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624\MSB Excel files\"/>
    </mc:Choice>
  </mc:AlternateContent>
  <bookViews>
    <workbookView xWindow="0" yWindow="0" windowWidth="20490" windowHeight="7620" firstSheet="21" activeTab="23"/>
  </bookViews>
  <sheets>
    <sheet name="4.1" sheetId="41" r:id="rId1"/>
    <sheet name="4.1.1" sheetId="42" r:id="rId2"/>
    <sheet name="4.2" sheetId="43" r:id="rId3"/>
    <sheet name="4.3" sheetId="48" r:id="rId4"/>
    <sheet name="4.4" sheetId="44" r:id="rId5"/>
    <sheet name="4.5" sheetId="45" r:id="rId6"/>
    <sheet name="4.6" sheetId="46" r:id="rId7"/>
    <sheet name="4.7" sheetId="47" r:id="rId8"/>
    <sheet name="4.8" sheetId="9" r:id="rId9"/>
    <sheet name="4.9" sheetId="10" r:id="rId10"/>
    <sheet name="4.9.1" sheetId="11" r:id="rId11"/>
    <sheet name="4.10" sheetId="12" r:id="rId12"/>
    <sheet name="4.10.1" sheetId="13" r:id="rId13"/>
    <sheet name="4.11" sheetId="14" r:id="rId14"/>
    <sheet name="4.12" sheetId="15" r:id="rId15"/>
    <sheet name="4.13" sheetId="16" r:id="rId16"/>
    <sheet name="4.14" sheetId="17" r:id="rId17"/>
    <sheet name="4.15" sheetId="18" r:id="rId18"/>
    <sheet name="4.15.1" sheetId="19" r:id="rId19"/>
    <sheet name="4.16" sheetId="20" r:id="rId20"/>
    <sheet name="4.16.1" sheetId="21" r:id="rId21"/>
    <sheet name="4.17" sheetId="22" r:id="rId22"/>
    <sheet name="4.17.1" sheetId="23" r:id="rId23"/>
    <sheet name="4.18" sheetId="24" r:id="rId24"/>
    <sheet name="4.18.1" sheetId="25" r:id="rId25"/>
    <sheet name="4.18.2" sheetId="26" r:id="rId26"/>
    <sheet name="4.18.3" sheetId="27" r:id="rId27"/>
    <sheet name="4.19" sheetId="28" r:id="rId28"/>
    <sheet name="4.19.1" sheetId="29" r:id="rId29"/>
    <sheet name="4.19.2" sheetId="30" r:id="rId30"/>
    <sheet name="4.19.3" sheetId="31" r:id="rId31"/>
    <sheet name="4.20" sheetId="37" r:id="rId32"/>
    <sheet name="4.21" sheetId="38" r:id="rId33"/>
    <sheet name="4.22" sheetId="39" r:id="rId34"/>
    <sheet name="4.23" sheetId="40" r:id="rId35"/>
  </sheets>
  <definedNames>
    <definedName name="_xlnm.Print_Area" localSheetId="0">'4.1'!$A$1:$K$51</definedName>
    <definedName name="_xlnm.Print_Area" localSheetId="1">'4.1.1'!$A$1:$L$53</definedName>
    <definedName name="_xlnm.Print_Area" localSheetId="14">'4.12'!$A$1:$N$43</definedName>
    <definedName name="_xlnm.Print_Area" localSheetId="15">'4.13'!$A$1:$K$77</definedName>
    <definedName name="_xlnm.Print_Area" localSheetId="16">'4.14'!$A$1:$M$66</definedName>
    <definedName name="_xlnm.Print_Area" localSheetId="17">'4.15'!$A$1:$J$36</definedName>
    <definedName name="_xlnm.Print_Area" localSheetId="19">'4.16'!$A$1:$J$64</definedName>
    <definedName name="_xlnm.Print_Area" localSheetId="20">'4.16.1'!$A$1:$J$60</definedName>
    <definedName name="_xlnm.Print_Area" localSheetId="21">'4.17'!$A$1:$J$68</definedName>
    <definedName name="_xlnm.Print_Area" localSheetId="22">'4.17.1'!$A$1:$K$62</definedName>
    <definedName name="_xlnm.Print_Area" localSheetId="23">'4.18'!$A$1:$K$53</definedName>
    <definedName name="_xlnm.Print_Area" localSheetId="24">'4.18.1'!$A$1:$K$55</definedName>
    <definedName name="_xlnm.Print_Area" localSheetId="25">'4.18.2'!$A$1:$K$53</definedName>
    <definedName name="_xlnm.Print_Area" localSheetId="26">'4.18.3'!$A$1:$K$48</definedName>
    <definedName name="_xlnm.Print_Area" localSheetId="27">'4.19'!$A$1:$K$53</definedName>
    <definedName name="_xlnm.Print_Area" localSheetId="28">'4.19.1'!$A$1:$K$56</definedName>
    <definedName name="_xlnm.Print_Area" localSheetId="29">'4.19.2'!$A$1:$K$53</definedName>
    <definedName name="_xlnm.Print_Area" localSheetId="34">'4.23'!$A$1:$W$36</definedName>
    <definedName name="_xlnm.Print_Area" localSheetId="4">'4.4'!$A$1:$J$55</definedName>
    <definedName name="_xlnm.Print_Area" localSheetId="6">'4.6'!$A$1:$P$40</definedName>
    <definedName name="_xlnm.Print_Area" localSheetId="7">'4.7'!$A$1:$N$32</definedName>
    <definedName name="_xlnm.Print_Area" localSheetId="8">'4.8'!$A$1:$I$44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9" l="1"/>
  <c r="I26" i="19" s="1"/>
  <c r="I24" i="19"/>
  <c r="E24" i="19"/>
  <c r="E25" i="19" s="1"/>
  <c r="E26" i="19" s="1"/>
  <c r="L14" i="19" l="1"/>
  <c r="K14" i="19"/>
  <c r="L13" i="19"/>
  <c r="K13" i="19"/>
  <c r="L18" i="19"/>
  <c r="K18" i="19"/>
  <c r="L17" i="19"/>
  <c r="K17" i="19"/>
  <c r="L16" i="19"/>
  <c r="K16" i="19"/>
  <c r="K22" i="19"/>
  <c r="K21" i="19"/>
  <c r="K20" i="19"/>
  <c r="K26" i="19"/>
  <c r="K25" i="19"/>
  <c r="K24" i="19"/>
  <c r="I16" i="19"/>
  <c r="I17" i="19" s="1"/>
  <c r="I18" i="19" s="1"/>
  <c r="I20" i="19" s="1"/>
  <c r="I21" i="19" s="1"/>
  <c r="I22" i="19" s="1"/>
  <c r="I28" i="19" s="1"/>
  <c r="I29" i="19" s="1"/>
  <c r="E16" i="19"/>
  <c r="E17" i="19"/>
  <c r="E18" i="19" s="1"/>
  <c r="E20" i="19" s="1"/>
  <c r="E21" i="19" s="1"/>
  <c r="E22" i="19" s="1"/>
  <c r="E28" i="19" s="1"/>
  <c r="E29" i="19" s="1"/>
  <c r="L20" i="19" l="1"/>
  <c r="L21" i="19"/>
  <c r="L22" i="19"/>
  <c r="L24" i="19"/>
  <c r="L25" i="19"/>
  <c r="L26" i="19"/>
  <c r="J28" i="19"/>
  <c r="G28" i="19"/>
  <c r="G29" i="19"/>
  <c r="J29" i="19" s="1"/>
  <c r="C28" i="19"/>
  <c r="K28" i="19" s="1"/>
  <c r="C29" i="19"/>
  <c r="K29" i="19" s="1"/>
  <c r="L28" i="19" l="1"/>
  <c r="F28" i="19"/>
  <c r="F29" i="19" l="1"/>
  <c r="L29" i="19"/>
</calcChain>
</file>

<file path=xl/sharedStrings.xml><?xml version="1.0" encoding="utf-8"?>
<sst xmlns="http://schemas.openxmlformats.org/spreadsheetml/2006/main" count="2092" uniqueCount="928">
  <si>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</si>
  <si>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</si>
  <si>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</si>
  <si>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</si>
  <si>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</si>
  <si>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</si>
  <si>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</si>
  <si>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</si>
  <si>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</si>
  <si>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</si>
  <si>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</si>
  <si>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</si>
  <si>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</si>
  <si>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</si>
  <si>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</si>
  <si>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</si>
  <si>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Singaporean Dollar</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</si>
  <si>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</si>
  <si>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</si>
  <si>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</si>
  <si>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</si>
  <si>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</si>
  <si>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</si>
  <si>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</si>
  <si>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</si>
  <si>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</si>
  <si>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</si>
  <si>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2014-15</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</si>
  <si>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</si>
  <si>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</si>
  <si>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</si>
  <si>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</si>
  <si>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</si>
  <si>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</si>
  <si>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</si>
  <si>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</si>
  <si>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</si>
  <si>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</si>
  <si>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</si>
  <si>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</si>
  <si>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</si>
  <si>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</si>
  <si>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</si>
  <si>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</si>
  <si>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</si>
  <si>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</si>
  <si>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</si>
  <si>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</si>
  <si>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</si>
  <si>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</si>
  <si>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</si>
  <si>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</si>
  <si>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</si>
  <si>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</si>
  <si>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Source: Core Statistics Department</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</si>
  <si>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</si>
  <si>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</si>
  <si>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</si>
  <si>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</si>
  <si>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</si>
  <si>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</si>
  <si>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</si>
  <si>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</si>
  <si>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</si>
  <si>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</si>
  <si>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</si>
  <si>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</si>
  <si>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</si>
  <si>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</si>
  <si>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</si>
  <si>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</si>
  <si>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</si>
  <si>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</si>
  <si>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</si>
  <si>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</si>
  <si>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(In Percent)</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</si>
  <si>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</si>
  <si>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</si>
  <si>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</si>
  <si>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</si>
  <si>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</si>
  <si>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</si>
  <si>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</si>
  <si>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</si>
  <si>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</si>
  <si>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</si>
  <si>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</si>
  <si>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</si>
  <si>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</si>
  <si>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</si>
  <si>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</si>
  <si>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</si>
  <si>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</si>
  <si>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</si>
  <si>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</si>
  <si>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</si>
  <si>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</si>
  <si>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</si>
  <si>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</si>
  <si>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</si>
  <si>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</si>
  <si>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</si>
  <si>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</si>
  <si>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</si>
  <si>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</si>
  <si>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</si>
  <si>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</si>
  <si>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</si>
  <si>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</si>
  <si>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</si>
  <si>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</si>
  <si>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</si>
  <si>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</si>
  <si>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</si>
  <si>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</si>
  <si>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</si>
  <si>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</si>
  <si>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</si>
  <si>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</si>
  <si>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</si>
  <si>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</si>
  <si>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</si>
  <si>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</si>
  <si>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</si>
  <si>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</si>
  <si>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</si>
  <si>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</si>
  <si>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</si>
  <si>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</si>
  <si>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</si>
  <si>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</si>
  <si>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</si>
  <si>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</si>
  <si>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Cash</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</si>
  <si>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</si>
  <si>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</si>
  <si>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</si>
  <si>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</si>
  <si>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</si>
  <si>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</si>
  <si>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</si>
  <si>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</si>
  <si>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</si>
  <si>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</si>
  <si>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</si>
  <si>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</si>
  <si>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</si>
  <si>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</si>
  <si>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</si>
  <si>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</si>
  <si>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</si>
  <si>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</si>
  <si>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</si>
  <si>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</si>
  <si>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</si>
  <si>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</si>
  <si>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</si>
  <si>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</si>
  <si>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</si>
  <si>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</si>
  <si>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</si>
  <si>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</si>
  <si>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</si>
  <si>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</si>
  <si>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</si>
  <si>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</si>
  <si>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</si>
  <si>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</si>
  <si>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</si>
  <si>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FY-23</t>
  </si>
  <si>
    <t>FY24</t>
  </si>
  <si>
    <t>Credit</t>
  </si>
  <si>
    <t>Debit</t>
  </si>
  <si>
    <t>Net</t>
  </si>
  <si>
    <t>1.  Current Account (A+B+C)</t>
  </si>
  <si>
    <t>A. Goods and services (a+b)</t>
  </si>
  <si>
    <t>a. Goods</t>
  </si>
  <si>
    <t>1. General merchandise</t>
  </si>
  <si>
    <t>2. Net exports of goods under merchanting (only export)</t>
  </si>
  <si>
    <t>3. Nonmonetary gold</t>
  </si>
  <si>
    <t>-</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</si>
  <si>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</si>
  <si>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</si>
  <si>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</si>
  <si>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</si>
  <si>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</si>
  <si>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</si>
  <si>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</si>
  <si>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</si>
  <si>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</si>
  <si>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</si>
  <si>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</si>
  <si>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</si>
  <si>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</si>
  <si>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</si>
  <si>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</si>
  <si>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</si>
  <si>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</si>
  <si>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</si>
  <si>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</si>
  <si>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</si>
  <si>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</si>
  <si>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</si>
  <si>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</si>
  <si>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</si>
  <si>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 xml:space="preserve">                2.4 Reserve assets</t>
  </si>
  <si>
    <t xml:space="preserve">            3. Other primary income</t>
  </si>
  <si>
    <t>C. Secondary Income</t>
  </si>
  <si>
    <t>1. General government</t>
  </si>
  <si>
    <t>2. Capital account</t>
  </si>
  <si>
    <t>2. Capital transfers</t>
  </si>
  <si>
    <t xml:space="preserve">                2.1 General government</t>
  </si>
  <si>
    <t xml:space="preserve">                        2.1.1 Debt forgiveness</t>
  </si>
  <si>
    <t xml:space="preserve">                        2.1.2 Other Capital transfers</t>
  </si>
  <si>
    <t xml:space="preserve">                        2.2.1 Debt forgiveness</t>
  </si>
  <si>
    <t xml:space="preserve">                        2.2.2 Other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</si>
  <si>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</si>
  <si>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</si>
  <si>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</si>
  <si>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</si>
  <si>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</si>
  <si>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</si>
  <si>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</si>
  <si>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</si>
  <si>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</si>
  <si>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</si>
  <si>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</si>
  <si>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</si>
  <si>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</si>
  <si>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</si>
  <si>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</si>
  <si>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</si>
  <si>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</si>
  <si>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</si>
  <si>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</si>
  <si>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</si>
  <si>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</si>
  <si>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</si>
  <si>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</si>
  <si>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</si>
  <si>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</si>
  <si>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</si>
  <si>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</si>
  <si>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</si>
  <si>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</si>
  <si>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</si>
  <si>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</si>
  <si>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</si>
  <si>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</si>
  <si>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</si>
  <si>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</si>
  <si>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</si>
  <si>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</si>
  <si>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</si>
  <si>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r>
      <t>Jun</t>
    </r>
    <r>
      <rPr>
        <b/>
        <vertAlign val="superscript"/>
        <sz val="7"/>
        <color theme="1"/>
        <rFont val="Times New Roman"/>
        <family val="1"/>
      </rPr>
      <t>R</t>
    </r>
  </si>
  <si>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</si>
  <si>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</si>
  <si>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</si>
  <si>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</si>
  <si>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</si>
  <si>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</si>
  <si>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</si>
  <si>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</si>
  <si>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</si>
  <si>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</si>
  <si>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</si>
  <si>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</si>
  <si>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</si>
  <si>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</si>
  <si>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</si>
  <si>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</si>
  <si>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</si>
  <si>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</si>
  <si>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</si>
  <si>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</si>
  <si>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</si>
  <si>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</si>
  <si>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</si>
  <si>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</si>
  <si>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</si>
  <si>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</si>
  <si>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</si>
  <si>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</si>
  <si>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</si>
  <si>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</si>
  <si>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</si>
  <si>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</si>
  <si>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</si>
  <si>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</si>
  <si>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</si>
  <si>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</si>
  <si>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</si>
  <si>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</si>
  <si>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</si>
  <si>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</si>
  <si>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</si>
  <si>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</si>
  <si>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</si>
  <si>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</si>
  <si>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</si>
  <si>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</si>
  <si>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</si>
  <si>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</si>
  <si>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</si>
  <si>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</si>
  <si>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</si>
  <si>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</si>
  <si>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</si>
  <si>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</si>
  <si>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</si>
  <si>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</si>
  <si>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</si>
  <si>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</si>
  <si>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Archive Link: http://www.sbp.org.pk/ecodata/Invest-BPM6.xls</t>
  </si>
  <si>
    <t>4.11   Gold and Foreign Exchange Reserves</t>
  </si>
  <si>
    <t>End Period</t>
  </si>
  <si>
    <r>
      <t>Gold</t>
    </r>
    <r>
      <rPr>
        <b/>
        <vertAlign val="superscript"/>
        <sz val="7"/>
        <color theme="1"/>
        <rFont val="Times New Roman"/>
        <family val="1"/>
      </rPr>
      <t>*</t>
    </r>
  </si>
  <si>
    <t>Foreign exchange reserves with</t>
  </si>
  <si>
    <t>SBP and Scheduled Banks</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</si>
  <si>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</si>
  <si>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</si>
  <si>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</si>
  <si>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</si>
  <si>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</si>
  <si>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</si>
  <si>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</si>
  <si>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</si>
  <si>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</si>
  <si>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</si>
  <si>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</si>
  <si>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</si>
  <si>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</si>
  <si>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Total Liquid FX Reserve (6+14)***</t>
  </si>
  <si>
    <t>a</t>
  </si>
  <si>
    <t>b</t>
  </si>
  <si>
    <t>FY19</t>
  </si>
  <si>
    <t> * Excludes RBI Holding</t>
  </si>
  <si>
    <t>** Compiled as per IMF Balance of Payments Manual Guidelines</t>
  </si>
  <si>
    <t>*** In align with Foreign Exchange Reserves compiled by DMMD</t>
  </si>
  <si>
    <t>1. Excludes FE-13/CRR, unsettled claims on India and includes sinking fund.</t>
  </si>
  <si>
    <t>2. Includes FE-13/CRR.</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</si>
  <si>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</si>
  <si>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</si>
  <si>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</si>
  <si>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</si>
  <si>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</si>
  <si>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</si>
  <si>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</si>
  <si>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</si>
  <si>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</si>
  <si>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</si>
  <si>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</si>
  <si>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</si>
  <si>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</si>
  <si>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</si>
  <si>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</si>
  <si>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</si>
  <si>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</si>
  <si>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</si>
  <si>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</si>
  <si>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</si>
  <si>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</si>
  <si>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</si>
  <si>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</si>
  <si>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t xml:space="preserve">       i)  With State Bank of      Pakistan</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</si>
  <si>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</si>
  <si>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</si>
  <si>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</si>
  <si>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</si>
  <si>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</si>
  <si>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</si>
  <si>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</si>
  <si>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</si>
  <si>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</si>
  <si>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</si>
  <si>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</si>
  <si>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Archive Link: http://www.sbp.org.pk/ecodata/fe25.xls</t>
  </si>
  <si>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</si>
  <si>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</si>
  <si>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</si>
  <si>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</si>
  <si>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</si>
  <si>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</si>
  <si>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</si>
  <si>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</si>
  <si>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</si>
  <si>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</si>
  <si>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</si>
  <si>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</si>
  <si>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</si>
  <si>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</si>
  <si>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</si>
  <si>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</si>
  <si>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</si>
  <si>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</si>
  <si>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</si>
  <si>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</si>
  <si>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</si>
  <si>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</si>
  <si>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</si>
  <si>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</si>
  <si>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</si>
  <si>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</si>
  <si>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</si>
  <si>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</si>
  <si>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</si>
  <si>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</si>
  <si>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</si>
  <si>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</si>
  <si>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</si>
  <si>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</si>
  <si>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</si>
  <si>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</si>
  <si>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</si>
  <si>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</si>
  <si>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</si>
  <si>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</si>
  <si>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</si>
  <si>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</si>
  <si>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</si>
  <si>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</si>
  <si>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</si>
  <si>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</si>
  <si>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</si>
  <si>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</si>
  <si>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</si>
  <si>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</si>
  <si>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</si>
  <si>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</si>
  <si>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</si>
  <si>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</si>
  <si>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</si>
  <si>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</si>
  <si>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</si>
  <si>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3. The data is based on Ultimate Controlling Parent Country concept and may not be compared with the data based on Immediate Investing Countries published for year F11 and earlier.</t>
  </si>
  <si>
    <t xml:space="preserve">4. The data from FY15 has been revised by incorporating the FDI channeled through permissible off-shore accounts. The revision study is available at: </t>
  </si>
  <si>
    <t>http://www.sbp.org.pk/departments/stats/Notice/Rev-Study-External-Sector.pdf</t>
  </si>
  <si>
    <t>5. The data for FY23-Q3 has been revised.</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</si>
  <si>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</si>
  <si>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</si>
  <si>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</si>
  <si>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</si>
  <si>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</si>
  <si>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</si>
  <si>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</si>
  <si>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</si>
  <si>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</si>
  <si>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</si>
  <si>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</si>
  <si>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</si>
  <si>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</si>
  <si>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</si>
  <si>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</si>
  <si>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</si>
  <si>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</si>
  <si>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</si>
  <si>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</si>
  <si>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</si>
  <si>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</si>
  <si>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</si>
  <si>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</si>
  <si>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</si>
  <si>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</si>
  <si>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</si>
  <si>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</si>
  <si>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</si>
  <si>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</si>
  <si>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</si>
  <si>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</si>
  <si>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</si>
  <si>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</si>
  <si>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</si>
  <si>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</si>
  <si>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</si>
  <si>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</si>
  <si>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</si>
  <si>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</si>
  <si>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</si>
  <si>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</si>
  <si>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</si>
  <si>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</si>
  <si>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</si>
  <si>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</si>
  <si>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</si>
  <si>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</si>
  <si>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</si>
  <si>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</si>
  <si>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</si>
  <si>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</si>
  <si>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</si>
  <si>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</si>
  <si>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</si>
  <si>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</si>
  <si>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</si>
  <si>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</si>
  <si>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</si>
  <si>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</si>
  <si>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</si>
  <si>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</si>
  <si>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</si>
  <si>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</si>
  <si>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The data from FY15 has been revised by incorporating the FDI channeled through permissible off-shore accounts. The revision study is available at: http://www.sbp.org.pk/departments/stats/Notice/Rev-Study-External-Sector.pdf</t>
  </si>
  <si>
    <t>4.15   Balance of Trade</t>
  </si>
  <si>
    <t>(a) State Bank of Pakistan</t>
  </si>
  <si>
    <t> Million US Dollars</t>
  </si>
  <si>
    <t>Exports (BOP)</t>
  </si>
  <si>
    <t>Period Growth Rate</t>
  </si>
  <si>
    <t>%</t>
  </si>
  <si>
    <t>Imports (BOP)</t>
  </si>
  <si>
    <t>Balance of Trade</t>
  </si>
  <si>
    <t>Value (a)</t>
  </si>
  <si>
    <t>Cumulative (b)</t>
  </si>
  <si>
    <t>Value (c)</t>
  </si>
  <si>
    <t>Cumulative (d)</t>
  </si>
  <si>
    <t>a-c</t>
  </si>
  <si>
    <t>b-d</t>
  </si>
  <si>
    <t>--</t>
  </si>
  <si>
    <t>Trade data compiled by Pakistan Bureau of Statistics and State Bank of Pakistan may differ from each other due to the following reasons: -</t>
  </si>
  <si>
    <t xml:space="preserve"> Archive Link: http://www.sbp.org.pk/ecodata/exp_import_BOP_Arch.xls</t>
  </si>
  <si>
    <t>4.15 Balance of Trade</t>
  </si>
  <si>
    <t>(b) Pakistan Bureau of Statistics</t>
  </si>
  <si>
    <t>Exports</t>
  </si>
  <si>
    <t>(a)</t>
  </si>
  <si>
    <t>Re-exports</t>
  </si>
  <si>
    <t>(b)</t>
  </si>
  <si>
    <t>Cumulative</t>
  </si>
  <si>
    <t>(c)</t>
  </si>
  <si>
    <t>Imports</t>
  </si>
  <si>
    <t>(d)</t>
  </si>
  <si>
    <t>Re-imports</t>
  </si>
  <si>
    <t>(e)</t>
  </si>
  <si>
    <t>(f)</t>
  </si>
  <si>
    <t>(a+b)-(d+e)</t>
  </si>
  <si>
    <t>(c-f)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</si>
  <si>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</si>
  <si>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4.16 Export Receipts by Selected Commodities</t>
  </si>
  <si>
    <t>(a)  State Bank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</si>
  <si>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</si>
  <si>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</si>
  <si>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</si>
  <si>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</si>
  <si>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</si>
  <si>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</si>
  <si>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</si>
  <si>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</si>
  <si>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</si>
  <si>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</si>
  <si>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</si>
  <si>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</si>
  <si>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</si>
  <si>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</si>
  <si>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</si>
  <si>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</si>
  <si>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</si>
  <si>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</si>
  <si>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</si>
  <si>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</si>
  <si>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</si>
  <si>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</si>
  <si>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</si>
  <si>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</si>
  <si>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</si>
  <si>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</si>
  <si>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</si>
  <si>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</si>
  <si>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</si>
  <si>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</si>
  <si>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</si>
  <si>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</si>
  <si>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</si>
  <si>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</si>
  <si>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</si>
  <si>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</si>
  <si>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</si>
  <si>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</si>
  <si>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</si>
  <si>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</si>
  <si>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</si>
  <si>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</si>
  <si>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</si>
  <si>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</si>
  <si>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</si>
  <si>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</si>
  <si>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</si>
  <si>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</si>
  <si>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</si>
  <si>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</si>
  <si>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</si>
  <si>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</si>
  <si>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</si>
  <si>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</si>
  <si>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</si>
  <si>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</si>
  <si>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</si>
  <si>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</si>
  <si>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</si>
  <si>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</si>
  <si>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4.16 Exports by Selected Commodities</t>
  </si>
  <si>
    <r>
      <t>FY22</t>
    </r>
    <r>
      <rPr>
        <b/>
        <vertAlign val="superscript"/>
        <sz val="8"/>
        <color theme="1"/>
        <rFont val="Times New Roman"/>
        <family val="1"/>
      </rPr>
      <t xml:space="preserve"> </t>
    </r>
  </si>
  <si>
    <r>
      <t>FY23</t>
    </r>
    <r>
      <rPr>
        <b/>
        <vertAlign val="superscript"/>
        <sz val="8"/>
        <color theme="1"/>
        <rFont val="Times New Roman"/>
        <family val="1"/>
      </rPr>
      <t xml:space="preserve"> </t>
    </r>
  </si>
  <si>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</si>
  <si>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</si>
  <si>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</si>
  <si>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</si>
  <si>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</si>
  <si>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</si>
  <si>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</si>
  <si>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</si>
  <si>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</si>
  <si>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</si>
  <si>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</si>
  <si>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</si>
  <si>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</si>
  <si>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</si>
  <si>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</si>
  <si>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</si>
  <si>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</si>
  <si>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</si>
  <si>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</si>
  <si>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</si>
  <si>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</si>
  <si>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</si>
  <si>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</si>
  <si>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</si>
  <si>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</si>
  <si>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</si>
  <si>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</si>
  <si>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</si>
  <si>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</si>
  <si>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</si>
  <si>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</si>
  <si>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</si>
  <si>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</si>
  <si>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</si>
  <si>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</si>
  <si>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</si>
  <si>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</si>
  <si>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</si>
  <si>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</si>
  <si>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</si>
  <si>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</si>
  <si>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</si>
  <si>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</si>
  <si>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</si>
  <si>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</si>
  <si>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</si>
  <si>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</si>
  <si>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</si>
  <si>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4.17 Import Payments by Selected Commodities</t>
  </si>
  <si>
    <t>Thousand US Dollars</t>
  </si>
  <si>
    <r>
      <t>FY23</t>
    </r>
    <r>
      <rPr>
        <b/>
        <vertAlign val="superscript"/>
        <sz val="8"/>
        <color theme="1"/>
        <rFont val="Times New Roman"/>
        <family val="1"/>
      </rPr>
      <t xml:space="preserve"> R</t>
    </r>
  </si>
  <si>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</si>
  <si>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</si>
  <si>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</si>
  <si>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</si>
  <si>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</si>
  <si>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</si>
  <si>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</si>
  <si>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</si>
  <si>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</si>
  <si>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</si>
  <si>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</si>
  <si>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</si>
  <si>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</si>
  <si>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</si>
  <si>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</si>
  <si>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</si>
  <si>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</si>
  <si>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</si>
  <si>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</si>
  <si>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</si>
  <si>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</si>
  <si>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</si>
  <si>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</si>
  <si>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</si>
  <si>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</si>
  <si>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</si>
  <si>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</si>
  <si>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</si>
  <si>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</si>
  <si>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</si>
  <si>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</si>
  <si>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</si>
  <si>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</si>
  <si>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</si>
  <si>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</si>
  <si>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</si>
  <si>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</si>
  <si>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</si>
  <si>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</si>
  <si>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</si>
  <si>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</si>
  <si>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</si>
  <si>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</si>
  <si>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</si>
  <si>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</si>
  <si>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</si>
  <si>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</si>
  <si>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</si>
  <si>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</si>
  <si>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</si>
  <si>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</si>
  <si>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</si>
  <si>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</si>
  <si>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</si>
  <si>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</si>
  <si>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</si>
  <si>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</si>
  <si>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</si>
  <si>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</si>
  <si>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</si>
  <si>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4.17   Imports by Selected Commodities</t>
  </si>
  <si>
    <t>19-Road Motor Veh. (Build Unit, Ckd/Skd)</t>
  </si>
  <si>
    <t>20-Aircrafts Ships and Boats</t>
  </si>
  <si>
    <t>I.     All other Items</t>
  </si>
  <si>
    <t>4.18 Export Receipts by Selected Countries/Territories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</si>
  <si>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</si>
  <si>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</si>
  <si>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</si>
  <si>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</si>
  <si>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</si>
  <si>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</si>
  <si>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</si>
  <si>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</si>
  <si>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</si>
  <si>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</si>
  <si>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</si>
  <si>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</si>
  <si>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</si>
  <si>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</si>
  <si>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</si>
  <si>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</si>
  <si>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</si>
  <si>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</si>
  <si>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</si>
  <si>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</si>
  <si>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</si>
  <si>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</si>
  <si>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</si>
  <si>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</si>
  <si>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</si>
  <si>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</si>
  <si>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</si>
  <si>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</si>
  <si>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</si>
  <si>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</si>
  <si>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</si>
  <si>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</si>
  <si>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</si>
  <si>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</si>
  <si>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</si>
  <si>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</si>
  <si>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</si>
  <si>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</si>
  <si>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</si>
  <si>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</si>
  <si>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</si>
  <si>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</si>
  <si>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</si>
  <si>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</si>
  <si>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</si>
  <si>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</si>
  <si>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</si>
  <si>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</si>
  <si>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</si>
  <si>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</si>
  <si>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</si>
  <si>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</si>
  <si>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</si>
  <si>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</si>
  <si>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</si>
  <si>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</si>
  <si>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</si>
  <si>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</si>
  <si>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</si>
  <si>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</si>
  <si>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</si>
  <si>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</si>
  <si>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</si>
  <si>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</si>
  <si>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</si>
  <si>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</si>
  <si>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</si>
  <si>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</si>
  <si>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</si>
  <si>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</si>
  <si>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</si>
  <si>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</si>
  <si>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</si>
  <si>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</si>
  <si>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</si>
  <si>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</si>
  <si>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</si>
  <si>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</si>
  <si>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</si>
  <si>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</si>
  <si>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</si>
  <si>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 xml:space="preserve">P: Provisional, R: Revised                                                                                                                                                        </t>
  </si>
  <si>
    <t>Note: Other exports include land borne exports, export of samples, change in outstanding export bills, refund and rebate, and  goods procured on ports by carriers etc.</t>
  </si>
  <si>
    <t>4.18 Exports by Selected Countries/Territories</t>
  </si>
  <si>
    <t>4.19 Import Payments by Selected Countries/Territories</t>
  </si>
  <si>
    <t>Import Payments Through Banks</t>
  </si>
  <si>
    <t>Freight &amp; Insurance</t>
  </si>
  <si>
    <t>Import Payments Banks (fob) (I-II)</t>
  </si>
  <si>
    <t xml:space="preserve">Other Imports </t>
  </si>
  <si>
    <t xml:space="preserve">P: Provisional, R: Revised                                                                                                                                                         </t>
  </si>
  <si>
    <t>4.19 Imports by Selected Countries/Territories</t>
  </si>
  <si>
    <t>Oct-Dec</t>
  </si>
  <si>
    <t>Jan-Mar</t>
  </si>
  <si>
    <t>Apr-Jun</t>
  </si>
  <si>
    <t>Source: Pakistan Bureau of Statistics</t>
  </si>
  <si>
    <t>Total Reserve assets (1+5+13)</t>
  </si>
  <si>
    <r>
      <t>2024</t>
    </r>
    <r>
      <rPr>
        <b/>
        <vertAlign val="superscript"/>
        <sz val="8"/>
        <color theme="1"/>
        <rFont val="Times New Roman"/>
        <family val="1"/>
      </rPr>
      <t>P</t>
    </r>
  </si>
  <si>
    <r>
      <t>FY24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</si>
  <si>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</si>
  <si>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</si>
  <si>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</si>
  <si>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</si>
  <si>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</si>
  <si>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</si>
  <si>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</si>
  <si>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</si>
  <si>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</si>
  <si>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</si>
  <si>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</si>
  <si>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</si>
  <si>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</si>
  <si>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</si>
  <si>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 xml:space="preserve">Archive Link: http://www.sbp.org.pk/ecodata/NIFP_Arch/index.asp </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</si>
  <si>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</si>
  <si>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</si>
  <si>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</si>
  <si>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</si>
  <si>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</si>
  <si>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</si>
  <si>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</si>
  <si>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</si>
  <si>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</si>
  <si>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</si>
  <si>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</si>
  <si>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</si>
  <si>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</si>
  <si>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</si>
  <si>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</si>
  <si>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</si>
  <si>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</si>
  <si>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</si>
  <si>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</si>
  <si>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</si>
  <si>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Source: core Statistics Department</t>
  </si>
  <si>
    <t>Source: Core Statistics Departmetn</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</si>
  <si>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</si>
  <si>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</si>
  <si>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</si>
  <si>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</si>
  <si>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</si>
  <si>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</si>
  <si>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</si>
  <si>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</si>
  <si>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</si>
  <si>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</si>
  <si>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</si>
  <si>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</si>
  <si>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</si>
  <si>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</si>
  <si>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</si>
  <si>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</si>
  <si>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</si>
  <si>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</si>
  <si>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</si>
  <si>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2018-19     Jul-Sep</t>
  </si>
  <si>
    <t>2019-20     Jul-Sep</t>
  </si>
  <si>
    <t>2020-21     Jul-Sep</t>
  </si>
  <si>
    <t>2021-22     Jul-Sep</t>
  </si>
  <si>
    <t>2022-23     Jul-Sep</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</si>
  <si>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</si>
  <si>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</si>
  <si>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</si>
  <si>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</si>
  <si>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</si>
  <si>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</si>
  <si>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</si>
  <si>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</si>
  <si>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N.A</t>
  </si>
  <si>
    <r>
      <t>Dec</t>
    </r>
    <r>
      <rPr>
        <b/>
        <vertAlign val="superscript"/>
        <sz val="7"/>
        <color theme="1"/>
        <rFont val="Times New Roman"/>
        <family val="1"/>
      </rPr>
      <t>P</t>
    </r>
  </si>
  <si>
    <t>n.a.</t>
  </si>
  <si>
    <r>
      <t>Sep</t>
    </r>
    <r>
      <rPr>
        <b/>
        <vertAlign val="superscript"/>
        <sz val="7"/>
        <color theme="1"/>
        <rFont val="Times New Roman"/>
        <family val="1"/>
      </rPr>
      <t>R</t>
    </r>
  </si>
  <si>
    <r>
      <t>Mar</t>
    </r>
    <r>
      <rPr>
        <b/>
        <vertAlign val="superscript"/>
        <sz val="7"/>
        <color theme="1"/>
        <rFont val="Times New Roman"/>
        <family val="1"/>
      </rPr>
      <t>R</t>
    </r>
  </si>
  <si>
    <r>
      <t>Dec</t>
    </r>
    <r>
      <rPr>
        <b/>
        <vertAlign val="superscript"/>
        <sz val="7"/>
        <color theme="1"/>
        <rFont val="Times New Roman"/>
        <family val="1"/>
      </rPr>
      <t xml:space="preserve"> R</t>
    </r>
  </si>
  <si>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</si>
  <si>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</si>
  <si>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</si>
  <si>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</si>
  <si>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</si>
  <si>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</si>
  <si>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r>
      <t>Apr</t>
    </r>
    <r>
      <rPr>
        <vertAlign val="superscript"/>
        <sz val="8"/>
        <color theme="1"/>
        <rFont val="Times New Roman"/>
        <family val="1"/>
      </rPr>
      <t>P</t>
    </r>
  </si>
  <si>
    <t>2018-19   Oct-Dec</t>
  </si>
  <si>
    <t>2023-24   Jul-Sep</t>
  </si>
  <si>
    <t>*End of Current month/ period over end of previous month/ period</t>
  </si>
  <si>
    <t>Note: The data relates to last working day of the month.</t>
  </si>
  <si>
    <r>
      <t>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</si>
  <si>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</si>
  <si>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3- Cumulative figures are of Financial Year (Jul-Jun).</t>
  </si>
  <si>
    <t>2- The SBP data is gendered merchandise based on Balance of Payment Manual (BPM6), whereas PBS data is on Carriage Insurance &amp; Freight (c. i. f.) basis.</t>
  </si>
  <si>
    <r>
      <t>Mar</t>
    </r>
    <r>
      <rPr>
        <vertAlign val="superscript"/>
        <sz val="8"/>
        <color theme="1"/>
        <rFont val="Times New Roman"/>
        <family val="1"/>
      </rPr>
      <t>R</t>
    </r>
  </si>
  <si>
    <t>Pak Rupees per Currency Unit May-2024</t>
  </si>
  <si>
    <t>Mid Points of Daily Averages of Bank-to-Customers Buying and Selling Exchange rates</t>
  </si>
  <si>
    <t xml:space="preserve">                                                                                                                                             Source: Core Statistics Department</t>
  </si>
  <si>
    <t xml:space="preserve"> *End of Current month/ period over end of previous month/ period   </t>
  </si>
  <si>
    <t>Jul-May</t>
  </si>
  <si>
    <r>
      <t>May</t>
    </r>
    <r>
      <rPr>
        <b/>
        <vertAlign val="superscript"/>
        <sz val="7"/>
        <color theme="1"/>
        <rFont val="Times New Roman"/>
        <family val="1"/>
      </rPr>
      <t>P</t>
    </r>
  </si>
  <si>
    <r>
      <t xml:space="preserve">May </t>
    </r>
    <r>
      <rPr>
        <vertAlign val="superscript"/>
        <sz val="8"/>
        <color theme="1"/>
        <rFont val="Times New Roman"/>
        <family val="1"/>
      </rPr>
      <t>P</t>
    </r>
  </si>
  <si>
    <r>
      <t xml:space="preserve">Apr </t>
    </r>
    <r>
      <rPr>
        <vertAlign val="superscript"/>
        <sz val="8"/>
        <color theme="1"/>
        <rFont val="Times New Roman"/>
        <family val="1"/>
      </rPr>
      <t>R</t>
    </r>
  </si>
  <si>
    <r>
      <t>May</t>
    </r>
    <r>
      <rPr>
        <vertAlign val="superscript"/>
        <sz val="8"/>
        <color theme="1"/>
        <rFont val="Times New Roman"/>
        <family val="1"/>
      </rPr>
      <t>P</t>
    </r>
  </si>
  <si>
    <r>
      <t>May</t>
    </r>
    <r>
      <rPr>
        <vertAlign val="superscript"/>
        <sz val="7.5"/>
        <color theme="1"/>
        <rFont val="Times New Roman"/>
        <family val="1"/>
      </rPr>
      <t>P</t>
    </r>
  </si>
  <si>
    <r>
      <t>May</t>
    </r>
    <r>
      <rPr>
        <b/>
        <vertAlign val="superscript"/>
        <sz val="7"/>
        <color rgb="FF000000"/>
        <rFont val="Times New Roman"/>
        <family val="1"/>
      </rPr>
      <t>P</t>
    </r>
  </si>
  <si>
    <r>
      <t>Apr</t>
    </r>
    <r>
      <rPr>
        <b/>
        <vertAlign val="superscript"/>
        <sz val="7"/>
        <color rgb="FF000000"/>
        <rFont val="Times New Roman"/>
        <family val="1"/>
      </rPr>
      <t>R</t>
    </r>
  </si>
  <si>
    <r>
      <t>Apr</t>
    </r>
    <r>
      <rPr>
        <vertAlign val="superscript"/>
        <sz val="7.5"/>
        <color theme="1"/>
        <rFont val="Times New Roman"/>
        <family val="1"/>
      </rPr>
      <t>R</t>
    </r>
  </si>
  <si>
    <t>Pak Rupees per USD May-2024</t>
  </si>
  <si>
    <r>
      <t>May FY24</t>
    </r>
    <r>
      <rPr>
        <b/>
        <vertAlign val="superscript"/>
        <sz val="8"/>
        <color theme="1"/>
        <rFont val="Times New Roman"/>
        <family val="1"/>
      </rPr>
      <t>P</t>
    </r>
  </si>
  <si>
    <r>
      <t>Jul- May FY24</t>
    </r>
    <r>
      <rPr>
        <b/>
        <vertAlign val="superscript"/>
        <sz val="8"/>
        <color theme="1"/>
        <rFont val="Times New Roman"/>
        <family val="1"/>
      </rPr>
      <t>P</t>
    </r>
  </si>
  <si>
    <t>Jul- May FY23</t>
  </si>
  <si>
    <t xml:space="preserve">*End of Current month/ period over end of previous month/ period                                                                                                                                                            </t>
  </si>
  <si>
    <t xml:space="preserve">       </t>
  </si>
  <si>
    <r>
      <t>FY23</t>
    </r>
    <r>
      <rPr>
        <b/>
        <vertAlign val="superscript"/>
        <sz val="8"/>
        <color theme="1"/>
        <rFont val="Times New Roman"/>
        <family val="1"/>
        <scheme val="major"/>
      </rPr>
      <t xml:space="preserve"> R</t>
    </r>
  </si>
  <si>
    <r>
      <t>May</t>
    </r>
    <r>
      <rPr>
        <b/>
        <vertAlign val="superscript"/>
        <sz val="7"/>
        <color theme="1"/>
        <rFont val="Times New Roman"/>
        <family val="1"/>
        <scheme val="major"/>
      </rPr>
      <t>P</t>
    </r>
  </si>
  <si>
    <r>
      <t>FY22</t>
    </r>
    <r>
      <rPr>
        <b/>
        <vertAlign val="superscript"/>
        <sz val="8"/>
        <color theme="1"/>
        <rFont val="Times New Roman"/>
        <family val="1"/>
        <scheme val="major"/>
      </rPr>
      <t xml:space="preserve"> </t>
    </r>
  </si>
  <si>
    <r>
      <t>FY23</t>
    </r>
    <r>
      <rPr>
        <b/>
        <vertAlign val="superscript"/>
        <sz val="8"/>
        <color theme="1"/>
        <rFont val="Times New Roman"/>
        <family val="1"/>
        <scheme val="major"/>
      </rPr>
      <t xml:space="preserv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</si>
</sst>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s>
  <fonts count="76" x14ac:knownFonts="1">
    <font>
      <sz val="11"/>
      <color theme="1"/>
      <name val="Arial"/>
      <family val="2"/>
      <scheme val="minor"/>
    </font>
    <font>
      <sz val="10"/>
      <color theme="1"/>
      <name val="Times New Roman"/>
      <family val="1"/>
    </font>
    <font>
      <b/>
      <sz val="9.5"/>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8"/>
      <color theme="1"/>
      <name val="Calibri"/>
      <family val="2"/>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vertAlign val="superscript"/>
      <sz val="7.5"/>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8.5"/>
      <color rgb="FF000000"/>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u/>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vertAlign val="superscript"/>
      <sz val="7"/>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43">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9">
    <xf numFmtId="0" fontId="0" fillId="0" borderId="0"/>
    <xf numFmtId="0" fontId="24" fillId="0" borderId="0" applyNumberFormat="0" applyFill="0" applyBorder="0" applyAlignment="0" applyProtection="0"/>
    <xf numFmtId="43" fontId="45" fillId="0" borderId="0" applyFont="0" applyFill="0" applyBorder="0" applyAlignment="0" applyProtection="0"/>
    <xf numFmtId="43" fontId="57" fillId="0" borderId="0" applyFont="0" applyFill="0" applyBorder="0" applyAlignment="0" applyProtection="0"/>
    <xf numFmtId="0" fontId="57" fillId="0" borderId="0"/>
    <xf numFmtId="0" fontId="45" fillId="0" borderId="0"/>
    <xf numFmtId="0" fontId="53" fillId="0" borderId="0"/>
    <xf numFmtId="0" fontId="45" fillId="0" borderId="0"/>
    <xf numFmtId="0" fontId="57" fillId="0" borderId="0"/>
  </cellStyleXfs>
  <cellXfs count="569">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 fillId="0" borderId="1" xfId="0" applyFont="1" applyBorder="1" applyAlignment="1">
      <alignmen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right" vertical="center"/>
    </xf>
    <xf numFmtId="0" fontId="16" fillId="0" borderId="0" xfId="0" applyFont="1" applyAlignment="1">
      <alignment horizontal="right" vertical="center" wrapText="1"/>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7" fillId="0" borderId="6" xfId="0" applyFont="1" applyBorder="1" applyAlignment="1">
      <alignment horizontal="right" vertical="center"/>
    </xf>
    <xf numFmtId="0" fontId="7" fillId="0" borderId="15" xfId="0" applyFont="1" applyBorder="1" applyAlignment="1">
      <alignment horizontal="right" vertical="center"/>
    </xf>
    <xf numFmtId="16" fontId="6" fillId="0" borderId="0" xfId="0" applyNumberFormat="1" applyFont="1" applyAlignment="1">
      <alignment vertical="center"/>
    </xf>
    <xf numFmtId="0" fontId="20"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8" fillId="0" borderId="6" xfId="0" applyFont="1" applyBorder="1" applyAlignment="1">
      <alignment horizontal="right" vertical="center"/>
    </xf>
    <xf numFmtId="0" fontId="5" fillId="0" borderId="0" xfId="0" applyFont="1" applyAlignment="1">
      <alignment horizontal="right" vertical="center"/>
    </xf>
    <xf numFmtId="0" fontId="6" fillId="0" borderId="13" xfId="0" applyFont="1" applyBorder="1" applyAlignment="1">
      <alignment horizontal="right" vertical="center"/>
    </xf>
    <xf numFmtId="0" fontId="1" fillId="0" borderId="13" xfId="0" applyFont="1" applyBorder="1" applyAlignment="1">
      <alignment vertical="center"/>
    </xf>
    <xf numFmtId="0" fontId="6" fillId="0" borderId="19" xfId="0" applyFont="1" applyBorder="1" applyAlignment="1">
      <alignment horizontal="right" vertical="center"/>
    </xf>
    <xf numFmtId="0" fontId="6" fillId="0" borderId="18" xfId="0" applyFont="1" applyBorder="1" applyAlignment="1">
      <alignment horizontal="right" vertical="center"/>
    </xf>
    <xf numFmtId="0" fontId="19"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5" fillId="0" borderId="0" xfId="0" applyFont="1" applyAlignment="1">
      <alignment vertical="center"/>
    </xf>
    <xf numFmtId="0" fontId="5" fillId="0" borderId="18" xfId="0" applyFont="1" applyBorder="1" applyAlignment="1">
      <alignment vertical="center"/>
    </xf>
    <xf numFmtId="0" fontId="6" fillId="0" borderId="18" xfId="0" applyFont="1" applyBorder="1" applyAlignment="1">
      <alignment vertical="center"/>
    </xf>
    <xf numFmtId="0" fontId="17" fillId="0" borderId="18" xfId="0" applyFont="1" applyBorder="1" applyAlignment="1">
      <alignment horizontal="right" vertical="center"/>
    </xf>
    <xf numFmtId="0" fontId="31" fillId="0" borderId="1" xfId="0" applyFont="1" applyBorder="1" applyAlignment="1">
      <alignment horizontal="right" vertical="center"/>
    </xf>
    <xf numFmtId="0" fontId="31" fillId="0" borderId="24" xfId="0" applyFont="1" applyBorder="1" applyAlignment="1">
      <alignment horizontal="right" vertical="center"/>
    </xf>
    <xf numFmtId="0" fontId="31" fillId="0" borderId="15" xfId="0" applyFont="1" applyBorder="1" applyAlignment="1">
      <alignment horizontal="right" vertical="center"/>
    </xf>
    <xf numFmtId="0" fontId="31" fillId="0" borderId="6" xfId="0" applyFont="1" applyBorder="1" applyAlignment="1">
      <alignment horizontal="right" vertical="center"/>
    </xf>
    <xf numFmtId="0" fontId="15" fillId="0" borderId="0" xfId="0" applyFont="1" applyAlignment="1">
      <alignment horizontal="right" vertical="center"/>
    </xf>
    <xf numFmtId="0" fontId="34" fillId="0" borderId="0" xfId="0" applyFont="1" applyAlignment="1">
      <alignment vertical="center"/>
    </xf>
    <xf numFmtId="0" fontId="19" fillId="0" borderId="1" xfId="0" applyFont="1" applyBorder="1" applyAlignment="1">
      <alignment horizontal="right" vertical="center"/>
    </xf>
    <xf numFmtId="0" fontId="19" fillId="0" borderId="6"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24" xfId="0" applyFont="1" applyBorder="1" applyAlignment="1">
      <alignment horizontal="right" vertical="center"/>
    </xf>
    <xf numFmtId="0" fontId="8" fillId="0" borderId="2" xfId="0" applyFont="1" applyBorder="1" applyAlignment="1">
      <alignment horizontal="right"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1" fillId="0" borderId="1" xfId="0" applyFont="1" applyBorder="1" applyAlignment="1"/>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6" fillId="0" borderId="0" xfId="0" applyNumberFormat="1" applyFont="1" applyAlignment="1">
      <alignment horizontal="right" vertical="center"/>
    </xf>
    <xf numFmtId="0" fontId="26" fillId="0" borderId="0" xfId="0" applyFont="1" applyAlignment="1">
      <alignment vertical="center"/>
    </xf>
    <xf numFmtId="0" fontId="41" fillId="0" borderId="2" xfId="0" applyFont="1" applyBorder="1" applyAlignment="1">
      <alignment horizontal="right" vertical="center"/>
    </xf>
    <xf numFmtId="0" fontId="15" fillId="0" borderId="2"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19" fillId="0" borderId="0" xfId="0" applyFont="1" applyAlignment="1">
      <alignment horizontal="center" vertical="center"/>
    </xf>
    <xf numFmtId="0" fontId="7" fillId="0" borderId="0" xfId="0" applyFont="1" applyAlignment="1">
      <alignment horizontal="center" vertical="center"/>
    </xf>
    <xf numFmtId="0" fontId="1" fillId="0" borderId="10" xfId="0" applyFont="1" applyBorder="1" applyAlignment="1">
      <alignment vertical="center"/>
    </xf>
    <xf numFmtId="0" fontId="8" fillId="0" borderId="10" xfId="0" applyFont="1" applyBorder="1" applyAlignment="1">
      <alignment horizontal="center" vertical="center"/>
    </xf>
    <xf numFmtId="0" fontId="42" fillId="0" borderId="1" xfId="0" applyFont="1" applyBorder="1" applyAlignment="1">
      <alignment vertical="center"/>
    </xf>
    <xf numFmtId="0" fontId="19" fillId="0" borderId="13"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44"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7" fillId="0" borderId="1" xfId="0" applyFont="1" applyBorder="1" applyAlignment="1">
      <alignment horizontal="left" vertical="center"/>
    </xf>
    <xf numFmtId="3" fontId="6" fillId="0" borderId="0" xfId="0" applyNumberFormat="1" applyFont="1" applyAlignment="1">
      <alignment vertical="center"/>
    </xf>
    <xf numFmtId="0" fontId="5" fillId="0" borderId="23" xfId="0" applyFont="1" applyBorder="1" applyAlignment="1">
      <alignment vertical="center"/>
    </xf>
    <xf numFmtId="0" fontId="0" fillId="0" borderId="1" xfId="0" applyBorder="1" applyAlignment="1"/>
    <xf numFmtId="165" fontId="16" fillId="0" borderId="0" xfId="0" applyNumberFormat="1" applyFont="1" applyAlignment="1">
      <alignment horizontal="right" vertical="center"/>
    </xf>
    <xf numFmtId="0" fontId="5" fillId="0" borderId="0" xfId="0" applyFont="1" applyAlignment="1">
      <alignment vertical="center"/>
    </xf>
    <xf numFmtId="0" fontId="8" fillId="0" borderId="34"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19" fillId="0" borderId="6" xfId="0" applyFont="1" applyBorder="1" applyAlignment="1">
      <alignment horizontal="center" vertical="center" wrapText="1"/>
    </xf>
    <xf numFmtId="0" fontId="8" fillId="0" borderId="17" xfId="0" applyFont="1" applyBorder="1" applyAlignment="1">
      <alignment horizontal="right" vertical="center"/>
    </xf>
    <xf numFmtId="0" fontId="17" fillId="0" borderId="2" xfId="0" applyFont="1" applyBorder="1" applyAlignment="1">
      <alignment horizontal="right" vertical="center"/>
    </xf>
    <xf numFmtId="0" fontId="7" fillId="0" borderId="0" xfId="0" applyFont="1" applyAlignment="1">
      <alignment horizontal="left" vertical="center" indent="1"/>
    </xf>
    <xf numFmtId="166" fontId="8" fillId="0" borderId="0" xfId="2" applyNumberFormat="1" applyFont="1" applyBorder="1" applyAlignment="1">
      <alignment horizontal="right" vertical="center"/>
    </xf>
    <xf numFmtId="166" fontId="7" fillId="0" borderId="0" xfId="2" applyNumberFormat="1" applyFont="1" applyBorder="1" applyAlignment="1">
      <alignment horizontal="right" vertical="center"/>
    </xf>
    <xf numFmtId="0" fontId="8" fillId="0" borderId="39" xfId="0" applyFont="1" applyBorder="1" applyAlignment="1">
      <alignment horizontal="right" vertical="center"/>
    </xf>
    <xf numFmtId="0" fontId="8" fillId="0" borderId="15" xfId="0" applyFont="1" applyBorder="1" applyAlignment="1">
      <alignment horizontal="right" vertical="center"/>
    </xf>
    <xf numFmtId="0" fontId="15" fillId="0" borderId="22" xfId="0" applyFont="1" applyBorder="1" applyAlignment="1">
      <alignment horizontal="right" vertical="center"/>
    </xf>
    <xf numFmtId="0" fontId="47" fillId="0" borderId="0" xfId="1" applyFont="1" applyAlignment="1">
      <alignment vertical="center"/>
    </xf>
    <xf numFmtId="0" fontId="8" fillId="0" borderId="13" xfId="0" applyFont="1" applyBorder="1" applyAlignment="1">
      <alignment horizontal="center" vertical="center" wrapText="1"/>
    </xf>
    <xf numFmtId="0" fontId="7" fillId="0" borderId="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vertical="center"/>
    </xf>
    <xf numFmtId="168" fontId="15" fillId="0" borderId="0" xfId="2" applyNumberFormat="1" applyFont="1" applyAlignment="1">
      <alignment horizontal="right" vertical="center"/>
    </xf>
    <xf numFmtId="168" fontId="16" fillId="0" borderId="0" xfId="2" applyNumberFormat="1" applyFont="1" applyAlignment="1">
      <alignment horizontal="right" vertical="center"/>
    </xf>
    <xf numFmtId="166" fontId="15" fillId="0" borderId="0" xfId="2" applyNumberFormat="1" applyFont="1" applyAlignment="1">
      <alignment horizontal="right" vertical="center"/>
    </xf>
    <xf numFmtId="168" fontId="7" fillId="0" borderId="0" xfId="2" applyNumberFormat="1" applyFont="1" applyAlignment="1">
      <alignment horizontal="right" vertical="center"/>
    </xf>
    <xf numFmtId="166" fontId="7" fillId="0" borderId="0" xfId="2" applyNumberFormat="1" applyFont="1" applyAlignment="1">
      <alignment horizontal="right" vertical="center"/>
    </xf>
    <xf numFmtId="168" fontId="42" fillId="0" borderId="1" xfId="2" applyNumberFormat="1" applyFont="1" applyBorder="1" applyAlignment="1">
      <alignment horizontal="right" vertical="center"/>
    </xf>
    <xf numFmtId="0" fontId="19" fillId="0" borderId="13" xfId="0" applyFont="1" applyBorder="1" applyAlignment="1">
      <alignment horizontal="center" vertical="center" wrapText="1"/>
    </xf>
    <xf numFmtId="168" fontId="6" fillId="0" borderId="0" xfId="2" applyNumberFormat="1" applyFont="1" applyAlignment="1">
      <alignment horizontal="right" vertical="center"/>
    </xf>
    <xf numFmtId="168" fontId="17" fillId="0" borderId="0" xfId="2" applyNumberFormat="1" applyFont="1" applyAlignment="1">
      <alignment horizontal="right" vertical="center"/>
    </xf>
    <xf numFmtId="168" fontId="1" fillId="0" borderId="0" xfId="2" applyNumberFormat="1" applyFont="1" applyAlignment="1">
      <alignment vertical="center"/>
    </xf>
    <xf numFmtId="168" fontId="0" fillId="0" borderId="0" xfId="2" applyNumberFormat="1" applyFont="1" applyAlignment="1"/>
    <xf numFmtId="166" fontId="6" fillId="0" borderId="0" xfId="2" applyNumberFormat="1" applyFont="1" applyAlignment="1">
      <alignment horizontal="right" vertical="center"/>
    </xf>
    <xf numFmtId="166" fontId="17" fillId="0" borderId="0" xfId="2" applyNumberFormat="1" applyFont="1" applyAlignment="1">
      <alignment horizontal="right" vertical="center"/>
    </xf>
    <xf numFmtId="166" fontId="1" fillId="0" borderId="0" xfId="2" applyNumberFormat="1" applyFont="1" applyAlignment="1">
      <alignment vertical="center"/>
    </xf>
    <xf numFmtId="166" fontId="0" fillId="0" borderId="0" xfId="2" applyNumberFormat="1" applyFont="1" applyAlignment="1"/>
    <xf numFmtId="166" fontId="6" fillId="0" borderId="0" xfId="2" applyNumberFormat="1" applyFont="1" applyBorder="1" applyAlignment="1">
      <alignment horizontal="right" vertical="center"/>
    </xf>
    <xf numFmtId="168" fontId="6" fillId="0" borderId="0" xfId="2" applyNumberFormat="1" applyFont="1" applyBorder="1" applyAlignment="1">
      <alignment horizontal="right" vertical="center"/>
    </xf>
    <xf numFmtId="166" fontId="8" fillId="0" borderId="0" xfId="2" applyNumberFormat="1" applyFont="1" applyAlignment="1">
      <alignment horizontal="right" vertical="center"/>
    </xf>
    <xf numFmtId="166" fontId="7" fillId="0" borderId="1" xfId="2" applyNumberFormat="1" applyFont="1" applyBorder="1" applyAlignment="1">
      <alignment horizontal="right" vertical="center"/>
    </xf>
    <xf numFmtId="166" fontId="8" fillId="0" borderId="1" xfId="2" applyNumberFormat="1" applyFont="1" applyBorder="1" applyAlignment="1">
      <alignment horizontal="right" vertical="center"/>
    </xf>
    <xf numFmtId="166" fontId="8" fillId="0" borderId="2" xfId="2" applyNumberFormat="1" applyFont="1" applyBorder="1" applyAlignment="1">
      <alignment horizontal="right" vertical="center"/>
    </xf>
    <xf numFmtId="166" fontId="8" fillId="0" borderId="10" xfId="2" applyNumberFormat="1" applyFont="1" applyBorder="1" applyAlignment="1">
      <alignment horizontal="right" vertical="center"/>
    </xf>
    <xf numFmtId="0" fontId="0" fillId="0" borderId="0" xfId="0" applyBorder="1" applyAlignment="1"/>
    <xf numFmtId="0" fontId="7" fillId="0" borderId="0" xfId="0" applyFont="1" applyBorder="1" applyAlignment="1">
      <alignment vertical="center"/>
    </xf>
    <xf numFmtId="166" fontId="8" fillId="0" borderId="0" xfId="2" applyNumberFormat="1" applyFont="1" applyBorder="1" applyAlignment="1">
      <alignment vertical="center"/>
    </xf>
    <xf numFmtId="166" fontId="8" fillId="0" borderId="2" xfId="2" applyNumberFormat="1" applyFont="1" applyBorder="1" applyAlignment="1">
      <alignment vertical="center"/>
    </xf>
    <xf numFmtId="166" fontId="15" fillId="0" borderId="2" xfId="2" applyNumberFormat="1" applyFont="1" applyBorder="1" applyAlignment="1">
      <alignment horizontal="right" vertical="center"/>
    </xf>
    <xf numFmtId="166" fontId="8" fillId="0" borderId="24" xfId="2" applyNumberFormat="1" applyFont="1" applyBorder="1" applyAlignment="1">
      <alignment vertical="center"/>
    </xf>
    <xf numFmtId="166" fontId="15" fillId="0" borderId="24" xfId="2" applyNumberFormat="1" applyFont="1" applyBorder="1" applyAlignment="1">
      <alignment horizontal="right" vertical="center"/>
    </xf>
    <xf numFmtId="166" fontId="7" fillId="0" borderId="0" xfId="2" applyNumberFormat="1" applyFont="1" applyBorder="1" applyAlignment="1">
      <alignment vertical="center"/>
    </xf>
    <xf numFmtId="166" fontId="7" fillId="0" borderId="1" xfId="2" applyNumberFormat="1" applyFont="1" applyBorder="1" applyAlignment="1">
      <alignment vertical="center"/>
    </xf>
    <xf numFmtId="0" fontId="48" fillId="0" borderId="0" xfId="0" applyFont="1" applyAlignment="1"/>
    <xf numFmtId="166" fontId="16" fillId="0" borderId="0" xfId="2" applyNumberFormat="1" applyFont="1" applyAlignment="1">
      <alignment horizontal="right" vertical="center"/>
    </xf>
    <xf numFmtId="166" fontId="15" fillId="0" borderId="10" xfId="2" applyNumberFormat="1" applyFont="1" applyBorder="1" applyAlignment="1">
      <alignment horizontal="right" vertical="center"/>
    </xf>
    <xf numFmtId="166" fontId="49" fillId="0" borderId="0" xfId="2" applyNumberFormat="1" applyFont="1" applyAlignment="1"/>
    <xf numFmtId="166" fontId="50" fillId="0" borderId="0" xfId="2" applyNumberFormat="1" applyFont="1" applyAlignment="1"/>
    <xf numFmtId="166" fontId="50" fillId="0" borderId="10" xfId="2" applyNumberFormat="1" applyFont="1" applyBorder="1" applyAlignment="1"/>
    <xf numFmtId="166" fontId="8" fillId="0" borderId="10" xfId="2" applyNumberFormat="1" applyFont="1" applyBorder="1" applyAlignment="1">
      <alignment vertical="center"/>
    </xf>
    <xf numFmtId="166" fontId="15" fillId="0" borderId="10" xfId="2" applyNumberFormat="1" applyFont="1" applyBorder="1" applyAlignment="1">
      <alignment vertical="center"/>
    </xf>
    <xf numFmtId="164" fontId="6" fillId="0" borderId="0" xfId="2" applyNumberFormat="1" applyFont="1" applyAlignment="1">
      <alignment horizontal="right" vertical="center"/>
    </xf>
    <xf numFmtId="169" fontId="6" fillId="0" borderId="0" xfId="0" applyNumberFormat="1" applyFont="1" applyAlignment="1">
      <alignment horizontal="right" vertical="center"/>
    </xf>
    <xf numFmtId="169" fontId="6" fillId="0" borderId="0" xfId="2" applyNumberFormat="1" applyFont="1" applyAlignment="1">
      <alignment horizontal="right" vertical="center"/>
    </xf>
    <xf numFmtId="166" fontId="7" fillId="0" borderId="2" xfId="2" applyNumberFormat="1" applyFont="1" applyBorder="1" applyAlignment="1">
      <alignment horizontal="right" vertical="center"/>
    </xf>
    <xf numFmtId="166" fontId="8" fillId="0" borderId="23" xfId="2" applyNumberFormat="1" applyFont="1" applyBorder="1" applyAlignment="1">
      <alignment horizontal="right" vertical="center"/>
    </xf>
    <xf numFmtId="168" fontId="8" fillId="0" borderId="0" xfId="2" applyNumberFormat="1" applyFont="1" applyAlignment="1">
      <alignment horizontal="right" vertical="center"/>
    </xf>
    <xf numFmtId="43" fontId="17" fillId="0" borderId="0" xfId="2" applyNumberFormat="1" applyFont="1" applyAlignment="1">
      <alignment horizontal="right" vertical="center"/>
    </xf>
    <xf numFmtId="0" fontId="41" fillId="0" borderId="0" xfId="0" applyFont="1" applyBorder="1" applyAlignment="1">
      <alignment vertical="center"/>
    </xf>
    <xf numFmtId="170" fontId="16" fillId="0" borderId="0" xfId="0" applyNumberFormat="1" applyFont="1" applyAlignment="1">
      <alignment horizontal="right" vertical="center"/>
    </xf>
    <xf numFmtId="166" fontId="0" fillId="0" borderId="0" xfId="0" applyNumberFormat="1" applyAlignment="1"/>
    <xf numFmtId="0" fontId="5" fillId="0" borderId="0" xfId="0" applyFont="1" applyAlignment="1">
      <alignment vertical="center"/>
    </xf>
    <xf numFmtId="0" fontId="7" fillId="0" borderId="0" xfId="0" applyFont="1" applyAlignment="1">
      <alignment vertical="center"/>
    </xf>
    <xf numFmtId="0" fontId="19" fillId="0" borderId="0" xfId="0" applyFont="1" applyAlignment="1">
      <alignment horizontal="center" vertical="center"/>
    </xf>
    <xf numFmtId="168" fontId="8" fillId="0" borderId="10" xfId="2" applyNumberFormat="1" applyFont="1" applyBorder="1" applyAlignment="1">
      <alignment horizontal="right" vertical="center"/>
    </xf>
    <xf numFmtId="0" fontId="8" fillId="0" borderId="1" xfId="0" applyFont="1" applyBorder="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53" fillId="0" borderId="28" xfId="0" applyFont="1" applyBorder="1" applyAlignment="1">
      <alignment horizontal="center"/>
    </xf>
    <xf numFmtId="0" fontId="53" fillId="0" borderId="0" xfId="0" applyFont="1" applyBorder="1" applyAlignment="1">
      <alignment horizontal="center"/>
    </xf>
    <xf numFmtId="165" fontId="54" fillId="0" borderId="0" xfId="0" applyNumberFormat="1" applyFont="1" applyAlignment="1">
      <alignment horizontal="right"/>
    </xf>
    <xf numFmtId="165" fontId="54" fillId="0" borderId="0" xfId="0" applyNumberFormat="1" applyFont="1"/>
    <xf numFmtId="164" fontId="55" fillId="0" borderId="0" xfId="2" applyNumberFormat="1" applyFont="1" applyAlignment="1">
      <alignment horizontal="right" vertical="center"/>
    </xf>
    <xf numFmtId="164" fontId="49" fillId="0" borderId="0" xfId="2" applyNumberFormat="1" applyFont="1"/>
    <xf numFmtId="0" fontId="8" fillId="0" borderId="1" xfId="0" applyFont="1" applyFill="1" applyBorder="1" applyAlignment="1">
      <alignment horizontal="right" vertical="center"/>
    </xf>
    <xf numFmtId="0" fontId="8" fillId="0" borderId="40" xfId="0" applyFont="1" applyBorder="1" applyAlignment="1">
      <alignment horizontal="right" vertical="center"/>
    </xf>
    <xf numFmtId="167" fontId="6" fillId="0" borderId="0" xfId="0" applyNumberFormat="1" applyFont="1" applyAlignment="1">
      <alignment horizontal="right" vertical="center"/>
    </xf>
    <xf numFmtId="167" fontId="17" fillId="0" borderId="0" xfId="0" applyNumberFormat="1" applyFont="1" applyAlignment="1">
      <alignment horizontal="right" vertical="center"/>
    </xf>
    <xf numFmtId="167" fontId="0" fillId="0" borderId="0" xfId="0" applyNumberFormat="1" applyAlignment="1"/>
    <xf numFmtId="167" fontId="6" fillId="0" borderId="0" xfId="0" applyNumberFormat="1" applyFont="1" applyFill="1" applyBorder="1" applyAlignment="1">
      <alignment horizontal="right" wrapText="1"/>
    </xf>
    <xf numFmtId="167" fontId="56" fillId="0" borderId="0" xfId="2" applyNumberFormat="1" applyFont="1" applyAlignment="1">
      <alignment horizontal="right" vertical="center"/>
    </xf>
    <xf numFmtId="167" fontId="56" fillId="0" borderId="0" xfId="2" applyNumberFormat="1" applyFont="1" applyBorder="1" applyAlignment="1">
      <alignment horizontal="right" vertical="center"/>
    </xf>
    <xf numFmtId="0" fontId="31" fillId="0" borderId="24" xfId="0" applyFont="1" applyFill="1" applyBorder="1" applyAlignment="1">
      <alignment horizontal="right" vertical="center"/>
    </xf>
    <xf numFmtId="168" fontId="8" fillId="0" borderId="1" xfId="2" applyNumberFormat="1" applyFont="1" applyBorder="1" applyAlignment="1">
      <alignment horizontal="right" vertical="center"/>
    </xf>
    <xf numFmtId="0" fontId="15" fillId="0" borderId="28" xfId="0" applyFont="1" applyBorder="1" applyAlignment="1">
      <alignment horizontal="right" vertical="center"/>
    </xf>
    <xf numFmtId="0" fontId="15" fillId="0" borderId="23" xfId="0" applyFont="1" applyBorder="1" applyAlignment="1">
      <alignment horizontal="right" vertical="center"/>
    </xf>
    <xf numFmtId="0" fontId="0" fillId="0" borderId="0" xfId="0" applyFill="1" applyAlignment="1"/>
    <xf numFmtId="0" fontId="19" fillId="0" borderId="14" xfId="0" applyFont="1" applyBorder="1" applyAlignment="1">
      <alignment horizontal="center" vertical="center"/>
    </xf>
    <xf numFmtId="49" fontId="58" fillId="0" borderId="41" xfId="0" applyNumberFormat="1" applyFont="1" applyBorder="1" applyAlignment="1">
      <alignment vertical="center"/>
    </xf>
    <xf numFmtId="0" fontId="58" fillId="0" borderId="41" xfId="0" applyFont="1" applyBorder="1" applyAlignment="1">
      <alignment vertical="center" wrapText="1"/>
    </xf>
    <xf numFmtId="0" fontId="59" fillId="0" borderId="0" xfId="0" applyFont="1" applyAlignment="1"/>
    <xf numFmtId="0" fontId="59" fillId="0" borderId="0" xfId="0" applyFont="1"/>
    <xf numFmtId="49" fontId="60" fillId="0" borderId="0" xfId="0" applyNumberFormat="1" applyFont="1" applyAlignment="1"/>
    <xf numFmtId="0" fontId="60" fillId="0" borderId="0" xfId="0" applyFont="1"/>
    <xf numFmtId="49" fontId="61" fillId="0" borderId="0" xfId="0" applyNumberFormat="1" applyFont="1" applyAlignment="1"/>
    <xf numFmtId="0" fontId="61" fillId="0" borderId="0" xfId="0" applyFont="1"/>
    <xf numFmtId="49" fontId="58" fillId="0" borderId="0" xfId="0" applyNumberFormat="1" applyFont="1" applyBorder="1" applyAlignment="1">
      <alignment vertical="center"/>
    </xf>
    <xf numFmtId="0" fontId="58" fillId="0" borderId="0" xfId="0" applyFont="1" applyBorder="1" applyAlignment="1">
      <alignment vertical="center" wrapText="1"/>
    </xf>
    <xf numFmtId="43" fontId="61" fillId="0" borderId="0" xfId="2" applyNumberFormat="1" applyFont="1"/>
    <xf numFmtId="43" fontId="60" fillId="0" borderId="0" xfId="2" applyNumberFormat="1" applyFont="1"/>
    <xf numFmtId="0" fontId="5" fillId="0" borderId="0" xfId="0" applyFont="1" applyAlignment="1">
      <alignment vertical="center"/>
    </xf>
    <xf numFmtId="168" fontId="7" fillId="0" borderId="0" xfId="2" applyNumberFormat="1" applyFont="1" applyAlignment="1">
      <alignment horizontal="right" vertical="center"/>
    </xf>
    <xf numFmtId="168" fontId="8" fillId="0" borderId="0" xfId="2" applyNumberFormat="1" applyFont="1" applyAlignment="1">
      <alignment horizontal="right" vertical="center"/>
    </xf>
    <xf numFmtId="0" fontId="6" fillId="0" borderId="0" xfId="0" applyFont="1" applyAlignment="1">
      <alignment horizontal="center" vertical="center"/>
    </xf>
    <xf numFmtId="0" fontId="1" fillId="0" borderId="1"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right" vertical="center"/>
    </xf>
    <xf numFmtId="0" fontId="5" fillId="0" borderId="18" xfId="0" applyFont="1" applyBorder="1" applyAlignment="1">
      <alignment horizontal="right" vertical="center"/>
    </xf>
    <xf numFmtId="0" fontId="5" fillId="0" borderId="0" xfId="0" applyFont="1" applyAlignment="1">
      <alignment vertical="center"/>
    </xf>
    <xf numFmtId="0" fontId="1" fillId="0" borderId="0" xfId="0" applyFont="1" applyAlignment="1">
      <alignment vertical="center"/>
    </xf>
    <xf numFmtId="0" fontId="6" fillId="0" borderId="0" xfId="0" applyFont="1" applyAlignment="1">
      <alignment horizontal="center" vertical="center"/>
    </xf>
    <xf numFmtId="168" fontId="7" fillId="0" borderId="0" xfId="2" applyNumberFormat="1" applyFont="1" applyAlignment="1">
      <alignment vertical="center"/>
    </xf>
    <xf numFmtId="168" fontId="8" fillId="0" borderId="0" xfId="2" applyNumberFormat="1" applyFont="1" applyAlignment="1">
      <alignment vertical="center"/>
    </xf>
    <xf numFmtId="166" fontId="1" fillId="0" borderId="0" xfId="0" applyNumberFormat="1" applyFont="1" applyAlignment="1">
      <alignment vertical="center"/>
    </xf>
    <xf numFmtId="0" fontId="31" fillId="0" borderId="22" xfId="0" applyFont="1" applyBorder="1" applyAlignment="1">
      <alignment vertical="center"/>
    </xf>
    <xf numFmtId="0" fontId="31" fillId="0" borderId="39" xfId="0" applyFont="1" applyBorder="1" applyAlignment="1">
      <alignment horizontal="right" vertical="center"/>
    </xf>
    <xf numFmtId="43" fontId="6" fillId="0" borderId="0" xfId="2" applyFont="1" applyAlignment="1">
      <alignment horizontal="right" vertical="center"/>
    </xf>
    <xf numFmtId="0" fontId="19" fillId="0" borderId="14" xfId="0" applyFont="1" applyBorder="1" applyAlignment="1">
      <alignment horizontal="center" vertical="center"/>
    </xf>
    <xf numFmtId="0" fontId="5" fillId="0" borderId="0" xfId="0" applyFont="1" applyAlignment="1">
      <alignment vertical="center"/>
    </xf>
    <xf numFmtId="0" fontId="19" fillId="0" borderId="0" xfId="0" applyFont="1" applyAlignment="1">
      <alignment horizontal="right" vertical="center"/>
    </xf>
    <xf numFmtId="0" fontId="44" fillId="0" borderId="0" xfId="0" applyFont="1" applyFill="1" applyBorder="1" applyAlignment="1">
      <alignment vertical="center"/>
    </xf>
    <xf numFmtId="0" fontId="44" fillId="0" borderId="0" xfId="0" applyFont="1" applyBorder="1" applyAlignment="1">
      <alignment vertical="center"/>
    </xf>
    <xf numFmtId="0" fontId="0" fillId="0" borderId="0" xfId="0" applyAlignment="1">
      <alignment horizontal="right"/>
    </xf>
    <xf numFmtId="167" fontId="0" fillId="0" borderId="0" xfId="0" applyNumberFormat="1" applyAlignment="1">
      <alignment horizontal="right"/>
    </xf>
    <xf numFmtId="167" fontId="17" fillId="0" borderId="0" xfId="0" applyNumberFormat="1" applyFont="1" applyFill="1" applyAlignment="1">
      <alignment horizontal="right" wrapText="1"/>
    </xf>
    <xf numFmtId="167" fontId="17" fillId="0" borderId="0" xfId="0" applyNumberFormat="1" applyFont="1" applyFill="1" applyBorder="1" applyAlignment="1">
      <alignment horizontal="right" wrapText="1"/>
    </xf>
    <xf numFmtId="2" fontId="17" fillId="0" borderId="0" xfId="0" applyNumberFormat="1" applyFont="1" applyFill="1" applyAlignment="1">
      <alignment horizontal="right" wrapText="1"/>
    </xf>
    <xf numFmtId="2" fontId="17" fillId="0" borderId="0" xfId="0" applyNumberFormat="1" applyFont="1" applyFill="1" applyBorder="1" applyAlignment="1">
      <alignment horizontal="right" wrapText="1"/>
    </xf>
    <xf numFmtId="2" fontId="6" fillId="0" borderId="0" xfId="0" applyNumberFormat="1" applyFont="1" applyFill="1" applyBorder="1" applyAlignment="1">
      <alignment horizontal="right" wrapText="1"/>
    </xf>
    <xf numFmtId="0" fontId="6" fillId="0" borderId="0" xfId="0" applyFont="1" applyAlignment="1">
      <alignment horizontal="center" vertical="center"/>
    </xf>
    <xf numFmtId="0" fontId="6" fillId="0" borderId="0" xfId="0" applyFont="1" applyBorder="1" applyAlignment="1">
      <alignment vertical="center"/>
    </xf>
    <xf numFmtId="0" fontId="5" fillId="0" borderId="0" xfId="0" applyFont="1" applyAlignment="1">
      <alignment vertical="center"/>
    </xf>
    <xf numFmtId="0" fontId="60" fillId="0" borderId="0" xfId="0" applyFont="1" applyAlignment="1"/>
    <xf numFmtId="0" fontId="5" fillId="0" borderId="0" xfId="0" applyFont="1" applyAlignment="1">
      <alignment vertical="center"/>
    </xf>
    <xf numFmtId="0" fontId="19" fillId="0" borderId="14" xfId="0" applyFont="1" applyBorder="1" applyAlignment="1">
      <alignment horizontal="center" vertical="center"/>
    </xf>
    <xf numFmtId="0" fontId="7" fillId="0" borderId="0" xfId="0" applyFont="1" applyAlignment="1">
      <alignment horizontal="right" vertical="center" wrapText="1"/>
    </xf>
    <xf numFmtId="164" fontId="54" fillId="0" borderId="0" xfId="2" applyNumberFormat="1" applyFont="1" applyAlignment="1">
      <alignment horizontal="right"/>
    </xf>
    <xf numFmtId="164" fontId="54" fillId="0" borderId="0" xfId="2" applyNumberFormat="1" applyFont="1"/>
    <xf numFmtId="164" fontId="0" fillId="0" borderId="0" xfId="2" applyNumberFormat="1" applyFont="1"/>
    <xf numFmtId="0" fontId="8" fillId="0" borderId="39" xfId="0" applyFont="1" applyFill="1" applyBorder="1" applyAlignment="1">
      <alignment horizontal="right" vertical="center"/>
    </xf>
    <xf numFmtId="0" fontId="8" fillId="0" borderId="24" xfId="0" applyFont="1" applyFill="1" applyBorder="1" applyAlignment="1">
      <alignment horizontal="right" vertical="center"/>
    </xf>
    <xf numFmtId="0" fontId="19" fillId="0" borderId="7" xfId="0" applyFont="1" applyBorder="1" applyAlignment="1">
      <alignment vertical="center"/>
    </xf>
    <xf numFmtId="164" fontId="16" fillId="0" borderId="0" xfId="2" applyNumberFormat="1" applyFont="1" applyAlignment="1">
      <alignment horizontal="right" vertical="center" wrapText="1"/>
    </xf>
    <xf numFmtId="0" fontId="5" fillId="0" borderId="0" xfId="0" applyFont="1" applyAlignment="1">
      <alignment vertical="center"/>
    </xf>
    <xf numFmtId="0" fontId="19" fillId="0" borderId="14" xfId="0" applyFont="1" applyBorder="1" applyAlignment="1">
      <alignment horizontal="center" vertical="center"/>
    </xf>
    <xf numFmtId="0" fontId="6" fillId="0" borderId="0" xfId="0" applyFont="1" applyAlignment="1">
      <alignment horizontal="center" vertical="center"/>
    </xf>
    <xf numFmtId="0" fontId="19" fillId="0" borderId="42" xfId="0" applyFont="1" applyBorder="1" applyAlignment="1">
      <alignment vertical="center"/>
    </xf>
    <xf numFmtId="3" fontId="8"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3" fontId="8" fillId="0" borderId="10" xfId="0" applyNumberFormat="1" applyFont="1" applyBorder="1" applyAlignment="1">
      <alignment horizontal="right" vertical="center" wrapText="1"/>
    </xf>
    <xf numFmtId="43" fontId="7" fillId="0" borderId="0" xfId="2" applyFont="1" applyAlignment="1">
      <alignment horizontal="right" vertical="center" wrapText="1"/>
    </xf>
    <xf numFmtId="166" fontId="17" fillId="0" borderId="0" xfId="2" applyNumberFormat="1" applyFont="1" applyFill="1" applyAlignment="1">
      <alignment horizontal="right" vertical="center"/>
    </xf>
    <xf numFmtId="43" fontId="17" fillId="0" borderId="0" xfId="2" applyNumberFormat="1" applyFont="1" applyFill="1" applyAlignment="1">
      <alignment horizontal="right" vertical="center"/>
    </xf>
    <xf numFmtId="166" fontId="6" fillId="0" borderId="0" xfId="2" applyNumberFormat="1" applyFont="1" applyFill="1" applyAlignment="1">
      <alignment horizontal="right" vertical="center"/>
    </xf>
    <xf numFmtId="43" fontId="6" fillId="0" borderId="0" xfId="2" applyNumberFormat="1" applyFont="1" applyFill="1" applyAlignment="1">
      <alignment horizontal="right" vertical="center"/>
    </xf>
    <xf numFmtId="0" fontId="63" fillId="0" borderId="0" xfId="0" applyFont="1" applyAlignment="1"/>
    <xf numFmtId="0" fontId="63" fillId="0" borderId="0" xfId="0" applyFont="1"/>
    <xf numFmtId="49" fontId="64" fillId="0" borderId="0" xfId="0" applyNumberFormat="1" applyFont="1" applyAlignment="1"/>
    <xf numFmtId="2" fontId="64" fillId="0" borderId="0" xfId="0" applyNumberFormat="1" applyFont="1"/>
    <xf numFmtId="49" fontId="56" fillId="0" borderId="0" xfId="0" applyNumberFormat="1" applyFont="1" applyAlignment="1"/>
    <xf numFmtId="2" fontId="56" fillId="0" borderId="0" xfId="0" applyNumberFormat="1" applyFont="1"/>
    <xf numFmtId="0" fontId="56" fillId="0" borderId="0" xfId="0" applyFont="1"/>
    <xf numFmtId="49" fontId="56" fillId="0" borderId="1" xfId="0" applyNumberFormat="1" applyFont="1" applyBorder="1" applyAlignment="1"/>
    <xf numFmtId="2" fontId="56" fillId="0" borderId="1" xfId="0" applyNumberFormat="1" applyFont="1" applyBorder="1"/>
    <xf numFmtId="0" fontId="56" fillId="0" borderId="1" xfId="0" applyFont="1" applyBorder="1"/>
    <xf numFmtId="0" fontId="60" fillId="0" borderId="1" xfId="0" applyFont="1" applyBorder="1"/>
    <xf numFmtId="43" fontId="60" fillId="0" borderId="1" xfId="2" applyNumberFormat="1" applyFont="1" applyBorder="1"/>
    <xf numFmtId="49" fontId="60" fillId="0" borderId="1" xfId="0" applyNumberFormat="1" applyFont="1" applyBorder="1" applyAlignment="1"/>
    <xf numFmtId="43" fontId="56" fillId="0" borderId="0" xfId="2" applyNumberFormat="1" applyFont="1"/>
    <xf numFmtId="0" fontId="67" fillId="0" borderId="14" xfId="0" applyFont="1" applyBorder="1" applyAlignment="1">
      <alignment horizontal="center" vertical="center"/>
    </xf>
    <xf numFmtId="0" fontId="67" fillId="0" borderId="7" xfId="0" applyFont="1" applyBorder="1" applyAlignment="1">
      <alignment vertical="center"/>
    </xf>
    <xf numFmtId="0" fontId="50" fillId="0" borderId="6" xfId="0" applyFont="1" applyBorder="1" applyAlignment="1">
      <alignment horizontal="right" vertical="center"/>
    </xf>
    <xf numFmtId="0" fontId="50" fillId="0" borderId="39" xfId="0" applyFont="1" applyBorder="1" applyAlignment="1">
      <alignment horizontal="right" vertical="center"/>
    </xf>
    <xf numFmtId="0" fontId="50" fillId="0" borderId="24" xfId="0" applyFont="1" applyBorder="1" applyAlignment="1">
      <alignment horizontal="right" vertical="center"/>
    </xf>
    <xf numFmtId="0" fontId="66" fillId="0" borderId="0" xfId="0" applyFont="1" applyAlignment="1"/>
    <xf numFmtId="0" fontId="66" fillId="0" borderId="0" xfId="0" applyFont="1" applyAlignment="1">
      <alignment vertical="center"/>
    </xf>
    <xf numFmtId="0" fontId="70" fillId="0" borderId="0" xfId="0" applyFont="1" applyAlignment="1">
      <alignment horizontal="right" vertical="center"/>
    </xf>
    <xf numFmtId="0" fontId="71" fillId="0" borderId="0" xfId="0" applyFont="1" applyAlignment="1">
      <alignment horizontal="right" vertical="center"/>
    </xf>
    <xf numFmtId="0" fontId="71" fillId="0" borderId="12" xfId="0" applyFont="1" applyFill="1" applyBorder="1" applyAlignment="1">
      <alignment vertical="center"/>
    </xf>
    <xf numFmtId="0" fontId="71" fillId="0" borderId="12" xfId="0" applyFont="1" applyBorder="1" applyAlignment="1">
      <alignment vertical="center"/>
    </xf>
    <xf numFmtId="0" fontId="50" fillId="0" borderId="0" xfId="0" applyFont="1" applyAlignment="1">
      <alignment vertical="center"/>
    </xf>
    <xf numFmtId="166" fontId="72" fillId="0" borderId="0" xfId="2" applyNumberFormat="1" applyFont="1" applyAlignment="1">
      <alignment horizontal="right" vertical="center"/>
    </xf>
    <xf numFmtId="166" fontId="72" fillId="0" borderId="0" xfId="2" applyNumberFormat="1" applyFont="1" applyFill="1" applyAlignment="1">
      <alignment vertical="center"/>
    </xf>
    <xf numFmtId="166" fontId="72" fillId="0" borderId="0" xfId="2" applyNumberFormat="1" applyFont="1" applyAlignment="1">
      <alignment vertical="center"/>
    </xf>
    <xf numFmtId="166" fontId="55" fillId="0" borderId="0" xfId="2" applyNumberFormat="1" applyFont="1" applyAlignment="1">
      <alignment horizontal="right" vertical="center"/>
    </xf>
    <xf numFmtId="166" fontId="49" fillId="0" borderId="0" xfId="2" applyNumberFormat="1" applyFont="1" applyAlignment="1">
      <alignment horizontal="right" vertical="center"/>
    </xf>
    <xf numFmtId="166" fontId="66" fillId="0" borderId="0" xfId="2" applyNumberFormat="1" applyFont="1" applyAlignment="1">
      <alignment horizontal="right" vertical="center"/>
    </xf>
    <xf numFmtId="166" fontId="66" fillId="0" borderId="0" xfId="2" applyNumberFormat="1" applyFont="1" applyFill="1" applyAlignment="1">
      <alignment vertical="center"/>
    </xf>
    <xf numFmtId="166" fontId="66" fillId="0" borderId="0" xfId="2" applyNumberFormat="1" applyFont="1" applyAlignment="1">
      <alignment vertical="center"/>
    </xf>
    <xf numFmtId="0" fontId="50" fillId="0" borderId="0" xfId="0" applyFont="1" applyAlignment="1">
      <alignment horizontal="center" vertical="center"/>
    </xf>
    <xf numFmtId="0" fontId="49" fillId="0" borderId="0" xfId="0" applyFont="1" applyAlignment="1">
      <alignment vertical="center"/>
    </xf>
    <xf numFmtId="166" fontId="55" fillId="0" borderId="0" xfId="2" applyNumberFormat="1" applyFont="1" applyFill="1" applyAlignment="1">
      <alignment vertical="center"/>
    </xf>
    <xf numFmtId="166" fontId="55" fillId="0" borderId="0" xfId="2" applyNumberFormat="1" applyFont="1" applyAlignment="1">
      <alignment vertical="center"/>
    </xf>
    <xf numFmtId="0" fontId="73" fillId="0" borderId="1" xfId="0" applyFont="1" applyBorder="1" applyAlignment="1">
      <alignment horizontal="center" vertical="center"/>
    </xf>
    <xf numFmtId="0" fontId="71" fillId="0" borderId="1" xfId="0" applyFont="1" applyBorder="1" applyAlignment="1">
      <alignment vertical="center"/>
    </xf>
    <xf numFmtId="0" fontId="71" fillId="0" borderId="1" xfId="0" applyFont="1" applyBorder="1" applyAlignment="1">
      <alignment horizontal="right" vertical="center"/>
    </xf>
    <xf numFmtId="0" fontId="66" fillId="0" borderId="1" xfId="0" applyFont="1" applyBorder="1" applyAlignment="1">
      <alignment vertical="center"/>
    </xf>
    <xf numFmtId="0" fontId="74" fillId="0" borderId="1" xfId="0" applyFont="1" applyBorder="1" applyAlignment="1">
      <alignment vertical="center"/>
    </xf>
    <xf numFmtId="0" fontId="74" fillId="0" borderId="1" xfId="0" applyFont="1" applyBorder="1" applyAlignment="1">
      <alignment horizontal="right" vertical="center"/>
    </xf>
    <xf numFmtId="0" fontId="74" fillId="0" borderId="1" xfId="0" applyFont="1" applyFill="1" applyBorder="1" applyAlignment="1">
      <alignment vertical="center"/>
    </xf>
    <xf numFmtId="0" fontId="63" fillId="0" borderId="0" xfId="0" applyFont="1" applyFill="1" applyAlignment="1"/>
    <xf numFmtId="0" fontId="63" fillId="3" borderId="0" xfId="0" applyFont="1" applyFill="1" applyAlignment="1"/>
    <xf numFmtId="0" fontId="70" fillId="0" borderId="0" xfId="0" applyFont="1" applyAlignment="1">
      <alignment horizontal="center" vertical="center"/>
    </xf>
    <xf numFmtId="0" fontId="63" fillId="0" borderId="12" xfId="0" applyFont="1" applyBorder="1" applyAlignment="1"/>
    <xf numFmtId="0" fontId="49" fillId="2" borderId="0" xfId="0" applyFont="1" applyFill="1" applyAlignment="1">
      <alignment vertical="center"/>
    </xf>
    <xf numFmtId="0" fontId="50" fillId="0" borderId="1" xfId="0" applyFont="1" applyBorder="1" applyAlignment="1">
      <alignment vertical="center"/>
    </xf>
    <xf numFmtId="0" fontId="75" fillId="0" borderId="1" xfId="0" applyFont="1" applyBorder="1" applyAlignment="1">
      <alignment horizontal="center" vertical="center"/>
    </xf>
    <xf numFmtId="0" fontId="72" fillId="0" borderId="1" xfId="0" applyFont="1" applyBorder="1" applyAlignment="1">
      <alignment horizontal="right" vertical="center"/>
    </xf>
    <xf numFmtId="0" fontId="72" fillId="2" borderId="1" xfId="0" applyFont="1" applyFill="1" applyBorder="1" applyAlignment="1">
      <alignment horizontal="right" vertical="center"/>
    </xf>
    <xf numFmtId="0" fontId="67" fillId="0" borderId="2" xfId="0" applyFont="1" applyBorder="1" applyAlignment="1">
      <alignment horizontal="center" vertical="center" wrapText="1"/>
    </xf>
    <xf numFmtId="0" fontId="67" fillId="0" borderId="24" xfId="0" applyFont="1" applyFill="1" applyBorder="1" applyAlignment="1">
      <alignment horizontal="right" vertical="center" wrapText="1"/>
    </xf>
    <xf numFmtId="0" fontId="66" fillId="0" borderId="0" xfId="0" applyFont="1" applyAlignment="1">
      <alignment wrapText="1"/>
    </xf>
    <xf numFmtId="0" fontId="66" fillId="0" borderId="0" xfId="0" applyFont="1" applyAlignment="1">
      <alignment vertical="center" wrapText="1"/>
    </xf>
    <xf numFmtId="0" fontId="70" fillId="0" borderId="0" xfId="0" applyFont="1" applyAlignment="1">
      <alignment horizontal="right" vertical="center" wrapText="1"/>
    </xf>
    <xf numFmtId="0" fontId="71" fillId="0" borderId="0" xfId="0" applyFont="1" applyAlignment="1">
      <alignment horizontal="right" vertical="center" wrapText="1"/>
    </xf>
    <xf numFmtId="0" fontId="63" fillId="0" borderId="0" xfId="0" applyFont="1" applyBorder="1" applyAlignment="1"/>
    <xf numFmtId="0" fontId="50" fillId="0" borderId="0" xfId="0" applyFont="1" applyAlignment="1">
      <alignment vertical="center" wrapText="1"/>
    </xf>
    <xf numFmtId="166" fontId="72" fillId="0" borderId="0" xfId="2" applyNumberFormat="1" applyFont="1" applyAlignment="1">
      <alignment horizontal="center" vertical="center" wrapText="1"/>
    </xf>
    <xf numFmtId="166" fontId="72" fillId="0" borderId="0" xfId="2" applyNumberFormat="1" applyFont="1" applyAlignment="1">
      <alignment horizontal="right" vertical="center" wrapText="1"/>
    </xf>
    <xf numFmtId="3" fontId="72" fillId="0" borderId="0" xfId="0" applyNumberFormat="1" applyFont="1" applyFill="1" applyAlignment="1">
      <alignment horizontal="right" vertical="center" wrapText="1"/>
    </xf>
    <xf numFmtId="166" fontId="72" fillId="0" borderId="0" xfId="2" applyNumberFormat="1" applyFont="1" applyFill="1" applyAlignment="1">
      <alignment horizontal="center" vertical="center" wrapText="1"/>
    </xf>
    <xf numFmtId="0" fontId="72" fillId="0" borderId="0" xfId="0" applyFont="1" applyFill="1" applyAlignment="1">
      <alignment horizontal="right" vertical="center" wrapText="1"/>
    </xf>
    <xf numFmtId="166" fontId="50" fillId="0" borderId="0" xfId="2" applyNumberFormat="1" applyFont="1" applyAlignment="1">
      <alignment horizontal="right" vertical="center" wrapText="1"/>
    </xf>
    <xf numFmtId="166" fontId="55" fillId="0" borderId="0" xfId="2" applyNumberFormat="1" applyFont="1" applyFill="1" applyAlignment="1">
      <alignment horizontal="center" vertical="center" wrapText="1"/>
    </xf>
    <xf numFmtId="0" fontId="50" fillId="0" borderId="0" xfId="0" applyFont="1" applyAlignment="1">
      <alignment horizontal="center" vertical="center" wrapText="1"/>
    </xf>
    <xf numFmtId="0" fontId="49" fillId="0" borderId="0" xfId="0" applyFont="1" applyAlignment="1">
      <alignment vertical="center" wrapText="1"/>
    </xf>
    <xf numFmtId="166" fontId="55" fillId="0" borderId="0" xfId="2" applyNumberFormat="1" applyFont="1" applyAlignment="1">
      <alignment horizontal="center" vertical="center" wrapText="1"/>
    </xf>
    <xf numFmtId="166" fontId="55" fillId="0" borderId="0" xfId="2" applyNumberFormat="1" applyFont="1" applyAlignment="1">
      <alignment horizontal="right" vertical="center" wrapText="1"/>
    </xf>
    <xf numFmtId="3" fontId="55" fillId="0" borderId="0" xfId="0" applyNumberFormat="1" applyFont="1" applyFill="1" applyAlignment="1">
      <alignment horizontal="right" vertical="center" wrapText="1"/>
    </xf>
    <xf numFmtId="0" fontId="55" fillId="0" borderId="0" xfId="0" applyFont="1" applyFill="1" applyAlignment="1">
      <alignment horizontal="right" vertical="center" wrapText="1"/>
    </xf>
    <xf numFmtId="0" fontId="73" fillId="0" borderId="1" xfId="0" applyFont="1" applyBorder="1" applyAlignment="1">
      <alignment horizontal="center" vertical="center" wrapText="1"/>
    </xf>
    <xf numFmtId="0" fontId="71" fillId="0" borderId="1" xfId="0" applyFont="1" applyBorder="1" applyAlignment="1">
      <alignment vertical="center" wrapText="1"/>
    </xf>
    <xf numFmtId="0" fontId="66" fillId="0" borderId="1" xfId="0" applyFont="1" applyBorder="1" applyAlignment="1">
      <alignment wrapText="1"/>
    </xf>
    <xf numFmtId="0" fontId="73" fillId="0" borderId="1" xfId="0" applyFont="1" applyBorder="1" applyAlignment="1">
      <alignment horizontal="right" vertical="center" wrapText="1"/>
    </xf>
    <xf numFmtId="0" fontId="74" fillId="0" borderId="1" xfId="0" applyFont="1" applyBorder="1" applyAlignment="1">
      <alignment horizontal="right" vertical="center" wrapText="1"/>
    </xf>
    <xf numFmtId="3" fontId="72" fillId="0" borderId="0" xfId="0" applyNumberFormat="1" applyFont="1" applyAlignment="1">
      <alignment horizontal="right" vertical="center" wrapText="1"/>
    </xf>
    <xf numFmtId="166" fontId="72" fillId="0" borderId="0" xfId="2" applyNumberFormat="1" applyFont="1" applyFill="1" applyAlignment="1">
      <alignment horizontal="right" vertical="center" wrapText="1"/>
    </xf>
    <xf numFmtId="3" fontId="55" fillId="0" borderId="0" xfId="0" applyNumberFormat="1" applyFont="1" applyAlignment="1">
      <alignment horizontal="right" vertical="center" wrapText="1"/>
    </xf>
    <xf numFmtId="166" fontId="55" fillId="0" borderId="0" xfId="2" applyNumberFormat="1" applyFont="1" applyFill="1" applyAlignment="1">
      <alignment horizontal="right" vertical="center" wrapText="1"/>
    </xf>
    <xf numFmtId="0" fontId="55" fillId="0" borderId="0" xfId="0" applyFont="1" applyAlignment="1">
      <alignment horizontal="right" vertical="center" wrapText="1"/>
    </xf>
    <xf numFmtId="0" fontId="50" fillId="0" borderId="1" xfId="0" applyFont="1" applyBorder="1" applyAlignment="1">
      <alignment vertical="center" wrapText="1"/>
    </xf>
    <xf numFmtId="3" fontId="72" fillId="0" borderId="1" xfId="0" applyNumberFormat="1" applyFont="1" applyBorder="1" applyAlignment="1">
      <alignment horizontal="right" vertical="center" wrapText="1"/>
    </xf>
    <xf numFmtId="0" fontId="72" fillId="0" borderId="1" xfId="0" applyFont="1" applyFill="1" applyBorder="1" applyAlignment="1">
      <alignment horizontal="right" vertical="center" wrapText="1"/>
    </xf>
    <xf numFmtId="166" fontId="72" fillId="0" borderId="1" xfId="2" applyNumberFormat="1" applyFont="1" applyFill="1" applyBorder="1" applyAlignment="1">
      <alignment horizontal="right" vertical="center" wrapText="1"/>
    </xf>
    <xf numFmtId="0" fontId="66" fillId="0" borderId="1" xfId="0" applyFont="1" applyBorder="1" applyAlignment="1">
      <alignment vertical="top"/>
    </xf>
    <xf numFmtId="0" fontId="63" fillId="0" borderId="1" xfId="0" applyFont="1" applyBorder="1" applyAlignment="1"/>
    <xf numFmtId="0" fontId="50" fillId="0" borderId="1" xfId="0" applyFont="1" applyBorder="1" applyAlignment="1">
      <alignment horizontal="right" vertical="center"/>
    </xf>
    <xf numFmtId="0" fontId="72" fillId="0" borderId="0" xfId="0" applyFont="1" applyAlignment="1">
      <alignment horizontal="right" vertical="center" wrapText="1"/>
    </xf>
    <xf numFmtId="0" fontId="66" fillId="0" borderId="0" xfId="0" applyFont="1" applyAlignment="1">
      <alignment horizontal="right" vertical="center" wrapText="1"/>
    </xf>
    <xf numFmtId="0" fontId="71" fillId="0" borderId="1" xfId="0" applyFont="1" applyBorder="1" applyAlignment="1">
      <alignment horizontal="right" vertical="center" wrapText="1"/>
    </xf>
    <xf numFmtId="0" fontId="73" fillId="0" borderId="1" xfId="0" applyFont="1" applyBorder="1" applyAlignment="1">
      <alignment vertical="center" wrapText="1"/>
    </xf>
    <xf numFmtId="0" fontId="66" fillId="0" borderId="1" xfId="0" applyFont="1" applyBorder="1" applyAlignment="1">
      <alignment vertical="center" wrapText="1"/>
    </xf>
    <xf numFmtId="0" fontId="50" fillId="0" borderId="1" xfId="0" applyFont="1" applyBorder="1" applyAlignment="1">
      <alignment horizontal="right" vertical="center" wrapText="1"/>
    </xf>
    <xf numFmtId="0" fontId="63" fillId="0" borderId="1" xfId="0" applyFont="1" applyBorder="1"/>
    <xf numFmtId="0" fontId="67" fillId="0" borderId="7" xfId="0" applyFont="1" applyBorder="1" applyAlignment="1">
      <alignment vertical="center" wrapText="1"/>
    </xf>
    <xf numFmtId="0" fontId="67" fillId="0" borderId="39" xfId="0" applyFont="1" applyFill="1" applyBorder="1" applyAlignment="1">
      <alignment horizontal="right" vertical="center" wrapText="1"/>
    </xf>
    <xf numFmtId="166" fontId="72" fillId="0" borderId="1" xfId="2" applyNumberFormat="1" applyFont="1" applyBorder="1" applyAlignment="1">
      <alignment horizontal="right" vertical="center" wrapText="1"/>
    </xf>
    <xf numFmtId="166" fontId="15" fillId="0" borderId="0" xfId="2" applyNumberFormat="1" applyFont="1" applyFill="1" applyAlignment="1">
      <alignment horizontal="right" vertical="center" wrapText="1"/>
    </xf>
    <xf numFmtId="166" fontId="16" fillId="0" borderId="0" xfId="2" applyNumberFormat="1" applyFont="1" applyFill="1" applyAlignment="1">
      <alignment horizontal="righ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xf>
    <xf numFmtId="0" fontId="7" fillId="0" borderId="1" xfId="0" applyFont="1" applyBorder="1" applyAlignment="1">
      <alignment horizontal="right" vertical="center"/>
    </xf>
    <xf numFmtId="0" fontId="7" fillId="0" borderId="12" xfId="0" applyFont="1" applyBorder="1" applyAlignment="1">
      <alignment horizontal="right" vertical="center"/>
    </xf>
    <xf numFmtId="0" fontId="7" fillId="0" borderId="0" xfId="0" applyFont="1" applyAlignment="1">
      <alignment vertical="center"/>
    </xf>
    <xf numFmtId="0" fontId="10" fillId="0" borderId="2" xfId="0" applyFont="1" applyBorder="1" applyAlignment="1">
      <alignment horizontal="center" vertical="center"/>
    </xf>
    <xf numFmtId="0" fontId="54"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 fillId="0" borderId="12" xfId="0" applyFont="1" applyBorder="1" applyAlignment="1">
      <alignment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0" xfId="0" applyFont="1" applyAlignment="1">
      <alignment vertical="center"/>
    </xf>
    <xf numFmtId="0" fontId="51" fillId="0" borderId="0" xfId="1" applyFont="1" applyAlignment="1">
      <alignment vertical="center"/>
    </xf>
    <xf numFmtId="0" fontId="51" fillId="0" borderId="0" xfId="1" applyFont="1" applyAlignment="1">
      <alignment horizontal="left" vertical="center" wrapText="1"/>
    </xf>
    <xf numFmtId="0" fontId="22"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46" fillId="0" borderId="0" xfId="1" applyFont="1" applyAlignment="1">
      <alignment vertical="center"/>
    </xf>
    <xf numFmtId="0" fontId="25" fillId="0" borderId="0" xfId="0" applyFont="1" applyAlignment="1">
      <alignment horizontal="center" vertical="center"/>
    </xf>
    <xf numFmtId="0" fontId="6" fillId="0" borderId="1" xfId="0" applyFont="1" applyBorder="1" applyAlignment="1">
      <alignment horizontal="center" vertical="center"/>
    </xf>
    <xf numFmtId="0" fontId="26" fillId="0" borderId="16" xfId="0" applyFont="1" applyBorder="1" applyAlignment="1">
      <alignment vertical="center"/>
    </xf>
    <xf numFmtId="0" fontId="26" fillId="0" borderId="6" xfId="0" applyFont="1" applyBorder="1" applyAlignment="1">
      <alignment vertical="center"/>
    </xf>
    <xf numFmtId="0" fontId="19" fillId="0" borderId="17" xfId="0" applyFont="1" applyBorder="1" applyAlignment="1">
      <alignment horizontal="center" vertical="center"/>
    </xf>
    <xf numFmtId="0" fontId="19" fillId="0" borderId="4" xfId="0" applyFont="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20" xfId="0" applyFont="1" applyBorder="1" applyAlignment="1">
      <alignment horizontal="right" vertical="center"/>
    </xf>
    <xf numFmtId="0" fontId="29" fillId="0" borderId="20" xfId="0" applyFont="1" applyBorder="1" applyAlignment="1">
      <alignment horizontal="right" vertical="center"/>
    </xf>
    <xf numFmtId="0" fontId="47" fillId="0" borderId="0" xfId="1" applyFont="1" applyAlignment="1">
      <alignment horizontal="left" vertical="center" wrapText="1"/>
    </xf>
    <xf numFmtId="0" fontId="27" fillId="0" borderId="0" xfId="0" applyFont="1" applyAlignment="1">
      <alignment horizontal="center"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Border="1" applyAlignment="1">
      <alignment horizontal="left" vertical="center"/>
    </xf>
    <xf numFmtId="0" fontId="5" fillId="0" borderId="18" xfId="0"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20" xfId="0" applyFont="1" applyBorder="1" applyAlignment="1">
      <alignment horizontal="left" vertical="center"/>
    </xf>
    <xf numFmtId="0" fontId="30" fillId="0" borderId="1" xfId="0" applyFont="1" applyBorder="1" applyAlignment="1">
      <alignment horizontal="right"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26"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center" vertical="center"/>
    </xf>
    <xf numFmtId="0" fontId="31" fillId="0" borderId="22" xfId="0" applyFont="1" applyBorder="1" applyAlignment="1">
      <alignment horizontal="center" vertical="center"/>
    </xf>
    <xf numFmtId="0" fontId="31" fillId="0" borderId="27" xfId="0" applyFont="1" applyBorder="1" applyAlignment="1">
      <alignment horizontal="center" vertical="center"/>
    </xf>
    <xf numFmtId="0" fontId="31" fillId="0" borderId="12"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16" fillId="0" borderId="0" xfId="0" applyFont="1" applyAlignment="1">
      <alignment horizontal="left" vertical="center"/>
    </xf>
    <xf numFmtId="0" fontId="7" fillId="0" borderId="11" xfId="0" applyFont="1" applyBorder="1" applyAlignment="1">
      <alignment horizontal="right" vertical="center"/>
    </xf>
    <xf numFmtId="0" fontId="5" fillId="0" borderId="0" xfId="0" applyFont="1" applyAlignment="1">
      <alignment vertical="center"/>
    </xf>
    <xf numFmtId="0" fontId="7" fillId="0" borderId="18" xfId="0" applyFont="1" applyBorder="1" applyAlignment="1">
      <alignment horizontal="right"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3"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alignment vertical="center"/>
    </xf>
    <xf numFmtId="0" fontId="35" fillId="0" borderId="0" xfId="0" applyFont="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15" fillId="0" borderId="34" xfId="0" applyFont="1" applyBorder="1" applyAlignment="1">
      <alignment horizontal="center" vertical="center"/>
    </xf>
    <xf numFmtId="0" fontId="7" fillId="0" borderId="37" xfId="0" applyFont="1" applyBorder="1" applyAlignment="1">
      <alignment horizontal="center" vertical="center" textRotation="90"/>
    </xf>
    <xf numFmtId="0" fontId="7" fillId="0" borderId="25" xfId="0" applyFont="1" applyBorder="1" applyAlignment="1">
      <alignment horizontal="center" vertical="center" textRotation="90"/>
    </xf>
    <xf numFmtId="0" fontId="7" fillId="0" borderId="26" xfId="0" applyFont="1" applyBorder="1" applyAlignment="1">
      <alignment horizontal="center" vertical="center" textRotation="90"/>
    </xf>
    <xf numFmtId="0" fontId="7" fillId="0" borderId="37" xfId="0" applyFont="1" applyBorder="1" applyAlignment="1">
      <alignment horizontal="center" vertical="center" textRotation="90" wrapText="1"/>
    </xf>
    <xf numFmtId="0" fontId="7" fillId="0" borderId="25"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26" fillId="0" borderId="0" xfId="0" applyFont="1" applyAlignment="1">
      <alignment horizontal="center" vertical="center"/>
    </xf>
    <xf numFmtId="0" fontId="7" fillId="0" borderId="36" xfId="0" applyFont="1" applyBorder="1" applyAlignment="1">
      <alignment horizontal="center" vertical="center" textRotation="90" wrapText="1"/>
    </xf>
    <xf numFmtId="0" fontId="7" fillId="0" borderId="35"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1" fillId="0" borderId="20" xfId="0" applyFont="1" applyBorder="1" applyAlignment="1">
      <alignment vertical="top"/>
    </xf>
    <xf numFmtId="0" fontId="38" fillId="0" borderId="0" xfId="0" applyFont="1" applyAlignment="1">
      <alignment horizontal="center" vertical="center"/>
    </xf>
    <xf numFmtId="0" fontId="41" fillId="0" borderId="0" xfId="0" applyFont="1" applyAlignment="1">
      <alignment vertical="center"/>
    </xf>
    <xf numFmtId="0" fontId="39" fillId="0" borderId="16" xfId="0" applyFont="1" applyBorder="1" applyAlignment="1">
      <alignment horizontal="center" vertical="center"/>
    </xf>
    <xf numFmtId="0" fontId="39" fillId="0" borderId="38" xfId="0" applyFont="1" applyBorder="1" applyAlignment="1">
      <alignment horizontal="center" vertical="center"/>
    </xf>
    <xf numFmtId="0" fontId="41" fillId="0" borderId="11" xfId="0" applyFont="1" applyBorder="1" applyAlignment="1">
      <alignment horizontal="right" vertical="center"/>
    </xf>
    <xf numFmtId="0" fontId="41" fillId="0" borderId="0" xfId="0" applyFont="1" applyBorder="1" applyAlignment="1">
      <alignment horizontal="left" vertical="center"/>
    </xf>
    <xf numFmtId="0" fontId="7" fillId="0" borderId="0" xfId="0" applyFont="1" applyBorder="1" applyAlignment="1">
      <alignment horizontal="right" vertical="center"/>
    </xf>
    <xf numFmtId="0" fontId="41" fillId="0" borderId="0" xfId="0" applyFont="1" applyBorder="1" applyAlignment="1">
      <alignment horizontal="right" vertical="center"/>
    </xf>
    <xf numFmtId="0" fontId="19" fillId="0" borderId="0" xfId="0" applyFont="1" applyBorder="1" applyAlignment="1">
      <alignment horizontal="center"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Alignment="1">
      <alignment vertical="center"/>
    </xf>
    <xf numFmtId="0" fontId="7" fillId="0" borderId="0" xfId="0" applyFont="1" applyAlignment="1">
      <alignment vertical="center" wrapText="1"/>
    </xf>
    <xf numFmtId="0" fontId="7" fillId="0" borderId="12" xfId="0" applyFont="1" applyBorder="1" applyAlignment="1">
      <alignment vertical="center"/>
    </xf>
    <xf numFmtId="0" fontId="42" fillId="0" borderId="0" xfId="0" applyFont="1" applyAlignment="1">
      <alignment vertical="center"/>
    </xf>
    <xf numFmtId="0" fontId="8" fillId="0" borderId="0" xfId="0" applyFont="1" applyAlignment="1">
      <alignment vertical="center"/>
    </xf>
    <xf numFmtId="0" fontId="42" fillId="0" borderId="1" xfId="0" applyFont="1" applyBorder="1" applyAlignment="1">
      <alignment vertical="center"/>
    </xf>
    <xf numFmtId="0" fontId="1" fillId="0" borderId="0" xfId="0" applyFont="1" applyAlignment="1">
      <alignment horizontal="right" vertical="center"/>
    </xf>
    <xf numFmtId="0" fontId="46" fillId="0" borderId="0" xfId="1" applyFont="1" applyAlignment="1">
      <alignment vertical="center" wrapText="1"/>
    </xf>
    <xf numFmtId="0" fontId="19" fillId="0" borderId="18"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0" xfId="0" applyFont="1" applyBorder="1" applyAlignment="1">
      <alignment vertical="center"/>
    </xf>
    <xf numFmtId="0" fontId="46" fillId="0" borderId="0" xfId="1" applyFont="1" applyAlignment="1">
      <alignment horizontal="left" vertical="center"/>
    </xf>
    <xf numFmtId="0" fontId="7" fillId="0" borderId="0" xfId="0" applyFont="1" applyBorder="1" applyAlignment="1">
      <alignment vertical="center" wrapText="1"/>
    </xf>
    <xf numFmtId="0" fontId="7" fillId="0" borderId="0" xfId="0" applyFont="1" applyAlignment="1">
      <alignment horizontal="left" vertical="center" wrapText="1"/>
    </xf>
    <xf numFmtId="0" fontId="16" fillId="0" borderId="0" xfId="0" applyFont="1" applyAlignment="1">
      <alignment horizontal="left" vertical="center" wrapText="1"/>
    </xf>
    <xf numFmtId="0" fontId="22" fillId="0" borderId="0" xfId="0" applyFont="1" applyAlignment="1">
      <alignment horizontal="left" vertical="center" wrapText="1"/>
    </xf>
    <xf numFmtId="0" fontId="19" fillId="0" borderId="16" xfId="0" applyFont="1" applyBorder="1" applyAlignment="1">
      <alignment horizontal="left" vertical="center"/>
    </xf>
    <xf numFmtId="0" fontId="19" fillId="0" borderId="6" xfId="0" applyFont="1" applyBorder="1" applyAlignment="1">
      <alignment horizontal="left" vertical="center"/>
    </xf>
    <xf numFmtId="0" fontId="19" fillId="0" borderId="17" xfId="0" applyFont="1" applyBorder="1" applyAlignment="1">
      <alignment horizontal="right" vertical="center"/>
    </xf>
    <xf numFmtId="0" fontId="19" fillId="0" borderId="4" xfId="0" applyFont="1" applyBorder="1" applyAlignment="1">
      <alignment horizontal="right" vertical="center"/>
    </xf>
    <xf numFmtId="0" fontId="18" fillId="0" borderId="12" xfId="0" applyFont="1" applyBorder="1" applyAlignment="1">
      <alignment horizontal="right" vertical="center"/>
    </xf>
    <xf numFmtId="0" fontId="19" fillId="0" borderId="12" xfId="0" applyFont="1" applyBorder="1" applyAlignment="1">
      <alignment horizontal="left" vertical="center"/>
    </xf>
    <xf numFmtId="0" fontId="19" fillId="0" borderId="1" xfId="0" applyFont="1" applyBorder="1" applyAlignment="1">
      <alignment horizontal="left" vertical="center"/>
    </xf>
    <xf numFmtId="0" fontId="8" fillId="0" borderId="12" xfId="0" applyFont="1" applyBorder="1" applyAlignment="1">
      <alignment vertical="center"/>
    </xf>
    <xf numFmtId="0" fontId="8" fillId="0" borderId="0" xfId="0" applyFont="1" applyAlignment="1">
      <alignment vertical="center" wrapText="1"/>
    </xf>
    <xf numFmtId="0" fontId="8" fillId="0" borderId="1" xfId="0" applyFont="1" applyBorder="1" applyAlignment="1">
      <alignment vertical="center"/>
    </xf>
    <xf numFmtId="0" fontId="65" fillId="0" borderId="0" xfId="0" applyFont="1" applyAlignment="1">
      <alignment horizontal="center" vertical="center"/>
    </xf>
    <xf numFmtId="0" fontId="66" fillId="0" borderId="0" xfId="0" applyFont="1" applyAlignment="1">
      <alignment horizontal="center" vertical="center"/>
    </xf>
    <xf numFmtId="0" fontId="49" fillId="0" borderId="1" xfId="0" applyFont="1" applyBorder="1" applyAlignment="1">
      <alignment horizontal="right" vertical="center"/>
    </xf>
    <xf numFmtId="0" fontId="66" fillId="0" borderId="0" xfId="0" applyFont="1" applyBorder="1" applyAlignment="1">
      <alignment vertical="center"/>
    </xf>
    <xf numFmtId="0" fontId="66" fillId="0" borderId="18" xfId="0" applyFont="1" applyBorder="1" applyAlignment="1">
      <alignment vertical="center"/>
    </xf>
    <xf numFmtId="0" fontId="67" fillId="0" borderId="13" xfId="0" applyFont="1" applyBorder="1" applyAlignment="1">
      <alignment horizontal="center" vertical="center"/>
    </xf>
    <xf numFmtId="0" fontId="67" fillId="0" borderId="19" xfId="0" applyFont="1" applyBorder="1" applyAlignment="1">
      <alignment horizontal="center" vertical="center"/>
    </xf>
    <xf numFmtId="0" fontId="67" fillId="0" borderId="25" xfId="0" applyFont="1" applyBorder="1" applyAlignment="1">
      <alignment horizontal="center" vertical="center"/>
    </xf>
    <xf numFmtId="0" fontId="67" fillId="0" borderId="4" xfId="0" applyFont="1" applyBorder="1" applyAlignment="1">
      <alignment horizontal="center" vertical="center"/>
    </xf>
    <xf numFmtId="0" fontId="67" fillId="0" borderId="7" xfId="0" applyFont="1" applyBorder="1" applyAlignment="1">
      <alignment horizontal="center" vertical="center"/>
    </xf>
    <xf numFmtId="0" fontId="67" fillId="0" borderId="9" xfId="0" applyFont="1" applyBorder="1" applyAlignment="1">
      <alignment horizontal="center" vertical="center"/>
    </xf>
    <xf numFmtId="0" fontId="49" fillId="0" borderId="12" xfId="0" applyFont="1" applyBorder="1" applyAlignment="1">
      <alignment horizontal="right" vertical="center"/>
    </xf>
    <xf numFmtId="0" fontId="49" fillId="0" borderId="0" xfId="0" applyFont="1" applyBorder="1" applyAlignment="1">
      <alignment vertical="center"/>
    </xf>
    <xf numFmtId="0" fontId="66" fillId="0" borderId="12" xfId="0" applyFont="1" applyBorder="1" applyAlignment="1">
      <alignment vertical="center"/>
    </xf>
    <xf numFmtId="0" fontId="66" fillId="0" borderId="1" xfId="0" applyFont="1" applyBorder="1" applyAlignment="1">
      <alignment vertical="center"/>
    </xf>
    <xf numFmtId="0" fontId="67" fillId="0" borderId="16" xfId="0" applyFont="1" applyBorder="1" applyAlignment="1">
      <alignment horizontal="center" vertical="center"/>
    </xf>
    <xf numFmtId="0" fontId="67" fillId="0" borderId="6" xfId="0" applyFont="1" applyBorder="1" applyAlignment="1">
      <alignment horizontal="center" vertical="center"/>
    </xf>
    <xf numFmtId="0" fontId="67" fillId="0" borderId="17" xfId="0" applyFont="1" applyBorder="1" applyAlignment="1">
      <alignment horizontal="center" vertical="center"/>
    </xf>
    <xf numFmtId="0" fontId="65" fillId="0" borderId="0" xfId="0" applyFont="1" applyAlignment="1">
      <alignment horizontal="center" vertical="center" wrapText="1"/>
    </xf>
    <xf numFmtId="0" fontId="66" fillId="0" borderId="0" xfId="0" applyFont="1" applyAlignment="1">
      <alignment horizontal="center" vertical="center" wrapText="1"/>
    </xf>
    <xf numFmtId="0" fontId="49" fillId="0" borderId="1" xfId="0" applyFont="1" applyBorder="1" applyAlignment="1">
      <alignment horizontal="right" vertical="center" wrapText="1"/>
    </xf>
    <xf numFmtId="0" fontId="66" fillId="0" borderId="12" xfId="0" applyFont="1" applyBorder="1" applyAlignment="1">
      <alignment vertical="center" wrapText="1"/>
    </xf>
    <xf numFmtId="0" fontId="66" fillId="0" borderId="18" xfId="0" applyFont="1" applyBorder="1" applyAlignment="1">
      <alignment vertical="center" wrapText="1"/>
    </xf>
    <xf numFmtId="0" fontId="67" fillId="0" borderId="16" xfId="0" applyFont="1" applyBorder="1" applyAlignment="1">
      <alignment horizontal="center" vertical="center" wrapText="1"/>
    </xf>
    <xf numFmtId="0" fontId="67" fillId="0" borderId="19" xfId="0" applyFont="1" applyBorder="1" applyAlignment="1">
      <alignment horizontal="center" vertical="center" wrapText="1"/>
    </xf>
    <xf numFmtId="0" fontId="67" fillId="0" borderId="17"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9" xfId="0" applyFont="1" applyBorder="1" applyAlignment="1">
      <alignment horizontal="center" vertical="center" wrapText="1"/>
    </xf>
    <xf numFmtId="0" fontId="49" fillId="0" borderId="12" xfId="0" applyFont="1" applyBorder="1" applyAlignment="1">
      <alignment horizontal="right"/>
    </xf>
    <xf numFmtId="0" fontId="66" fillId="0" borderId="1" xfId="0" applyFont="1" applyBorder="1" applyAlignment="1">
      <alignment vertical="center" wrapText="1"/>
    </xf>
    <xf numFmtId="0" fontId="67" fillId="0" borderId="6" xfId="0" applyFont="1" applyBorder="1" applyAlignment="1">
      <alignment horizontal="center" vertical="center" wrapText="1"/>
    </xf>
    <xf numFmtId="0" fontId="49" fillId="0" borderId="0" xfId="0" applyFont="1" applyAlignment="1">
      <alignment horizontal="left" vertical="center" wrapText="1"/>
    </xf>
    <xf numFmtId="0" fontId="49" fillId="0" borderId="0" xfId="0" applyFont="1" applyBorder="1" applyAlignment="1">
      <alignment horizontal="left" vertical="center"/>
    </xf>
    <xf numFmtId="0" fontId="67" fillId="0" borderId="17" xfId="0" applyFont="1" applyBorder="1" applyAlignment="1">
      <alignment horizontal="right" vertical="center"/>
    </xf>
    <xf numFmtId="0" fontId="67" fillId="0" borderId="4" xfId="0" applyFont="1" applyBorder="1" applyAlignment="1">
      <alignment horizontal="right" vertical="center"/>
    </xf>
    <xf numFmtId="0" fontId="49" fillId="0" borderId="0" xfId="0" applyFont="1" applyAlignment="1">
      <alignment horizontal="right" vertical="center" wrapText="1"/>
    </xf>
    <xf numFmtId="49" fontId="62" fillId="0" borderId="1" xfId="0" applyNumberFormat="1" applyFont="1" applyBorder="1" applyAlignment="1">
      <alignment horizontal="center" vertical="center"/>
    </xf>
    <xf numFmtId="49" fontId="62" fillId="0" borderId="1" xfId="0" applyNumberFormat="1" applyFont="1" applyBorder="1" applyAlignment="1">
      <alignment horizontal="center"/>
    </xf>
    <xf numFmtId="3" fontId="55" fillId="0" borderId="1" xfId="0" applyNumberFormat="1" applyFont="1" applyBorder="1" applyAlignment="1">
      <alignment horizontal="right" vertical="center" wrapText="1"/>
    </xf>
    <xf numFmtId="166" fontId="55" fillId="0" borderId="1" xfId="2" applyNumberFormat="1" applyFont="1" applyFill="1" applyBorder="1" applyAlignment="1">
      <alignment horizontal="right" vertical="center" wrapText="1"/>
    </xf>
  </cellXfs>
  <cellStyles count="9">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bp.org.pk/ecodata/Invest-BPM6.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sbp.org.pk/ecodata/fe25.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NIFP_Arch/index.as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mf.org/external/np/fin/data/param%20rms_mth.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mf.org/external/np/fin/data/param%20rms_mth.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view="pageBreakPreview" zoomScale="115" zoomScaleNormal="70" zoomScaleSheetLayoutView="115" workbookViewId="0">
      <selection activeCell="A2" sqref="A2:K2"/>
    </sheetView>
  </sheetViews>
  <sheetFormatPr defaultColWidth="9.125" defaultRowHeight="14.25" x14ac:dyDescent="0.2"/>
  <cols>
    <col min="1" max="1" width="11.625" style="2" bestFit="1" customWidth="1"/>
    <col min="2" max="11" width="6.5" style="2" bestFit="1" customWidth="1"/>
    <col min="12" max="16384" width="9.125" style="2"/>
  </cols>
  <sheetData>
    <row r="1" spans="1:11" ht="17.25" x14ac:dyDescent="0.2">
      <c r="A1" s="355" t="s">
        <v>0</v>
      </c>
      <c r="B1" s="355"/>
      <c r="C1" s="355"/>
      <c r="D1" s="355"/>
      <c r="E1" s="355"/>
      <c r="F1" s="355"/>
      <c r="G1" s="355"/>
      <c r="H1" s="355"/>
      <c r="I1" s="355"/>
      <c r="J1" s="355"/>
      <c r="K1" s="355"/>
    </row>
    <row r="2" spans="1:11" x14ac:dyDescent="0.2">
      <c r="A2" s="356" t="s">
        <v>905</v>
      </c>
      <c r="B2" s="356"/>
      <c r="C2" s="356"/>
      <c r="D2" s="356"/>
      <c r="E2" s="356"/>
      <c r="F2" s="356"/>
      <c r="G2" s="356"/>
      <c r="H2" s="356"/>
      <c r="I2" s="356"/>
      <c r="J2" s="356"/>
      <c r="K2" s="356"/>
    </row>
    <row r="3" spans="1:11" ht="15" thickBot="1" x14ac:dyDescent="0.25">
      <c r="A3" s="357"/>
      <c r="B3" s="357"/>
      <c r="C3" s="357"/>
      <c r="D3" s="357"/>
      <c r="E3" s="357"/>
      <c r="F3" s="357"/>
      <c r="G3" s="357"/>
      <c r="H3" s="357"/>
      <c r="I3" s="357"/>
      <c r="J3" s="357"/>
      <c r="K3" s="357"/>
    </row>
    <row r="4" spans="1:11" ht="15.75" thickTop="1" thickBot="1" x14ac:dyDescent="0.25">
      <c r="A4" s="4" t="s">
        <v>1</v>
      </c>
      <c r="B4" s="164">
        <v>2</v>
      </c>
      <c r="C4" s="164">
        <v>3</v>
      </c>
      <c r="D4" s="164">
        <v>6</v>
      </c>
      <c r="E4" s="164">
        <v>7</v>
      </c>
      <c r="F4" s="164">
        <v>8</v>
      </c>
      <c r="G4" s="164">
        <v>9</v>
      </c>
      <c r="H4" s="164">
        <v>10</v>
      </c>
      <c r="I4" s="164">
        <v>13</v>
      </c>
      <c r="J4" s="164">
        <v>14</v>
      </c>
      <c r="K4" s="164">
        <v>15</v>
      </c>
    </row>
    <row r="5" spans="1:11" ht="15" thickTop="1" x14ac:dyDescent="0.2">
      <c r="A5" s="205"/>
      <c r="B5" s="165"/>
      <c r="C5" s="165"/>
      <c r="D5" s="165"/>
      <c r="E5" s="165"/>
      <c r="F5" s="165"/>
      <c r="G5" s="165"/>
      <c r="H5" s="165"/>
      <c r="I5" s="165"/>
      <c r="J5" s="165"/>
      <c r="K5" s="165"/>
    </row>
    <row r="6" spans="1:11" x14ac:dyDescent="0.2">
      <c r="A6" s="201" t="s">
        <v>2</v>
      </c>
      <c r="B6" s="232">
        <v>181.69426547619045</v>
      </c>
      <c r="C6" s="232">
        <v>182.82682499999999</v>
      </c>
      <c r="D6" s="232">
        <v>183.9622102380952</v>
      </c>
      <c r="E6" s="232">
        <v>183.77632595238094</v>
      </c>
      <c r="F6" s="232">
        <v>182.70856785714284</v>
      </c>
      <c r="G6" s="232">
        <v>182.84380952380951</v>
      </c>
      <c r="H6" s="232">
        <v>183.6047985714286</v>
      </c>
      <c r="I6" s="232">
        <v>183.4169583333333</v>
      </c>
      <c r="J6" s="232">
        <v>183.49699071428574</v>
      </c>
      <c r="K6" s="232">
        <v>184.70149047619046</v>
      </c>
    </row>
    <row r="7" spans="1:11" x14ac:dyDescent="0.2">
      <c r="A7" s="205"/>
      <c r="B7" s="232"/>
      <c r="C7" s="232"/>
      <c r="D7" s="232"/>
      <c r="E7" s="232"/>
      <c r="F7" s="232"/>
      <c r="G7" s="232"/>
      <c r="H7" s="232"/>
      <c r="I7" s="232"/>
      <c r="J7" s="232"/>
      <c r="K7" s="232"/>
    </row>
    <row r="8" spans="1:11" x14ac:dyDescent="0.2">
      <c r="A8" s="201" t="s">
        <v>3</v>
      </c>
      <c r="B8" s="233">
        <v>738.23068333333322</v>
      </c>
      <c r="C8" s="233">
        <v>738.09786666666662</v>
      </c>
      <c r="D8" s="233">
        <v>737.90811666666661</v>
      </c>
      <c r="E8" s="233">
        <v>737.72981666666658</v>
      </c>
      <c r="F8" s="233">
        <v>737.68718333333345</v>
      </c>
      <c r="G8" s="233">
        <v>737.77885000000003</v>
      </c>
      <c r="H8" s="233">
        <v>737.72508333333337</v>
      </c>
      <c r="I8" s="233">
        <v>737.88051666666661</v>
      </c>
      <c r="J8" s="233">
        <v>737.67343333333326</v>
      </c>
      <c r="K8" s="233">
        <v>737.97551666666675</v>
      </c>
    </row>
    <row r="9" spans="1:11" x14ac:dyDescent="0.2">
      <c r="A9" s="205"/>
      <c r="B9" s="232"/>
      <c r="C9" s="232"/>
      <c r="D9" s="232"/>
      <c r="E9" s="232"/>
      <c r="F9" s="232"/>
      <c r="G9" s="232"/>
      <c r="H9" s="232"/>
      <c r="I9" s="232"/>
      <c r="J9" s="232"/>
      <c r="K9" s="232"/>
    </row>
    <row r="10" spans="1:11" x14ac:dyDescent="0.2">
      <c r="A10" s="201" t="s">
        <v>4</v>
      </c>
      <c r="B10" s="232">
        <v>202.71140873913038</v>
      </c>
      <c r="C10" s="232">
        <v>203.5574692391304</v>
      </c>
      <c r="D10" s="232">
        <v>203.25263193478261</v>
      </c>
      <c r="E10" s="232">
        <v>203.2880864347826</v>
      </c>
      <c r="F10" s="232">
        <v>202.13772947826087</v>
      </c>
      <c r="G10" s="232">
        <v>202.5330339782609</v>
      </c>
      <c r="H10" s="232">
        <v>203.11685367391306</v>
      </c>
      <c r="I10" s="232">
        <v>203.20771291304342</v>
      </c>
      <c r="J10" s="232">
        <v>203.24775239130435</v>
      </c>
      <c r="K10" s="232">
        <v>203.85000752173909</v>
      </c>
    </row>
    <row r="11" spans="1:11" x14ac:dyDescent="0.2">
      <c r="A11" s="205"/>
      <c r="B11" s="232"/>
      <c r="C11" s="232"/>
      <c r="D11" s="232"/>
      <c r="E11" s="232"/>
      <c r="F11" s="232"/>
      <c r="G11" s="232"/>
      <c r="H11" s="232"/>
      <c r="I11" s="232"/>
      <c r="J11" s="232"/>
      <c r="K11" s="232"/>
    </row>
    <row r="12" spans="1:11" x14ac:dyDescent="0.2">
      <c r="A12" s="201" t="s">
        <v>5</v>
      </c>
      <c r="B12" s="232">
        <v>38.453036391304344</v>
      </c>
      <c r="C12" s="232">
        <v>38.49493617391304</v>
      </c>
      <c r="D12" s="232">
        <v>38.587147543478252</v>
      </c>
      <c r="E12" s="232">
        <v>38.566701260869564</v>
      </c>
      <c r="F12" s="232">
        <v>38.507512391304353</v>
      </c>
      <c r="G12" s="232">
        <v>38.517389847826095</v>
      </c>
      <c r="H12" s="232">
        <v>38.517253782608698</v>
      </c>
      <c r="I12" s="232">
        <v>38.4721805</v>
      </c>
      <c r="J12" s="232">
        <v>38.448563108695652</v>
      </c>
      <c r="K12" s="232">
        <v>38.52481054347826</v>
      </c>
    </row>
    <row r="13" spans="1:11" x14ac:dyDescent="0.2">
      <c r="A13" s="205"/>
      <c r="B13" s="232"/>
      <c r="C13" s="232"/>
      <c r="D13" s="232"/>
      <c r="E13" s="232"/>
      <c r="F13" s="232"/>
      <c r="G13" s="232"/>
      <c r="H13" s="232"/>
      <c r="I13" s="232"/>
      <c r="J13" s="232"/>
      <c r="K13" s="232"/>
    </row>
    <row r="14" spans="1:11" x14ac:dyDescent="0.2">
      <c r="A14" s="201" t="s">
        <v>6</v>
      </c>
      <c r="B14" s="232">
        <v>39.99426926923077</v>
      </c>
      <c r="C14" s="232">
        <v>40.049920538461542</v>
      </c>
      <c r="D14" s="232">
        <v>40.151472269230766</v>
      </c>
      <c r="E14" s="232">
        <v>40.147533000000003</v>
      </c>
      <c r="F14" s="232">
        <v>40.057131884615387</v>
      </c>
      <c r="G14" s="232">
        <v>40.081234115384618</v>
      </c>
      <c r="H14" s="232">
        <v>40.18601619230769</v>
      </c>
      <c r="I14" s="232">
        <v>40.171472615384616</v>
      </c>
      <c r="J14" s="232">
        <v>40.220491230769241</v>
      </c>
      <c r="K14" s="232">
        <v>40.371004346153846</v>
      </c>
    </row>
    <row r="15" spans="1:11" x14ac:dyDescent="0.2">
      <c r="A15" s="205"/>
      <c r="B15" s="232"/>
      <c r="C15" s="232"/>
      <c r="D15" s="232"/>
      <c r="E15" s="232"/>
      <c r="F15" s="232"/>
      <c r="G15" s="232"/>
      <c r="H15" s="232"/>
      <c r="I15" s="232"/>
      <c r="J15" s="232"/>
      <c r="K15" s="232"/>
    </row>
    <row r="16" spans="1:11" x14ac:dyDescent="0.2">
      <c r="A16" s="201" t="s">
        <v>7</v>
      </c>
      <c r="B16" s="232">
        <v>35.612508499999997</v>
      </c>
      <c r="C16" s="232">
        <v>35.627236799999991</v>
      </c>
      <c r="D16" s="232">
        <v>35.612509699999997</v>
      </c>
      <c r="E16" s="232">
        <v>35.578877566666662</v>
      </c>
      <c r="F16" s="232">
        <v>35.594887900000003</v>
      </c>
      <c r="G16" s="232">
        <v>35.606720100000004</v>
      </c>
      <c r="H16" s="232">
        <v>35.613042499999992</v>
      </c>
      <c r="I16" s="232">
        <v>35.616923400000005</v>
      </c>
      <c r="J16" s="232">
        <v>35.622373933333328</v>
      </c>
      <c r="K16" s="232">
        <v>35.639984499999997</v>
      </c>
    </row>
    <row r="17" spans="1:11" x14ac:dyDescent="0.2">
      <c r="A17" s="205"/>
      <c r="B17" s="232"/>
      <c r="C17" s="232"/>
      <c r="D17" s="232"/>
      <c r="E17" s="232"/>
      <c r="F17" s="232"/>
      <c r="G17" s="232"/>
      <c r="H17" s="232"/>
      <c r="I17" s="232"/>
      <c r="J17" s="232"/>
      <c r="K17" s="232"/>
    </row>
    <row r="18" spans="1:11" x14ac:dyDescent="0.2">
      <c r="A18" s="201" t="s">
        <v>8</v>
      </c>
      <c r="B18" s="232">
        <v>1.7863502407407408</v>
      </c>
      <c r="C18" s="232">
        <v>1.8184250925925929</v>
      </c>
      <c r="D18" s="232">
        <v>1.8075821666666665</v>
      </c>
      <c r="E18" s="232">
        <v>1.8003209074074074</v>
      </c>
      <c r="F18" s="232">
        <v>1.7918195185185184</v>
      </c>
      <c r="G18" s="232">
        <v>1.787166148148148</v>
      </c>
      <c r="H18" s="232">
        <v>1.785890037037037</v>
      </c>
      <c r="I18" s="232">
        <v>1.7848320925925927</v>
      </c>
      <c r="J18" s="232">
        <v>1.7778203148148148</v>
      </c>
      <c r="K18" s="232">
        <v>1.7788392592592592</v>
      </c>
    </row>
    <row r="19" spans="1:11" x14ac:dyDescent="0.2">
      <c r="A19" s="205"/>
      <c r="B19" s="232"/>
      <c r="C19" s="232"/>
      <c r="D19" s="232"/>
      <c r="E19" s="232"/>
      <c r="F19" s="232"/>
      <c r="G19" s="232"/>
      <c r="H19" s="232"/>
      <c r="I19" s="232"/>
      <c r="J19" s="232"/>
      <c r="K19" s="232"/>
    </row>
    <row r="20" spans="1:11" x14ac:dyDescent="0.2">
      <c r="A20" s="201" t="s">
        <v>9</v>
      </c>
      <c r="B20" s="232">
        <v>903.38991250000004</v>
      </c>
      <c r="C20" s="232">
        <v>904.01173749999998</v>
      </c>
      <c r="D20" s="232">
        <v>904.46291250000002</v>
      </c>
      <c r="E20" s="232">
        <v>903.82151250000004</v>
      </c>
      <c r="F20" s="232">
        <v>903.76213749999999</v>
      </c>
      <c r="G20" s="232">
        <v>903.77368749999994</v>
      </c>
      <c r="H20" s="232">
        <v>903.83288749999997</v>
      </c>
      <c r="I20" s="232">
        <v>904.10209999999995</v>
      </c>
      <c r="J20" s="232">
        <v>903.79216250000002</v>
      </c>
      <c r="K20" s="232">
        <v>904.78701249999995</v>
      </c>
    </row>
    <row r="21" spans="1:11" x14ac:dyDescent="0.2">
      <c r="A21" s="205"/>
      <c r="B21" s="234"/>
      <c r="C21" s="234"/>
      <c r="D21" s="234"/>
      <c r="E21" s="234"/>
      <c r="F21" s="234"/>
      <c r="G21" s="234"/>
      <c r="H21" s="234"/>
      <c r="I21" s="234"/>
      <c r="J21" s="234"/>
      <c r="K21" s="234"/>
    </row>
    <row r="22" spans="1:11" x14ac:dyDescent="0.2">
      <c r="A22" s="201" t="s">
        <v>10</v>
      </c>
      <c r="B22" s="232">
        <v>58.366630000000001</v>
      </c>
      <c r="C22" s="232">
        <v>58.701773000000003</v>
      </c>
      <c r="D22" s="232">
        <v>58.641210000000001</v>
      </c>
      <c r="E22" s="232">
        <v>58.623995714285719</v>
      </c>
      <c r="F22" s="232">
        <v>58.572303499999997</v>
      </c>
      <c r="G22" s="232">
        <v>58.628464428571426</v>
      </c>
      <c r="H22" s="232">
        <v>58.66131728571429</v>
      </c>
      <c r="I22" s="232">
        <v>58.610998928571426</v>
      </c>
      <c r="J22" s="232">
        <v>58.825288928571432</v>
      </c>
      <c r="K22" s="232">
        <v>59.137006571428572</v>
      </c>
    </row>
    <row r="23" spans="1:11" x14ac:dyDescent="0.2">
      <c r="A23" s="205"/>
      <c r="B23" s="232"/>
      <c r="C23" s="232"/>
      <c r="D23" s="232"/>
      <c r="E23" s="232"/>
      <c r="F23" s="232"/>
      <c r="G23" s="232"/>
      <c r="H23" s="232"/>
      <c r="I23" s="232"/>
      <c r="J23" s="232"/>
      <c r="K23" s="232"/>
    </row>
    <row r="24" spans="1:11" x14ac:dyDescent="0.2">
      <c r="A24" s="201" t="s">
        <v>11</v>
      </c>
      <c r="B24" s="232">
        <v>165.11357333333333</v>
      </c>
      <c r="C24" s="232">
        <v>166.21254166666668</v>
      </c>
      <c r="D24" s="232">
        <v>167.14397749999998</v>
      </c>
      <c r="E24" s="232">
        <v>167.27654166666665</v>
      </c>
      <c r="F24" s="232">
        <v>166.74330833333332</v>
      </c>
      <c r="G24" s="232">
        <v>167.16463333333334</v>
      </c>
      <c r="H24" s="232">
        <v>167.67329666666666</v>
      </c>
      <c r="I24" s="232">
        <v>167.26173750000001</v>
      </c>
      <c r="J24" s="232">
        <v>167.48285416666667</v>
      </c>
      <c r="K24" s="232">
        <v>168.63973333333334</v>
      </c>
    </row>
    <row r="25" spans="1:11" x14ac:dyDescent="0.2">
      <c r="A25" s="205"/>
      <c r="B25" s="232"/>
      <c r="C25" s="232"/>
      <c r="D25" s="232"/>
      <c r="E25" s="232"/>
      <c r="F25" s="232"/>
      <c r="G25" s="232"/>
      <c r="H25" s="232"/>
      <c r="I25" s="232"/>
      <c r="J25" s="232"/>
      <c r="K25" s="232"/>
    </row>
    <row r="26" spans="1:11" x14ac:dyDescent="0.2">
      <c r="A26" s="201" t="s">
        <v>12</v>
      </c>
      <c r="B26" s="232">
        <v>25.240928500000003</v>
      </c>
      <c r="C26" s="232">
        <v>25.35023035</v>
      </c>
      <c r="D26" s="232">
        <v>25.616404199999998</v>
      </c>
      <c r="E26" s="232">
        <v>25.645892499999995</v>
      </c>
      <c r="F26" s="232">
        <v>25.425463400000002</v>
      </c>
      <c r="G26" s="232">
        <v>25.522840450000007</v>
      </c>
      <c r="H26" s="232">
        <v>25.652018399999996</v>
      </c>
      <c r="I26" s="232">
        <v>25.642115400000002</v>
      </c>
      <c r="J26" s="232">
        <v>25.714419199999998</v>
      </c>
      <c r="K26" s="232">
        <v>25.795784549999997</v>
      </c>
    </row>
    <row r="27" spans="1:11" x14ac:dyDescent="0.2">
      <c r="A27" s="205"/>
      <c r="B27" s="232"/>
      <c r="C27" s="232"/>
      <c r="D27" s="232"/>
      <c r="E27" s="232"/>
      <c r="F27" s="232"/>
      <c r="G27" s="232"/>
      <c r="H27" s="232"/>
      <c r="I27" s="232"/>
      <c r="J27" s="232"/>
      <c r="K27" s="232"/>
    </row>
    <row r="28" spans="1:11" x14ac:dyDescent="0.2">
      <c r="A28" s="201" t="s">
        <v>13</v>
      </c>
      <c r="B28" s="232">
        <v>722.86149999999998</v>
      </c>
      <c r="C28" s="232">
        <v>722.71412499999997</v>
      </c>
      <c r="D28" s="232">
        <v>722.70502499999998</v>
      </c>
      <c r="E28" s="232">
        <v>722.41709999999989</v>
      </c>
      <c r="F28" s="232">
        <v>722.62772500000005</v>
      </c>
      <c r="G28" s="232">
        <v>722.73332500000004</v>
      </c>
      <c r="H28" s="232">
        <v>722.54179999999997</v>
      </c>
      <c r="I28" s="232">
        <v>722.75302499999998</v>
      </c>
      <c r="J28" s="232">
        <v>722.63557500000002</v>
      </c>
      <c r="K28" s="232">
        <v>723.02482499999996</v>
      </c>
    </row>
    <row r="29" spans="1:11" x14ac:dyDescent="0.2">
      <c r="A29" s="205"/>
      <c r="B29" s="232"/>
      <c r="C29" s="232"/>
      <c r="D29" s="232"/>
      <c r="E29" s="232"/>
      <c r="F29" s="232"/>
      <c r="G29" s="232"/>
      <c r="H29" s="232"/>
      <c r="I29" s="232"/>
      <c r="J29" s="232"/>
      <c r="K29" s="232"/>
    </row>
    <row r="30" spans="1:11" x14ac:dyDescent="0.2">
      <c r="A30" s="201" t="s">
        <v>14</v>
      </c>
      <c r="B30" s="232">
        <v>76.333483333333334</v>
      </c>
      <c r="C30" s="232">
        <v>76.33593333333333</v>
      </c>
      <c r="D30" s="232">
        <v>76.342916666666667</v>
      </c>
      <c r="E30" s="232">
        <v>76.296333333333337</v>
      </c>
      <c r="F30" s="232">
        <v>76.302149999999997</v>
      </c>
      <c r="G30" s="232">
        <v>76.326966666666678</v>
      </c>
      <c r="H30" s="232">
        <v>76.319200000000009</v>
      </c>
      <c r="I30" s="232">
        <v>76.342916666666667</v>
      </c>
      <c r="J30" s="232">
        <v>76.318033333333332</v>
      </c>
      <c r="K30" s="232">
        <v>76.369316666666677</v>
      </c>
    </row>
    <row r="31" spans="1:11" x14ac:dyDescent="0.2">
      <c r="A31" s="205"/>
      <c r="B31" s="232"/>
      <c r="C31" s="232"/>
      <c r="D31" s="232"/>
      <c r="E31" s="232"/>
      <c r="F31" s="232"/>
      <c r="G31" s="232"/>
      <c r="H31" s="232"/>
      <c r="I31" s="232"/>
      <c r="J31" s="232"/>
      <c r="K31" s="232"/>
    </row>
    <row r="32" spans="1:11" x14ac:dyDescent="0.2">
      <c r="A32" s="201" t="s">
        <v>15</v>
      </c>
      <c r="B32" s="232">
        <v>74.18854954347826</v>
      </c>
      <c r="C32" s="232">
        <v>74.183448652173908</v>
      </c>
      <c r="D32" s="232">
        <v>74.171531195652165</v>
      </c>
      <c r="E32" s="232">
        <v>74.157571521739129</v>
      </c>
      <c r="F32" s="232">
        <v>74.145742282608694</v>
      </c>
      <c r="G32" s="232">
        <v>74.147354130434763</v>
      </c>
      <c r="H32" s="232">
        <v>74.146553630434767</v>
      </c>
      <c r="I32" s="232">
        <v>74.150456391304346</v>
      </c>
      <c r="J32" s="232">
        <v>74.146218847826091</v>
      </c>
      <c r="K32" s="232">
        <v>74.163012456521741</v>
      </c>
    </row>
    <row r="33" spans="1:11" x14ac:dyDescent="0.2">
      <c r="A33" s="205"/>
      <c r="B33" s="232"/>
      <c r="C33" s="232"/>
      <c r="D33" s="232"/>
      <c r="E33" s="232"/>
      <c r="F33" s="232"/>
      <c r="G33" s="232"/>
      <c r="H33" s="232"/>
      <c r="I33" s="232"/>
      <c r="J33" s="232"/>
      <c r="K33" s="232"/>
    </row>
    <row r="34" spans="1:11" x14ac:dyDescent="0.2">
      <c r="A34" s="201" t="s">
        <v>16</v>
      </c>
      <c r="B34" s="232">
        <v>204.67350983333333</v>
      </c>
      <c r="C34" s="232">
        <v>205.57464066666665</v>
      </c>
      <c r="D34" s="232">
        <v>205.73633221428577</v>
      </c>
      <c r="E34" s="232">
        <v>205.55447359523811</v>
      </c>
      <c r="F34" s="232">
        <v>205.01100154761909</v>
      </c>
      <c r="G34" s="232">
        <v>205.14593226190473</v>
      </c>
      <c r="H34" s="232">
        <v>205.40852935714281</v>
      </c>
      <c r="I34" s="232">
        <v>205.29246950000001</v>
      </c>
      <c r="J34" s="232">
        <v>205.33809702380944</v>
      </c>
      <c r="K34" s="232">
        <v>205.98162616666667</v>
      </c>
    </row>
    <row r="35" spans="1:11" x14ac:dyDescent="0.2">
      <c r="A35" s="205"/>
      <c r="B35" s="232"/>
      <c r="C35" s="232"/>
      <c r="D35" s="232"/>
      <c r="E35" s="232"/>
      <c r="F35" s="232"/>
      <c r="G35" s="232"/>
      <c r="H35" s="232"/>
      <c r="I35" s="232"/>
      <c r="J35" s="232"/>
      <c r="K35" s="232"/>
    </row>
    <row r="36" spans="1:11" x14ac:dyDescent="0.2">
      <c r="A36" s="201" t="s">
        <v>17</v>
      </c>
      <c r="B36" s="232">
        <v>25.516250781250001</v>
      </c>
      <c r="C36" s="232">
        <v>25.643262593750002</v>
      </c>
      <c r="D36" s="232">
        <v>25.718506187500001</v>
      </c>
      <c r="E36" s="232">
        <v>25.702476624999996</v>
      </c>
      <c r="F36" s="232">
        <v>25.548712343750001</v>
      </c>
      <c r="G36" s="232">
        <v>25.49925278125</v>
      </c>
      <c r="H36" s="232">
        <v>25.621963937500002</v>
      </c>
      <c r="I36" s="232">
        <v>25.658240343749998</v>
      </c>
      <c r="J36" s="232">
        <v>25.63302221875</v>
      </c>
      <c r="K36" s="232">
        <v>25.779049843750002</v>
      </c>
    </row>
    <row r="37" spans="1:11" x14ac:dyDescent="0.2">
      <c r="A37" s="205"/>
      <c r="B37" s="232"/>
      <c r="C37" s="232"/>
      <c r="D37" s="232"/>
      <c r="E37" s="232"/>
      <c r="F37" s="232"/>
      <c r="G37" s="232"/>
      <c r="H37" s="232"/>
      <c r="I37" s="232"/>
      <c r="J37" s="232"/>
      <c r="K37" s="232"/>
    </row>
    <row r="38" spans="1:11" x14ac:dyDescent="0.2">
      <c r="A38" s="201" t="s">
        <v>18</v>
      </c>
      <c r="B38" s="232">
        <v>303.74054378846154</v>
      </c>
      <c r="C38" s="232">
        <v>305.8872315192308</v>
      </c>
      <c r="D38" s="232">
        <v>306.93042682692305</v>
      </c>
      <c r="E38" s="232">
        <v>306.46624776923079</v>
      </c>
      <c r="F38" s="232">
        <v>305.75709090384612</v>
      </c>
      <c r="G38" s="232">
        <v>306.0142299807693</v>
      </c>
      <c r="H38" s="232">
        <v>306.59601419230773</v>
      </c>
      <c r="I38" s="232">
        <v>306.5985822884615</v>
      </c>
      <c r="J38" s="232">
        <v>306.00829890384614</v>
      </c>
      <c r="K38" s="232">
        <v>306.89833246153847</v>
      </c>
    </row>
    <row r="39" spans="1:11" x14ac:dyDescent="0.2">
      <c r="A39" s="205"/>
      <c r="B39" s="232"/>
      <c r="C39" s="232"/>
      <c r="D39" s="232"/>
      <c r="E39" s="232"/>
      <c r="F39" s="232"/>
      <c r="G39" s="232"/>
      <c r="H39" s="232"/>
      <c r="I39" s="232"/>
      <c r="J39" s="232"/>
      <c r="K39" s="232"/>
    </row>
    <row r="40" spans="1:11" x14ac:dyDescent="0.2">
      <c r="A40" s="201" t="s">
        <v>19</v>
      </c>
      <c r="B40" s="232">
        <v>7.5466433888888895</v>
      </c>
      <c r="C40" s="232">
        <v>7.5668353888888884</v>
      </c>
      <c r="D40" s="232">
        <v>7.5765119444444444</v>
      </c>
      <c r="E40" s="232">
        <v>7.5707753333333336</v>
      </c>
      <c r="F40" s="232">
        <v>7.5310565555555549</v>
      </c>
      <c r="G40" s="232">
        <v>7.5444846666666656</v>
      </c>
      <c r="H40" s="232">
        <v>7.5788142222222223</v>
      </c>
      <c r="I40" s="232">
        <v>7.5671576111111118</v>
      </c>
      <c r="J40" s="232">
        <v>7.5756675000000007</v>
      </c>
      <c r="K40" s="232">
        <v>7.6175617222222218</v>
      </c>
    </row>
    <row r="41" spans="1:11" x14ac:dyDescent="0.2">
      <c r="A41" s="205"/>
      <c r="B41" s="232"/>
      <c r="C41" s="232"/>
      <c r="D41" s="232"/>
      <c r="E41" s="232"/>
      <c r="F41" s="232"/>
      <c r="G41" s="232"/>
      <c r="H41" s="232"/>
      <c r="I41" s="232"/>
      <c r="J41" s="232"/>
      <c r="K41" s="232"/>
    </row>
    <row r="42" spans="1:11" x14ac:dyDescent="0.2">
      <c r="A42" s="201" t="s">
        <v>20</v>
      </c>
      <c r="B42" s="232">
        <v>8.6160624999999982</v>
      </c>
      <c r="C42" s="232">
        <v>8.5979875000000003</v>
      </c>
      <c r="D42" s="232">
        <v>8.6173500000000001</v>
      </c>
      <c r="E42" s="232">
        <v>8.6253625000000014</v>
      </c>
      <c r="F42" s="232">
        <v>8.6274124999999984</v>
      </c>
      <c r="G42" s="232">
        <v>8.6275125000000017</v>
      </c>
      <c r="H42" s="232">
        <v>8.6309374999999999</v>
      </c>
      <c r="I42" s="232">
        <v>8.6442250000000005</v>
      </c>
      <c r="J42" s="232">
        <v>8.6336124999999999</v>
      </c>
      <c r="K42" s="232">
        <v>8.6283624999999997</v>
      </c>
    </row>
    <row r="43" spans="1:11" x14ac:dyDescent="0.2">
      <c r="A43" s="205"/>
      <c r="B43" s="232"/>
      <c r="C43" s="232"/>
      <c r="D43" s="232"/>
      <c r="E43" s="232"/>
      <c r="F43" s="232"/>
      <c r="G43" s="232"/>
      <c r="H43" s="232"/>
      <c r="I43" s="232"/>
      <c r="J43" s="232"/>
      <c r="K43" s="232"/>
    </row>
    <row r="44" spans="1:11" x14ac:dyDescent="0.2">
      <c r="A44" s="201" t="s">
        <v>21</v>
      </c>
      <c r="B44" s="232">
        <v>75.761495916666661</v>
      </c>
      <c r="C44" s="232">
        <v>75.777823999999995</v>
      </c>
      <c r="D44" s="232">
        <v>75.763907312499995</v>
      </c>
      <c r="E44" s="232">
        <v>75.748254124999988</v>
      </c>
      <c r="F44" s="232">
        <v>75.733968229166678</v>
      </c>
      <c r="G44" s="232">
        <v>75.735878645833338</v>
      </c>
      <c r="H44" s="232">
        <v>75.737976562499981</v>
      </c>
      <c r="I44" s="232">
        <v>75.740101083333343</v>
      </c>
      <c r="J44" s="232">
        <v>75.735409104166663</v>
      </c>
      <c r="K44" s="232">
        <v>75.750519291666663</v>
      </c>
    </row>
    <row r="45" spans="1:11" x14ac:dyDescent="0.2">
      <c r="A45" s="205"/>
      <c r="B45" s="232"/>
      <c r="C45" s="232"/>
      <c r="D45" s="232"/>
      <c r="E45" s="232"/>
      <c r="F45" s="232"/>
      <c r="G45" s="232"/>
      <c r="H45" s="232"/>
      <c r="I45" s="232"/>
      <c r="J45" s="232"/>
      <c r="K45" s="232"/>
    </row>
    <row r="46" spans="1:11" x14ac:dyDescent="0.2">
      <c r="A46" s="201" t="s">
        <v>22</v>
      </c>
      <c r="B46" s="232">
        <v>348.63653951923067</v>
      </c>
      <c r="C46" s="232">
        <v>349.10453942307691</v>
      </c>
      <c r="D46" s="232">
        <v>349.01541826923068</v>
      </c>
      <c r="E46" s="232">
        <v>349.01583134615373</v>
      </c>
      <c r="F46" s="232">
        <v>347.15391692307696</v>
      </c>
      <c r="G46" s="232">
        <v>347.33582788461547</v>
      </c>
      <c r="H46" s="232">
        <v>348.10046846153841</v>
      </c>
      <c r="I46" s="232">
        <v>348.26790192307698</v>
      </c>
      <c r="J46" s="232">
        <v>349.07710057692304</v>
      </c>
      <c r="K46" s="232">
        <v>350.2457500000001</v>
      </c>
    </row>
    <row r="47" spans="1:11" x14ac:dyDescent="0.2">
      <c r="A47" s="205"/>
      <c r="B47" s="232"/>
      <c r="C47" s="232"/>
      <c r="D47" s="232"/>
      <c r="E47" s="232"/>
      <c r="F47" s="232"/>
      <c r="G47" s="232"/>
      <c r="H47" s="232"/>
      <c r="I47" s="232"/>
      <c r="J47" s="232"/>
      <c r="K47" s="232"/>
    </row>
    <row r="48" spans="1:11" x14ac:dyDescent="0.2">
      <c r="A48" s="201" t="s">
        <v>23</v>
      </c>
      <c r="B48" s="232">
        <v>278.29793103448276</v>
      </c>
      <c r="C48" s="232">
        <v>278.2703448275862</v>
      </c>
      <c r="D48" s="232">
        <v>278.22551724137924</v>
      </c>
      <c r="E48" s="232">
        <v>278.17551724137934</v>
      </c>
      <c r="F48" s="232">
        <v>278.1158620689655</v>
      </c>
      <c r="G48" s="232">
        <v>278.12448275862073</v>
      </c>
      <c r="H48" s="232">
        <v>278.12586206896549</v>
      </c>
      <c r="I48" s="232">
        <v>278.1413793103448</v>
      </c>
      <c r="J48" s="232">
        <v>278.12206896551726</v>
      </c>
      <c r="K48" s="232">
        <v>278.18620689655165</v>
      </c>
    </row>
    <row r="49" spans="1:11" x14ac:dyDescent="0.2">
      <c r="A49" s="205"/>
      <c r="B49" s="232"/>
      <c r="C49" s="232"/>
      <c r="D49" s="232"/>
      <c r="E49" s="232"/>
      <c r="F49" s="232"/>
      <c r="G49" s="232"/>
      <c r="H49" s="232"/>
      <c r="I49" s="232"/>
      <c r="J49" s="232"/>
      <c r="K49" s="232"/>
    </row>
    <row r="50" spans="1:11" x14ac:dyDescent="0.2">
      <c r="A50" s="201" t="s">
        <v>24</v>
      </c>
      <c r="B50" s="232">
        <v>298.1626488888889</v>
      </c>
      <c r="C50" s="232">
        <v>298.63154629629628</v>
      </c>
      <c r="D50" s="232">
        <v>299.37287518518519</v>
      </c>
      <c r="E50" s="232">
        <v>299.36813370370368</v>
      </c>
      <c r="F50" s="232">
        <v>298.65615055555566</v>
      </c>
      <c r="G50" s="232">
        <v>298.80464518518522</v>
      </c>
      <c r="H50" s="232">
        <v>299.58941074074073</v>
      </c>
      <c r="I50" s="232">
        <v>299.51705185185187</v>
      </c>
      <c r="J50" s="232">
        <v>299.91771999999992</v>
      </c>
      <c r="K50" s="232">
        <v>301.0318796296296</v>
      </c>
    </row>
    <row r="51" spans="1:11" ht="15" thickBot="1" x14ac:dyDescent="0.25">
      <c r="A51" s="200"/>
      <c r="B51" s="200"/>
      <c r="C51" s="200"/>
      <c r="D51" s="200"/>
      <c r="E51" s="161"/>
      <c r="F51" s="161"/>
      <c r="G51" s="358"/>
      <c r="H51" s="358"/>
      <c r="I51" s="161"/>
      <c r="J51" s="161"/>
      <c r="K51" s="161"/>
    </row>
    <row r="52" spans="1:11" ht="15" thickTop="1" x14ac:dyDescent="0.2"/>
  </sheetData>
  <mergeCells count="4">
    <mergeCell ref="A1:K1"/>
    <mergeCell ref="A2:K2"/>
    <mergeCell ref="A3:K3"/>
    <mergeCell ref="G51:H5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E6" sqref="E6:J54"/>
    </sheetView>
  </sheetViews>
  <sheetFormatPr defaultColWidth="9.125" defaultRowHeight="14.25" x14ac:dyDescent="0.2"/>
  <cols>
    <col min="1" max="1" width="54.75" style="2" bestFit="1" customWidth="1"/>
    <col min="2" max="3" width="6.125" style="2" bestFit="1" customWidth="1"/>
    <col min="4" max="4" width="6.625" style="2" bestFit="1" customWidth="1"/>
    <col min="5" max="6" width="6.125" style="2" bestFit="1" customWidth="1"/>
    <col min="7" max="7" width="6.375" style="2" bestFit="1" customWidth="1"/>
    <col min="8" max="9" width="6.125" style="2" bestFit="1" customWidth="1"/>
    <col min="10" max="10" width="6.375" style="2" bestFit="1" customWidth="1"/>
    <col min="11" max="16384" width="9.125" style="2"/>
  </cols>
  <sheetData>
    <row r="1" spans="1:10" ht="17.25" x14ac:dyDescent="0.2">
      <c r="A1" s="355" t="s">
        <v>167</v>
      </c>
      <c r="B1" s="355"/>
      <c r="C1" s="355"/>
      <c r="D1" s="355"/>
      <c r="E1" s="355"/>
      <c r="F1" s="355"/>
      <c r="G1" s="355"/>
      <c r="H1" s="355"/>
      <c r="I1" s="355"/>
      <c r="J1" s="355"/>
    </row>
    <row r="2" spans="1:10" ht="15" thickBot="1" x14ac:dyDescent="0.25">
      <c r="A2" s="394" t="s">
        <v>127</v>
      </c>
      <c r="B2" s="394"/>
      <c r="C2" s="394"/>
      <c r="D2" s="394"/>
      <c r="E2" s="394"/>
      <c r="F2" s="394"/>
      <c r="G2" s="394"/>
      <c r="H2" s="394"/>
      <c r="I2" s="394"/>
      <c r="J2" s="394"/>
    </row>
    <row r="3" spans="1:10" ht="15.75" thickTop="1" thickBot="1" x14ac:dyDescent="0.25">
      <c r="A3" s="370" t="s">
        <v>168</v>
      </c>
      <c r="B3" s="436" t="s">
        <v>169</v>
      </c>
      <c r="C3" s="369"/>
      <c r="D3" s="370"/>
      <c r="E3" s="372" t="s">
        <v>909</v>
      </c>
      <c r="F3" s="374"/>
      <c r="G3" s="374"/>
      <c r="H3" s="374"/>
      <c r="I3" s="374"/>
      <c r="J3" s="374"/>
    </row>
    <row r="4" spans="1:10" ht="15" thickBot="1" x14ac:dyDescent="0.25">
      <c r="A4" s="435"/>
      <c r="B4" s="437"/>
      <c r="C4" s="438"/>
      <c r="D4" s="439"/>
      <c r="E4" s="440" t="s">
        <v>132</v>
      </c>
      <c r="F4" s="441"/>
      <c r="G4" s="442"/>
      <c r="H4" s="440" t="s">
        <v>170</v>
      </c>
      <c r="I4" s="441"/>
      <c r="J4" s="441"/>
    </row>
    <row r="5" spans="1:10" ht="15" thickBot="1" x14ac:dyDescent="0.25">
      <c r="A5" s="429"/>
      <c r="B5" s="100" t="s">
        <v>171</v>
      </c>
      <c r="C5" s="47" t="s">
        <v>172</v>
      </c>
      <c r="D5" s="47" t="s">
        <v>173</v>
      </c>
      <c r="E5" s="100" t="s">
        <v>171</v>
      </c>
      <c r="F5" s="47" t="s">
        <v>172</v>
      </c>
      <c r="G5" s="101" t="s">
        <v>173</v>
      </c>
      <c r="H5" s="47" t="s">
        <v>171</v>
      </c>
      <c r="I5" s="47" t="s">
        <v>172</v>
      </c>
      <c r="J5" s="47" t="s">
        <v>173</v>
      </c>
    </row>
    <row r="6" spans="1:10" ht="15" thickTop="1" x14ac:dyDescent="0.2">
      <c r="A6" s="44" t="s">
        <v>174</v>
      </c>
      <c r="B6" s="98">
        <v>64789</v>
      </c>
      <c r="C6" s="98">
        <v>68064</v>
      </c>
      <c r="D6" s="98">
        <v>-3275</v>
      </c>
      <c r="E6" s="98">
        <v>59644</v>
      </c>
      <c r="F6" s="98">
        <v>63409</v>
      </c>
      <c r="G6" s="98">
        <v>-3765</v>
      </c>
      <c r="H6" s="98">
        <v>65955</v>
      </c>
      <c r="I6" s="98">
        <v>66419</v>
      </c>
      <c r="J6" s="98">
        <v>-464</v>
      </c>
    </row>
    <row r="7" spans="1:10" x14ac:dyDescent="0.2">
      <c r="A7" s="45" t="s">
        <v>175</v>
      </c>
      <c r="B7" s="98">
        <v>35472</v>
      </c>
      <c r="C7" s="98">
        <v>61333</v>
      </c>
      <c r="D7" s="98">
        <v>-25861</v>
      </c>
      <c r="E7" s="98">
        <v>32770</v>
      </c>
      <c r="F7" s="98">
        <v>57410</v>
      </c>
      <c r="G7" s="98">
        <v>-24640</v>
      </c>
      <c r="H7" s="98">
        <v>35808</v>
      </c>
      <c r="I7" s="98">
        <v>57631</v>
      </c>
      <c r="J7" s="98">
        <v>-21823</v>
      </c>
    </row>
    <row r="8" spans="1:10" x14ac:dyDescent="0.2">
      <c r="A8" s="45" t="s">
        <v>176</v>
      </c>
      <c r="B8" s="98">
        <v>27876</v>
      </c>
      <c r="C8" s="98">
        <v>52695</v>
      </c>
      <c r="D8" s="98">
        <v>-24819</v>
      </c>
      <c r="E8" s="98">
        <v>25765</v>
      </c>
      <c r="F8" s="98">
        <v>49518</v>
      </c>
      <c r="G8" s="98">
        <v>-23753</v>
      </c>
      <c r="H8" s="98">
        <v>28678</v>
      </c>
      <c r="I8" s="98">
        <v>48402</v>
      </c>
      <c r="J8" s="98">
        <v>-19724</v>
      </c>
    </row>
    <row r="9" spans="1:10" x14ac:dyDescent="0.2">
      <c r="A9" s="46" t="s">
        <v>177</v>
      </c>
      <c r="B9" s="99">
        <v>27867</v>
      </c>
      <c r="C9" s="99">
        <v>52695</v>
      </c>
      <c r="D9" s="99">
        <v>-24828</v>
      </c>
      <c r="E9" s="99">
        <v>25757</v>
      </c>
      <c r="F9" s="99">
        <v>49518</v>
      </c>
      <c r="G9" s="99">
        <v>-23761</v>
      </c>
      <c r="H9" s="99">
        <v>28665</v>
      </c>
      <c r="I9" s="99">
        <v>48402</v>
      </c>
      <c r="J9" s="99">
        <v>-19737</v>
      </c>
    </row>
    <row r="10" spans="1:10" x14ac:dyDescent="0.2">
      <c r="A10" s="46" t="s">
        <v>178</v>
      </c>
      <c r="B10" s="99">
        <v>9</v>
      </c>
      <c r="C10" s="99">
        <v>0</v>
      </c>
      <c r="D10" s="99">
        <v>9</v>
      </c>
      <c r="E10" s="99">
        <v>8</v>
      </c>
      <c r="F10" s="99" t="s">
        <v>883</v>
      </c>
      <c r="G10" s="99">
        <v>8</v>
      </c>
      <c r="H10" s="99">
        <v>13</v>
      </c>
      <c r="I10" s="99" t="s">
        <v>883</v>
      </c>
      <c r="J10" s="99">
        <v>13</v>
      </c>
    </row>
    <row r="11" spans="1:10" x14ac:dyDescent="0.2">
      <c r="A11" s="46" t="s">
        <v>179</v>
      </c>
      <c r="B11" s="99">
        <v>0</v>
      </c>
      <c r="C11" s="99">
        <v>0</v>
      </c>
      <c r="D11" s="99">
        <v>0</v>
      </c>
      <c r="E11" s="99">
        <v>0</v>
      </c>
      <c r="F11" s="99">
        <v>0</v>
      </c>
      <c r="G11" s="99">
        <v>0</v>
      </c>
      <c r="H11" s="99">
        <v>0</v>
      </c>
      <c r="I11" s="99">
        <v>0</v>
      </c>
      <c r="J11" s="99">
        <v>0</v>
      </c>
    </row>
    <row r="12" spans="1:10" x14ac:dyDescent="0.2">
      <c r="A12" s="45" t="s">
        <v>181</v>
      </c>
      <c r="B12" s="98">
        <v>7596</v>
      </c>
      <c r="C12" s="98">
        <v>8638</v>
      </c>
      <c r="D12" s="98">
        <v>-1042</v>
      </c>
      <c r="E12" s="98">
        <v>7005</v>
      </c>
      <c r="F12" s="98">
        <v>7892</v>
      </c>
      <c r="G12" s="98">
        <v>-887</v>
      </c>
      <c r="H12" s="98">
        <v>7130</v>
      </c>
      <c r="I12" s="98">
        <v>9229</v>
      </c>
      <c r="J12" s="98">
        <v>-2099</v>
      </c>
    </row>
    <row r="13" spans="1:10" x14ac:dyDescent="0.2">
      <c r="A13" s="46" t="s">
        <v>182</v>
      </c>
      <c r="B13" s="99">
        <v>0</v>
      </c>
      <c r="C13" s="99">
        <v>0</v>
      </c>
      <c r="D13" s="99">
        <v>0</v>
      </c>
      <c r="E13" s="99">
        <v>0</v>
      </c>
      <c r="F13" s="99">
        <v>0</v>
      </c>
      <c r="G13" s="99">
        <v>0</v>
      </c>
      <c r="H13" s="99">
        <v>0</v>
      </c>
      <c r="I13" s="99">
        <v>0</v>
      </c>
      <c r="J13" s="99">
        <v>0</v>
      </c>
    </row>
    <row r="14" spans="1:10" x14ac:dyDescent="0.2">
      <c r="A14" s="46" t="s">
        <v>183</v>
      </c>
      <c r="B14" s="99">
        <v>0</v>
      </c>
      <c r="C14" s="99">
        <v>58</v>
      </c>
      <c r="D14" s="99">
        <v>-58</v>
      </c>
      <c r="E14" s="99">
        <v>0</v>
      </c>
      <c r="F14" s="99">
        <v>49</v>
      </c>
      <c r="G14" s="99">
        <v>-49</v>
      </c>
      <c r="H14" s="99">
        <v>5</v>
      </c>
      <c r="I14" s="99">
        <v>84</v>
      </c>
      <c r="J14" s="99">
        <v>-79</v>
      </c>
    </row>
    <row r="15" spans="1:10" x14ac:dyDescent="0.2">
      <c r="A15" s="46" t="s">
        <v>184</v>
      </c>
      <c r="B15" s="99">
        <v>927</v>
      </c>
      <c r="C15" s="99">
        <v>4058</v>
      </c>
      <c r="D15" s="99">
        <v>-3131</v>
      </c>
      <c r="E15" s="99">
        <v>856</v>
      </c>
      <c r="F15" s="99">
        <v>3748</v>
      </c>
      <c r="G15" s="99">
        <v>-2892</v>
      </c>
      <c r="H15" s="99">
        <v>768</v>
      </c>
      <c r="I15" s="99">
        <v>4131</v>
      </c>
      <c r="J15" s="99">
        <v>-3363</v>
      </c>
    </row>
    <row r="16" spans="1:10" x14ac:dyDescent="0.2">
      <c r="A16" s="46" t="s">
        <v>185</v>
      </c>
      <c r="B16" s="99">
        <v>972</v>
      </c>
      <c r="C16" s="99">
        <v>1877</v>
      </c>
      <c r="D16" s="99">
        <v>-905</v>
      </c>
      <c r="E16" s="99">
        <v>928</v>
      </c>
      <c r="F16" s="99">
        <v>1657</v>
      </c>
      <c r="G16" s="99">
        <v>-729</v>
      </c>
      <c r="H16" s="99">
        <v>699</v>
      </c>
      <c r="I16" s="99">
        <v>2137</v>
      </c>
      <c r="J16" s="99">
        <v>-1438</v>
      </c>
    </row>
    <row r="17" spans="1:10" x14ac:dyDescent="0.2">
      <c r="A17" s="46" t="s">
        <v>186</v>
      </c>
      <c r="B17" s="99">
        <v>36</v>
      </c>
      <c r="C17" s="99">
        <v>15</v>
      </c>
      <c r="D17" s="99">
        <v>21</v>
      </c>
      <c r="E17" s="99">
        <v>34</v>
      </c>
      <c r="F17" s="99">
        <v>15</v>
      </c>
      <c r="G17" s="99">
        <v>19</v>
      </c>
      <c r="H17" s="99">
        <v>64</v>
      </c>
      <c r="I17" s="99">
        <v>26</v>
      </c>
      <c r="J17" s="99">
        <v>38</v>
      </c>
    </row>
    <row r="18" spans="1:10" x14ac:dyDescent="0.2">
      <c r="A18" s="46" t="s">
        <v>187</v>
      </c>
      <c r="B18" s="99">
        <v>60</v>
      </c>
      <c r="C18" s="99">
        <v>333</v>
      </c>
      <c r="D18" s="99">
        <v>-273</v>
      </c>
      <c r="E18" s="99">
        <v>56</v>
      </c>
      <c r="F18" s="99">
        <v>312</v>
      </c>
      <c r="G18" s="99">
        <v>-256</v>
      </c>
      <c r="H18" s="99">
        <v>72</v>
      </c>
      <c r="I18" s="99">
        <v>397</v>
      </c>
      <c r="J18" s="99">
        <v>-325</v>
      </c>
    </row>
    <row r="19" spans="1:10" x14ac:dyDescent="0.2">
      <c r="A19" s="46" t="s">
        <v>188</v>
      </c>
      <c r="B19" s="99">
        <v>239</v>
      </c>
      <c r="C19" s="99">
        <v>512</v>
      </c>
      <c r="D19" s="99">
        <v>-273</v>
      </c>
      <c r="E19" s="99">
        <v>225</v>
      </c>
      <c r="F19" s="99">
        <v>464</v>
      </c>
      <c r="G19" s="99">
        <v>-239</v>
      </c>
      <c r="H19" s="99">
        <v>48</v>
      </c>
      <c r="I19" s="99">
        <v>322</v>
      </c>
      <c r="J19" s="99">
        <v>-274</v>
      </c>
    </row>
    <row r="20" spans="1:10" x14ac:dyDescent="0.2">
      <c r="A20" s="46" t="s">
        <v>189</v>
      </c>
      <c r="B20" s="99">
        <v>12</v>
      </c>
      <c r="C20" s="99">
        <v>56</v>
      </c>
      <c r="D20" s="99">
        <v>-44</v>
      </c>
      <c r="E20" s="99">
        <v>12</v>
      </c>
      <c r="F20" s="99">
        <v>48</v>
      </c>
      <c r="G20" s="99">
        <v>-36</v>
      </c>
      <c r="H20" s="99">
        <v>11</v>
      </c>
      <c r="I20" s="99">
        <v>165</v>
      </c>
      <c r="J20" s="99">
        <v>-154</v>
      </c>
    </row>
    <row r="21" spans="1:10" x14ac:dyDescent="0.2">
      <c r="A21" s="46" t="s">
        <v>190</v>
      </c>
      <c r="B21" s="99">
        <v>2596</v>
      </c>
      <c r="C21" s="99">
        <v>299</v>
      </c>
      <c r="D21" s="99">
        <v>2297</v>
      </c>
      <c r="E21" s="99">
        <v>2371</v>
      </c>
      <c r="F21" s="99">
        <v>269</v>
      </c>
      <c r="G21" s="99">
        <v>2102</v>
      </c>
      <c r="H21" s="99">
        <v>2925</v>
      </c>
      <c r="I21" s="99">
        <v>354</v>
      </c>
      <c r="J21" s="99">
        <v>2571</v>
      </c>
    </row>
    <row r="22" spans="1:10" x14ac:dyDescent="0.2">
      <c r="A22" s="46" t="s">
        <v>191</v>
      </c>
      <c r="B22" s="99">
        <v>1627</v>
      </c>
      <c r="C22" s="99">
        <v>1225</v>
      </c>
      <c r="D22" s="99">
        <v>402</v>
      </c>
      <c r="E22" s="99">
        <v>1516</v>
      </c>
      <c r="F22" s="99">
        <v>1140</v>
      </c>
      <c r="G22" s="99">
        <v>376</v>
      </c>
      <c r="H22" s="99">
        <v>1424</v>
      </c>
      <c r="I22" s="99">
        <v>1265</v>
      </c>
      <c r="J22" s="99">
        <v>159</v>
      </c>
    </row>
    <row r="23" spans="1:10" x14ac:dyDescent="0.2">
      <c r="A23" s="46" t="s">
        <v>192</v>
      </c>
      <c r="B23" s="99">
        <v>15</v>
      </c>
      <c r="C23" s="99">
        <v>1</v>
      </c>
      <c r="D23" s="99">
        <v>14</v>
      </c>
      <c r="E23" s="99">
        <v>14</v>
      </c>
      <c r="F23" s="99">
        <v>1</v>
      </c>
      <c r="G23" s="99">
        <v>13</v>
      </c>
      <c r="H23" s="99">
        <v>21</v>
      </c>
      <c r="I23" s="99">
        <v>1</v>
      </c>
      <c r="J23" s="99">
        <v>20</v>
      </c>
    </row>
    <row r="24" spans="1:10" x14ac:dyDescent="0.2">
      <c r="A24" s="46" t="s">
        <v>193</v>
      </c>
      <c r="B24" s="99">
        <v>1112</v>
      </c>
      <c r="C24" s="99">
        <v>204</v>
      </c>
      <c r="D24" s="99">
        <v>908</v>
      </c>
      <c r="E24" s="99">
        <v>993</v>
      </c>
      <c r="F24" s="99">
        <v>189</v>
      </c>
      <c r="G24" s="99">
        <v>804</v>
      </c>
      <c r="H24" s="99">
        <v>1093</v>
      </c>
      <c r="I24" s="99">
        <v>347</v>
      </c>
      <c r="J24" s="99">
        <v>746</v>
      </c>
    </row>
    <row r="25" spans="1:10" x14ac:dyDescent="0.2">
      <c r="A25" s="44" t="s">
        <v>817</v>
      </c>
      <c r="B25" s="98">
        <v>652</v>
      </c>
      <c r="C25" s="98">
        <v>6417</v>
      </c>
      <c r="D25" s="98">
        <v>-5765</v>
      </c>
      <c r="E25" s="98">
        <v>612</v>
      </c>
      <c r="F25" s="98">
        <v>5713</v>
      </c>
      <c r="G25" s="98">
        <v>-5101</v>
      </c>
      <c r="H25" s="98">
        <v>806</v>
      </c>
      <c r="I25" s="98">
        <v>8354</v>
      </c>
      <c r="J25" s="98">
        <v>-7548</v>
      </c>
    </row>
    <row r="26" spans="1:10" x14ac:dyDescent="0.2">
      <c r="A26" s="46" t="s">
        <v>194</v>
      </c>
      <c r="B26" s="99">
        <v>245</v>
      </c>
      <c r="C26" s="99">
        <v>30</v>
      </c>
      <c r="D26" s="99">
        <v>215</v>
      </c>
      <c r="E26" s="99">
        <v>229</v>
      </c>
      <c r="F26" s="99">
        <v>27</v>
      </c>
      <c r="G26" s="99">
        <v>202</v>
      </c>
      <c r="H26" s="99">
        <v>206</v>
      </c>
      <c r="I26" s="99">
        <v>29</v>
      </c>
      <c r="J26" s="99">
        <v>177</v>
      </c>
    </row>
    <row r="27" spans="1:10" x14ac:dyDescent="0.2">
      <c r="A27" s="46" t="s">
        <v>195</v>
      </c>
      <c r="B27" s="99">
        <v>407</v>
      </c>
      <c r="C27" s="99">
        <v>6387</v>
      </c>
      <c r="D27" s="99">
        <v>-5980</v>
      </c>
      <c r="E27" s="99">
        <v>383</v>
      </c>
      <c r="F27" s="99">
        <v>5686</v>
      </c>
      <c r="G27" s="99">
        <v>-5303</v>
      </c>
      <c r="H27" s="99">
        <v>599</v>
      </c>
      <c r="I27" s="99">
        <v>8325</v>
      </c>
      <c r="J27" s="99">
        <v>-7726</v>
      </c>
    </row>
    <row r="28" spans="1:10" x14ac:dyDescent="0.2">
      <c r="A28" s="46" t="s">
        <v>196</v>
      </c>
      <c r="B28" s="99">
        <v>-15</v>
      </c>
      <c r="C28" s="99">
        <v>1708</v>
      </c>
      <c r="D28" s="99">
        <v>-1723</v>
      </c>
      <c r="E28" s="99">
        <v>-18</v>
      </c>
      <c r="F28" s="99">
        <v>1570</v>
      </c>
      <c r="G28" s="99">
        <v>-1588</v>
      </c>
      <c r="H28" s="99">
        <v>139</v>
      </c>
      <c r="I28" s="99">
        <v>3133</v>
      </c>
      <c r="J28" s="99">
        <v>-2994</v>
      </c>
    </row>
    <row r="29" spans="1:10" x14ac:dyDescent="0.2">
      <c r="A29" s="46" t="s">
        <v>197</v>
      </c>
      <c r="B29" s="99">
        <v>-15</v>
      </c>
      <c r="C29" s="99">
        <v>1651</v>
      </c>
      <c r="D29" s="99">
        <v>-1666</v>
      </c>
      <c r="E29" s="99">
        <v>-18</v>
      </c>
      <c r="F29" s="99">
        <v>1516</v>
      </c>
      <c r="G29" s="99">
        <v>-1534</v>
      </c>
      <c r="H29" s="99">
        <v>139</v>
      </c>
      <c r="I29" s="99">
        <v>3097</v>
      </c>
      <c r="J29" s="99">
        <v>-2958</v>
      </c>
    </row>
    <row r="30" spans="1:10" x14ac:dyDescent="0.2">
      <c r="A30" s="46" t="s">
        <v>198</v>
      </c>
      <c r="B30" s="99">
        <v>0</v>
      </c>
      <c r="C30" s="99">
        <v>57</v>
      </c>
      <c r="D30" s="99">
        <v>-57</v>
      </c>
      <c r="E30" s="99">
        <v>0</v>
      </c>
      <c r="F30" s="99">
        <v>54</v>
      </c>
      <c r="G30" s="99">
        <v>-54</v>
      </c>
      <c r="H30" s="99">
        <v>0</v>
      </c>
      <c r="I30" s="99">
        <v>36</v>
      </c>
      <c r="J30" s="99">
        <v>-36</v>
      </c>
    </row>
    <row r="31" spans="1:10" x14ac:dyDescent="0.2">
      <c r="A31" s="46" t="s">
        <v>199</v>
      </c>
      <c r="B31" s="99">
        <v>372</v>
      </c>
      <c r="C31" s="99">
        <v>1083</v>
      </c>
      <c r="D31" s="99">
        <v>-711</v>
      </c>
      <c r="E31" s="99">
        <v>370</v>
      </c>
      <c r="F31" s="99">
        <v>1004</v>
      </c>
      <c r="G31" s="99">
        <v>-634</v>
      </c>
      <c r="H31" s="99">
        <v>32</v>
      </c>
      <c r="I31" s="99">
        <v>672</v>
      </c>
      <c r="J31" s="99">
        <v>-640</v>
      </c>
    </row>
    <row r="32" spans="1:10" x14ac:dyDescent="0.2">
      <c r="A32" s="46" t="s">
        <v>200</v>
      </c>
      <c r="B32" s="99">
        <v>4</v>
      </c>
      <c r="C32" s="99">
        <v>67</v>
      </c>
      <c r="D32" s="99">
        <v>-63</v>
      </c>
      <c r="E32" s="99">
        <v>3</v>
      </c>
      <c r="F32" s="99">
        <v>58</v>
      </c>
      <c r="G32" s="99">
        <v>-55</v>
      </c>
      <c r="H32" s="99">
        <v>17</v>
      </c>
      <c r="I32" s="99">
        <v>116</v>
      </c>
      <c r="J32" s="99">
        <v>-99</v>
      </c>
    </row>
    <row r="33" spans="1:10" x14ac:dyDescent="0.2">
      <c r="A33" s="46" t="s">
        <v>201</v>
      </c>
      <c r="B33" s="99">
        <v>368</v>
      </c>
      <c r="C33" s="99">
        <v>1016</v>
      </c>
      <c r="D33" s="99">
        <v>-648</v>
      </c>
      <c r="E33" s="99">
        <v>367</v>
      </c>
      <c r="F33" s="99">
        <v>946</v>
      </c>
      <c r="G33" s="99">
        <v>-579</v>
      </c>
      <c r="H33" s="99">
        <v>15</v>
      </c>
      <c r="I33" s="99">
        <v>556</v>
      </c>
      <c r="J33" s="99">
        <v>-541</v>
      </c>
    </row>
    <row r="34" spans="1:10" x14ac:dyDescent="0.2">
      <c r="A34" s="46" t="s">
        <v>202</v>
      </c>
      <c r="B34" s="99">
        <v>-78</v>
      </c>
      <c r="C34" s="99">
        <v>3596</v>
      </c>
      <c r="D34" s="99">
        <v>-3674</v>
      </c>
      <c r="E34" s="99">
        <v>-83</v>
      </c>
      <c r="F34" s="99">
        <v>3112</v>
      </c>
      <c r="G34" s="99">
        <v>-3195</v>
      </c>
      <c r="H34" s="99">
        <v>112</v>
      </c>
      <c r="I34" s="99">
        <v>4520</v>
      </c>
      <c r="J34" s="99">
        <v>-4408</v>
      </c>
    </row>
    <row r="35" spans="1:10" x14ac:dyDescent="0.2">
      <c r="A35" s="46" t="s">
        <v>203</v>
      </c>
      <c r="B35" s="99">
        <v>0</v>
      </c>
      <c r="C35" s="99">
        <v>0</v>
      </c>
      <c r="D35" s="99">
        <v>0</v>
      </c>
      <c r="E35" s="99">
        <v>0</v>
      </c>
      <c r="F35" s="99">
        <v>0</v>
      </c>
      <c r="G35" s="99">
        <v>0</v>
      </c>
      <c r="H35" s="99">
        <v>0</v>
      </c>
      <c r="I35" s="99">
        <v>0</v>
      </c>
      <c r="J35" s="99">
        <v>0</v>
      </c>
    </row>
    <row r="36" spans="1:10" x14ac:dyDescent="0.2">
      <c r="A36" s="46" t="s">
        <v>204</v>
      </c>
      <c r="B36" s="99">
        <v>-78</v>
      </c>
      <c r="C36" s="99">
        <v>3596</v>
      </c>
      <c r="D36" s="99">
        <v>-3674</v>
      </c>
      <c r="E36" s="99">
        <v>-83</v>
      </c>
      <c r="F36" s="99">
        <v>3112</v>
      </c>
      <c r="G36" s="99">
        <v>-3195</v>
      </c>
      <c r="H36" s="99">
        <v>112</v>
      </c>
      <c r="I36" s="99">
        <v>4520</v>
      </c>
      <c r="J36" s="99">
        <v>-4408</v>
      </c>
    </row>
    <row r="37" spans="1:10" x14ac:dyDescent="0.2">
      <c r="A37" s="46" t="s">
        <v>818</v>
      </c>
      <c r="B37" s="99">
        <v>0</v>
      </c>
      <c r="C37" s="99">
        <v>0</v>
      </c>
      <c r="D37" s="99">
        <v>0</v>
      </c>
      <c r="E37" s="99">
        <v>0</v>
      </c>
      <c r="F37" s="99">
        <v>0</v>
      </c>
      <c r="G37" s="99">
        <v>0</v>
      </c>
      <c r="H37" s="99">
        <v>0</v>
      </c>
      <c r="I37" s="99">
        <v>0</v>
      </c>
      <c r="J37" s="99">
        <v>0</v>
      </c>
    </row>
    <row r="38" spans="1:10" x14ac:dyDescent="0.2">
      <c r="A38" s="5" t="s">
        <v>205</v>
      </c>
      <c r="B38" s="99">
        <v>128</v>
      </c>
      <c r="C38" s="99">
        <v>0</v>
      </c>
      <c r="D38" s="99">
        <v>128</v>
      </c>
      <c r="E38" s="99">
        <v>114</v>
      </c>
      <c r="F38" s="99" t="s">
        <v>883</v>
      </c>
      <c r="G38" s="99">
        <v>114</v>
      </c>
      <c r="H38" s="99">
        <v>316</v>
      </c>
      <c r="I38" s="99" t="s">
        <v>883</v>
      </c>
      <c r="J38" s="99">
        <v>316</v>
      </c>
    </row>
    <row r="39" spans="1:10" x14ac:dyDescent="0.2">
      <c r="A39" s="5" t="s">
        <v>206</v>
      </c>
      <c r="B39" s="99">
        <v>0</v>
      </c>
      <c r="C39" s="99">
        <v>0</v>
      </c>
      <c r="D39" s="99">
        <v>0</v>
      </c>
      <c r="E39" s="99">
        <v>0</v>
      </c>
      <c r="F39" s="99">
        <v>0</v>
      </c>
      <c r="G39" s="99">
        <v>0</v>
      </c>
      <c r="H39" s="99">
        <v>1</v>
      </c>
      <c r="I39" s="99">
        <v>0</v>
      </c>
      <c r="J39" s="99">
        <v>1</v>
      </c>
    </row>
    <row r="40" spans="1:10" x14ac:dyDescent="0.2">
      <c r="A40" s="44" t="s">
        <v>207</v>
      </c>
      <c r="B40" s="98">
        <v>28665</v>
      </c>
      <c r="C40" s="98">
        <v>314</v>
      </c>
      <c r="D40" s="98">
        <v>28351</v>
      </c>
      <c r="E40" s="98">
        <v>26262</v>
      </c>
      <c r="F40" s="98">
        <v>286</v>
      </c>
      <c r="G40" s="98">
        <v>25976</v>
      </c>
      <c r="H40" s="98">
        <v>29341</v>
      </c>
      <c r="I40" s="98">
        <v>434</v>
      </c>
      <c r="J40" s="98">
        <v>28907</v>
      </c>
    </row>
    <row r="41" spans="1:10" x14ac:dyDescent="0.2">
      <c r="A41" s="46" t="s">
        <v>208</v>
      </c>
      <c r="B41" s="99">
        <v>380</v>
      </c>
      <c r="C41" s="99">
        <v>13</v>
      </c>
      <c r="D41" s="99">
        <v>367</v>
      </c>
      <c r="E41" s="99">
        <v>350</v>
      </c>
      <c r="F41" s="99">
        <v>12</v>
      </c>
      <c r="G41" s="99">
        <v>338</v>
      </c>
      <c r="H41" s="99">
        <v>405</v>
      </c>
      <c r="I41" s="99">
        <v>30</v>
      </c>
      <c r="J41" s="99">
        <v>375</v>
      </c>
    </row>
    <row r="42" spans="1:10" x14ac:dyDescent="0.2">
      <c r="A42" s="46" t="s">
        <v>819</v>
      </c>
      <c r="B42" s="99">
        <v>28285</v>
      </c>
      <c r="C42" s="99">
        <v>301</v>
      </c>
      <c r="D42" s="99">
        <v>27984</v>
      </c>
      <c r="E42" s="99">
        <v>25912</v>
      </c>
      <c r="F42" s="99">
        <v>274</v>
      </c>
      <c r="G42" s="99">
        <v>25638</v>
      </c>
      <c r="H42" s="99">
        <v>28936</v>
      </c>
      <c r="I42" s="99">
        <v>404</v>
      </c>
      <c r="J42" s="99">
        <v>28532</v>
      </c>
    </row>
    <row r="43" spans="1:10" x14ac:dyDescent="0.2">
      <c r="A43" s="1"/>
      <c r="B43" s="99"/>
      <c r="C43" s="99"/>
      <c r="D43" s="99"/>
      <c r="E43" s="99"/>
      <c r="F43" s="99"/>
      <c r="G43" s="99"/>
      <c r="H43" s="99"/>
      <c r="I43" s="99"/>
      <c r="J43" s="99"/>
    </row>
    <row r="44" spans="1:10" x14ac:dyDescent="0.2">
      <c r="A44" s="44" t="s">
        <v>209</v>
      </c>
      <c r="B44" s="98">
        <v>375</v>
      </c>
      <c r="C44" s="98">
        <v>0</v>
      </c>
      <c r="D44" s="98">
        <v>375</v>
      </c>
      <c r="E44" s="98">
        <v>363</v>
      </c>
      <c r="F44" s="98">
        <v>0</v>
      </c>
      <c r="G44" s="98">
        <v>363</v>
      </c>
      <c r="H44" s="98">
        <v>157</v>
      </c>
      <c r="I44" s="98">
        <v>6</v>
      </c>
      <c r="J44" s="98">
        <v>151</v>
      </c>
    </row>
    <row r="45" spans="1:10" x14ac:dyDescent="0.2">
      <c r="A45" s="46" t="s">
        <v>820</v>
      </c>
      <c r="B45" s="99">
        <v>0</v>
      </c>
      <c r="C45" s="99">
        <v>0</v>
      </c>
      <c r="D45" s="99">
        <v>0</v>
      </c>
      <c r="E45" s="99">
        <v>0</v>
      </c>
      <c r="F45" s="99">
        <v>0</v>
      </c>
      <c r="G45" s="99">
        <v>0</v>
      </c>
      <c r="H45" s="99">
        <v>0</v>
      </c>
      <c r="I45" s="99">
        <v>6</v>
      </c>
      <c r="J45" s="99">
        <v>-6</v>
      </c>
    </row>
    <row r="46" spans="1:10" x14ac:dyDescent="0.2">
      <c r="A46" s="46" t="s">
        <v>210</v>
      </c>
      <c r="B46" s="99">
        <v>375</v>
      </c>
      <c r="C46" s="99">
        <v>0</v>
      </c>
      <c r="D46" s="99">
        <v>375</v>
      </c>
      <c r="E46" s="99">
        <v>363</v>
      </c>
      <c r="F46" s="99">
        <v>0</v>
      </c>
      <c r="G46" s="99">
        <v>363</v>
      </c>
      <c r="H46" s="99">
        <v>157</v>
      </c>
      <c r="I46" s="99">
        <v>0</v>
      </c>
      <c r="J46" s="99">
        <v>157</v>
      </c>
    </row>
    <row r="47" spans="1:10" x14ac:dyDescent="0.2">
      <c r="A47" s="46" t="s">
        <v>211</v>
      </c>
      <c r="B47" s="99">
        <v>144</v>
      </c>
      <c r="C47" s="99">
        <v>0</v>
      </c>
      <c r="D47" s="99">
        <v>144</v>
      </c>
      <c r="E47" s="99">
        <v>133</v>
      </c>
      <c r="F47" s="99">
        <v>0</v>
      </c>
      <c r="G47" s="99">
        <v>133</v>
      </c>
      <c r="H47" s="99">
        <v>148</v>
      </c>
      <c r="I47" s="99">
        <v>0</v>
      </c>
      <c r="J47" s="99">
        <v>148</v>
      </c>
    </row>
    <row r="48" spans="1:10" x14ac:dyDescent="0.2">
      <c r="A48" s="5" t="s">
        <v>212</v>
      </c>
      <c r="B48" s="99">
        <v>0</v>
      </c>
      <c r="C48" s="99">
        <v>0</v>
      </c>
      <c r="D48" s="99">
        <v>0</v>
      </c>
      <c r="E48" s="99">
        <v>0</v>
      </c>
      <c r="F48" s="99">
        <v>0</v>
      </c>
      <c r="G48" s="99">
        <v>0</v>
      </c>
      <c r="H48" s="99">
        <v>0</v>
      </c>
      <c r="I48" s="99">
        <v>0</v>
      </c>
      <c r="J48" s="99">
        <v>0</v>
      </c>
    </row>
    <row r="49" spans="1:10" x14ac:dyDescent="0.2">
      <c r="A49" s="5" t="s">
        <v>213</v>
      </c>
      <c r="B49" s="99">
        <v>144</v>
      </c>
      <c r="C49" s="99">
        <v>0</v>
      </c>
      <c r="D49" s="99">
        <v>144</v>
      </c>
      <c r="E49" s="99">
        <v>133</v>
      </c>
      <c r="F49" s="99">
        <v>0</v>
      </c>
      <c r="G49" s="99">
        <v>133</v>
      </c>
      <c r="H49" s="99">
        <v>148</v>
      </c>
      <c r="I49" s="99">
        <v>0</v>
      </c>
      <c r="J49" s="99">
        <v>148</v>
      </c>
    </row>
    <row r="50" spans="1:10" x14ac:dyDescent="0.2">
      <c r="A50" s="46" t="s">
        <v>821</v>
      </c>
      <c r="B50" s="99">
        <v>231</v>
      </c>
      <c r="C50" s="99">
        <v>0</v>
      </c>
      <c r="D50" s="99">
        <v>231</v>
      </c>
      <c r="E50" s="99">
        <v>230</v>
      </c>
      <c r="F50" s="99">
        <v>0</v>
      </c>
      <c r="G50" s="99">
        <v>230</v>
      </c>
      <c r="H50" s="99">
        <v>9</v>
      </c>
      <c r="I50" s="99">
        <v>0</v>
      </c>
      <c r="J50" s="99">
        <v>9</v>
      </c>
    </row>
    <row r="51" spans="1:10" x14ac:dyDescent="0.2">
      <c r="A51" s="5" t="s">
        <v>214</v>
      </c>
      <c r="B51" s="99">
        <v>221</v>
      </c>
      <c r="C51" s="99">
        <v>0</v>
      </c>
      <c r="D51" s="99">
        <v>221</v>
      </c>
      <c r="E51" s="99">
        <v>221</v>
      </c>
      <c r="F51" s="99">
        <v>0</v>
      </c>
      <c r="G51" s="99">
        <v>221</v>
      </c>
      <c r="H51" s="99">
        <v>0</v>
      </c>
      <c r="I51" s="99">
        <v>0</v>
      </c>
      <c r="J51" s="99">
        <v>0</v>
      </c>
    </row>
    <row r="52" spans="1:10" x14ac:dyDescent="0.2">
      <c r="A52" s="5" t="s">
        <v>215</v>
      </c>
      <c r="B52" s="99">
        <v>10</v>
      </c>
      <c r="C52" s="99">
        <v>0</v>
      </c>
      <c r="D52" s="99">
        <v>10</v>
      </c>
      <c r="E52" s="99">
        <v>9</v>
      </c>
      <c r="F52" s="99">
        <v>0</v>
      </c>
      <c r="G52" s="99">
        <v>9</v>
      </c>
      <c r="H52" s="99">
        <v>9</v>
      </c>
      <c r="I52" s="99">
        <v>0</v>
      </c>
      <c r="J52" s="99">
        <v>9</v>
      </c>
    </row>
    <row r="53" spans="1:10" x14ac:dyDescent="0.2">
      <c r="A53" s="1"/>
      <c r="B53" s="99"/>
      <c r="C53" s="99"/>
      <c r="D53" s="99"/>
      <c r="E53" s="99"/>
      <c r="F53" s="99"/>
      <c r="G53" s="99"/>
      <c r="H53" s="99"/>
      <c r="I53" s="99"/>
      <c r="J53" s="99"/>
    </row>
    <row r="54" spans="1:10" x14ac:dyDescent="0.2">
      <c r="A54" s="44" t="s">
        <v>216</v>
      </c>
      <c r="B54" s="98">
        <v>65164</v>
      </c>
      <c r="C54" s="98">
        <v>68064</v>
      </c>
      <c r="D54" s="98">
        <v>-2900</v>
      </c>
      <c r="E54" s="98">
        <v>60007</v>
      </c>
      <c r="F54" s="98">
        <v>63409</v>
      </c>
      <c r="G54" s="98">
        <v>-3402</v>
      </c>
      <c r="H54" s="98">
        <v>66112</v>
      </c>
      <c r="I54" s="98">
        <v>66425</v>
      </c>
      <c r="J54" s="98">
        <v>-313</v>
      </c>
    </row>
    <row r="55" spans="1:10" ht="15" thickBot="1" x14ac:dyDescent="0.25">
      <c r="A55" s="3"/>
      <c r="B55" s="48"/>
      <c r="C55" s="48"/>
      <c r="D55" s="48"/>
      <c r="E55" s="48"/>
      <c r="F55" s="48"/>
      <c r="G55" s="48"/>
      <c r="H55" s="48"/>
      <c r="I55" s="48"/>
      <c r="J55" s="48"/>
    </row>
  </sheetData>
  <mergeCells count="7">
    <mergeCell ref="A1:J1"/>
    <mergeCell ref="A2:J2"/>
    <mergeCell ref="A3:A5"/>
    <mergeCell ref="B3:D4"/>
    <mergeCell ref="E3:J3"/>
    <mergeCell ref="E4:G4"/>
    <mergeCell ref="H4:J4"/>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26" zoomScaleNormal="100" zoomScaleSheetLayoutView="100" workbookViewId="0">
      <selection activeCell="E7" sqref="E7:J51"/>
    </sheetView>
  </sheetViews>
  <sheetFormatPr defaultColWidth="9.125" defaultRowHeight="14.25" x14ac:dyDescent="0.2"/>
  <cols>
    <col min="1" max="1" width="49.875" style="2" bestFit="1" customWidth="1"/>
    <col min="2" max="2" width="12.75" style="2" bestFit="1" customWidth="1"/>
    <col min="3" max="3" width="10.25" style="2" bestFit="1" customWidth="1"/>
    <col min="4" max="4" width="5.875" style="2" bestFit="1" customWidth="1"/>
    <col min="5" max="5" width="12.75" style="2" bestFit="1" customWidth="1"/>
    <col min="6" max="6" width="10.25" style="2" bestFit="1" customWidth="1"/>
    <col min="7" max="7" width="5.875" style="2" bestFit="1" customWidth="1"/>
    <col min="8" max="8" width="12.75" style="2" bestFit="1" customWidth="1"/>
    <col min="9" max="9" width="10.25" style="2" bestFit="1" customWidth="1"/>
    <col min="10" max="10" width="5.875" style="2" bestFit="1" customWidth="1"/>
    <col min="11" max="16384" width="9.125" style="2"/>
  </cols>
  <sheetData>
    <row r="1" spans="1:10" ht="17.25" x14ac:dyDescent="0.2">
      <c r="A1" s="355" t="s">
        <v>167</v>
      </c>
      <c r="B1" s="355"/>
      <c r="C1" s="355"/>
      <c r="D1" s="355"/>
      <c r="E1" s="355"/>
      <c r="F1" s="355"/>
      <c r="G1" s="355"/>
      <c r="H1" s="355"/>
      <c r="I1" s="355"/>
      <c r="J1" s="355"/>
    </row>
    <row r="2" spans="1:10" ht="15" thickBot="1" x14ac:dyDescent="0.25">
      <c r="A2" s="394" t="s">
        <v>127</v>
      </c>
      <c r="B2" s="394"/>
      <c r="C2" s="394"/>
      <c r="D2" s="394"/>
      <c r="E2" s="394"/>
      <c r="F2" s="394"/>
      <c r="G2" s="394"/>
      <c r="H2" s="394"/>
      <c r="I2" s="394"/>
      <c r="J2" s="394"/>
    </row>
    <row r="3" spans="1:10" ht="15.75" thickTop="1" thickBot="1" x14ac:dyDescent="0.25">
      <c r="A3" s="370" t="s">
        <v>168</v>
      </c>
      <c r="B3" s="436" t="s">
        <v>169</v>
      </c>
      <c r="C3" s="369"/>
      <c r="D3" s="370"/>
      <c r="E3" s="372" t="s">
        <v>909</v>
      </c>
      <c r="F3" s="374"/>
      <c r="G3" s="374"/>
      <c r="H3" s="374"/>
      <c r="I3" s="374"/>
      <c r="J3" s="374"/>
    </row>
    <row r="4" spans="1:10" ht="15" thickBot="1" x14ac:dyDescent="0.25">
      <c r="A4" s="435"/>
      <c r="B4" s="443"/>
      <c r="C4" s="444"/>
      <c r="D4" s="435"/>
      <c r="E4" s="440" t="s">
        <v>132</v>
      </c>
      <c r="F4" s="441"/>
      <c r="G4" s="442"/>
      <c r="H4" s="440" t="s">
        <v>170</v>
      </c>
      <c r="I4" s="441"/>
      <c r="J4" s="441"/>
    </row>
    <row r="5" spans="1:10" x14ac:dyDescent="0.2">
      <c r="A5" s="435"/>
      <c r="B5" s="49" t="s">
        <v>217</v>
      </c>
      <c r="C5" s="90" t="s">
        <v>219</v>
      </c>
      <c r="D5" s="90" t="s">
        <v>173</v>
      </c>
      <c r="E5" s="50" t="s">
        <v>217</v>
      </c>
      <c r="F5" s="49" t="s">
        <v>219</v>
      </c>
      <c r="G5" s="49" t="s">
        <v>173</v>
      </c>
      <c r="H5" s="51" t="s">
        <v>217</v>
      </c>
      <c r="I5" s="52" t="s">
        <v>219</v>
      </c>
      <c r="J5" s="51" t="s">
        <v>173</v>
      </c>
    </row>
    <row r="6" spans="1:10" ht="15" thickBot="1" x14ac:dyDescent="0.25">
      <c r="A6" s="371"/>
      <c r="B6" s="106" t="s">
        <v>218</v>
      </c>
      <c r="C6" s="53" t="s">
        <v>220</v>
      </c>
      <c r="D6" s="16" t="s">
        <v>221</v>
      </c>
      <c r="E6" s="53" t="s">
        <v>218</v>
      </c>
      <c r="F6" s="53" t="s">
        <v>220</v>
      </c>
      <c r="G6" s="16" t="s">
        <v>221</v>
      </c>
      <c r="H6" s="12" t="s">
        <v>218</v>
      </c>
      <c r="I6" s="106" t="s">
        <v>220</v>
      </c>
      <c r="J6" s="105" t="s">
        <v>221</v>
      </c>
    </row>
    <row r="7" spans="1:10" ht="15" thickTop="1" x14ac:dyDescent="0.2">
      <c r="A7" s="44" t="s">
        <v>222</v>
      </c>
      <c r="B7" s="98">
        <v>-5216</v>
      </c>
      <c r="C7" s="98">
        <v>-1466</v>
      </c>
      <c r="D7" s="98">
        <v>-3750</v>
      </c>
      <c r="E7" s="98">
        <v>-5790</v>
      </c>
      <c r="F7" s="98">
        <v>-1670</v>
      </c>
      <c r="G7" s="98">
        <v>-4120</v>
      </c>
      <c r="H7" s="98">
        <v>4353</v>
      </c>
      <c r="I7" s="98">
        <v>6088</v>
      </c>
      <c r="J7" s="98">
        <v>-1735</v>
      </c>
    </row>
    <row r="8" spans="1:10" x14ac:dyDescent="0.2">
      <c r="A8" s="45" t="s">
        <v>223</v>
      </c>
      <c r="B8" s="99">
        <v>957</v>
      </c>
      <c r="C8" s="99">
        <v>1627</v>
      </c>
      <c r="D8" s="99">
        <v>-670</v>
      </c>
      <c r="E8" s="99">
        <v>954</v>
      </c>
      <c r="F8" s="99">
        <v>1505</v>
      </c>
      <c r="G8" s="99">
        <v>-551</v>
      </c>
      <c r="H8" s="99">
        <v>182</v>
      </c>
      <c r="I8" s="99">
        <v>1728</v>
      </c>
      <c r="J8" s="99">
        <v>-1546</v>
      </c>
    </row>
    <row r="9" spans="1:10" x14ac:dyDescent="0.2">
      <c r="A9" s="5" t="s">
        <v>224</v>
      </c>
      <c r="B9" s="99">
        <v>938</v>
      </c>
      <c r="C9" s="99">
        <v>1564</v>
      </c>
      <c r="D9" s="99">
        <v>-626</v>
      </c>
      <c r="E9" s="99">
        <v>926</v>
      </c>
      <c r="F9" s="99">
        <v>1448</v>
      </c>
      <c r="G9" s="99">
        <v>-522</v>
      </c>
      <c r="H9" s="99">
        <v>178</v>
      </c>
      <c r="I9" s="99">
        <v>1622</v>
      </c>
      <c r="J9" s="99">
        <v>-1444</v>
      </c>
    </row>
    <row r="10" spans="1:10" x14ac:dyDescent="0.2">
      <c r="A10" s="46" t="s">
        <v>225</v>
      </c>
      <c r="B10" s="99">
        <v>19</v>
      </c>
      <c r="C10" s="99">
        <v>63</v>
      </c>
      <c r="D10" s="99">
        <v>-44</v>
      </c>
      <c r="E10" s="99">
        <v>28</v>
      </c>
      <c r="F10" s="99">
        <v>57</v>
      </c>
      <c r="G10" s="99">
        <v>-29</v>
      </c>
      <c r="H10" s="99">
        <v>4</v>
      </c>
      <c r="I10" s="99">
        <v>106</v>
      </c>
      <c r="J10" s="99">
        <v>-102</v>
      </c>
    </row>
    <row r="11" spans="1:10" x14ac:dyDescent="0.2">
      <c r="A11" s="45" t="s">
        <v>226</v>
      </c>
      <c r="B11" s="99">
        <v>-14</v>
      </c>
      <c r="C11" s="99">
        <v>-1026</v>
      </c>
      <c r="D11" s="99">
        <v>1012</v>
      </c>
      <c r="E11" s="99">
        <v>-2</v>
      </c>
      <c r="F11" s="99">
        <v>-1022</v>
      </c>
      <c r="G11" s="99">
        <v>1020</v>
      </c>
      <c r="H11" s="99">
        <v>-3</v>
      </c>
      <c r="I11" s="99">
        <v>-558</v>
      </c>
      <c r="J11" s="99">
        <v>555</v>
      </c>
    </row>
    <row r="12" spans="1:10" x14ac:dyDescent="0.2">
      <c r="A12" s="46" t="s">
        <v>227</v>
      </c>
      <c r="B12" s="99">
        <v>-14</v>
      </c>
      <c r="C12" s="99">
        <v>-14</v>
      </c>
      <c r="D12" s="99">
        <v>0</v>
      </c>
      <c r="E12" s="99">
        <v>-2</v>
      </c>
      <c r="F12" s="99">
        <v>-10</v>
      </c>
      <c r="G12" s="99">
        <v>8</v>
      </c>
      <c r="H12" s="99">
        <v>-2</v>
      </c>
      <c r="I12" s="99">
        <v>117</v>
      </c>
      <c r="J12" s="99">
        <v>-119</v>
      </c>
    </row>
    <row r="13" spans="1:10" x14ac:dyDescent="0.2">
      <c r="A13" s="46" t="s">
        <v>228</v>
      </c>
      <c r="B13" s="99">
        <v>0</v>
      </c>
      <c r="C13" s="99">
        <v>-1012</v>
      </c>
      <c r="D13" s="99">
        <v>1012</v>
      </c>
      <c r="E13" s="99">
        <v>0</v>
      </c>
      <c r="F13" s="99">
        <v>-1012</v>
      </c>
      <c r="G13" s="99">
        <v>1012</v>
      </c>
      <c r="H13" s="99">
        <v>-1</v>
      </c>
      <c r="I13" s="99">
        <v>-675</v>
      </c>
      <c r="J13" s="99">
        <v>674</v>
      </c>
    </row>
    <row r="14" spans="1:10" x14ac:dyDescent="0.2">
      <c r="A14" s="45" t="s">
        <v>229</v>
      </c>
      <c r="B14" s="98">
        <v>-10</v>
      </c>
      <c r="C14" s="98">
        <v>-1</v>
      </c>
      <c r="D14" s="98">
        <v>-9</v>
      </c>
      <c r="E14" s="98">
        <v>-10</v>
      </c>
      <c r="F14" s="98">
        <v>-1</v>
      </c>
      <c r="G14" s="98">
        <v>-9</v>
      </c>
      <c r="H14" s="98">
        <v>0</v>
      </c>
      <c r="I14" s="98">
        <v>0</v>
      </c>
      <c r="J14" s="98">
        <v>0</v>
      </c>
    </row>
    <row r="15" spans="1:10" x14ac:dyDescent="0.2">
      <c r="A15" s="44" t="s">
        <v>230</v>
      </c>
      <c r="B15" s="98">
        <v>-964</v>
      </c>
      <c r="C15" s="98">
        <v>-2066</v>
      </c>
      <c r="D15" s="98">
        <v>1102</v>
      </c>
      <c r="E15" s="98">
        <v>-714</v>
      </c>
      <c r="F15" s="98">
        <v>-2152</v>
      </c>
      <c r="G15" s="98">
        <v>1438</v>
      </c>
      <c r="H15" s="98">
        <v>-540</v>
      </c>
      <c r="I15" s="98">
        <v>4918</v>
      </c>
      <c r="J15" s="98">
        <v>-5458</v>
      </c>
    </row>
    <row r="16" spans="1:10" x14ac:dyDescent="0.2">
      <c r="A16" s="46" t="s">
        <v>231</v>
      </c>
      <c r="B16" s="99">
        <v>0</v>
      </c>
      <c r="C16" s="99">
        <v>0</v>
      </c>
      <c r="D16" s="99">
        <v>0</v>
      </c>
      <c r="E16" s="99">
        <v>0</v>
      </c>
      <c r="F16" s="99">
        <v>0</v>
      </c>
      <c r="G16" s="99">
        <v>0</v>
      </c>
      <c r="H16" s="99">
        <v>0</v>
      </c>
      <c r="I16" s="99">
        <v>0</v>
      </c>
      <c r="J16" s="99">
        <v>0</v>
      </c>
    </row>
    <row r="17" spans="1:10" x14ac:dyDescent="0.2">
      <c r="A17" s="46" t="s">
        <v>232</v>
      </c>
      <c r="B17" s="99">
        <v>-718</v>
      </c>
      <c r="C17" s="99">
        <v>-131</v>
      </c>
      <c r="D17" s="99">
        <v>-587</v>
      </c>
      <c r="E17" s="99">
        <v>-526</v>
      </c>
      <c r="F17" s="99">
        <v>-181</v>
      </c>
      <c r="G17" s="99">
        <v>-345</v>
      </c>
      <c r="H17" s="99">
        <v>-289</v>
      </c>
      <c r="I17" s="99">
        <v>3683</v>
      </c>
      <c r="J17" s="99">
        <v>-3972</v>
      </c>
    </row>
    <row r="18" spans="1:10" x14ac:dyDescent="0.2">
      <c r="A18" s="46" t="s">
        <v>233</v>
      </c>
      <c r="B18" s="99">
        <v>0</v>
      </c>
      <c r="C18" s="99">
        <v>0</v>
      </c>
      <c r="D18" s="99">
        <v>0</v>
      </c>
      <c r="E18" s="99">
        <v>0</v>
      </c>
      <c r="F18" s="99">
        <v>0</v>
      </c>
      <c r="G18" s="99">
        <v>0</v>
      </c>
      <c r="H18" s="99">
        <v>0</v>
      </c>
      <c r="I18" s="99">
        <v>999</v>
      </c>
      <c r="J18" s="99">
        <v>-999</v>
      </c>
    </row>
    <row r="19" spans="1:10" x14ac:dyDescent="0.2">
      <c r="A19" s="46" t="s">
        <v>234</v>
      </c>
      <c r="B19" s="99">
        <v>162</v>
      </c>
      <c r="C19" s="99">
        <v>185</v>
      </c>
      <c r="D19" s="99">
        <v>-23</v>
      </c>
      <c r="E19" s="99">
        <v>399</v>
      </c>
      <c r="F19" s="99">
        <v>116</v>
      </c>
      <c r="G19" s="99">
        <v>283</v>
      </c>
      <c r="H19" s="99">
        <v>-290</v>
      </c>
      <c r="I19" s="99">
        <v>456</v>
      </c>
      <c r="J19" s="99">
        <v>-746</v>
      </c>
    </row>
    <row r="20" spans="1:10" x14ac:dyDescent="0.2">
      <c r="A20" s="46" t="s">
        <v>235</v>
      </c>
      <c r="B20" s="99">
        <v>-933</v>
      </c>
      <c r="C20" s="99">
        <v>-316</v>
      </c>
      <c r="D20" s="99">
        <v>-617</v>
      </c>
      <c r="E20" s="99">
        <v>-933</v>
      </c>
      <c r="F20" s="99">
        <v>-297</v>
      </c>
      <c r="G20" s="99">
        <v>-636</v>
      </c>
      <c r="H20" s="99">
        <v>3</v>
      </c>
      <c r="I20" s="99">
        <v>2228</v>
      </c>
      <c r="J20" s="99">
        <v>-2225</v>
      </c>
    </row>
    <row r="21" spans="1:10" x14ac:dyDescent="0.2">
      <c r="A21" s="46" t="s">
        <v>236</v>
      </c>
      <c r="B21" s="99">
        <v>53</v>
      </c>
      <c r="C21" s="99">
        <v>0</v>
      </c>
      <c r="D21" s="99">
        <v>53</v>
      </c>
      <c r="E21" s="99">
        <v>8</v>
      </c>
      <c r="F21" s="99">
        <v>0</v>
      </c>
      <c r="G21" s="99">
        <v>8</v>
      </c>
      <c r="H21" s="99">
        <v>-2</v>
      </c>
      <c r="I21" s="99">
        <v>0</v>
      </c>
      <c r="J21" s="99">
        <v>-2</v>
      </c>
    </row>
    <row r="22" spans="1:10" x14ac:dyDescent="0.2">
      <c r="A22" s="46" t="s">
        <v>237</v>
      </c>
      <c r="B22" s="99">
        <v>0</v>
      </c>
      <c r="C22" s="99">
        <v>-2945</v>
      </c>
      <c r="D22" s="99">
        <v>2945</v>
      </c>
      <c r="E22" s="99">
        <v>0</v>
      </c>
      <c r="F22" s="99">
        <v>-2964</v>
      </c>
      <c r="G22" s="99">
        <v>2964</v>
      </c>
      <c r="H22" s="99">
        <v>0</v>
      </c>
      <c r="I22" s="99">
        <v>1541</v>
      </c>
      <c r="J22" s="99">
        <v>-1541</v>
      </c>
    </row>
    <row r="23" spans="1:10" x14ac:dyDescent="0.2">
      <c r="A23" s="46" t="s">
        <v>233</v>
      </c>
      <c r="B23" s="99">
        <v>0</v>
      </c>
      <c r="C23" s="99">
        <v>-967</v>
      </c>
      <c r="D23" s="99">
        <v>967</v>
      </c>
      <c r="E23" s="99">
        <v>0</v>
      </c>
      <c r="F23" s="99">
        <v>-687</v>
      </c>
      <c r="G23" s="99">
        <v>687</v>
      </c>
      <c r="H23" s="99">
        <v>0</v>
      </c>
      <c r="I23" s="99">
        <v>2269</v>
      </c>
      <c r="J23" s="99">
        <v>-2269</v>
      </c>
    </row>
    <row r="24" spans="1:10" x14ac:dyDescent="0.2">
      <c r="A24" s="46" t="s">
        <v>234</v>
      </c>
      <c r="B24" s="99">
        <v>0</v>
      </c>
      <c r="C24" s="99">
        <v>1056</v>
      </c>
      <c r="D24" s="99">
        <v>-1056</v>
      </c>
      <c r="E24" s="99">
        <v>0</v>
      </c>
      <c r="F24" s="99">
        <v>1044</v>
      </c>
      <c r="G24" s="99">
        <v>-1044</v>
      </c>
      <c r="H24" s="99">
        <v>0</v>
      </c>
      <c r="I24" s="99">
        <v>95</v>
      </c>
      <c r="J24" s="99">
        <v>-95</v>
      </c>
    </row>
    <row r="25" spans="1:10" x14ac:dyDescent="0.2">
      <c r="A25" s="46" t="s">
        <v>235</v>
      </c>
      <c r="B25" s="99">
        <v>0</v>
      </c>
      <c r="C25" s="99">
        <v>-1769</v>
      </c>
      <c r="D25" s="99">
        <v>1769</v>
      </c>
      <c r="E25" s="99">
        <v>0</v>
      </c>
      <c r="F25" s="99">
        <v>-2069</v>
      </c>
      <c r="G25" s="99">
        <v>2069</v>
      </c>
      <c r="H25" s="99">
        <v>0</v>
      </c>
      <c r="I25" s="99">
        <v>-1180</v>
      </c>
      <c r="J25" s="99">
        <v>1180</v>
      </c>
    </row>
    <row r="26" spans="1:10" x14ac:dyDescent="0.2">
      <c r="A26" s="46" t="s">
        <v>236</v>
      </c>
      <c r="B26" s="99">
        <v>0</v>
      </c>
      <c r="C26" s="99">
        <v>-1265</v>
      </c>
      <c r="D26" s="99">
        <v>1265</v>
      </c>
      <c r="E26" s="99">
        <v>0</v>
      </c>
      <c r="F26" s="99">
        <v>-1252</v>
      </c>
      <c r="G26" s="99">
        <v>1252</v>
      </c>
      <c r="H26" s="99">
        <v>0</v>
      </c>
      <c r="I26" s="99">
        <v>357</v>
      </c>
      <c r="J26" s="99">
        <v>-357</v>
      </c>
    </row>
    <row r="27" spans="1:10" x14ac:dyDescent="0.2">
      <c r="A27" s="46" t="s">
        <v>238</v>
      </c>
      <c r="B27" s="99">
        <v>0</v>
      </c>
      <c r="C27" s="99">
        <v>0</v>
      </c>
      <c r="D27" s="99">
        <v>0</v>
      </c>
      <c r="E27" s="99">
        <v>0</v>
      </c>
      <c r="F27" s="99">
        <v>0</v>
      </c>
      <c r="G27" s="99">
        <v>0</v>
      </c>
      <c r="H27" s="99">
        <v>0</v>
      </c>
      <c r="I27" s="99">
        <v>0</v>
      </c>
      <c r="J27" s="99">
        <v>0</v>
      </c>
    </row>
    <row r="28" spans="1:10" x14ac:dyDescent="0.2">
      <c r="A28" s="46" t="s">
        <v>233</v>
      </c>
      <c r="B28" s="99">
        <v>0</v>
      </c>
      <c r="C28" s="99">
        <v>0</v>
      </c>
      <c r="D28" s="99">
        <v>0</v>
      </c>
      <c r="E28" s="99">
        <v>0</v>
      </c>
      <c r="F28" s="99">
        <v>0</v>
      </c>
      <c r="G28" s="99">
        <v>0</v>
      </c>
      <c r="H28" s="99">
        <v>0</v>
      </c>
      <c r="I28" s="99">
        <v>0</v>
      </c>
      <c r="J28" s="99">
        <v>0</v>
      </c>
    </row>
    <row r="29" spans="1:10" x14ac:dyDescent="0.2">
      <c r="A29" s="46" t="s">
        <v>234</v>
      </c>
      <c r="B29" s="99">
        <v>0</v>
      </c>
      <c r="C29" s="99">
        <v>0</v>
      </c>
      <c r="D29" s="99">
        <v>0</v>
      </c>
      <c r="E29" s="99">
        <v>0</v>
      </c>
      <c r="F29" s="99">
        <v>0</v>
      </c>
      <c r="G29" s="99">
        <v>0</v>
      </c>
      <c r="H29" s="99">
        <v>0</v>
      </c>
      <c r="I29" s="99">
        <v>0</v>
      </c>
      <c r="J29" s="99">
        <v>0</v>
      </c>
    </row>
    <row r="30" spans="1:10" x14ac:dyDescent="0.2">
      <c r="A30" s="46" t="s">
        <v>235</v>
      </c>
      <c r="B30" s="99">
        <v>0</v>
      </c>
      <c r="C30" s="99">
        <v>0</v>
      </c>
      <c r="D30" s="99">
        <v>0</v>
      </c>
      <c r="E30" s="99">
        <v>0</v>
      </c>
      <c r="F30" s="99">
        <v>0</v>
      </c>
      <c r="G30" s="99">
        <v>0</v>
      </c>
      <c r="H30" s="99">
        <v>0</v>
      </c>
      <c r="I30" s="99">
        <v>0</v>
      </c>
      <c r="J30" s="99">
        <v>0</v>
      </c>
    </row>
    <row r="31" spans="1:10" x14ac:dyDescent="0.2">
      <c r="A31" s="46" t="s">
        <v>236</v>
      </c>
      <c r="B31" s="99">
        <v>0</v>
      </c>
      <c r="C31" s="99">
        <v>0</v>
      </c>
      <c r="D31" s="99">
        <v>0</v>
      </c>
      <c r="E31" s="99">
        <v>0</v>
      </c>
      <c r="F31" s="99">
        <v>0</v>
      </c>
      <c r="G31" s="99">
        <v>0</v>
      </c>
      <c r="H31" s="99">
        <v>0</v>
      </c>
      <c r="I31" s="99">
        <v>0</v>
      </c>
      <c r="J31" s="99">
        <v>0</v>
      </c>
    </row>
    <row r="32" spans="1:10" x14ac:dyDescent="0.2">
      <c r="A32" s="46" t="s">
        <v>239</v>
      </c>
      <c r="B32" s="99">
        <v>-417</v>
      </c>
      <c r="C32" s="99">
        <v>800</v>
      </c>
      <c r="D32" s="99">
        <v>-1217</v>
      </c>
      <c r="E32" s="99">
        <v>-339</v>
      </c>
      <c r="F32" s="99">
        <v>817</v>
      </c>
      <c r="G32" s="99">
        <v>-1156</v>
      </c>
      <c r="H32" s="99">
        <v>-204</v>
      </c>
      <c r="I32" s="99">
        <v>-750</v>
      </c>
      <c r="J32" s="99">
        <v>546</v>
      </c>
    </row>
    <row r="33" spans="1:10" x14ac:dyDescent="0.2">
      <c r="A33" s="46" t="s">
        <v>233</v>
      </c>
      <c r="B33" s="99">
        <v>0</v>
      </c>
      <c r="C33" s="99">
        <v>0</v>
      </c>
      <c r="D33" s="99">
        <v>0</v>
      </c>
      <c r="E33" s="99">
        <v>0</v>
      </c>
      <c r="F33" s="99">
        <v>0</v>
      </c>
      <c r="G33" s="99">
        <v>0</v>
      </c>
      <c r="H33" s="99">
        <v>0</v>
      </c>
      <c r="I33" s="99">
        <v>0</v>
      </c>
      <c r="J33" s="99">
        <v>0</v>
      </c>
    </row>
    <row r="34" spans="1:10" x14ac:dyDescent="0.2">
      <c r="A34" s="46" t="s">
        <v>234</v>
      </c>
      <c r="B34" s="99">
        <v>0</v>
      </c>
      <c r="C34" s="99">
        <v>0</v>
      </c>
      <c r="D34" s="99">
        <v>0</v>
      </c>
      <c r="E34" s="99">
        <v>0</v>
      </c>
      <c r="F34" s="99">
        <v>0</v>
      </c>
      <c r="G34" s="99">
        <v>0</v>
      </c>
      <c r="H34" s="99">
        <v>0</v>
      </c>
      <c r="I34" s="99">
        <v>0</v>
      </c>
      <c r="J34" s="99">
        <v>0</v>
      </c>
    </row>
    <row r="35" spans="1:10" x14ac:dyDescent="0.2">
      <c r="A35" s="46" t="s">
        <v>235</v>
      </c>
      <c r="B35" s="99">
        <v>0</v>
      </c>
      <c r="C35" s="99">
        <v>0</v>
      </c>
      <c r="D35" s="99">
        <v>0</v>
      </c>
      <c r="E35" s="99">
        <v>0</v>
      </c>
      <c r="F35" s="99">
        <v>0</v>
      </c>
      <c r="G35" s="99">
        <v>0</v>
      </c>
      <c r="H35" s="99">
        <v>0</v>
      </c>
      <c r="I35" s="99">
        <v>0</v>
      </c>
      <c r="J35" s="99">
        <v>0</v>
      </c>
    </row>
    <row r="36" spans="1:10" x14ac:dyDescent="0.2">
      <c r="A36" s="46" t="s">
        <v>236</v>
      </c>
      <c r="B36" s="99">
        <v>-417</v>
      </c>
      <c r="C36" s="99">
        <v>800</v>
      </c>
      <c r="D36" s="99">
        <v>-1217</v>
      </c>
      <c r="E36" s="99">
        <v>-339</v>
      </c>
      <c r="F36" s="99">
        <v>817</v>
      </c>
      <c r="G36" s="99">
        <v>-1156</v>
      </c>
      <c r="H36" s="99">
        <v>-204</v>
      </c>
      <c r="I36" s="99">
        <v>-750</v>
      </c>
      <c r="J36" s="99">
        <v>546</v>
      </c>
    </row>
    <row r="37" spans="1:10" x14ac:dyDescent="0.2">
      <c r="A37" s="46" t="s">
        <v>240</v>
      </c>
      <c r="B37" s="99">
        <v>171</v>
      </c>
      <c r="C37" s="99">
        <v>210</v>
      </c>
      <c r="D37" s="99">
        <v>-39</v>
      </c>
      <c r="E37" s="99">
        <v>151</v>
      </c>
      <c r="F37" s="99">
        <v>176</v>
      </c>
      <c r="G37" s="99">
        <v>-25</v>
      </c>
      <c r="H37" s="99">
        <v>-47</v>
      </c>
      <c r="I37" s="99">
        <v>444</v>
      </c>
      <c r="J37" s="99">
        <v>-491</v>
      </c>
    </row>
    <row r="38" spans="1:10" x14ac:dyDescent="0.2">
      <c r="A38" s="46" t="s">
        <v>233</v>
      </c>
      <c r="B38" s="99">
        <v>0</v>
      </c>
      <c r="C38" s="99">
        <v>0</v>
      </c>
      <c r="D38" s="99">
        <v>0</v>
      </c>
      <c r="E38" s="99">
        <v>0</v>
      </c>
      <c r="F38" s="99">
        <v>0</v>
      </c>
      <c r="G38" s="99">
        <v>0</v>
      </c>
      <c r="H38" s="99">
        <v>0</v>
      </c>
      <c r="I38" s="99">
        <v>0</v>
      </c>
      <c r="J38" s="99">
        <v>0</v>
      </c>
    </row>
    <row r="39" spans="1:10" x14ac:dyDescent="0.2">
      <c r="A39" s="46" t="s">
        <v>234</v>
      </c>
      <c r="B39" s="99">
        <v>121</v>
      </c>
      <c r="C39" s="99">
        <v>0</v>
      </c>
      <c r="D39" s="99">
        <v>121</v>
      </c>
      <c r="E39" s="99">
        <v>117</v>
      </c>
      <c r="F39" s="99">
        <v>0</v>
      </c>
      <c r="G39" s="99">
        <v>117</v>
      </c>
      <c r="H39" s="99">
        <v>-55</v>
      </c>
      <c r="I39" s="99">
        <v>0</v>
      </c>
      <c r="J39" s="99">
        <v>-55</v>
      </c>
    </row>
    <row r="40" spans="1:10" x14ac:dyDescent="0.2">
      <c r="A40" s="46" t="s">
        <v>235</v>
      </c>
      <c r="B40" s="99">
        <v>50</v>
      </c>
      <c r="C40" s="99">
        <v>0</v>
      </c>
      <c r="D40" s="99">
        <v>50</v>
      </c>
      <c r="E40" s="99">
        <v>34</v>
      </c>
      <c r="F40" s="99">
        <v>0</v>
      </c>
      <c r="G40" s="99">
        <v>34</v>
      </c>
      <c r="H40" s="99">
        <v>8</v>
      </c>
      <c r="I40" s="99">
        <v>0</v>
      </c>
      <c r="J40" s="99">
        <v>8</v>
      </c>
    </row>
    <row r="41" spans="1:10" x14ac:dyDescent="0.2">
      <c r="A41" s="46" t="s">
        <v>236</v>
      </c>
      <c r="B41" s="99">
        <v>0</v>
      </c>
      <c r="C41" s="99">
        <v>210</v>
      </c>
      <c r="D41" s="99">
        <v>-210</v>
      </c>
      <c r="E41" s="99">
        <v>0</v>
      </c>
      <c r="F41" s="99">
        <v>176</v>
      </c>
      <c r="G41" s="99">
        <v>-176</v>
      </c>
      <c r="H41" s="99">
        <v>0</v>
      </c>
      <c r="I41" s="99">
        <v>444</v>
      </c>
      <c r="J41" s="99">
        <v>-444</v>
      </c>
    </row>
    <row r="42" spans="1:10" x14ac:dyDescent="0.2">
      <c r="A42" s="46" t="s">
        <v>241</v>
      </c>
      <c r="B42" s="99">
        <v>0</v>
      </c>
      <c r="C42" s="99">
        <v>0</v>
      </c>
      <c r="D42" s="99">
        <v>0</v>
      </c>
      <c r="E42" s="99" t="s">
        <v>883</v>
      </c>
      <c r="F42" s="99">
        <v>0</v>
      </c>
      <c r="G42" s="99">
        <v>0</v>
      </c>
      <c r="H42" s="99" t="s">
        <v>883</v>
      </c>
      <c r="I42" s="99">
        <v>0</v>
      </c>
      <c r="J42" s="99">
        <v>0</v>
      </c>
    </row>
    <row r="43" spans="1:10" x14ac:dyDescent="0.2">
      <c r="A43" s="44" t="s">
        <v>242</v>
      </c>
      <c r="B43" s="98">
        <v>-5185</v>
      </c>
      <c r="C43" s="98" t="s">
        <v>883</v>
      </c>
      <c r="D43" s="98">
        <v>-5185</v>
      </c>
      <c r="E43" s="98">
        <v>-6018</v>
      </c>
      <c r="F43" s="98" t="s">
        <v>883</v>
      </c>
      <c r="G43" s="98">
        <v>-6018</v>
      </c>
      <c r="H43" s="98">
        <v>4714</v>
      </c>
      <c r="I43" s="98" t="s">
        <v>883</v>
      </c>
      <c r="J43" s="98">
        <v>4714</v>
      </c>
    </row>
    <row r="44" spans="1:10" x14ac:dyDescent="0.2">
      <c r="A44" s="46" t="s">
        <v>243</v>
      </c>
      <c r="B44" s="99">
        <v>0</v>
      </c>
      <c r="C44" s="99">
        <v>0</v>
      </c>
      <c r="D44" s="99">
        <v>0</v>
      </c>
      <c r="E44" s="99">
        <v>0</v>
      </c>
      <c r="F44" s="99" t="s">
        <v>883</v>
      </c>
      <c r="G44" s="99">
        <v>0</v>
      </c>
      <c r="H44" s="99">
        <v>0</v>
      </c>
      <c r="I44" s="99" t="s">
        <v>883</v>
      </c>
      <c r="J44" s="99">
        <v>0</v>
      </c>
    </row>
    <row r="45" spans="1:10" x14ac:dyDescent="0.2">
      <c r="A45" s="46" t="s">
        <v>244</v>
      </c>
      <c r="B45" s="99">
        <v>-191</v>
      </c>
      <c r="C45" s="99">
        <v>0</v>
      </c>
      <c r="D45" s="99">
        <v>-191</v>
      </c>
      <c r="E45" s="99">
        <v>-191</v>
      </c>
      <c r="F45" s="99" t="s">
        <v>883</v>
      </c>
      <c r="G45" s="99">
        <v>-191</v>
      </c>
      <c r="H45" s="99">
        <v>977</v>
      </c>
      <c r="I45" s="99" t="s">
        <v>883</v>
      </c>
      <c r="J45" s="99">
        <v>977</v>
      </c>
    </row>
    <row r="46" spans="1:10" x14ac:dyDescent="0.2">
      <c r="A46" s="46" t="s">
        <v>245</v>
      </c>
      <c r="B46" s="99">
        <v>0</v>
      </c>
      <c r="C46" s="99">
        <v>0</v>
      </c>
      <c r="D46" s="99">
        <v>0</v>
      </c>
      <c r="E46" s="99">
        <v>0</v>
      </c>
      <c r="F46" s="99" t="s">
        <v>883</v>
      </c>
      <c r="G46" s="99">
        <v>0</v>
      </c>
      <c r="H46" s="99">
        <v>0</v>
      </c>
      <c r="I46" s="99" t="s">
        <v>883</v>
      </c>
      <c r="J46" s="99">
        <v>0</v>
      </c>
    </row>
    <row r="47" spans="1:10" x14ac:dyDescent="0.2">
      <c r="A47" s="46" t="s">
        <v>246</v>
      </c>
      <c r="B47" s="99">
        <v>-4994</v>
      </c>
      <c r="C47" s="99">
        <v>0</v>
      </c>
      <c r="D47" s="99">
        <v>-4994</v>
      </c>
      <c r="E47" s="99">
        <v>-5827</v>
      </c>
      <c r="F47" s="99" t="s">
        <v>883</v>
      </c>
      <c r="G47" s="99">
        <v>-5827</v>
      </c>
      <c r="H47" s="99">
        <v>3737</v>
      </c>
      <c r="I47" s="99" t="s">
        <v>883</v>
      </c>
      <c r="J47" s="99">
        <v>3737</v>
      </c>
    </row>
    <row r="48" spans="1:10" ht="15" thickBot="1" x14ac:dyDescent="0.25">
      <c r="A48" s="54"/>
      <c r="B48" s="150"/>
      <c r="C48" s="150"/>
      <c r="D48" s="150"/>
      <c r="E48" s="150"/>
      <c r="F48" s="150"/>
      <c r="G48" s="150"/>
      <c r="H48" s="150"/>
      <c r="I48" s="150"/>
      <c r="J48" s="150"/>
    </row>
    <row r="49" spans="1:10" ht="15" thickBot="1" x14ac:dyDescent="0.25">
      <c r="A49" s="3"/>
      <c r="B49" s="151" t="s">
        <v>822</v>
      </c>
      <c r="C49" s="151" t="s">
        <v>172</v>
      </c>
      <c r="D49" s="151" t="s">
        <v>247</v>
      </c>
      <c r="E49" s="151" t="s">
        <v>822</v>
      </c>
      <c r="F49" s="151" t="s">
        <v>172</v>
      </c>
      <c r="G49" s="151" t="s">
        <v>247</v>
      </c>
      <c r="H49" s="151" t="s">
        <v>822</v>
      </c>
      <c r="I49" s="151" t="s">
        <v>172</v>
      </c>
      <c r="J49" s="151" t="s">
        <v>247</v>
      </c>
    </row>
    <row r="50" spans="1:10" x14ac:dyDescent="0.2">
      <c r="A50" s="44" t="s">
        <v>248</v>
      </c>
      <c r="B50" s="98">
        <v>0</v>
      </c>
      <c r="C50" s="98">
        <v>850</v>
      </c>
      <c r="D50" s="98">
        <v>-850</v>
      </c>
      <c r="E50" s="98">
        <v>0</v>
      </c>
      <c r="F50" s="98">
        <v>718</v>
      </c>
      <c r="G50" s="98">
        <v>-718</v>
      </c>
      <c r="H50" s="98">
        <v>0</v>
      </c>
      <c r="I50" s="98">
        <v>1422</v>
      </c>
      <c r="J50" s="98">
        <v>-1422</v>
      </c>
    </row>
    <row r="51" spans="1:10" x14ac:dyDescent="0.2">
      <c r="A51" s="44" t="s">
        <v>249</v>
      </c>
      <c r="B51" s="98">
        <v>0</v>
      </c>
      <c r="C51" s="98">
        <v>0</v>
      </c>
      <c r="D51" s="98">
        <v>0</v>
      </c>
      <c r="E51" s="98">
        <v>0</v>
      </c>
      <c r="F51" s="98">
        <v>0</v>
      </c>
      <c r="G51" s="98">
        <v>0</v>
      </c>
      <c r="H51" s="98">
        <v>0</v>
      </c>
      <c r="I51" s="98">
        <v>0</v>
      </c>
      <c r="J51" s="98">
        <v>0</v>
      </c>
    </row>
    <row r="52" spans="1:10" ht="15" thickBot="1" x14ac:dyDescent="0.25">
      <c r="A52" s="3"/>
      <c r="B52" s="55"/>
      <c r="C52" s="55"/>
      <c r="D52" s="55"/>
      <c r="E52" s="55"/>
      <c r="F52" s="55"/>
      <c r="G52" s="55"/>
      <c r="H52" s="55"/>
      <c r="I52" s="55"/>
      <c r="J52" s="55"/>
    </row>
    <row r="53" spans="1:10" x14ac:dyDescent="0.2">
      <c r="A53" s="380" t="s">
        <v>54</v>
      </c>
      <c r="B53" s="380"/>
      <c r="C53" s="380"/>
      <c r="D53" s="380"/>
      <c r="E53" s="380"/>
      <c r="F53" s="380"/>
      <c r="G53" s="380"/>
      <c r="H53" s="380"/>
      <c r="I53" s="380"/>
      <c r="J53" s="380"/>
    </row>
    <row r="54" spans="1:10" x14ac:dyDescent="0.2">
      <c r="A54" s="378" t="s">
        <v>841</v>
      </c>
      <c r="B54" s="378"/>
      <c r="C54" s="378"/>
      <c r="D54" s="378"/>
      <c r="E54" s="378"/>
      <c r="F54" s="378"/>
      <c r="G54" s="378"/>
      <c r="H54" s="378"/>
      <c r="I54" s="378"/>
      <c r="J54" s="378"/>
    </row>
    <row r="55" spans="1:10" x14ac:dyDescent="0.2">
      <c r="A55" s="381" t="s">
        <v>250</v>
      </c>
      <c r="B55" s="381"/>
      <c r="C55" s="381"/>
      <c r="D55" s="381"/>
      <c r="E55" s="381"/>
      <c r="F55" s="381"/>
      <c r="G55" s="381"/>
      <c r="H55" s="381"/>
      <c r="I55" s="381"/>
      <c r="J55" s="381"/>
    </row>
    <row r="56" spans="1:10" ht="0.75" customHeight="1" x14ac:dyDescent="0.2">
      <c r="A56" s="381"/>
      <c r="B56" s="381"/>
      <c r="C56" s="381"/>
      <c r="D56" s="381"/>
      <c r="E56" s="381"/>
      <c r="F56" s="381"/>
      <c r="G56" s="381"/>
      <c r="H56" s="381"/>
      <c r="I56" s="381"/>
      <c r="J56" s="381"/>
    </row>
    <row r="57" spans="1:10" hidden="1" x14ac:dyDescent="0.2">
      <c r="A57" s="381"/>
      <c r="B57" s="381"/>
      <c r="C57" s="381"/>
      <c r="D57" s="381"/>
      <c r="E57" s="381"/>
      <c r="F57" s="381"/>
      <c r="G57" s="381"/>
      <c r="H57" s="381"/>
      <c r="I57" s="381"/>
      <c r="J57" s="381"/>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2" orientation="portrait"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selection activeCell="G7" sqref="G7"/>
    </sheetView>
  </sheetViews>
  <sheetFormatPr defaultColWidth="9.125" defaultRowHeight="14.25" x14ac:dyDescent="0.2"/>
  <cols>
    <col min="1" max="1" width="49" style="2" customWidth="1"/>
    <col min="2" max="3" width="8.25" style="2" bestFit="1" customWidth="1"/>
    <col min="4" max="4" width="8" style="2" bestFit="1" customWidth="1"/>
    <col min="5" max="5" width="7.75" style="2" bestFit="1" customWidth="1"/>
    <col min="6" max="7" width="8" style="2" bestFit="1" customWidth="1"/>
    <col min="8" max="16384" width="9.125" style="2"/>
  </cols>
  <sheetData>
    <row r="1" spans="1:7" ht="17.25" x14ac:dyDescent="0.2">
      <c r="A1" s="355" t="s">
        <v>251</v>
      </c>
      <c r="B1" s="355"/>
      <c r="C1" s="355"/>
      <c r="D1" s="355"/>
      <c r="E1" s="355"/>
      <c r="F1" s="355"/>
      <c r="G1" s="355"/>
    </row>
    <row r="2" spans="1:7" x14ac:dyDescent="0.2">
      <c r="A2" s="445"/>
      <c r="B2" s="445"/>
      <c r="C2" s="445"/>
      <c r="D2" s="445"/>
      <c r="E2" s="445"/>
      <c r="F2" s="445"/>
      <c r="G2" s="445"/>
    </row>
    <row r="3" spans="1:7" ht="15" thickBot="1" x14ac:dyDescent="0.25">
      <c r="A3" s="359" t="s">
        <v>252</v>
      </c>
      <c r="B3" s="359"/>
      <c r="C3" s="359"/>
      <c r="D3" s="359"/>
      <c r="E3" s="359"/>
      <c r="F3" s="359"/>
      <c r="G3" s="359"/>
    </row>
    <row r="4" spans="1:7" ht="15.75" thickTop="1" thickBot="1" x14ac:dyDescent="0.25">
      <c r="A4" s="370" t="s">
        <v>253</v>
      </c>
      <c r="B4" s="372">
        <v>2022</v>
      </c>
      <c r="C4" s="374"/>
      <c r="D4" s="372">
        <v>2023</v>
      </c>
      <c r="E4" s="374"/>
      <c r="F4" s="374"/>
      <c r="G4" s="374"/>
    </row>
    <row r="5" spans="1:7" ht="15" thickBot="1" x14ac:dyDescent="0.25">
      <c r="A5" s="371"/>
      <c r="B5" s="8" t="s">
        <v>39</v>
      </c>
      <c r="C5" s="22" t="s">
        <v>888</v>
      </c>
      <c r="D5" s="161" t="s">
        <v>887</v>
      </c>
      <c r="E5" s="8" t="s">
        <v>254</v>
      </c>
      <c r="F5" s="8" t="s">
        <v>886</v>
      </c>
      <c r="G5" s="161" t="s">
        <v>884</v>
      </c>
    </row>
    <row r="6" spans="1:7" ht="15" thickTop="1" x14ac:dyDescent="0.2">
      <c r="A6" s="1"/>
      <c r="B6" s="43"/>
      <c r="C6" s="43"/>
      <c r="D6" s="43"/>
      <c r="E6" s="43"/>
      <c r="F6" s="43"/>
    </row>
    <row r="7" spans="1:7" x14ac:dyDescent="0.2">
      <c r="A7" s="44" t="s">
        <v>255</v>
      </c>
      <c r="B7" s="152">
        <v>-130507.87090408799</v>
      </c>
      <c r="C7" s="152">
        <v>-128093.57634237927</v>
      </c>
      <c r="D7" s="152">
        <v>-126753.10951681598</v>
      </c>
      <c r="E7" s="152">
        <v>-126091.29803556169</v>
      </c>
      <c r="F7" s="152">
        <v>-127601.60236786108</v>
      </c>
      <c r="G7" s="198">
        <v>-130433.82180629145</v>
      </c>
    </row>
    <row r="8" spans="1:7" x14ac:dyDescent="0.2">
      <c r="A8" s="44" t="s">
        <v>256</v>
      </c>
      <c r="B8" s="111">
        <v>25165.341557273081</v>
      </c>
      <c r="C8" s="111">
        <v>22691.253740934335</v>
      </c>
      <c r="D8" s="111">
        <v>22576.89460434642</v>
      </c>
      <c r="E8" s="111">
        <v>22517.925517152915</v>
      </c>
      <c r="F8" s="111">
        <v>25482.876699201905</v>
      </c>
      <c r="G8" s="197">
        <v>26670.559228552407</v>
      </c>
    </row>
    <row r="9" spans="1:7" x14ac:dyDescent="0.2">
      <c r="A9" s="44" t="s">
        <v>257</v>
      </c>
      <c r="B9" s="111">
        <v>1925.5615904176909</v>
      </c>
      <c r="C9" s="111">
        <v>3058.3235996634098</v>
      </c>
      <c r="D9" s="111">
        <v>2972.6391860035355</v>
      </c>
      <c r="E9" s="111">
        <v>2972.546910244786</v>
      </c>
      <c r="F9" s="111">
        <v>2978.9940307074685</v>
      </c>
      <c r="G9" s="197">
        <v>3014.2967493101437</v>
      </c>
    </row>
    <row r="10" spans="1:7" x14ac:dyDescent="0.2">
      <c r="A10" s="5" t="s">
        <v>258</v>
      </c>
      <c r="B10" s="111">
        <v>1842.5060424070839</v>
      </c>
      <c r="C10" s="111">
        <v>2890.0849842937423</v>
      </c>
      <c r="D10" s="111">
        <v>2804.400570633868</v>
      </c>
      <c r="E10" s="111">
        <v>2803.7582948751183</v>
      </c>
      <c r="F10" s="111">
        <v>2807.639415337801</v>
      </c>
      <c r="G10" s="197">
        <v>2840.8088379404762</v>
      </c>
    </row>
    <row r="11" spans="1:7" x14ac:dyDescent="0.2">
      <c r="A11" s="5" t="s">
        <v>259</v>
      </c>
      <c r="B11" s="109">
        <v>1842.5060424070839</v>
      </c>
      <c r="C11" s="109">
        <v>2890.0849842937423</v>
      </c>
      <c r="D11" s="109">
        <v>2804.400570633868</v>
      </c>
      <c r="E11" s="109">
        <v>2803.7582948751183</v>
      </c>
      <c r="F11" s="109">
        <v>2807.639415337801</v>
      </c>
      <c r="G11" s="109">
        <v>2840.8088379404762</v>
      </c>
    </row>
    <row r="12" spans="1:7" x14ac:dyDescent="0.2">
      <c r="A12" s="5" t="s">
        <v>260</v>
      </c>
      <c r="B12" s="111">
        <v>0</v>
      </c>
      <c r="C12" s="111">
        <v>0</v>
      </c>
      <c r="D12" s="111">
        <v>0</v>
      </c>
      <c r="E12" s="111">
        <v>0</v>
      </c>
      <c r="F12" s="111">
        <v>0</v>
      </c>
      <c r="G12" s="197">
        <v>0</v>
      </c>
    </row>
    <row r="13" spans="1:7" x14ac:dyDescent="0.2">
      <c r="A13" s="5" t="s">
        <v>261</v>
      </c>
      <c r="B13" s="111">
        <v>0</v>
      </c>
      <c r="C13" s="111">
        <v>0</v>
      </c>
      <c r="D13" s="111">
        <v>0</v>
      </c>
      <c r="E13" s="111">
        <v>0</v>
      </c>
      <c r="F13" s="111">
        <v>0</v>
      </c>
      <c r="G13" s="197">
        <v>0</v>
      </c>
    </row>
    <row r="14" spans="1:7" x14ac:dyDescent="0.2">
      <c r="A14" s="5" t="s">
        <v>262</v>
      </c>
      <c r="B14" s="111">
        <v>83.055548010606984</v>
      </c>
      <c r="C14" s="111">
        <v>168.23861536966754</v>
      </c>
      <c r="D14" s="111">
        <v>168.23861536966754</v>
      </c>
      <c r="E14" s="111">
        <v>168.78861536966755</v>
      </c>
      <c r="F14" s="111">
        <v>171.35461536966756</v>
      </c>
      <c r="G14" s="197">
        <v>173.48791136966756</v>
      </c>
    </row>
    <row r="15" spans="1:7" x14ac:dyDescent="0.2">
      <c r="A15" s="5" t="s">
        <v>263</v>
      </c>
      <c r="B15" s="111">
        <v>1.4844693264093949</v>
      </c>
      <c r="C15" s="111">
        <v>4.0115366854699728</v>
      </c>
      <c r="D15" s="111">
        <v>4.0115366854699728</v>
      </c>
      <c r="E15" s="111">
        <v>4.5615366854699726</v>
      </c>
      <c r="F15" s="111">
        <v>7.1275366854699724</v>
      </c>
      <c r="G15" s="197">
        <v>9.2608326854699712</v>
      </c>
    </row>
    <row r="16" spans="1:7" x14ac:dyDescent="0.2">
      <c r="A16" s="5" t="s">
        <v>264</v>
      </c>
      <c r="B16" s="111">
        <v>81.571078684197587</v>
      </c>
      <c r="C16" s="111">
        <v>164.22707868419758</v>
      </c>
      <c r="D16" s="111">
        <v>164.22707868419758</v>
      </c>
      <c r="E16" s="111">
        <v>164.22707868419758</v>
      </c>
      <c r="F16" s="111">
        <v>164.22707868419758</v>
      </c>
      <c r="G16" s="197">
        <v>164.22707868419758</v>
      </c>
    </row>
    <row r="17" spans="1:7" x14ac:dyDescent="0.2">
      <c r="A17" s="5" t="s">
        <v>265</v>
      </c>
      <c r="B17" s="111">
        <v>0</v>
      </c>
      <c r="C17" s="111">
        <v>0</v>
      </c>
      <c r="D17" s="111">
        <v>0</v>
      </c>
      <c r="E17" s="111">
        <v>0</v>
      </c>
      <c r="F17" s="111">
        <v>0</v>
      </c>
      <c r="G17" s="197">
        <v>0</v>
      </c>
    </row>
    <row r="18" spans="1:7" x14ac:dyDescent="0.2">
      <c r="A18" s="44" t="s">
        <v>266</v>
      </c>
      <c r="B18" s="152">
        <v>400.43430730952161</v>
      </c>
      <c r="C18" s="152">
        <v>391.37530543309765</v>
      </c>
      <c r="D18" s="152">
        <v>362.0804297768891</v>
      </c>
      <c r="E18" s="152">
        <v>310.3730247696783</v>
      </c>
      <c r="F18" s="152">
        <v>310.3730247696783</v>
      </c>
      <c r="G18" s="198">
        <v>313.48650526748366</v>
      </c>
    </row>
    <row r="19" spans="1:7" x14ac:dyDescent="0.2">
      <c r="A19" s="5" t="s">
        <v>267</v>
      </c>
      <c r="B19" s="111">
        <v>198.39042086579053</v>
      </c>
      <c r="C19" s="111">
        <v>166.0396097061865</v>
      </c>
      <c r="D19" s="111">
        <v>179.38844784140522</v>
      </c>
      <c r="E19" s="111">
        <v>157.79138918520007</v>
      </c>
      <c r="F19" s="111">
        <v>157.79138918520007</v>
      </c>
      <c r="G19" s="197">
        <v>159.37426003331683</v>
      </c>
    </row>
    <row r="20" spans="1:7" x14ac:dyDescent="0.2">
      <c r="A20" s="5" t="s">
        <v>268</v>
      </c>
      <c r="B20" s="111">
        <v>0</v>
      </c>
      <c r="C20" s="111">
        <v>0</v>
      </c>
      <c r="D20" s="111">
        <v>0</v>
      </c>
      <c r="E20" s="111">
        <v>0</v>
      </c>
      <c r="F20" s="111">
        <v>0</v>
      </c>
      <c r="G20" s="197">
        <v>0</v>
      </c>
    </row>
    <row r="21" spans="1:7" x14ac:dyDescent="0.2">
      <c r="A21" s="5" t="s">
        <v>269</v>
      </c>
      <c r="B21" s="111">
        <v>187.56276392085715</v>
      </c>
      <c r="C21" s="111">
        <v>157.00204894613347</v>
      </c>
      <c r="D21" s="111">
        <v>169.59787143840038</v>
      </c>
      <c r="E21" s="111">
        <v>148.83767937560739</v>
      </c>
      <c r="F21" s="111">
        <v>148.83767937560739</v>
      </c>
      <c r="G21" s="197">
        <v>150.33073184825204</v>
      </c>
    </row>
    <row r="22" spans="1:7" x14ac:dyDescent="0.2">
      <c r="A22" s="5" t="s">
        <v>270</v>
      </c>
      <c r="B22" s="111">
        <v>0</v>
      </c>
      <c r="C22" s="111">
        <v>0</v>
      </c>
      <c r="D22" s="111">
        <v>0</v>
      </c>
      <c r="E22" s="111">
        <v>0</v>
      </c>
      <c r="F22" s="111">
        <v>0</v>
      </c>
      <c r="G22" s="197">
        <v>0</v>
      </c>
    </row>
    <row r="23" spans="1:7" x14ac:dyDescent="0.2">
      <c r="A23" s="5" t="s">
        <v>271</v>
      </c>
      <c r="B23" s="111">
        <v>10.827656944933388</v>
      </c>
      <c r="C23" s="111">
        <v>9.0375607600530277</v>
      </c>
      <c r="D23" s="111">
        <v>9.7905764030048612</v>
      </c>
      <c r="E23" s="111">
        <v>8.9537098095926737</v>
      </c>
      <c r="F23" s="111">
        <v>8.9537098095926737</v>
      </c>
      <c r="G23" s="197">
        <v>9.0435281850647762</v>
      </c>
    </row>
    <row r="24" spans="1:7" x14ac:dyDescent="0.2">
      <c r="A24" s="5" t="s">
        <v>272</v>
      </c>
      <c r="B24" s="111">
        <v>202.04388644373108</v>
      </c>
      <c r="C24" s="111">
        <v>225.33569572691118</v>
      </c>
      <c r="D24" s="111">
        <v>182.69198193548391</v>
      </c>
      <c r="E24" s="111">
        <v>152.58163558447819</v>
      </c>
      <c r="F24" s="111">
        <v>152.58163558447819</v>
      </c>
      <c r="G24" s="197">
        <v>154.11224523416683</v>
      </c>
    </row>
    <row r="25" spans="1:7" x14ac:dyDescent="0.2">
      <c r="A25" s="5" t="s">
        <v>273</v>
      </c>
      <c r="B25" s="111">
        <v>0</v>
      </c>
      <c r="C25" s="111">
        <v>0</v>
      </c>
      <c r="D25" s="111">
        <v>0</v>
      </c>
      <c r="E25" s="111">
        <v>0</v>
      </c>
      <c r="F25" s="111">
        <v>0</v>
      </c>
      <c r="G25" s="197">
        <v>0</v>
      </c>
    </row>
    <row r="26" spans="1:7" x14ac:dyDescent="0.2">
      <c r="A26" s="5" t="s">
        <v>274</v>
      </c>
      <c r="B26" s="111">
        <v>160.0384412393984</v>
      </c>
      <c r="C26" s="111">
        <v>179.56017650463986</v>
      </c>
      <c r="D26" s="111">
        <v>144.70984760053031</v>
      </c>
      <c r="E26" s="111">
        <v>106.39334117618704</v>
      </c>
      <c r="F26" s="111">
        <v>106.39334117618704</v>
      </c>
      <c r="G26" s="197">
        <v>107.46061689415329</v>
      </c>
    </row>
    <row r="27" spans="1:7" x14ac:dyDescent="0.2">
      <c r="A27" s="5" t="s">
        <v>275</v>
      </c>
      <c r="B27" s="111">
        <v>0</v>
      </c>
      <c r="C27" s="111">
        <v>0</v>
      </c>
      <c r="D27" s="111">
        <v>0</v>
      </c>
      <c r="E27" s="111">
        <v>0</v>
      </c>
      <c r="F27" s="111">
        <v>0</v>
      </c>
      <c r="G27" s="197">
        <v>0</v>
      </c>
    </row>
    <row r="28" spans="1:7" x14ac:dyDescent="0.2">
      <c r="A28" s="5" t="s">
        <v>276</v>
      </c>
      <c r="B28" s="111">
        <v>42.00544520433268</v>
      </c>
      <c r="C28" s="111">
        <v>45.775519222271328</v>
      </c>
      <c r="D28" s="111">
        <v>37.982134334953606</v>
      </c>
      <c r="E28" s="111">
        <v>46.188294408291156</v>
      </c>
      <c r="F28" s="111">
        <v>46.188294408291156</v>
      </c>
      <c r="G28" s="197">
        <v>46.651628340013559</v>
      </c>
    </row>
    <row r="29" spans="1:7" x14ac:dyDescent="0.2">
      <c r="A29" s="44" t="s">
        <v>277</v>
      </c>
      <c r="B29" s="152">
        <v>53.84772336616463</v>
      </c>
      <c r="C29" s="152">
        <v>11.086786625549724</v>
      </c>
      <c r="D29" s="152">
        <v>11.155634867584309</v>
      </c>
      <c r="E29" s="152">
        <v>4.2003112255533326</v>
      </c>
      <c r="F29" s="152">
        <v>22.235367286083903</v>
      </c>
      <c r="G29" s="198">
        <v>11.880657119971108</v>
      </c>
    </row>
    <row r="30" spans="1:7" x14ac:dyDescent="0.2">
      <c r="A30" s="44" t="s">
        <v>278</v>
      </c>
      <c r="B30" s="152">
        <v>10689.549633025941</v>
      </c>
      <c r="C30" s="152">
        <v>9303.8620336141794</v>
      </c>
      <c r="D30" s="152">
        <v>9803.4537472008888</v>
      </c>
      <c r="E30" s="152">
        <v>9586.2522952822746</v>
      </c>
      <c r="F30" s="152">
        <v>9447.7368776493477</v>
      </c>
      <c r="G30" s="198">
        <v>9567.2525054596063</v>
      </c>
    </row>
    <row r="31" spans="1:7" x14ac:dyDescent="0.2">
      <c r="A31" s="5" t="s">
        <v>279</v>
      </c>
      <c r="B31" s="111">
        <v>0</v>
      </c>
      <c r="C31" s="111">
        <v>0</v>
      </c>
      <c r="D31" s="111">
        <v>0</v>
      </c>
      <c r="E31" s="111">
        <v>0</v>
      </c>
      <c r="F31" s="111">
        <v>0</v>
      </c>
      <c r="G31" s="197">
        <v>0</v>
      </c>
    </row>
    <row r="32" spans="1:7" x14ac:dyDescent="0.2">
      <c r="A32" s="5" t="s">
        <v>280</v>
      </c>
      <c r="B32" s="111">
        <v>2631.7064103418661</v>
      </c>
      <c r="C32" s="111">
        <v>2383.6415040898623</v>
      </c>
      <c r="D32" s="111">
        <v>2986.3131123099643</v>
      </c>
      <c r="E32" s="111">
        <v>2694.5005217286375</v>
      </c>
      <c r="F32" s="111">
        <v>2453.1856617925414</v>
      </c>
      <c r="G32" s="197">
        <v>2535.1841267565505</v>
      </c>
    </row>
    <row r="33" spans="1:7" x14ac:dyDescent="0.2">
      <c r="A33" s="5" t="s">
        <v>281</v>
      </c>
      <c r="B33" s="111">
        <v>0</v>
      </c>
      <c r="C33" s="111">
        <v>0</v>
      </c>
      <c r="D33" s="111">
        <v>0</v>
      </c>
      <c r="E33" s="111">
        <v>0</v>
      </c>
      <c r="F33" s="111">
        <v>0</v>
      </c>
      <c r="G33" s="197">
        <v>0</v>
      </c>
    </row>
    <row r="34" spans="1:7" x14ac:dyDescent="0.2">
      <c r="A34" s="5" t="s">
        <v>282</v>
      </c>
      <c r="B34" s="111">
        <v>0</v>
      </c>
      <c r="C34" s="111">
        <v>0</v>
      </c>
      <c r="D34" s="111">
        <v>0</v>
      </c>
      <c r="E34" s="111">
        <v>0</v>
      </c>
      <c r="F34" s="111">
        <v>0</v>
      </c>
      <c r="G34" s="197">
        <v>0</v>
      </c>
    </row>
    <row r="35" spans="1:7" x14ac:dyDescent="0.2">
      <c r="A35" s="5" t="s">
        <v>283</v>
      </c>
      <c r="B35" s="111">
        <v>5824.2933283747616</v>
      </c>
      <c r="C35" s="111">
        <v>5792.23771409448</v>
      </c>
      <c r="D35" s="111">
        <v>5716.4432152599302</v>
      </c>
      <c r="E35" s="111">
        <v>5712.2622871862968</v>
      </c>
      <c r="F35" s="111">
        <v>5672.4797944165812</v>
      </c>
      <c r="G35" s="197">
        <v>5686.7294976907915</v>
      </c>
    </row>
    <row r="36" spans="1:7" x14ac:dyDescent="0.2">
      <c r="A36" s="5" t="s">
        <v>284</v>
      </c>
      <c r="B36" s="111">
        <v>2233.5498943093135</v>
      </c>
      <c r="C36" s="111">
        <v>1127.9828154298384</v>
      </c>
      <c r="D36" s="111">
        <v>1100.6974196309955</v>
      </c>
      <c r="E36" s="111">
        <v>1179.4894863673401</v>
      </c>
      <c r="F36" s="111">
        <v>1322.0714214402258</v>
      </c>
      <c r="G36" s="197">
        <v>1345.3388810122644</v>
      </c>
    </row>
    <row r="37" spans="1:7" x14ac:dyDescent="0.2">
      <c r="A37" s="44" t="s">
        <v>285</v>
      </c>
      <c r="B37" s="152">
        <v>12095.948303153764</v>
      </c>
      <c r="C37" s="152">
        <v>9926.6060155980995</v>
      </c>
      <c r="D37" s="152">
        <v>9427.5656064975228</v>
      </c>
      <c r="E37" s="152">
        <v>9644.5529756306223</v>
      </c>
      <c r="F37" s="152">
        <v>12723.537398789325</v>
      </c>
      <c r="G37" s="198">
        <v>13763.642811395202</v>
      </c>
    </row>
    <row r="38" spans="1:7" x14ac:dyDescent="0.2">
      <c r="A38" s="5" t="s">
        <v>286</v>
      </c>
      <c r="B38" s="111">
        <v>3475.0288322197184</v>
      </c>
      <c r="C38" s="111">
        <v>3767.2908653713866</v>
      </c>
      <c r="D38" s="111">
        <v>4115.157517105361</v>
      </c>
      <c r="E38" s="111">
        <v>3975.5643039385168</v>
      </c>
      <c r="F38" s="111">
        <v>3888.766129135191</v>
      </c>
      <c r="G38" s="197">
        <v>4320.9898545017686</v>
      </c>
    </row>
    <row r="39" spans="1:7" x14ac:dyDescent="0.2">
      <c r="A39" s="5" t="s">
        <v>287</v>
      </c>
      <c r="B39" s="111">
        <v>127.36711490890842</v>
      </c>
      <c r="C39" s="111">
        <v>44.191323613870495</v>
      </c>
      <c r="D39" s="111">
        <v>17.349721489090904</v>
      </c>
      <c r="E39" s="111">
        <v>18.82695527571698</v>
      </c>
      <c r="F39" s="111">
        <v>669.69961245207423</v>
      </c>
      <c r="G39" s="197">
        <v>112.11588379937302</v>
      </c>
    </row>
    <row r="40" spans="1:7" x14ac:dyDescent="0.2">
      <c r="A40" s="5" t="s">
        <v>288</v>
      </c>
      <c r="B40" s="111">
        <v>0.15244522691999998</v>
      </c>
      <c r="C40" s="111">
        <v>0.15851502156</v>
      </c>
      <c r="D40" s="111">
        <v>0.16022900006999999</v>
      </c>
      <c r="E40" s="111">
        <v>0.15842330762999998</v>
      </c>
      <c r="F40" s="111">
        <v>0.15662595282</v>
      </c>
      <c r="G40" s="197">
        <v>0.15980497202999999</v>
      </c>
    </row>
    <row r="41" spans="1:7" x14ac:dyDescent="0.2">
      <c r="A41" s="5" t="s">
        <v>289</v>
      </c>
      <c r="B41" s="111">
        <v>8493.3999107982163</v>
      </c>
      <c r="C41" s="111">
        <v>6114.9653115912815</v>
      </c>
      <c r="D41" s="111">
        <v>5294.8981389029996</v>
      </c>
      <c r="E41" s="111">
        <v>5650.003293108759</v>
      </c>
      <c r="F41" s="111">
        <v>8164.9150312492402</v>
      </c>
      <c r="G41" s="197">
        <v>9330.3772681220325</v>
      </c>
    </row>
    <row r="42" spans="1:7" x14ac:dyDescent="0.2">
      <c r="A42" s="5" t="s">
        <v>290</v>
      </c>
      <c r="B42" s="111">
        <v>4114.2527284421449</v>
      </c>
      <c r="C42" s="111">
        <v>4248.3338305813977</v>
      </c>
      <c r="D42" s="111">
        <v>2670.9816000172864</v>
      </c>
      <c r="E42" s="111">
        <v>2664.4262746174149</v>
      </c>
      <c r="F42" s="111">
        <v>4602.1194978318772</v>
      </c>
      <c r="G42" s="197">
        <v>4728.8956368956551</v>
      </c>
    </row>
    <row r="43" spans="1:7" x14ac:dyDescent="0.2">
      <c r="A43" s="5" t="s">
        <v>291</v>
      </c>
      <c r="B43" s="111">
        <v>2023.1471823560707</v>
      </c>
      <c r="C43" s="111">
        <v>405.93148100988287</v>
      </c>
      <c r="D43" s="111">
        <v>149.31653888571248</v>
      </c>
      <c r="E43" s="111">
        <v>143.37701849134402</v>
      </c>
      <c r="F43" s="111">
        <v>142.5955334173635</v>
      </c>
      <c r="G43" s="197">
        <v>215.7816312263779</v>
      </c>
    </row>
    <row r="44" spans="1:7" x14ac:dyDescent="0.2">
      <c r="A44" s="5" t="s">
        <v>292</v>
      </c>
      <c r="B44" s="111" t="s">
        <v>885</v>
      </c>
      <c r="C44" s="111" t="s">
        <v>885</v>
      </c>
      <c r="D44" s="111" t="s">
        <v>885</v>
      </c>
      <c r="E44" s="111" t="s">
        <v>885</v>
      </c>
      <c r="F44" s="111" t="s">
        <v>885</v>
      </c>
      <c r="G44" s="197" t="s">
        <v>885</v>
      </c>
    </row>
    <row r="45" spans="1:7" x14ac:dyDescent="0.2">
      <c r="A45" s="5" t="s">
        <v>293</v>
      </c>
      <c r="B45" s="111">
        <v>2356.0000000000009</v>
      </c>
      <c r="C45" s="111">
        <v>1460.7000000000007</v>
      </c>
      <c r="D45" s="111">
        <v>2474.6000000000004</v>
      </c>
      <c r="E45" s="111">
        <v>2842.2000000000003</v>
      </c>
      <c r="F45" s="111">
        <v>3420.2000000000003</v>
      </c>
      <c r="G45" s="197">
        <v>4385.7000000000007</v>
      </c>
    </row>
    <row r="46" spans="1:7" ht="15" thickBot="1" x14ac:dyDescent="0.25">
      <c r="A46" s="56"/>
      <c r="B46" s="7"/>
      <c r="C46" s="7"/>
      <c r="D46" s="10"/>
      <c r="E46" s="7"/>
      <c r="F46" s="7"/>
      <c r="G46" s="7"/>
    </row>
    <row r="47" spans="1:7" ht="15" thickTop="1" x14ac:dyDescent="0.2"/>
  </sheetData>
  <mergeCells count="6">
    <mergeCell ref="A1:G1"/>
    <mergeCell ref="A2:G2"/>
    <mergeCell ref="A3:G3"/>
    <mergeCell ref="A4:A5"/>
    <mergeCell ref="B4:C4"/>
    <mergeCell ref="D4:G4"/>
  </mergeCells>
  <pageMargins left="0.7" right="0.7" top="0.75" bottom="0.75" header="0.3" footer="0.3"/>
  <pageSetup paperSize="9" scale="72"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I34" sqref="I34"/>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55" t="s">
        <v>251</v>
      </c>
      <c r="B1" s="355"/>
      <c r="C1" s="355"/>
      <c r="D1" s="355"/>
      <c r="E1" s="355"/>
      <c r="F1" s="355"/>
      <c r="G1" s="355"/>
    </row>
    <row r="2" spans="1:7" x14ac:dyDescent="0.2">
      <c r="A2" s="445"/>
      <c r="B2" s="445"/>
      <c r="C2" s="445"/>
      <c r="D2" s="445"/>
      <c r="E2" s="445"/>
      <c r="F2" s="445"/>
      <c r="G2" s="445"/>
    </row>
    <row r="3" spans="1:7" ht="15" thickBot="1" x14ac:dyDescent="0.25">
      <c r="A3" s="359" t="s">
        <v>294</v>
      </c>
      <c r="B3" s="359"/>
      <c r="C3" s="359"/>
      <c r="D3" s="359"/>
      <c r="E3" s="359"/>
      <c r="F3" s="359"/>
      <c r="G3" s="359"/>
    </row>
    <row r="4" spans="1:7" ht="15.75" thickTop="1" thickBot="1" x14ac:dyDescent="0.25">
      <c r="A4" s="370" t="s">
        <v>253</v>
      </c>
      <c r="B4" s="372">
        <v>2022</v>
      </c>
      <c r="C4" s="374"/>
      <c r="D4" s="372">
        <v>2023</v>
      </c>
      <c r="E4" s="374"/>
      <c r="F4" s="374"/>
      <c r="G4" s="374"/>
    </row>
    <row r="5" spans="1:7" ht="15" thickBot="1" x14ac:dyDescent="0.25">
      <c r="A5" s="371"/>
      <c r="B5" s="161" t="s">
        <v>39</v>
      </c>
      <c r="C5" s="22" t="s">
        <v>888</v>
      </c>
      <c r="D5" s="161" t="s">
        <v>887</v>
      </c>
      <c r="E5" s="161" t="s">
        <v>254</v>
      </c>
      <c r="F5" s="161" t="s">
        <v>886</v>
      </c>
      <c r="G5" s="161" t="s">
        <v>884</v>
      </c>
    </row>
    <row r="6" spans="1:7" ht="15" thickTop="1" x14ac:dyDescent="0.2">
      <c r="A6" s="1"/>
      <c r="B6" s="43"/>
      <c r="C6" s="43"/>
      <c r="D6" s="43"/>
      <c r="E6" s="43"/>
      <c r="F6" s="43"/>
      <c r="G6" s="43"/>
    </row>
    <row r="7" spans="1:7" x14ac:dyDescent="0.2">
      <c r="A7" s="44" t="s">
        <v>295</v>
      </c>
      <c r="B7" s="152">
        <v>155673.21246136108</v>
      </c>
      <c r="C7" s="152">
        <v>150784.8300833136</v>
      </c>
      <c r="D7" s="152">
        <v>149330.0041211624</v>
      </c>
      <c r="E7" s="152">
        <v>148609.2235527146</v>
      </c>
      <c r="F7" s="152">
        <v>153084.47906706299</v>
      </c>
      <c r="G7" s="152">
        <v>157104.38103484386</v>
      </c>
    </row>
    <row r="8" spans="1:7" x14ac:dyDescent="0.2">
      <c r="A8" s="44" t="s">
        <v>296</v>
      </c>
      <c r="B8" s="152">
        <v>31084.476181358517</v>
      </c>
      <c r="C8" s="152">
        <v>25456.130888318516</v>
      </c>
      <c r="D8" s="152">
        <v>25238.118414130102</v>
      </c>
      <c r="E8" s="152">
        <v>25922.258377857284</v>
      </c>
      <c r="F8" s="152">
        <v>26650.603939727014</v>
      </c>
      <c r="G8" s="152">
        <v>28774.417092154494</v>
      </c>
    </row>
    <row r="9" spans="1:7" x14ac:dyDescent="0.2">
      <c r="A9" s="5" t="s">
        <v>258</v>
      </c>
      <c r="B9" s="111">
        <v>27037.764588598518</v>
      </c>
      <c r="C9" s="111">
        <v>21029.840509598514</v>
      </c>
      <c r="D9" s="111">
        <v>20743.375538280103</v>
      </c>
      <c r="E9" s="111">
        <v>21378.075758077284</v>
      </c>
      <c r="F9" s="111">
        <v>22064.545083257013</v>
      </c>
      <c r="G9" s="111">
        <v>24099.524446044492</v>
      </c>
    </row>
    <row r="10" spans="1:7" x14ac:dyDescent="0.2">
      <c r="A10" s="5" t="s">
        <v>297</v>
      </c>
      <c r="B10" s="111">
        <v>27037.764588598518</v>
      </c>
      <c r="C10" s="111">
        <v>21029.840509598514</v>
      </c>
      <c r="D10" s="111">
        <v>20743.375538280103</v>
      </c>
      <c r="E10" s="111">
        <v>21378.075758077284</v>
      </c>
      <c r="F10" s="111">
        <v>22064.545083257013</v>
      </c>
      <c r="G10" s="111">
        <v>24099.524446044492</v>
      </c>
    </row>
    <row r="11" spans="1:7" x14ac:dyDescent="0.2">
      <c r="A11" s="5" t="s">
        <v>889</v>
      </c>
      <c r="B11" s="207">
        <v>0</v>
      </c>
      <c r="C11" s="207">
        <v>0</v>
      </c>
      <c r="D11" s="207">
        <v>0</v>
      </c>
      <c r="E11" s="207">
        <v>0</v>
      </c>
      <c r="F11" s="207">
        <v>0</v>
      </c>
      <c r="G11" s="207">
        <v>0</v>
      </c>
    </row>
    <row r="12" spans="1:7" x14ac:dyDescent="0.2">
      <c r="A12" s="5" t="s">
        <v>261</v>
      </c>
      <c r="B12" s="111">
        <v>0</v>
      </c>
      <c r="C12" s="111">
        <v>0</v>
      </c>
      <c r="D12" s="111">
        <v>0</v>
      </c>
      <c r="E12" s="111">
        <v>0</v>
      </c>
      <c r="F12" s="111">
        <v>0</v>
      </c>
      <c r="G12" s="111">
        <v>0</v>
      </c>
    </row>
    <row r="13" spans="1:7" x14ac:dyDescent="0.2">
      <c r="A13" s="5" t="s">
        <v>262</v>
      </c>
      <c r="B13" s="111">
        <v>4046.7115927600003</v>
      </c>
      <c r="C13" s="111">
        <v>4426.2903787200003</v>
      </c>
      <c r="D13" s="111">
        <v>4494.74287585</v>
      </c>
      <c r="E13" s="111">
        <v>4544.1826197800001</v>
      </c>
      <c r="F13" s="111">
        <v>4586.0588564700001</v>
      </c>
      <c r="G13" s="111">
        <v>4674.89264611</v>
      </c>
    </row>
    <row r="14" spans="1:7" x14ac:dyDescent="0.2">
      <c r="A14" s="5" t="s">
        <v>298</v>
      </c>
      <c r="B14" s="111">
        <v>4046.7115927600003</v>
      </c>
      <c r="C14" s="111">
        <v>4426.2903787200003</v>
      </c>
      <c r="D14" s="111">
        <v>4494.74287585</v>
      </c>
      <c r="E14" s="111">
        <v>4544.1826197800001</v>
      </c>
      <c r="F14" s="111">
        <v>4586.0588564700001</v>
      </c>
      <c r="G14" s="111">
        <v>4674.89264611</v>
      </c>
    </row>
    <row r="15" spans="1:7" x14ac:dyDescent="0.2">
      <c r="A15" s="5" t="s">
        <v>890</v>
      </c>
      <c r="B15" s="207">
        <v>0</v>
      </c>
      <c r="C15" s="207">
        <v>0</v>
      </c>
      <c r="D15" s="207">
        <v>0</v>
      </c>
      <c r="E15" s="207">
        <v>0</v>
      </c>
      <c r="F15" s="207">
        <v>0</v>
      </c>
      <c r="G15" s="207">
        <v>0</v>
      </c>
    </row>
    <row r="16" spans="1:7" x14ac:dyDescent="0.2">
      <c r="A16" s="5" t="s">
        <v>299</v>
      </c>
      <c r="B16" s="111">
        <v>0</v>
      </c>
      <c r="C16" s="111">
        <v>0</v>
      </c>
      <c r="D16" s="111">
        <v>0</v>
      </c>
      <c r="E16" s="111">
        <v>0</v>
      </c>
      <c r="F16" s="111">
        <v>0</v>
      </c>
      <c r="G16" s="111">
        <v>0</v>
      </c>
    </row>
    <row r="17" spans="1:7" x14ac:dyDescent="0.2">
      <c r="A17" s="44" t="s">
        <v>300</v>
      </c>
      <c r="B17" s="152">
        <v>10843.072405147064</v>
      </c>
      <c r="C17" s="152">
        <v>9574.5336344255647</v>
      </c>
      <c r="D17" s="152">
        <v>9469.2458802590554</v>
      </c>
      <c r="E17" s="152">
        <v>9501.0348042182595</v>
      </c>
      <c r="F17" s="152">
        <v>9669.2580946582093</v>
      </c>
      <c r="G17" s="152">
        <v>10169.084089340768</v>
      </c>
    </row>
    <row r="18" spans="1:7" x14ac:dyDescent="0.2">
      <c r="A18" s="5" t="s">
        <v>301</v>
      </c>
      <c r="B18" s="111">
        <v>1520.0811782350074</v>
      </c>
      <c r="C18" s="111">
        <v>1269.9122964354515</v>
      </c>
      <c r="D18" s="111">
        <v>1165.5765718876128</v>
      </c>
      <c r="E18" s="111">
        <v>1197.5401811368345</v>
      </c>
      <c r="F18" s="111">
        <v>1365.7803080122485</v>
      </c>
      <c r="G18" s="111">
        <v>1865.5341515359469</v>
      </c>
    </row>
    <row r="19" spans="1:7" x14ac:dyDescent="0.2">
      <c r="A19" s="5" t="s">
        <v>302</v>
      </c>
      <c r="B19" s="111" t="s">
        <v>885</v>
      </c>
      <c r="C19" s="111" t="s">
        <v>885</v>
      </c>
      <c r="D19" s="111" t="s">
        <v>885</v>
      </c>
      <c r="E19" s="111" t="s">
        <v>885</v>
      </c>
      <c r="F19" s="111" t="s">
        <v>885</v>
      </c>
      <c r="G19" s="111" t="s">
        <v>885</v>
      </c>
    </row>
    <row r="20" spans="1:7" x14ac:dyDescent="0.2">
      <c r="A20" s="5" t="s">
        <v>303</v>
      </c>
      <c r="B20" s="111">
        <v>836.4544997964623</v>
      </c>
      <c r="C20" s="111">
        <v>688.41392145993734</v>
      </c>
      <c r="D20" s="111">
        <v>686.02818168573867</v>
      </c>
      <c r="E20" s="111">
        <v>700.14522909742493</v>
      </c>
      <c r="F20" s="111">
        <v>795.37731114062922</v>
      </c>
      <c r="G20" s="111">
        <v>964.47918329141476</v>
      </c>
    </row>
    <row r="21" spans="1:7" x14ac:dyDescent="0.2">
      <c r="A21" s="5" t="s">
        <v>304</v>
      </c>
      <c r="B21" s="111" t="s">
        <v>885</v>
      </c>
      <c r="C21" s="111" t="s">
        <v>885</v>
      </c>
      <c r="D21" s="111" t="s">
        <v>885</v>
      </c>
      <c r="E21" s="111" t="s">
        <v>885</v>
      </c>
      <c r="F21" s="111" t="s">
        <v>885</v>
      </c>
      <c r="G21" s="111" t="s">
        <v>885</v>
      </c>
    </row>
    <row r="22" spans="1:7" x14ac:dyDescent="0.2">
      <c r="A22" s="5" t="s">
        <v>305</v>
      </c>
      <c r="B22" s="111">
        <v>683.62667843854524</v>
      </c>
      <c r="C22" s="111">
        <v>581.49837497551403</v>
      </c>
      <c r="D22" s="111">
        <v>479.54839020187399</v>
      </c>
      <c r="E22" s="111">
        <v>497.39495203940953</v>
      </c>
      <c r="F22" s="111">
        <v>570.40299687161928</v>
      </c>
      <c r="G22" s="111">
        <v>901.05496824453223</v>
      </c>
    </row>
    <row r="23" spans="1:7" x14ac:dyDescent="0.2">
      <c r="A23" s="5" t="s">
        <v>272</v>
      </c>
      <c r="B23" s="111">
        <v>9322.9912269120559</v>
      </c>
      <c r="C23" s="111">
        <v>8304.6213379901128</v>
      </c>
      <c r="D23" s="111">
        <v>8303.6693083714435</v>
      </c>
      <c r="E23" s="111">
        <v>8303.4946230814257</v>
      </c>
      <c r="F23" s="111">
        <v>8303.4777866459608</v>
      </c>
      <c r="G23" s="111">
        <v>8303.5499378048207</v>
      </c>
    </row>
    <row r="24" spans="1:7" x14ac:dyDescent="0.2">
      <c r="A24" s="5" t="s">
        <v>306</v>
      </c>
      <c r="B24" s="111">
        <v>0</v>
      </c>
      <c r="C24" s="111">
        <v>0</v>
      </c>
      <c r="D24" s="111">
        <v>0</v>
      </c>
      <c r="E24" s="111">
        <v>0</v>
      </c>
      <c r="F24" s="111">
        <v>0</v>
      </c>
      <c r="G24" s="111">
        <v>0</v>
      </c>
    </row>
    <row r="25" spans="1:7" x14ac:dyDescent="0.2">
      <c r="A25" s="5" t="s">
        <v>307</v>
      </c>
      <c r="B25" s="111">
        <v>0</v>
      </c>
      <c r="C25" s="111">
        <v>0</v>
      </c>
      <c r="D25" s="111">
        <v>0</v>
      </c>
      <c r="E25" s="111">
        <v>0</v>
      </c>
      <c r="F25" s="111">
        <v>0</v>
      </c>
      <c r="G25" s="111">
        <v>0</v>
      </c>
    </row>
    <row r="26" spans="1:7" x14ac:dyDescent="0.2">
      <c r="A26" s="5" t="s">
        <v>308</v>
      </c>
      <c r="B26" s="111">
        <v>8822.9896269120563</v>
      </c>
      <c r="C26" s="111">
        <v>7804.6197379901123</v>
      </c>
      <c r="D26" s="111">
        <v>7803.667708371444</v>
      </c>
      <c r="E26" s="111">
        <v>7803.4930230814261</v>
      </c>
      <c r="F26" s="111">
        <v>7803.4761866459603</v>
      </c>
      <c r="G26" s="111">
        <v>7803.5483378048202</v>
      </c>
    </row>
    <row r="27" spans="1:7" x14ac:dyDescent="0.2">
      <c r="A27" s="5" t="s">
        <v>309</v>
      </c>
      <c r="B27" s="111">
        <v>500.0016</v>
      </c>
      <c r="C27" s="111">
        <v>500.0016</v>
      </c>
      <c r="D27" s="111">
        <v>500.0016</v>
      </c>
      <c r="E27" s="111">
        <v>500.0016</v>
      </c>
      <c r="F27" s="111">
        <v>500.0016</v>
      </c>
      <c r="G27" s="111">
        <v>500.0016</v>
      </c>
    </row>
    <row r="28" spans="1:7" x14ac:dyDescent="0.2">
      <c r="A28" s="44" t="s">
        <v>891</v>
      </c>
      <c r="B28" s="208">
        <v>31.351643718726255</v>
      </c>
      <c r="C28" s="208">
        <v>11.804083075563334</v>
      </c>
      <c r="D28" s="208">
        <v>8.41544918305474</v>
      </c>
      <c r="E28" s="208">
        <v>2.5717527114966683</v>
      </c>
      <c r="F28" s="208">
        <v>28.827604669491794</v>
      </c>
      <c r="G28" s="208">
        <v>5.8469519121173477</v>
      </c>
    </row>
    <row r="29" spans="1:7" x14ac:dyDescent="0.2">
      <c r="A29" s="44" t="s">
        <v>278</v>
      </c>
      <c r="B29" s="152">
        <v>113714.31223113678</v>
      </c>
      <c r="C29" s="152">
        <v>115742.36147749396</v>
      </c>
      <c r="D29" s="152">
        <v>114614.22437759019</v>
      </c>
      <c r="E29" s="152">
        <v>113183.35861792756</v>
      </c>
      <c r="F29" s="152">
        <v>116735.78942800828</v>
      </c>
      <c r="G29" s="152">
        <v>118155.03290143647</v>
      </c>
    </row>
    <row r="30" spans="1:7" x14ac:dyDescent="0.2">
      <c r="A30" s="5" t="s">
        <v>279</v>
      </c>
      <c r="B30" s="111" t="s">
        <v>885</v>
      </c>
      <c r="C30" s="111" t="s">
        <v>885</v>
      </c>
      <c r="D30" s="111" t="s">
        <v>885</v>
      </c>
      <c r="E30" s="111" t="s">
        <v>885</v>
      </c>
      <c r="F30" s="111" t="s">
        <v>885</v>
      </c>
      <c r="G30" s="111" t="s">
        <v>885</v>
      </c>
    </row>
    <row r="31" spans="1:7" x14ac:dyDescent="0.2">
      <c r="A31" s="5" t="s">
        <v>280</v>
      </c>
      <c r="B31" s="111">
        <v>9400.2680417592219</v>
      </c>
      <c r="C31" s="111">
        <v>9177.8619677822426</v>
      </c>
      <c r="D31" s="111">
        <v>8814.9755070187312</v>
      </c>
      <c r="E31" s="111">
        <v>8830.3762107005168</v>
      </c>
      <c r="F31" s="111">
        <v>11870.022032237368</v>
      </c>
      <c r="G31" s="111">
        <v>12065.27680771071</v>
      </c>
    </row>
    <row r="32" spans="1:7" x14ac:dyDescent="0.2">
      <c r="A32" s="5" t="s">
        <v>281</v>
      </c>
      <c r="B32" s="111">
        <v>94427.061716675496</v>
      </c>
      <c r="C32" s="111">
        <v>95068.491871528662</v>
      </c>
      <c r="D32" s="111">
        <v>94418.20728846635</v>
      </c>
      <c r="E32" s="111">
        <v>93125.613868712855</v>
      </c>
      <c r="F32" s="111">
        <v>93584.143026897567</v>
      </c>
      <c r="G32" s="111">
        <v>94609.216252382335</v>
      </c>
    </row>
    <row r="33" spans="1:7" x14ac:dyDescent="0.2">
      <c r="A33" s="5" t="s">
        <v>310</v>
      </c>
      <c r="B33" s="111">
        <v>0</v>
      </c>
      <c r="C33" s="111">
        <v>0</v>
      </c>
      <c r="D33" s="111">
        <v>0</v>
      </c>
      <c r="E33" s="111">
        <v>0</v>
      </c>
      <c r="F33" s="111">
        <v>0</v>
      </c>
      <c r="G33" s="111">
        <v>0</v>
      </c>
    </row>
    <row r="34" spans="1:7" x14ac:dyDescent="0.2">
      <c r="A34" s="5" t="s">
        <v>283</v>
      </c>
      <c r="B34" s="111">
        <v>1320.0998413635518</v>
      </c>
      <c r="C34" s="111">
        <v>2342.9683003635519</v>
      </c>
      <c r="D34" s="111">
        <v>2342.9683003635519</v>
      </c>
      <c r="E34" s="111">
        <v>2342.9683003635519</v>
      </c>
      <c r="F34" s="111">
        <v>2342.9683003635519</v>
      </c>
      <c r="G34" s="111">
        <v>2342.9683003635519</v>
      </c>
    </row>
    <row r="35" spans="1:7" x14ac:dyDescent="0.2">
      <c r="A35" s="5" t="s">
        <v>311</v>
      </c>
      <c r="B35" s="111">
        <v>4810.1914820817037</v>
      </c>
      <c r="C35" s="111">
        <v>5246.7710782195018</v>
      </c>
      <c r="D35" s="111">
        <v>5089.5676377304389</v>
      </c>
      <c r="E35" s="111">
        <v>4980.3920750847929</v>
      </c>
      <c r="F35" s="111">
        <v>5078.9399231406742</v>
      </c>
      <c r="G35" s="111">
        <v>5170.933750381213</v>
      </c>
    </row>
    <row r="36" spans="1:7" x14ac:dyDescent="0.2">
      <c r="A36" s="5" t="s">
        <v>312</v>
      </c>
      <c r="B36" s="111">
        <v>3756.6911492567997</v>
      </c>
      <c r="C36" s="111">
        <v>3906.2682596</v>
      </c>
      <c r="D36" s="111">
        <v>3948.5056440111198</v>
      </c>
      <c r="E36" s="111">
        <v>3904.0081630658401</v>
      </c>
      <c r="F36" s="111">
        <v>3859.7161453691201</v>
      </c>
      <c r="G36" s="111">
        <v>3966.6377905986401</v>
      </c>
    </row>
    <row r="37" spans="1:7" ht="15" thickBot="1" x14ac:dyDescent="0.25">
      <c r="A37" s="7"/>
      <c r="B37" s="7"/>
      <c r="C37" s="7"/>
      <c r="D37" s="8"/>
      <c r="E37" s="7"/>
      <c r="F37" s="7"/>
      <c r="G37" s="7"/>
    </row>
    <row r="38" spans="1:7" ht="15" thickTop="1" x14ac:dyDescent="0.2">
      <c r="A38" s="360" t="s">
        <v>54</v>
      </c>
      <c r="B38" s="360"/>
      <c r="C38" s="360"/>
      <c r="D38" s="360"/>
      <c r="E38" s="360"/>
      <c r="F38" s="360"/>
      <c r="G38" s="360"/>
    </row>
    <row r="39" spans="1:7" x14ac:dyDescent="0.2">
      <c r="A39" s="401" t="s">
        <v>892</v>
      </c>
      <c r="B39" s="401"/>
      <c r="C39" s="401"/>
      <c r="D39" s="401"/>
      <c r="E39" s="401"/>
      <c r="F39" s="401"/>
      <c r="G39" s="401"/>
    </row>
    <row r="40" spans="1:7" x14ac:dyDescent="0.2">
      <c r="A40" s="381" t="s">
        <v>313</v>
      </c>
      <c r="B40" s="381"/>
      <c r="C40" s="381"/>
      <c r="D40" s="381"/>
      <c r="E40" s="381"/>
      <c r="F40" s="381"/>
      <c r="G40" s="381"/>
    </row>
  </sheetData>
  <mergeCells count="9">
    <mergeCell ref="A38:G38"/>
    <mergeCell ref="A40:G40"/>
    <mergeCell ref="A39:G39"/>
    <mergeCell ref="A1:G1"/>
    <mergeCell ref="A2:G2"/>
    <mergeCell ref="A3:G3"/>
    <mergeCell ref="A4:A5"/>
    <mergeCell ref="B4:C4"/>
    <mergeCell ref="D4:G4"/>
  </mergeCells>
  <hyperlinks>
    <hyperlink ref="A40" r:id="rId1" display="http://www.sbp.org.pk/ecodata/Invest-BPM6.xls"/>
  </hyperlinks>
  <pageMargins left="0.7" right="0.7" top="0.75" bottom="0.75" header="0.3" footer="0.3"/>
  <pageSetup paperSize="9" scale="79" orientation="portrait"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topLeftCell="A10" zoomScaleNormal="100" zoomScaleSheetLayoutView="100" workbookViewId="0">
      <selection activeCell="J20" sqref="J20"/>
    </sheetView>
  </sheetViews>
  <sheetFormatPr defaultColWidth="9.125" defaultRowHeight="14.25" x14ac:dyDescent="0.2"/>
  <cols>
    <col min="1" max="1" width="5.25" style="2" bestFit="1" customWidth="1"/>
    <col min="2" max="3" width="4.375" style="2" bestFit="1" customWidth="1"/>
    <col min="4" max="4" width="3.875" style="2" bestFit="1" customWidth="1"/>
    <col min="5" max="5" width="3.125" style="2" bestFit="1" customWidth="1"/>
    <col min="6" max="6" width="4.25" style="2" bestFit="1" customWidth="1"/>
    <col min="7" max="8" width="3.125" style="2" bestFit="1" customWidth="1"/>
    <col min="9" max="10" width="4.625" style="2" bestFit="1" customWidth="1"/>
    <col min="11" max="11" width="4.125" style="2" bestFit="1" customWidth="1"/>
    <col min="12" max="12" width="3.625" style="2" bestFit="1" customWidth="1"/>
    <col min="13" max="13" width="4.625" style="2" bestFit="1" customWidth="1"/>
    <col min="14" max="14" width="3.875" style="2" bestFit="1" customWidth="1"/>
    <col min="15" max="15" width="3.125" style="2" bestFit="1" customWidth="1"/>
    <col min="16" max="18" width="4.125" style="2" bestFit="1" customWidth="1"/>
    <col min="19" max="19" width="4.625" style="2" bestFit="1" customWidth="1"/>
    <col min="20" max="20" width="4.875" style="2" bestFit="1" customWidth="1"/>
    <col min="21" max="16384" width="9.125" style="2"/>
  </cols>
  <sheetData>
    <row r="1" spans="1:20" ht="18.75" x14ac:dyDescent="0.2">
      <c r="A1" s="446" t="s">
        <v>314</v>
      </c>
      <c r="B1" s="446"/>
      <c r="C1" s="446"/>
      <c r="D1" s="446"/>
      <c r="E1" s="446"/>
      <c r="F1" s="446"/>
      <c r="G1" s="446"/>
      <c r="H1" s="446"/>
      <c r="I1" s="446"/>
      <c r="J1" s="446"/>
      <c r="K1" s="446"/>
      <c r="L1" s="446"/>
      <c r="M1" s="446"/>
      <c r="N1" s="446"/>
      <c r="O1" s="446"/>
      <c r="P1" s="446"/>
      <c r="Q1" s="446"/>
      <c r="R1" s="446"/>
      <c r="S1" s="446"/>
      <c r="T1" s="446"/>
    </row>
    <row r="2" spans="1:20" ht="15" thickBot="1" x14ac:dyDescent="0.25">
      <c r="A2" s="359" t="s">
        <v>127</v>
      </c>
      <c r="B2" s="359"/>
      <c r="C2" s="359"/>
      <c r="D2" s="359"/>
      <c r="E2" s="359"/>
      <c r="F2" s="359"/>
      <c r="G2" s="359"/>
      <c r="H2" s="359"/>
      <c r="I2" s="359"/>
      <c r="J2" s="359"/>
      <c r="K2" s="359"/>
      <c r="L2" s="359"/>
      <c r="M2" s="359"/>
      <c r="N2" s="359"/>
      <c r="O2" s="359"/>
      <c r="P2" s="359"/>
      <c r="Q2" s="359"/>
      <c r="R2" s="359"/>
      <c r="S2" s="359"/>
      <c r="T2" s="359"/>
    </row>
    <row r="3" spans="1:20" ht="15.75" thickTop="1" thickBot="1" x14ac:dyDescent="0.25">
      <c r="A3" s="447" t="s">
        <v>315</v>
      </c>
      <c r="B3" s="448"/>
      <c r="C3" s="452" t="s">
        <v>316</v>
      </c>
      <c r="D3" s="455" t="s">
        <v>317</v>
      </c>
      <c r="E3" s="456"/>
      <c r="F3" s="456"/>
      <c r="G3" s="456"/>
      <c r="H3" s="456"/>
      <c r="I3" s="456"/>
      <c r="J3" s="456"/>
      <c r="K3" s="456"/>
      <c r="L3" s="456"/>
      <c r="M3" s="456"/>
      <c r="N3" s="456"/>
      <c r="O3" s="456"/>
      <c r="P3" s="456"/>
      <c r="Q3" s="456"/>
      <c r="R3" s="457"/>
      <c r="S3" s="458" t="s">
        <v>318</v>
      </c>
      <c r="T3" s="459"/>
    </row>
    <row r="4" spans="1:20" ht="15" thickBot="1" x14ac:dyDescent="0.25">
      <c r="A4" s="449"/>
      <c r="B4" s="396"/>
      <c r="C4" s="453"/>
      <c r="D4" s="464" t="s">
        <v>319</v>
      </c>
      <c r="E4" s="465"/>
      <c r="F4" s="465"/>
      <c r="G4" s="465"/>
      <c r="H4" s="465"/>
      <c r="I4" s="465"/>
      <c r="J4" s="466"/>
      <c r="K4" s="471" t="s">
        <v>320</v>
      </c>
      <c r="L4" s="472"/>
      <c r="M4" s="472"/>
      <c r="N4" s="472"/>
      <c r="O4" s="472"/>
      <c r="P4" s="472"/>
      <c r="Q4" s="472"/>
      <c r="R4" s="473"/>
      <c r="S4" s="460"/>
      <c r="T4" s="461"/>
    </row>
    <row r="5" spans="1:20" x14ac:dyDescent="0.2">
      <c r="A5" s="449"/>
      <c r="B5" s="396"/>
      <c r="C5" s="453"/>
      <c r="D5" s="467"/>
      <c r="E5" s="397"/>
      <c r="F5" s="397"/>
      <c r="G5" s="397"/>
      <c r="H5" s="397"/>
      <c r="I5" s="397"/>
      <c r="J5" s="398"/>
      <c r="K5" s="464" t="s">
        <v>321</v>
      </c>
      <c r="L5" s="465"/>
      <c r="M5" s="474"/>
      <c r="N5" s="464" t="s">
        <v>322</v>
      </c>
      <c r="O5" s="465"/>
      <c r="P5" s="466"/>
      <c r="Q5" s="478" t="s">
        <v>826</v>
      </c>
      <c r="R5" s="478" t="s">
        <v>827</v>
      </c>
      <c r="S5" s="460"/>
      <c r="T5" s="461"/>
    </row>
    <row r="6" spans="1:20" ht="15" thickBot="1" x14ac:dyDescent="0.25">
      <c r="A6" s="449"/>
      <c r="B6" s="396"/>
      <c r="C6" s="453"/>
      <c r="D6" s="468"/>
      <c r="E6" s="469"/>
      <c r="F6" s="469"/>
      <c r="G6" s="469"/>
      <c r="H6" s="469"/>
      <c r="I6" s="469"/>
      <c r="J6" s="470"/>
      <c r="K6" s="468"/>
      <c r="L6" s="469"/>
      <c r="M6" s="470"/>
      <c r="N6" s="468"/>
      <c r="O6" s="469"/>
      <c r="P6" s="470"/>
      <c r="Q6" s="479"/>
      <c r="R6" s="479"/>
      <c r="S6" s="462"/>
      <c r="T6" s="463"/>
    </row>
    <row r="7" spans="1:20" ht="78" customHeight="1" x14ac:dyDescent="0.2">
      <c r="A7" s="449"/>
      <c r="B7" s="396"/>
      <c r="C7" s="453"/>
      <c r="D7" s="475" t="s">
        <v>323</v>
      </c>
      <c r="E7" s="475" t="s">
        <v>324</v>
      </c>
      <c r="F7" s="475" t="s">
        <v>325</v>
      </c>
      <c r="G7" s="475" t="s">
        <v>326</v>
      </c>
      <c r="H7" s="475" t="s">
        <v>327</v>
      </c>
      <c r="I7" s="478" t="s">
        <v>823</v>
      </c>
      <c r="J7" s="478" t="s">
        <v>824</v>
      </c>
      <c r="K7" s="475" t="s">
        <v>328</v>
      </c>
      <c r="L7" s="475" t="s">
        <v>329</v>
      </c>
      <c r="M7" s="478" t="s">
        <v>825</v>
      </c>
      <c r="N7" s="475" t="s">
        <v>330</v>
      </c>
      <c r="O7" s="478" t="s">
        <v>331</v>
      </c>
      <c r="P7" s="475" t="s">
        <v>138</v>
      </c>
      <c r="Q7" s="479"/>
      <c r="R7" s="479"/>
      <c r="S7" s="478" t="s">
        <v>811</v>
      </c>
      <c r="T7" s="482" t="s">
        <v>332</v>
      </c>
    </row>
    <row r="8" spans="1:20" ht="6.75" hidden="1" customHeight="1" x14ac:dyDescent="0.2">
      <c r="A8" s="449"/>
      <c r="B8" s="396"/>
      <c r="C8" s="453"/>
      <c r="D8" s="476"/>
      <c r="E8" s="476"/>
      <c r="F8" s="476"/>
      <c r="G8" s="476"/>
      <c r="H8" s="476"/>
      <c r="I8" s="479"/>
      <c r="J8" s="479"/>
      <c r="K8" s="476"/>
      <c r="L8" s="476"/>
      <c r="M8" s="479"/>
      <c r="N8" s="476"/>
      <c r="O8" s="479"/>
      <c r="P8" s="476"/>
      <c r="Q8" s="479"/>
      <c r="R8" s="479"/>
      <c r="S8" s="479"/>
      <c r="T8" s="483"/>
    </row>
    <row r="9" spans="1:20" ht="15" hidden="1" customHeight="1" thickBot="1" x14ac:dyDescent="0.25">
      <c r="A9" s="449"/>
      <c r="B9" s="396"/>
      <c r="C9" s="454"/>
      <c r="D9" s="477"/>
      <c r="E9" s="477"/>
      <c r="F9" s="477"/>
      <c r="G9" s="477"/>
      <c r="H9" s="477"/>
      <c r="I9" s="480"/>
      <c r="J9" s="480"/>
      <c r="K9" s="477"/>
      <c r="L9" s="477"/>
      <c r="M9" s="480"/>
      <c r="N9" s="477"/>
      <c r="O9" s="480"/>
      <c r="P9" s="477"/>
      <c r="Q9" s="480"/>
      <c r="R9" s="480"/>
      <c r="S9" s="480"/>
      <c r="T9" s="484"/>
    </row>
    <row r="10" spans="1:20" ht="15" thickBot="1" x14ac:dyDescent="0.25">
      <c r="A10" s="450"/>
      <c r="B10" s="451"/>
      <c r="C10" s="57">
        <v>1</v>
      </c>
      <c r="D10" s="57">
        <v>2</v>
      </c>
      <c r="E10" s="57">
        <v>3</v>
      </c>
      <c r="F10" s="57">
        <v>4</v>
      </c>
      <c r="G10" s="57" t="s">
        <v>333</v>
      </c>
      <c r="H10" s="57" t="s">
        <v>334</v>
      </c>
      <c r="I10" s="57">
        <v>5</v>
      </c>
      <c r="J10" s="57">
        <v>6</v>
      </c>
      <c r="K10" s="57">
        <v>7</v>
      </c>
      <c r="L10" s="57">
        <v>8</v>
      </c>
      <c r="M10" s="57">
        <v>9</v>
      </c>
      <c r="N10" s="57">
        <v>10</v>
      </c>
      <c r="O10" s="57">
        <v>11</v>
      </c>
      <c r="P10" s="57">
        <v>12</v>
      </c>
      <c r="Q10" s="57">
        <v>13</v>
      </c>
      <c r="R10" s="57">
        <v>14</v>
      </c>
      <c r="S10" s="57">
        <v>15</v>
      </c>
      <c r="T10" s="58">
        <v>16</v>
      </c>
    </row>
    <row r="11" spans="1:20" ht="15" thickTop="1" x14ac:dyDescent="0.2">
      <c r="A11" s="485"/>
      <c r="B11" s="485"/>
      <c r="C11" s="59"/>
      <c r="D11" s="60"/>
      <c r="E11" s="59"/>
      <c r="F11" s="21"/>
      <c r="G11" s="20"/>
      <c r="H11" s="20"/>
      <c r="I11" s="21"/>
      <c r="J11" s="21"/>
      <c r="K11" s="21"/>
      <c r="L11" s="21"/>
      <c r="M11" s="60"/>
      <c r="N11" s="60"/>
      <c r="O11" s="60"/>
      <c r="P11" s="60"/>
      <c r="Q11" s="60"/>
      <c r="R11" s="60"/>
      <c r="S11" s="60"/>
      <c r="T11" s="60"/>
    </row>
    <row r="12" spans="1:20" x14ac:dyDescent="0.2">
      <c r="A12" s="481" t="s">
        <v>335</v>
      </c>
      <c r="B12" s="481"/>
      <c r="C12" s="61">
        <v>2928</v>
      </c>
      <c r="D12" s="14">
        <v>347</v>
      </c>
      <c r="E12" s="14">
        <v>489</v>
      </c>
      <c r="F12" s="61">
        <v>6939</v>
      </c>
      <c r="G12" s="14" t="s">
        <v>180</v>
      </c>
      <c r="H12" s="14" t="s">
        <v>180</v>
      </c>
      <c r="I12" s="61">
        <v>7774</v>
      </c>
      <c r="J12" s="61">
        <v>7285</v>
      </c>
      <c r="K12" s="61">
        <v>7823</v>
      </c>
      <c r="L12" s="14">
        <v>-714</v>
      </c>
      <c r="M12" s="14">
        <v>1.9</v>
      </c>
      <c r="N12" s="14">
        <v>626</v>
      </c>
      <c r="O12" s="14">
        <v>62</v>
      </c>
      <c r="P12" s="61">
        <v>3545</v>
      </c>
      <c r="Q12" s="61">
        <v>2878</v>
      </c>
      <c r="R12" s="61">
        <v>7196</v>
      </c>
      <c r="S12" s="61">
        <v>13580</v>
      </c>
      <c r="T12" s="61">
        <v>14482</v>
      </c>
    </row>
    <row r="13" spans="1:20" x14ac:dyDescent="0.2">
      <c r="A13" s="481" t="s">
        <v>129</v>
      </c>
      <c r="B13" s="481"/>
      <c r="C13" s="61">
        <v>3674</v>
      </c>
      <c r="D13" s="14">
        <v>176</v>
      </c>
      <c r="E13" s="14">
        <v>369</v>
      </c>
      <c r="F13" s="61">
        <v>11956</v>
      </c>
      <c r="G13" s="14">
        <v>49</v>
      </c>
      <c r="H13" s="14">
        <v>0.2</v>
      </c>
      <c r="I13" s="61">
        <v>12550</v>
      </c>
      <c r="J13" s="61">
        <v>12132</v>
      </c>
      <c r="K13" s="61">
        <v>7526</v>
      </c>
      <c r="L13" s="14">
        <v>28</v>
      </c>
      <c r="M13" s="14">
        <v>1.7</v>
      </c>
      <c r="N13" s="14">
        <v>771</v>
      </c>
      <c r="O13" s="14">
        <v>53</v>
      </c>
      <c r="P13" s="61">
        <v>4059</v>
      </c>
      <c r="Q13" s="61">
        <v>2672</v>
      </c>
      <c r="R13" s="61">
        <v>6754</v>
      </c>
      <c r="S13" s="61">
        <v>18896</v>
      </c>
      <c r="T13" s="61">
        <v>18886</v>
      </c>
    </row>
    <row r="14" spans="1:20" x14ac:dyDescent="0.2">
      <c r="A14" s="481" t="s">
        <v>130</v>
      </c>
      <c r="B14" s="481"/>
      <c r="C14" s="61">
        <v>3665</v>
      </c>
      <c r="D14" s="14">
        <v>386</v>
      </c>
      <c r="E14" s="14">
        <v>131</v>
      </c>
      <c r="F14" s="61">
        <v>16913</v>
      </c>
      <c r="G14" s="14">
        <v>55</v>
      </c>
      <c r="H14" s="14">
        <v>0.2</v>
      </c>
      <c r="I14" s="61">
        <v>17486</v>
      </c>
      <c r="J14" s="61">
        <v>17299</v>
      </c>
      <c r="K14" s="61">
        <v>7879</v>
      </c>
      <c r="L14" s="14">
        <v>52</v>
      </c>
      <c r="M14" s="14">
        <v>2.7</v>
      </c>
      <c r="N14" s="14">
        <v>780</v>
      </c>
      <c r="O14" s="14">
        <v>80</v>
      </c>
      <c r="P14" s="61">
        <v>4507</v>
      </c>
      <c r="Q14" s="61">
        <v>2568</v>
      </c>
      <c r="R14" s="61">
        <v>7099</v>
      </c>
      <c r="S14" s="61">
        <v>23718</v>
      </c>
      <c r="T14" s="61">
        <v>24398</v>
      </c>
    </row>
    <row r="15" spans="1:20" x14ac:dyDescent="0.2">
      <c r="A15" s="481" t="s">
        <v>131</v>
      </c>
      <c r="B15" s="481"/>
      <c r="C15" s="61">
        <v>3777</v>
      </c>
      <c r="D15" s="14">
        <v>212</v>
      </c>
      <c r="E15" s="14">
        <v>117</v>
      </c>
      <c r="F15" s="61">
        <v>9602</v>
      </c>
      <c r="G15" s="14">
        <v>132</v>
      </c>
      <c r="H15" s="14">
        <v>0.2</v>
      </c>
      <c r="I15" s="61">
        <v>10064</v>
      </c>
      <c r="J15" s="61">
        <v>9815</v>
      </c>
      <c r="K15" s="61">
        <v>7111</v>
      </c>
      <c r="L15" s="14">
        <v>202</v>
      </c>
      <c r="M15" s="14">
        <v>0.9</v>
      </c>
      <c r="N15" s="61">
        <v>1475</v>
      </c>
      <c r="O15" s="14">
        <v>120</v>
      </c>
      <c r="P15" s="61">
        <v>3138</v>
      </c>
      <c r="Q15" s="61">
        <v>2580</v>
      </c>
      <c r="R15" s="61">
        <v>5635</v>
      </c>
      <c r="S15" s="61">
        <v>16421</v>
      </c>
      <c r="T15" s="61">
        <v>15450</v>
      </c>
    </row>
    <row r="16" spans="1:20" x14ac:dyDescent="0.2">
      <c r="A16" s="481" t="s">
        <v>132</v>
      </c>
      <c r="B16" s="481"/>
      <c r="C16" s="61">
        <v>3976</v>
      </c>
      <c r="D16" s="14">
        <v>19</v>
      </c>
      <c r="E16" s="14">
        <v>69</v>
      </c>
      <c r="F16" s="61">
        <v>4426</v>
      </c>
      <c r="G16" s="14">
        <v>21</v>
      </c>
      <c r="H16" s="14">
        <v>0.2</v>
      </c>
      <c r="I16" s="61">
        <v>4536</v>
      </c>
      <c r="J16" s="61">
        <v>4445</v>
      </c>
      <c r="K16" s="61">
        <v>6393</v>
      </c>
      <c r="L16" s="14">
        <v>129</v>
      </c>
      <c r="M16" s="14">
        <v>0.4</v>
      </c>
      <c r="N16" s="61">
        <v>1678</v>
      </c>
      <c r="O16" s="14">
        <v>127</v>
      </c>
      <c r="P16" s="61">
        <v>1964</v>
      </c>
      <c r="Q16" s="61">
        <v>2754</v>
      </c>
      <c r="R16" s="61">
        <v>4715</v>
      </c>
      <c r="S16" s="61">
        <v>11266</v>
      </c>
      <c r="T16" s="61">
        <v>9160</v>
      </c>
    </row>
    <row r="17" spans="1:20" x14ac:dyDescent="0.2">
      <c r="A17" s="1"/>
      <c r="B17" s="1"/>
      <c r="C17" s="1"/>
      <c r="D17" s="1"/>
      <c r="E17" s="1"/>
      <c r="F17" s="1"/>
      <c r="G17" s="6"/>
      <c r="H17" s="6"/>
      <c r="I17" s="6"/>
      <c r="J17" s="1"/>
      <c r="K17" s="1"/>
      <c r="L17" s="1"/>
      <c r="M17" s="1"/>
      <c r="N17" s="1"/>
      <c r="O17" s="1"/>
      <c r="P17" s="1"/>
      <c r="Q17" s="1"/>
      <c r="R17" s="1"/>
      <c r="S17" s="1"/>
      <c r="T17" s="1"/>
    </row>
    <row r="18" spans="1:20" x14ac:dyDescent="0.2">
      <c r="A18" s="62">
        <v>2023</v>
      </c>
      <c r="B18" s="31" t="s">
        <v>46</v>
      </c>
      <c r="C18" s="61">
        <v>4121</v>
      </c>
      <c r="D18" s="14">
        <v>154</v>
      </c>
      <c r="E18" s="14">
        <v>75</v>
      </c>
      <c r="F18" s="61">
        <v>4304</v>
      </c>
      <c r="G18" s="14">
        <v>26</v>
      </c>
      <c r="H18" s="14">
        <v>0.2</v>
      </c>
      <c r="I18" s="61">
        <v>4559</v>
      </c>
      <c r="J18" s="61">
        <v>4458</v>
      </c>
      <c r="K18" s="61">
        <v>6316</v>
      </c>
      <c r="L18" s="14">
        <v>192</v>
      </c>
      <c r="M18" s="14">
        <v>1.2</v>
      </c>
      <c r="N18" s="61">
        <v>1317</v>
      </c>
      <c r="O18" s="14">
        <v>125</v>
      </c>
      <c r="P18" s="61">
        <v>2185</v>
      </c>
      <c r="Q18" s="61">
        <v>2882</v>
      </c>
      <c r="R18" s="61">
        <v>4999</v>
      </c>
      <c r="S18" s="61">
        <v>11563</v>
      </c>
      <c r="T18" s="61">
        <v>9457</v>
      </c>
    </row>
    <row r="19" spans="1:20" x14ac:dyDescent="0.2">
      <c r="A19" s="31"/>
      <c r="B19" s="31" t="s">
        <v>47</v>
      </c>
      <c r="C19" s="61">
        <v>4083</v>
      </c>
      <c r="D19" s="14">
        <v>19</v>
      </c>
      <c r="E19" s="14">
        <v>75</v>
      </c>
      <c r="F19" s="61">
        <v>3660</v>
      </c>
      <c r="G19" s="14">
        <v>11</v>
      </c>
      <c r="H19" s="14">
        <v>0.2</v>
      </c>
      <c r="I19" s="61">
        <v>3765</v>
      </c>
      <c r="J19" s="61">
        <v>3679</v>
      </c>
      <c r="K19" s="61">
        <v>6315</v>
      </c>
      <c r="L19" s="14">
        <v>165</v>
      </c>
      <c r="M19" s="14">
        <v>0.7</v>
      </c>
      <c r="N19" s="61">
        <v>1466</v>
      </c>
      <c r="O19" s="14">
        <v>134</v>
      </c>
      <c r="P19" s="61">
        <v>2062</v>
      </c>
      <c r="Q19" s="61">
        <v>2818</v>
      </c>
      <c r="R19" s="61">
        <v>4849</v>
      </c>
      <c r="S19" s="61">
        <v>10667</v>
      </c>
      <c r="T19" s="61">
        <v>8528</v>
      </c>
    </row>
    <row r="20" spans="1:20" x14ac:dyDescent="0.2">
      <c r="A20" s="31"/>
      <c r="B20" s="31" t="s">
        <v>48</v>
      </c>
      <c r="C20" s="61">
        <v>3976</v>
      </c>
      <c r="D20" s="14">
        <v>19</v>
      </c>
      <c r="E20" s="14">
        <v>69</v>
      </c>
      <c r="F20" s="61">
        <v>4426</v>
      </c>
      <c r="G20" s="14">
        <v>21</v>
      </c>
      <c r="H20" s="14">
        <v>0.2</v>
      </c>
      <c r="I20" s="61">
        <v>4536</v>
      </c>
      <c r="J20" s="61">
        <v>4445</v>
      </c>
      <c r="K20" s="61">
        <v>6393</v>
      </c>
      <c r="L20" s="14">
        <v>129</v>
      </c>
      <c r="M20" s="14">
        <v>0.4</v>
      </c>
      <c r="N20" s="61">
        <v>1678</v>
      </c>
      <c r="O20" s="14">
        <v>127</v>
      </c>
      <c r="P20" s="61">
        <v>1964</v>
      </c>
      <c r="Q20" s="61">
        <v>2754</v>
      </c>
      <c r="R20" s="61">
        <v>4715</v>
      </c>
      <c r="S20" s="61">
        <v>11266</v>
      </c>
      <c r="T20" s="61">
        <v>9160</v>
      </c>
    </row>
    <row r="21" spans="1:20" x14ac:dyDescent="0.2">
      <c r="A21" s="31"/>
      <c r="B21" s="31" t="s">
        <v>37</v>
      </c>
      <c r="C21" s="61">
        <v>4097</v>
      </c>
      <c r="D21" s="61">
        <v>1357</v>
      </c>
      <c r="E21" s="14">
        <v>71</v>
      </c>
      <c r="F21" s="61">
        <v>6782</v>
      </c>
      <c r="G21" s="14">
        <v>16</v>
      </c>
      <c r="H21" s="14">
        <v>0.2</v>
      </c>
      <c r="I21" s="61">
        <v>8225</v>
      </c>
      <c r="J21" s="61">
        <v>8138</v>
      </c>
      <c r="K21" s="61">
        <v>6392</v>
      </c>
      <c r="L21" s="14">
        <v>146</v>
      </c>
      <c r="M21" s="14">
        <v>199.3</v>
      </c>
      <c r="N21" s="61">
        <v>1639</v>
      </c>
      <c r="O21" s="14">
        <v>124</v>
      </c>
      <c r="P21" s="61">
        <v>2068</v>
      </c>
      <c r="Q21" s="61">
        <v>2907</v>
      </c>
      <c r="R21" s="61">
        <v>4754</v>
      </c>
      <c r="S21" s="61">
        <v>15230</v>
      </c>
      <c r="T21" s="61">
        <v>12892</v>
      </c>
    </row>
    <row r="22" spans="1:20" x14ac:dyDescent="0.2">
      <c r="A22" s="31"/>
      <c r="B22" s="31" t="s">
        <v>38</v>
      </c>
      <c r="C22" s="61">
        <v>4038</v>
      </c>
      <c r="D22" s="14">
        <v>881</v>
      </c>
      <c r="E22" s="14">
        <v>72</v>
      </c>
      <c r="F22" s="61">
        <v>6907</v>
      </c>
      <c r="G22" s="14">
        <v>28</v>
      </c>
      <c r="H22" s="14">
        <v>0.2</v>
      </c>
      <c r="I22" s="61">
        <v>7889</v>
      </c>
      <c r="J22" s="61">
        <v>7788</v>
      </c>
      <c r="K22" s="61">
        <v>6455</v>
      </c>
      <c r="L22" s="14">
        <v>221</v>
      </c>
      <c r="M22" s="14">
        <v>195.1</v>
      </c>
      <c r="N22" s="61">
        <v>1679</v>
      </c>
      <c r="O22" s="14">
        <v>128</v>
      </c>
      <c r="P22" s="61">
        <v>2137</v>
      </c>
      <c r="Q22" s="61">
        <v>2927</v>
      </c>
      <c r="R22" s="61">
        <v>4776</v>
      </c>
      <c r="S22" s="61">
        <v>14854</v>
      </c>
      <c r="T22" s="61">
        <v>12564</v>
      </c>
    </row>
    <row r="23" spans="1:20" x14ac:dyDescent="0.2">
      <c r="A23" s="31"/>
      <c r="B23" s="31" t="s">
        <v>39</v>
      </c>
      <c r="C23" s="61">
        <v>3889</v>
      </c>
      <c r="D23" s="14">
        <v>670</v>
      </c>
      <c r="E23" s="14">
        <v>73</v>
      </c>
      <c r="F23" s="61">
        <v>6946</v>
      </c>
      <c r="G23" s="14">
        <v>4</v>
      </c>
      <c r="H23" s="14">
        <v>0.2</v>
      </c>
      <c r="I23" s="61">
        <v>7693</v>
      </c>
      <c r="J23" s="61">
        <v>7615</v>
      </c>
      <c r="K23" s="61">
        <v>6384</v>
      </c>
      <c r="L23" s="14">
        <v>-20</v>
      </c>
      <c r="M23" s="14">
        <v>142.1</v>
      </c>
      <c r="N23" s="61">
        <v>1607</v>
      </c>
      <c r="O23" s="14">
        <v>114</v>
      </c>
      <c r="P23" s="61">
        <v>2359</v>
      </c>
      <c r="Q23" s="61">
        <v>2425</v>
      </c>
      <c r="R23" s="61">
        <v>4777</v>
      </c>
      <c r="S23" s="61">
        <v>14007</v>
      </c>
      <c r="T23" s="61">
        <v>12393</v>
      </c>
    </row>
    <row r="24" spans="1:20" x14ac:dyDescent="0.2">
      <c r="A24" s="31"/>
      <c r="B24" s="31" t="s">
        <v>40</v>
      </c>
      <c r="C24" s="61">
        <v>4152</v>
      </c>
      <c r="D24" s="14">
        <v>500</v>
      </c>
      <c r="E24" s="14">
        <v>73</v>
      </c>
      <c r="F24" s="61">
        <v>6973</v>
      </c>
      <c r="G24" s="14">
        <v>15</v>
      </c>
      <c r="H24" s="14">
        <v>0.2</v>
      </c>
      <c r="I24" s="61">
        <v>7562</v>
      </c>
      <c r="J24" s="61">
        <v>7473</v>
      </c>
      <c r="K24" s="61">
        <v>6308</v>
      </c>
      <c r="L24" s="14">
        <v>18</v>
      </c>
      <c r="M24" s="14">
        <v>59.6</v>
      </c>
      <c r="N24" s="61">
        <v>1747</v>
      </c>
      <c r="O24" s="14">
        <v>101</v>
      </c>
      <c r="P24" s="61">
        <v>2201</v>
      </c>
      <c r="Q24" s="61">
        <v>2336</v>
      </c>
      <c r="R24" s="61">
        <v>4560</v>
      </c>
      <c r="S24" s="61">
        <v>14049</v>
      </c>
      <c r="T24" s="61">
        <v>12033</v>
      </c>
    </row>
    <row r="25" spans="1:20" x14ac:dyDescent="0.2">
      <c r="A25" s="31"/>
      <c r="B25" s="31" t="s">
        <v>41</v>
      </c>
      <c r="C25" s="61">
        <v>4232</v>
      </c>
      <c r="D25" s="14">
        <v>353</v>
      </c>
      <c r="E25" s="14">
        <v>73</v>
      </c>
      <c r="F25" s="61">
        <v>6655</v>
      </c>
      <c r="G25" s="14">
        <v>9</v>
      </c>
      <c r="H25" s="14">
        <v>0.2</v>
      </c>
      <c r="I25" s="61">
        <v>7090</v>
      </c>
      <c r="J25" s="61">
        <v>7007</v>
      </c>
      <c r="K25" s="61">
        <v>6336</v>
      </c>
      <c r="L25" s="14">
        <v>140</v>
      </c>
      <c r="M25" s="14">
        <v>135.30000000000001</v>
      </c>
      <c r="N25" s="61">
        <v>1865</v>
      </c>
      <c r="O25" s="14">
        <v>96</v>
      </c>
      <c r="P25" s="61">
        <v>2072</v>
      </c>
      <c r="Q25" s="61">
        <v>2579</v>
      </c>
      <c r="R25" s="61">
        <v>4472</v>
      </c>
      <c r="S25" s="61">
        <v>13901</v>
      </c>
      <c r="T25" s="61">
        <v>11479</v>
      </c>
    </row>
    <row r="26" spans="1:20" x14ac:dyDescent="0.2">
      <c r="A26" s="31"/>
      <c r="B26" s="31" t="s">
        <v>42</v>
      </c>
      <c r="C26" s="61">
        <v>4320.9898547469757</v>
      </c>
      <c r="D26" s="61">
        <v>112.11588379938918</v>
      </c>
      <c r="E26" s="61">
        <v>73.388805000000005</v>
      </c>
      <c r="F26" s="61">
        <v>8121.2350002378198</v>
      </c>
      <c r="G26" s="61">
        <v>24.089092000000001</v>
      </c>
      <c r="H26" s="155">
        <v>0.15989052552732608</v>
      </c>
      <c r="I26" s="61">
        <v>8330.9886715627363</v>
      </c>
      <c r="J26" s="61">
        <v>8233.3508840372087</v>
      </c>
      <c r="K26" s="61">
        <v>6381.113894463987</v>
      </c>
      <c r="L26" s="61">
        <v>158.5762985802927</v>
      </c>
      <c r="M26" s="61">
        <v>93.342567643790289</v>
      </c>
      <c r="N26" s="61">
        <v>1941.2842142228562</v>
      </c>
      <c r="O26" s="61">
        <v>91.455561711926109</v>
      </c>
      <c r="P26" s="61">
        <v>1989.4737593946531</v>
      </c>
      <c r="Q26" s="61">
        <v>2610.8192253586349</v>
      </c>
      <c r="R26" s="61">
        <v>4439.8296802411305</v>
      </c>
      <c r="S26" s="61">
        <v>15262.797751668346</v>
      </c>
      <c r="T26" s="61">
        <v>12673.18056427834</v>
      </c>
    </row>
    <row r="27" spans="1:20" x14ac:dyDescent="0.2">
      <c r="A27" s="31"/>
      <c r="B27" s="157"/>
      <c r="C27" s="61"/>
      <c r="D27" s="61"/>
      <c r="E27" s="61"/>
      <c r="F27" s="61"/>
      <c r="G27" s="61"/>
      <c r="H27" s="155"/>
      <c r="I27" s="61"/>
      <c r="J27" s="61"/>
      <c r="K27" s="61"/>
      <c r="L27" s="61"/>
      <c r="M27" s="61"/>
      <c r="N27" s="61"/>
      <c r="O27" s="61"/>
      <c r="P27" s="61"/>
      <c r="Q27" s="61"/>
      <c r="R27" s="61"/>
      <c r="S27" s="61"/>
      <c r="T27" s="61"/>
    </row>
    <row r="28" spans="1:20" x14ac:dyDescent="0.2">
      <c r="A28" s="62">
        <v>2024</v>
      </c>
      <c r="B28" s="89" t="s">
        <v>43</v>
      </c>
      <c r="C28" s="61">
        <v>4269.362525016164</v>
      </c>
      <c r="D28" s="61">
        <v>531.4332797650153</v>
      </c>
      <c r="E28" s="61">
        <v>73.388805000000005</v>
      </c>
      <c r="F28" s="61">
        <v>7630.3289096228582</v>
      </c>
      <c r="G28" s="61">
        <v>20.902750000000001</v>
      </c>
      <c r="H28" s="155">
        <v>0.15989052552732608</v>
      </c>
      <c r="I28" s="61">
        <v>8256.2136349133998</v>
      </c>
      <c r="J28" s="61">
        <v>8161.7621893878731</v>
      </c>
      <c r="K28" s="61">
        <v>6350.3633382872194</v>
      </c>
      <c r="L28" s="61">
        <v>177.719709241141</v>
      </c>
      <c r="M28" s="61">
        <v>192.37511465165932</v>
      </c>
      <c r="N28" s="61">
        <v>1918.3911222786917</v>
      </c>
      <c r="O28" s="61">
        <v>80.184562273859441</v>
      </c>
      <c r="P28" s="61">
        <v>2115.9764516479095</v>
      </c>
      <c r="Q28" s="61">
        <v>2605.9060259795592</v>
      </c>
      <c r="R28" s="61">
        <v>4431.9722160085275</v>
      </c>
      <c r="S28" s="61">
        <v>15131.482185909123</v>
      </c>
      <c r="T28" s="61">
        <v>12593.734405396401</v>
      </c>
    </row>
    <row r="29" spans="1:20" x14ac:dyDescent="0.2">
      <c r="B29" s="162" t="s">
        <v>44</v>
      </c>
      <c r="C29" s="61">
        <v>4258.5500642570732</v>
      </c>
      <c r="D29" s="61">
        <v>373.0624247505927</v>
      </c>
      <c r="E29" s="61">
        <v>73.388805000000005</v>
      </c>
      <c r="F29" s="61">
        <v>7579.9509797135543</v>
      </c>
      <c r="G29" s="61">
        <v>39.201301999999998</v>
      </c>
      <c r="H29" s="155">
        <v>0.15989052552732608</v>
      </c>
      <c r="I29" s="61">
        <v>8065.763401989675</v>
      </c>
      <c r="J29" s="61">
        <v>7953.0134044641472</v>
      </c>
      <c r="K29" s="61">
        <v>6396.7870189515816</v>
      </c>
      <c r="L29" s="61">
        <v>141.525427631041</v>
      </c>
      <c r="M29" s="61">
        <v>168.768849818837</v>
      </c>
      <c r="N29" s="61">
        <v>1902.8068596865496</v>
      </c>
      <c r="O29" s="61">
        <v>85.879639211812759</v>
      </c>
      <c r="P29" s="61">
        <v>1839.4127168647215</v>
      </c>
      <c r="Q29" s="61">
        <v>2878.9820806383755</v>
      </c>
      <c r="R29" s="61">
        <v>4493.9801592650319</v>
      </c>
      <c r="S29" s="61">
        <v>15220.551127143775</v>
      </c>
      <c r="T29" s="61">
        <v>12446.993563729178</v>
      </c>
    </row>
    <row r="30" spans="1:20" x14ac:dyDescent="0.2">
      <c r="B30" s="196" t="s">
        <v>45</v>
      </c>
      <c r="C30" s="61">
        <v>4604.7</v>
      </c>
      <c r="D30" s="61">
        <v>205.26</v>
      </c>
      <c r="E30" s="61">
        <v>73.388805000000005</v>
      </c>
      <c r="F30" s="61">
        <v>7835.1371556813338</v>
      </c>
      <c r="G30" s="61">
        <v>24.007655159972821</v>
      </c>
      <c r="H30" s="155">
        <v>0.15989052552732608</v>
      </c>
      <c r="I30" s="61">
        <v>8137.9535063668345</v>
      </c>
      <c r="J30" s="61">
        <v>8040.397155681334</v>
      </c>
      <c r="K30" s="61">
        <v>6465.433300093363</v>
      </c>
      <c r="L30" s="61">
        <v>315.6577464301273</v>
      </c>
      <c r="M30" s="61">
        <v>161.00546644534435</v>
      </c>
      <c r="N30" s="61">
        <v>1746.8161210262424</v>
      </c>
      <c r="O30" s="61">
        <v>91.146255565665868</v>
      </c>
      <c r="P30" s="61">
        <v>2045.1560354820697</v>
      </c>
      <c r="Q30" s="61">
        <v>3058.9781008948567</v>
      </c>
      <c r="R30" s="61">
        <v>4718.6171790671206</v>
      </c>
      <c r="S30" s="61">
        <v>15801.63160726169</v>
      </c>
      <c r="T30" s="61">
        <v>12759.014334748455</v>
      </c>
    </row>
    <row r="31" spans="1:20" x14ac:dyDescent="0.2">
      <c r="B31" s="227" t="s">
        <v>917</v>
      </c>
      <c r="C31" s="61">
        <v>4797.3599359716463</v>
      </c>
      <c r="D31" s="61">
        <v>1124.6767164912162</v>
      </c>
      <c r="E31" s="61">
        <v>73.388805000000005</v>
      </c>
      <c r="F31" s="61">
        <v>8002.264762545562</v>
      </c>
      <c r="G31" s="61">
        <v>43.732351000000001</v>
      </c>
      <c r="H31" s="155">
        <v>0.15989052552732608</v>
      </c>
      <c r="I31" s="61">
        <v>9244.2225255623052</v>
      </c>
      <c r="J31" s="61">
        <v>9126.9414790367773</v>
      </c>
      <c r="K31" s="61">
        <v>6527.0961375909737</v>
      </c>
      <c r="L31" s="61">
        <v>246.73871040364816</v>
      </c>
      <c r="M31" s="61">
        <v>87.14684621963562</v>
      </c>
      <c r="N31" s="61">
        <v>1903.7040180070289</v>
      </c>
      <c r="O31" s="61">
        <v>98.041211517959454</v>
      </c>
      <c r="P31" s="61">
        <v>2432.0004920827823</v>
      </c>
      <c r="Q31" s="61">
        <v>2427.235972606486</v>
      </c>
      <c r="R31" s="61">
        <v>4623.3921195839448</v>
      </c>
      <c r="S31" s="61">
        <v>16468.818434140438</v>
      </c>
      <c r="T31" s="61">
        <v>13750.333598620722</v>
      </c>
    </row>
    <row r="32" spans="1:20" ht="15" thickBot="1" x14ac:dyDescent="0.25">
      <c r="B32" s="239" t="s">
        <v>914</v>
      </c>
      <c r="C32" s="61">
        <v>4883.1384784298143</v>
      </c>
      <c r="D32" s="61">
        <v>974.13713530527514</v>
      </c>
      <c r="E32" s="61">
        <v>73.388805000000005</v>
      </c>
      <c r="F32" s="61">
        <v>8135.3497710830907</v>
      </c>
      <c r="G32" s="61">
        <v>19.684999999999999</v>
      </c>
      <c r="H32" s="155">
        <v>0.15989052552732608</v>
      </c>
      <c r="I32" s="61">
        <v>9202.7206019138921</v>
      </c>
      <c r="J32" s="61">
        <v>9109.4869063883652</v>
      </c>
      <c r="K32" s="61">
        <v>6528.2571043193311</v>
      </c>
      <c r="L32" s="61">
        <v>230.20327135519051</v>
      </c>
      <c r="M32" s="61">
        <v>96.829195535619064</v>
      </c>
      <c r="N32" s="61">
        <v>1985.8167827013367</v>
      </c>
      <c r="O32" s="61">
        <v>95.669131196764909</v>
      </c>
      <c r="P32" s="61">
        <v>2191.6265944275447</v>
      </c>
      <c r="Q32" s="61">
        <v>2582.1770628844943</v>
      </c>
      <c r="R32" s="61">
        <v>4542.4403216179944</v>
      </c>
      <c r="S32" s="61">
        <v>16668.036143228201</v>
      </c>
      <c r="T32" s="61">
        <v>13651.92722800636</v>
      </c>
    </row>
    <row r="33" spans="1:20" ht="15" thickTop="1" x14ac:dyDescent="0.2">
      <c r="A33" s="360" t="s">
        <v>54</v>
      </c>
      <c r="B33" s="360"/>
      <c r="C33" s="360"/>
      <c r="D33" s="360"/>
      <c r="E33" s="360"/>
      <c r="F33" s="360"/>
      <c r="G33" s="360"/>
      <c r="H33" s="360"/>
      <c r="I33" s="360"/>
      <c r="J33" s="360"/>
      <c r="K33" s="360"/>
      <c r="L33" s="360"/>
      <c r="M33" s="360"/>
      <c r="N33" s="360"/>
      <c r="O33" s="360"/>
      <c r="P33" s="360"/>
      <c r="Q33" s="360"/>
      <c r="R33" s="360"/>
      <c r="S33" s="360"/>
      <c r="T33" s="360"/>
    </row>
    <row r="34" spans="1:20" x14ac:dyDescent="0.2">
      <c r="A34" s="361" t="s">
        <v>336</v>
      </c>
      <c r="B34" s="361"/>
      <c r="C34" s="361"/>
      <c r="D34" s="361"/>
      <c r="E34" s="361"/>
      <c r="F34" s="361"/>
      <c r="G34" s="361"/>
      <c r="H34" s="361"/>
      <c r="I34" s="361"/>
      <c r="J34" s="361"/>
      <c r="K34" s="361"/>
      <c r="L34" s="361"/>
      <c r="M34" s="361"/>
      <c r="N34" s="361"/>
      <c r="O34" s="361"/>
      <c r="P34" s="361"/>
      <c r="Q34" s="361"/>
      <c r="R34" s="361"/>
      <c r="S34" s="361"/>
      <c r="T34" s="361"/>
    </row>
    <row r="35" spans="1:20" x14ac:dyDescent="0.2">
      <c r="A35" s="361" t="s">
        <v>337</v>
      </c>
      <c r="B35" s="361"/>
      <c r="C35" s="361"/>
      <c r="D35" s="361"/>
      <c r="E35" s="361"/>
      <c r="F35" s="361"/>
      <c r="G35" s="361"/>
      <c r="H35" s="361"/>
      <c r="I35" s="361"/>
      <c r="J35" s="361"/>
      <c r="K35" s="361"/>
      <c r="L35" s="361"/>
      <c r="M35" s="361"/>
      <c r="N35" s="361"/>
      <c r="O35" s="361"/>
      <c r="P35" s="361"/>
      <c r="Q35" s="361"/>
      <c r="R35" s="361"/>
      <c r="S35" s="361"/>
      <c r="T35" s="361"/>
    </row>
    <row r="36" spans="1:20" x14ac:dyDescent="0.2">
      <c r="A36" s="361" t="s">
        <v>338</v>
      </c>
      <c r="B36" s="361"/>
      <c r="C36" s="361"/>
      <c r="D36" s="361"/>
      <c r="E36" s="361"/>
      <c r="F36" s="361"/>
      <c r="G36" s="361"/>
      <c r="H36" s="361"/>
      <c r="I36" s="361"/>
      <c r="J36" s="361"/>
      <c r="K36" s="361"/>
      <c r="L36" s="361"/>
      <c r="M36" s="361"/>
      <c r="N36" s="361"/>
      <c r="O36" s="361"/>
      <c r="P36" s="361"/>
      <c r="Q36" s="361"/>
      <c r="R36" s="361"/>
      <c r="S36" s="361"/>
      <c r="T36" s="361"/>
    </row>
    <row r="37" spans="1:20" x14ac:dyDescent="0.2">
      <c r="A37" s="361" t="s">
        <v>339</v>
      </c>
      <c r="B37" s="361"/>
      <c r="C37" s="361"/>
      <c r="D37" s="361"/>
      <c r="E37" s="361"/>
      <c r="F37" s="361"/>
      <c r="G37" s="361"/>
      <c r="H37" s="361"/>
      <c r="I37" s="361"/>
      <c r="J37" s="361"/>
      <c r="K37" s="361"/>
      <c r="L37" s="361"/>
      <c r="M37" s="361"/>
      <c r="N37" s="361"/>
      <c r="O37" s="361"/>
      <c r="P37" s="361"/>
      <c r="Q37" s="361"/>
      <c r="R37" s="361"/>
      <c r="S37" s="361"/>
      <c r="T37" s="361"/>
    </row>
    <row r="38" spans="1:20" x14ac:dyDescent="0.2">
      <c r="A38" s="361" t="s">
        <v>340</v>
      </c>
      <c r="B38" s="361"/>
      <c r="C38" s="361"/>
      <c r="D38" s="361"/>
      <c r="E38" s="361"/>
      <c r="F38" s="361"/>
      <c r="G38" s="361"/>
      <c r="H38" s="361"/>
      <c r="I38" s="361"/>
      <c r="J38" s="361"/>
      <c r="K38" s="361"/>
      <c r="L38" s="361"/>
      <c r="M38" s="361"/>
      <c r="N38" s="361"/>
      <c r="O38" s="361"/>
      <c r="P38" s="361"/>
      <c r="Q38" s="361"/>
      <c r="R38" s="361"/>
      <c r="S38" s="361"/>
      <c r="T38" s="361"/>
    </row>
  </sheetData>
  <mergeCells count="39">
    <mergeCell ref="M7:M9"/>
    <mergeCell ref="A34:T34"/>
    <mergeCell ref="A35:T35"/>
    <mergeCell ref="A36:T36"/>
    <mergeCell ref="G7:G9"/>
    <mergeCell ref="H7:H9"/>
    <mergeCell ref="K7:K9"/>
    <mergeCell ref="A37:T37"/>
    <mergeCell ref="A38:T38"/>
    <mergeCell ref="A16:B16"/>
    <mergeCell ref="A33:T33"/>
    <mergeCell ref="T7:T9"/>
    <mergeCell ref="A12:B12"/>
    <mergeCell ref="A13:B13"/>
    <mergeCell ref="A14:B14"/>
    <mergeCell ref="A15:B15"/>
    <mergeCell ref="Q5:Q9"/>
    <mergeCell ref="R5:R9"/>
    <mergeCell ref="S7:S9"/>
    <mergeCell ref="A11:B11"/>
    <mergeCell ref="D7:D9"/>
    <mergeCell ref="E7:E9"/>
    <mergeCell ref="F7:F9"/>
    <mergeCell ref="A1:T1"/>
    <mergeCell ref="A2:T2"/>
    <mergeCell ref="A3:B10"/>
    <mergeCell ref="C3:C9"/>
    <mergeCell ref="D3:R3"/>
    <mergeCell ref="S3:T6"/>
    <mergeCell ref="D4:J6"/>
    <mergeCell ref="K4:R4"/>
    <mergeCell ref="K5:M6"/>
    <mergeCell ref="N5:P6"/>
    <mergeCell ref="L7:L9"/>
    <mergeCell ref="N7:N9"/>
    <mergeCell ref="O7:O9"/>
    <mergeCell ref="P7:P9"/>
    <mergeCell ref="I7:I9"/>
    <mergeCell ref="J7:J9"/>
  </mergeCells>
  <pageMargins left="0.7" right="0.7" top="0.75" bottom="0.75" header="0.3" footer="0.3"/>
  <pageSetup paperSize="9" scale="98"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topLeftCell="A21" zoomScaleNormal="100" zoomScaleSheetLayoutView="100" workbookViewId="0">
      <selection activeCell="J20" sqref="J20"/>
    </sheetView>
  </sheetViews>
  <sheetFormatPr defaultColWidth="9.125" defaultRowHeight="14.25" x14ac:dyDescent="0.2"/>
  <cols>
    <col min="1" max="1" width="50" style="2" bestFit="1" customWidth="1"/>
    <col min="2" max="2" width="7.25" style="2" bestFit="1" customWidth="1"/>
    <col min="3" max="3" width="7" style="2" bestFit="1" customWidth="1"/>
    <col min="4" max="4" width="7.25" style="2" bestFit="1" customWidth="1"/>
    <col min="5" max="5" width="7" style="2" bestFit="1" customWidth="1"/>
    <col min="6" max="13" width="7.25" style="2" bestFit="1" customWidth="1"/>
    <col min="14" max="14" width="6.5" style="2" bestFit="1" customWidth="1"/>
    <col min="15" max="16384" width="9.125" style="2"/>
  </cols>
  <sheetData>
    <row r="1" spans="1:14" ht="14.25" customHeight="1" x14ac:dyDescent="0.2">
      <c r="A1" s="486" t="s">
        <v>341</v>
      </c>
      <c r="B1" s="486"/>
      <c r="C1" s="486"/>
      <c r="D1" s="486"/>
      <c r="E1" s="486"/>
      <c r="F1" s="486"/>
      <c r="G1" s="486"/>
      <c r="H1" s="486"/>
      <c r="I1" s="486"/>
      <c r="J1" s="486"/>
      <c r="K1" s="486"/>
      <c r="L1" s="486"/>
      <c r="M1" s="486"/>
      <c r="N1" s="486"/>
    </row>
    <row r="2" spans="1:14" ht="14.25" customHeight="1" x14ac:dyDescent="0.2">
      <c r="A2" s="486"/>
      <c r="B2" s="486"/>
      <c r="C2" s="486"/>
      <c r="D2" s="486"/>
      <c r="E2" s="486"/>
      <c r="F2" s="486"/>
      <c r="G2" s="486"/>
      <c r="H2" s="486"/>
      <c r="I2" s="486"/>
      <c r="J2" s="486"/>
      <c r="K2" s="486"/>
      <c r="L2" s="486"/>
      <c r="M2" s="486"/>
      <c r="N2" s="486"/>
    </row>
    <row r="3" spans="1:14" ht="15" thickBot="1" x14ac:dyDescent="0.25">
      <c r="A3" s="406" t="s">
        <v>127</v>
      </c>
      <c r="B3" s="406"/>
      <c r="C3" s="406"/>
      <c r="D3" s="406"/>
      <c r="E3" s="406"/>
      <c r="F3" s="406"/>
      <c r="G3" s="406"/>
      <c r="H3" s="406"/>
      <c r="I3" s="406"/>
      <c r="J3" s="406"/>
      <c r="K3" s="406"/>
      <c r="L3" s="406"/>
      <c r="M3" s="406"/>
      <c r="N3" s="406"/>
    </row>
    <row r="4" spans="1:14" ht="15.75" thickTop="1" thickBot="1" x14ac:dyDescent="0.25">
      <c r="A4" s="488" t="s">
        <v>342</v>
      </c>
      <c r="B4" s="413">
        <v>2023</v>
      </c>
      <c r="C4" s="414"/>
      <c r="D4" s="414"/>
      <c r="E4" s="414"/>
      <c r="F4" s="414"/>
      <c r="G4" s="414"/>
      <c r="H4" s="414"/>
      <c r="I4" s="414"/>
      <c r="J4" s="372">
        <v>2024</v>
      </c>
      <c r="K4" s="374"/>
      <c r="L4" s="374"/>
      <c r="M4" s="374"/>
      <c r="N4" s="374"/>
    </row>
    <row r="5" spans="1:14" ht="15" thickBot="1" x14ac:dyDescent="0.25">
      <c r="A5" s="489"/>
      <c r="B5" s="64" t="s">
        <v>47</v>
      </c>
      <c r="C5" s="64" t="s">
        <v>48</v>
      </c>
      <c r="D5" s="64" t="s">
        <v>37</v>
      </c>
      <c r="E5" s="64" t="s">
        <v>38</v>
      </c>
      <c r="F5" s="64" t="s">
        <v>39</v>
      </c>
      <c r="G5" s="64" t="s">
        <v>40</v>
      </c>
      <c r="H5" s="64" t="s">
        <v>41</v>
      </c>
      <c r="I5" s="102" t="s">
        <v>42</v>
      </c>
      <c r="J5" s="180" t="s">
        <v>43</v>
      </c>
      <c r="K5" s="181" t="s">
        <v>44</v>
      </c>
      <c r="L5" s="181" t="s">
        <v>45</v>
      </c>
      <c r="M5" s="181" t="s">
        <v>916</v>
      </c>
      <c r="N5" s="181" t="s">
        <v>915</v>
      </c>
    </row>
    <row r="6" spans="1:14" ht="18.75" customHeight="1" x14ac:dyDescent="0.2">
      <c r="A6" s="65" t="s">
        <v>343</v>
      </c>
      <c r="B6" s="39"/>
      <c r="C6" s="39"/>
      <c r="D6" s="39"/>
      <c r="E6" s="39"/>
      <c r="F6" s="39"/>
      <c r="G6" s="39"/>
      <c r="H6" s="39"/>
      <c r="I6" s="39"/>
      <c r="J6" s="1"/>
    </row>
    <row r="7" spans="1:14" ht="18.75" customHeight="1" x14ac:dyDescent="0.2">
      <c r="A7" s="65" t="s">
        <v>344</v>
      </c>
      <c r="B7" s="108">
        <v>6314.5372234482311</v>
      </c>
      <c r="C7" s="108">
        <v>6392.9913686938717</v>
      </c>
      <c r="D7" s="108">
        <v>6392.3017112064263</v>
      </c>
      <c r="E7" s="108">
        <v>6455.05699576811</v>
      </c>
      <c r="F7" s="108">
        <v>6383.9208643148168</v>
      </c>
      <c r="G7" s="108">
        <v>6307.5046670143583</v>
      </c>
      <c r="H7" s="108">
        <v>6336.4635296729493</v>
      </c>
      <c r="I7" s="108">
        <v>6381.113894463987</v>
      </c>
      <c r="J7" s="108">
        <v>6350.3633382872194</v>
      </c>
      <c r="K7" s="108">
        <v>6396.7870189515816</v>
      </c>
      <c r="L7" s="108">
        <v>6465.433300093363</v>
      </c>
      <c r="M7" s="108">
        <v>6527.0961375909737</v>
      </c>
      <c r="N7" s="108">
        <v>6528.2571043193311</v>
      </c>
    </row>
    <row r="8" spans="1:14" ht="18.75" customHeight="1" x14ac:dyDescent="0.2">
      <c r="A8" s="66" t="s">
        <v>345</v>
      </c>
      <c r="B8" s="109">
        <v>5556.0814984035114</v>
      </c>
      <c r="C8" s="109">
        <v>5626.0012899098456</v>
      </c>
      <c r="D8" s="109">
        <v>5612.2207888885296</v>
      </c>
      <c r="E8" s="109">
        <v>5660.2914608577939</v>
      </c>
      <c r="F8" s="109">
        <v>5603.2701052781558</v>
      </c>
      <c r="G8" s="109">
        <v>5522.0819410559207</v>
      </c>
      <c r="H8" s="109">
        <v>5531.8627117940196</v>
      </c>
      <c r="I8" s="109">
        <v>5569.2020793319061</v>
      </c>
      <c r="J8" s="109">
        <v>5532.2524887041727</v>
      </c>
      <c r="K8" s="109">
        <v>5566.7826200418895</v>
      </c>
      <c r="L8" s="109">
        <v>5628.3623824105252</v>
      </c>
      <c r="M8" s="109">
        <v>5694.4864749847166</v>
      </c>
      <c r="N8" s="109">
        <v>5641.9375808460145</v>
      </c>
    </row>
    <row r="9" spans="1:14" ht="18.75" customHeight="1" x14ac:dyDescent="0.2">
      <c r="A9" s="66" t="s">
        <v>346</v>
      </c>
      <c r="B9" s="109">
        <v>2033.1380580040866</v>
      </c>
      <c r="C9" s="109">
        <v>2131.5171655748504</v>
      </c>
      <c r="D9" s="109">
        <v>1809.5304940705494</v>
      </c>
      <c r="E9" s="109">
        <v>1740.6862117681569</v>
      </c>
      <c r="F9" s="109">
        <v>1814.4955544629554</v>
      </c>
      <c r="G9" s="109">
        <v>1770.7646215177642</v>
      </c>
      <c r="H9" s="109">
        <v>1792.9887269952276</v>
      </c>
      <c r="I9" s="109">
        <v>1819.1978021250181</v>
      </c>
      <c r="J9" s="109">
        <v>1790.7221958584271</v>
      </c>
      <c r="K9" s="109">
        <v>1780.2494101164666</v>
      </c>
      <c r="L9" s="109">
        <v>1824.251991568912</v>
      </c>
      <c r="M9" s="109">
        <v>1797.7449842224817</v>
      </c>
      <c r="N9" s="109">
        <v>1785.7420036582873</v>
      </c>
    </row>
    <row r="10" spans="1:14" ht="18.75" customHeight="1" x14ac:dyDescent="0.2">
      <c r="A10" s="66" t="s">
        <v>347</v>
      </c>
      <c r="B10" s="109">
        <v>1983.1432593024133</v>
      </c>
      <c r="C10" s="109">
        <v>2006.4566760031714</v>
      </c>
      <c r="D10" s="109">
        <v>1890.686350549423</v>
      </c>
      <c r="E10" s="109">
        <v>1940.3931841387778</v>
      </c>
      <c r="F10" s="109">
        <v>1940.4855041771275</v>
      </c>
      <c r="G10" s="109">
        <v>1874.5007199966838</v>
      </c>
      <c r="H10" s="109">
        <v>1863.4223645319573</v>
      </c>
      <c r="I10" s="109">
        <v>1834.7607761838415</v>
      </c>
      <c r="J10" s="109">
        <v>1795.8522523436645</v>
      </c>
      <c r="K10" s="109">
        <v>1783.2701587360864</v>
      </c>
      <c r="L10" s="109">
        <v>1820.7309603677425</v>
      </c>
      <c r="M10" s="109">
        <v>1865.8393493901046</v>
      </c>
      <c r="N10" s="109">
        <v>1783.6370650177575</v>
      </c>
    </row>
    <row r="11" spans="1:14" ht="18.75" customHeight="1" x14ac:dyDescent="0.2">
      <c r="A11" s="66" t="s">
        <v>348</v>
      </c>
      <c r="B11" s="109">
        <v>1539.8001810970115</v>
      </c>
      <c r="C11" s="109">
        <v>1488.027448331824</v>
      </c>
      <c r="D11" s="109">
        <v>1912.0039442685577</v>
      </c>
      <c r="E11" s="109">
        <v>1979.2120649508595</v>
      </c>
      <c r="F11" s="109">
        <v>1848.2890466380727</v>
      </c>
      <c r="G11" s="109">
        <v>1876.8165995414731</v>
      </c>
      <c r="H11" s="109">
        <v>1875.4516202668351</v>
      </c>
      <c r="I11" s="109">
        <v>1915.2435010230465</v>
      </c>
      <c r="J11" s="109">
        <v>1945.6780405020813</v>
      </c>
      <c r="K11" s="109">
        <v>2003.2630511893371</v>
      </c>
      <c r="L11" s="109">
        <v>1983.3794304738708</v>
      </c>
      <c r="M11" s="109">
        <v>2030.9021413721305</v>
      </c>
      <c r="N11" s="109">
        <v>2072.5585121699696</v>
      </c>
    </row>
    <row r="12" spans="1:14" ht="18.75" customHeight="1" x14ac:dyDescent="0.2">
      <c r="A12" s="66" t="s">
        <v>349</v>
      </c>
      <c r="B12" s="109">
        <v>758.45572504471966</v>
      </c>
      <c r="C12" s="109">
        <v>766.99007878402574</v>
      </c>
      <c r="D12" s="109">
        <v>780.08092231789703</v>
      </c>
      <c r="E12" s="109">
        <v>794.76553491031575</v>
      </c>
      <c r="F12" s="109">
        <v>780.65075903666116</v>
      </c>
      <c r="G12" s="109">
        <v>785.42272595843804</v>
      </c>
      <c r="H12" s="109">
        <v>804.60081787892977</v>
      </c>
      <c r="I12" s="109">
        <v>811.91181513208073</v>
      </c>
      <c r="J12" s="109">
        <v>818.1108495830465</v>
      </c>
      <c r="K12" s="109">
        <v>830.0043989096921</v>
      </c>
      <c r="L12" s="109">
        <v>837.07091768283738</v>
      </c>
      <c r="M12" s="109">
        <v>832.60966260625707</v>
      </c>
      <c r="N12" s="109">
        <v>886.31952347331685</v>
      </c>
    </row>
    <row r="13" spans="1:14" ht="18.75" customHeight="1" x14ac:dyDescent="0.2">
      <c r="A13" s="66" t="s">
        <v>350</v>
      </c>
      <c r="B13" s="109">
        <v>403.63465176631053</v>
      </c>
      <c r="C13" s="109">
        <v>438.88576341426318</v>
      </c>
      <c r="D13" s="109">
        <v>428.6750938592732</v>
      </c>
      <c r="E13" s="109">
        <v>427.12918133736412</v>
      </c>
      <c r="F13" s="109">
        <v>417.65231185085128</v>
      </c>
      <c r="G13" s="109">
        <v>422.60441162889862</v>
      </c>
      <c r="H13" s="109">
        <v>433.49912196900908</v>
      </c>
      <c r="I13" s="109">
        <v>465.61228548483609</v>
      </c>
      <c r="J13" s="109">
        <v>445.92416095492354</v>
      </c>
      <c r="K13" s="109">
        <v>457.3496764949823</v>
      </c>
      <c r="L13" s="109">
        <v>468.86797778687423</v>
      </c>
      <c r="M13" s="109">
        <v>468.0116524369825</v>
      </c>
      <c r="N13" s="109">
        <v>503.69130526932838</v>
      </c>
    </row>
    <row r="14" spans="1:14" ht="18.75" customHeight="1" x14ac:dyDescent="0.2">
      <c r="A14" s="66" t="s">
        <v>351</v>
      </c>
      <c r="B14" s="109">
        <v>229.1124827197398</v>
      </c>
      <c r="C14" s="109">
        <v>233.17614187717078</v>
      </c>
      <c r="D14" s="109">
        <v>222.76485600356989</v>
      </c>
      <c r="E14" s="109">
        <v>222.69404839312131</v>
      </c>
      <c r="F14" s="109">
        <v>218.08667096034236</v>
      </c>
      <c r="G14" s="109">
        <v>219.48629063655844</v>
      </c>
      <c r="H14" s="109">
        <v>227.09877709235607</v>
      </c>
      <c r="I14" s="109">
        <v>227.07896258757944</v>
      </c>
      <c r="J14" s="109">
        <v>220.35161528471954</v>
      </c>
      <c r="K14" s="109">
        <v>220.26595092682066</v>
      </c>
      <c r="L14" s="109">
        <v>216.51181631692981</v>
      </c>
      <c r="M14" s="109">
        <v>214.05699870456357</v>
      </c>
      <c r="N14" s="109">
        <v>222.65168432434882</v>
      </c>
    </row>
    <row r="15" spans="1:14" ht="18.75" customHeight="1" x14ac:dyDescent="0.2">
      <c r="A15" s="66" t="s">
        <v>352</v>
      </c>
      <c r="B15" s="109">
        <v>125.70859055866941</v>
      </c>
      <c r="C15" s="109">
        <v>94.92817349259181</v>
      </c>
      <c r="D15" s="109">
        <v>128.64097245505388</v>
      </c>
      <c r="E15" s="109">
        <v>144.9423051798303</v>
      </c>
      <c r="F15" s="109">
        <v>144.91177622546749</v>
      </c>
      <c r="G15" s="109">
        <v>143.33202369298101</v>
      </c>
      <c r="H15" s="109">
        <v>144.00291881756462</v>
      </c>
      <c r="I15" s="109">
        <v>119.22056705966516</v>
      </c>
      <c r="J15" s="109">
        <v>151.83507334340351</v>
      </c>
      <c r="K15" s="109">
        <v>152.38877148788913</v>
      </c>
      <c r="L15" s="109">
        <v>151.69112357903336</v>
      </c>
      <c r="M15" s="109">
        <v>150.541011464711</v>
      </c>
      <c r="N15" s="109">
        <v>159.97653387963962</v>
      </c>
    </row>
    <row r="16" spans="1:14" ht="18.75" customHeight="1" x14ac:dyDescent="0.2">
      <c r="A16" s="65" t="s">
        <v>353</v>
      </c>
      <c r="B16" s="108">
        <v>9.5198841943265275</v>
      </c>
      <c r="C16" s="108">
        <v>9.5584183466667714</v>
      </c>
      <c r="D16" s="108">
        <v>9.5863462755329554</v>
      </c>
      <c r="E16" s="108">
        <v>9.5490350310941174</v>
      </c>
      <c r="F16" s="108">
        <v>9.4972665701986152</v>
      </c>
      <c r="G16" s="108">
        <v>9.4924441490822904</v>
      </c>
      <c r="H16" s="108">
        <v>9.5526720996751386</v>
      </c>
      <c r="I16" s="108">
        <v>9.5676158004730336</v>
      </c>
      <c r="J16" s="108">
        <v>9.5446578014992554</v>
      </c>
      <c r="K16" s="108">
        <v>9.4249147179967121</v>
      </c>
      <c r="L16" s="108">
        <v>9.4184532000137455</v>
      </c>
      <c r="M16" s="108">
        <v>9.3999836513097659</v>
      </c>
      <c r="N16" s="108">
        <v>9.4180236034084874</v>
      </c>
    </row>
    <row r="17" spans="1:14" ht="18.75" customHeight="1" x14ac:dyDescent="0.2">
      <c r="A17" s="66" t="s">
        <v>354</v>
      </c>
      <c r="B17" s="109">
        <v>7.4187318231936903</v>
      </c>
      <c r="C17" s="109">
        <v>7.4338838763910262</v>
      </c>
      <c r="D17" s="109">
        <v>7.4469762591216693</v>
      </c>
      <c r="E17" s="109">
        <v>7.430494191481908</v>
      </c>
      <c r="F17" s="109">
        <v>7.4089114719362312</v>
      </c>
      <c r="G17" s="109">
        <v>7.4072693279998933</v>
      </c>
      <c r="H17" s="109">
        <v>7.4308683958524462</v>
      </c>
      <c r="I17" s="109">
        <v>7.4380846315593478</v>
      </c>
      <c r="J17" s="109">
        <v>7.4263059952434931</v>
      </c>
      <c r="K17" s="109">
        <v>7.4421503504622768</v>
      </c>
      <c r="L17" s="109">
        <v>7.4398264637919738</v>
      </c>
      <c r="M17" s="109">
        <v>7.4260995403022383</v>
      </c>
      <c r="N17" s="109">
        <v>7.4332709457083892</v>
      </c>
    </row>
    <row r="18" spans="1:14" ht="18.75" customHeight="1" x14ac:dyDescent="0.2">
      <c r="A18" s="66" t="s">
        <v>355</v>
      </c>
      <c r="B18" s="109">
        <v>2.1011523711328368</v>
      </c>
      <c r="C18" s="109">
        <v>2.1245344702757452</v>
      </c>
      <c r="D18" s="109">
        <v>2.1393700164112861</v>
      </c>
      <c r="E18" s="109">
        <v>2.1185408396122085</v>
      </c>
      <c r="F18" s="109">
        <v>2.0883550982623844</v>
      </c>
      <c r="G18" s="109">
        <v>2.085174821082397</v>
      </c>
      <c r="H18" s="109">
        <v>2.1218037038226933</v>
      </c>
      <c r="I18" s="109">
        <v>2.1295311689136858</v>
      </c>
      <c r="J18" s="109">
        <v>2.1183518062557622</v>
      </c>
      <c r="K18" s="109">
        <v>1.9827643675344353</v>
      </c>
      <c r="L18" s="109">
        <v>1.9786267362217713</v>
      </c>
      <c r="M18" s="109">
        <v>1.9738841110075276</v>
      </c>
      <c r="N18" s="109">
        <v>1.9847526577000978</v>
      </c>
    </row>
    <row r="19" spans="1:14" ht="18.75" customHeight="1" x14ac:dyDescent="0.2">
      <c r="A19" s="65" t="s">
        <v>356</v>
      </c>
      <c r="B19" s="108">
        <v>6324.0571076425576</v>
      </c>
      <c r="C19" s="108">
        <v>6402.5497870405388</v>
      </c>
      <c r="D19" s="108">
        <v>6401.8880574819595</v>
      </c>
      <c r="E19" s="108">
        <v>6464.6060307992038</v>
      </c>
      <c r="F19" s="108">
        <v>6393.4181308850157</v>
      </c>
      <c r="G19" s="108">
        <v>6316.9971111634404</v>
      </c>
      <c r="H19" s="108">
        <v>6346.0162017726243</v>
      </c>
      <c r="I19" s="108">
        <v>6390.6815102644596</v>
      </c>
      <c r="J19" s="108">
        <v>6359.9079960887184</v>
      </c>
      <c r="K19" s="108">
        <v>6406.2119336695787</v>
      </c>
      <c r="L19" s="108">
        <v>6474.8517532933765</v>
      </c>
      <c r="M19" s="108">
        <v>6536.4961212422832</v>
      </c>
      <c r="N19" s="108">
        <v>6537.6751279227392</v>
      </c>
    </row>
    <row r="20" spans="1:14" ht="18.75" customHeight="1" x14ac:dyDescent="0.2">
      <c r="A20" s="1"/>
      <c r="B20" s="111"/>
      <c r="C20" s="111"/>
      <c r="D20" s="108"/>
      <c r="E20" s="111"/>
      <c r="F20" s="111"/>
      <c r="G20" s="111"/>
      <c r="H20" s="111"/>
      <c r="I20" s="111"/>
      <c r="J20" s="111"/>
      <c r="K20" s="111"/>
      <c r="L20" s="197"/>
      <c r="M20" s="197"/>
      <c r="N20" s="197"/>
    </row>
    <row r="21" spans="1:14" ht="18.75" customHeight="1" x14ac:dyDescent="0.2">
      <c r="A21" s="65" t="s">
        <v>357</v>
      </c>
      <c r="B21" s="108">
        <v>6314.5372234482311</v>
      </c>
      <c r="C21" s="108">
        <v>6392.9913686938717</v>
      </c>
      <c r="D21" s="108">
        <v>6392.3017112064263</v>
      </c>
      <c r="E21" s="108">
        <v>6455.0569957681073</v>
      </c>
      <c r="F21" s="108">
        <v>6383.9208643148158</v>
      </c>
      <c r="G21" s="108">
        <v>6307.5046670143583</v>
      </c>
      <c r="H21" s="108">
        <v>6336.4635296729502</v>
      </c>
      <c r="I21" s="108">
        <v>6381.1138944639861</v>
      </c>
      <c r="J21" s="108">
        <v>6350.3633382872194</v>
      </c>
      <c r="K21" s="108">
        <v>6396.7870189515834</v>
      </c>
      <c r="L21" s="108">
        <v>6465.433300093362</v>
      </c>
      <c r="M21" s="108">
        <v>6527.0961375909756</v>
      </c>
      <c r="N21" s="108">
        <v>6528.2571043193311</v>
      </c>
    </row>
    <row r="22" spans="1:14" ht="18.75" customHeight="1" x14ac:dyDescent="0.2">
      <c r="A22" s="66" t="s">
        <v>358</v>
      </c>
      <c r="B22" s="111">
        <v>1465.8947285239221</v>
      </c>
      <c r="C22" s="111">
        <v>1678.1305723733055</v>
      </c>
      <c r="D22" s="111">
        <v>1638.6324334859344</v>
      </c>
      <c r="E22" s="111">
        <v>1679.1475682602072</v>
      </c>
      <c r="F22" s="111">
        <v>1606.6447924564807</v>
      </c>
      <c r="G22" s="111">
        <v>1747.1870247927936</v>
      </c>
      <c r="H22" s="111">
        <v>1864.8033537730576</v>
      </c>
      <c r="I22" s="111">
        <v>1941.2842142228562</v>
      </c>
      <c r="J22" s="111">
        <v>1918.3911222786917</v>
      </c>
      <c r="K22" s="111">
        <v>1902.8068596865496</v>
      </c>
      <c r="L22" s="197">
        <v>1746.8161210262424</v>
      </c>
      <c r="M22" s="197">
        <v>1903.7040180070289</v>
      </c>
      <c r="N22" s="197">
        <v>1985.8167827013367</v>
      </c>
    </row>
    <row r="23" spans="1:14" ht="18.75" customHeight="1" x14ac:dyDescent="0.2">
      <c r="A23" s="66" t="s">
        <v>359</v>
      </c>
      <c r="B23" s="111">
        <v>163.12966737256505</v>
      </c>
      <c r="C23" s="111">
        <v>192.8039384863668</v>
      </c>
      <c r="D23" s="111">
        <v>203.2289117587859</v>
      </c>
      <c r="E23" s="111">
        <v>196.21336444896451</v>
      </c>
      <c r="F23" s="111">
        <v>353.07390339822967</v>
      </c>
      <c r="G23" s="111">
        <v>438.39811599028951</v>
      </c>
      <c r="H23" s="111">
        <v>429.701310843253</v>
      </c>
      <c r="I23" s="111">
        <v>450.05924285680339</v>
      </c>
      <c r="J23" s="111">
        <v>481.476521557593</v>
      </c>
      <c r="K23" s="111">
        <v>447.02733649124445</v>
      </c>
      <c r="L23" s="197">
        <v>440.97854921523617</v>
      </c>
      <c r="M23" s="197">
        <v>471.72152907743623</v>
      </c>
      <c r="N23" s="197">
        <v>518.33806909508746</v>
      </c>
    </row>
    <row r="24" spans="1:14" ht="18.75" customHeight="1" x14ac:dyDescent="0.2">
      <c r="A24" s="66" t="s">
        <v>360</v>
      </c>
      <c r="B24" s="111">
        <v>81.874298398432643</v>
      </c>
      <c r="C24" s="111">
        <v>96.011974272695028</v>
      </c>
      <c r="D24" s="111">
        <v>102.65056648198164</v>
      </c>
      <c r="E24" s="111">
        <v>94.090646188668075</v>
      </c>
      <c r="F24" s="111">
        <v>230.21979998209613</v>
      </c>
      <c r="G24" s="111">
        <v>309.05782665374966</v>
      </c>
      <c r="H24" s="111">
        <v>302.56244765018698</v>
      </c>
      <c r="I24" s="111">
        <v>321.79748837837741</v>
      </c>
      <c r="J24" s="111">
        <v>359.5586193380006</v>
      </c>
      <c r="K24" s="111">
        <v>313.7489353519519</v>
      </c>
      <c r="L24" s="197">
        <v>312.95688326812274</v>
      </c>
      <c r="M24" s="197">
        <v>346.24567147884972</v>
      </c>
      <c r="N24" s="197">
        <v>383.5332978133286</v>
      </c>
    </row>
    <row r="25" spans="1:14" ht="18.75" customHeight="1" x14ac:dyDescent="0.2">
      <c r="A25" s="66" t="s">
        <v>361</v>
      </c>
      <c r="B25" s="111">
        <v>81.255368974132423</v>
      </c>
      <c r="C25" s="111">
        <v>96.79196421367179</v>
      </c>
      <c r="D25" s="111">
        <v>100.57834527680426</v>
      </c>
      <c r="E25" s="111">
        <v>102.12271826029642</v>
      </c>
      <c r="F25" s="111">
        <v>122.85410341613355</v>
      </c>
      <c r="G25" s="111">
        <v>129.34028933653983</v>
      </c>
      <c r="H25" s="111">
        <v>127.13886319306602</v>
      </c>
      <c r="I25" s="111">
        <v>128.26175447842601</v>
      </c>
      <c r="J25" s="111">
        <v>121.91790221959241</v>
      </c>
      <c r="K25" s="111">
        <v>133.27840113929253</v>
      </c>
      <c r="L25" s="197">
        <v>128.02166594711346</v>
      </c>
      <c r="M25" s="197">
        <v>125.47585759858654</v>
      </c>
      <c r="N25" s="197">
        <v>134.80477128175889</v>
      </c>
    </row>
    <row r="26" spans="1:14" ht="18.75" customHeight="1" x14ac:dyDescent="0.2">
      <c r="A26" s="66" t="s">
        <v>362</v>
      </c>
      <c r="B26" s="111">
        <v>1302.765061151357</v>
      </c>
      <c r="C26" s="111">
        <v>1485.3266338869387</v>
      </c>
      <c r="D26" s="111">
        <v>1435.4035217271485</v>
      </c>
      <c r="E26" s="111">
        <v>1482.9342038112427</v>
      </c>
      <c r="F26" s="111">
        <v>1253.5708890582509</v>
      </c>
      <c r="G26" s="111">
        <v>1308.788908802504</v>
      </c>
      <c r="H26" s="111">
        <v>1435.1020429298046</v>
      </c>
      <c r="I26" s="111">
        <v>1491.2249713660528</v>
      </c>
      <c r="J26" s="111">
        <v>1436.9146007210986</v>
      </c>
      <c r="K26" s="111">
        <v>1455.7795231953053</v>
      </c>
      <c r="L26" s="197">
        <v>1305.8375718110062</v>
      </c>
      <c r="M26" s="197">
        <v>1431.9824889295926</v>
      </c>
      <c r="N26" s="197">
        <v>1467.4787136062491</v>
      </c>
    </row>
    <row r="27" spans="1:14" ht="18.75" customHeight="1" x14ac:dyDescent="0.2">
      <c r="A27" s="66" t="s">
        <v>363</v>
      </c>
      <c r="B27" s="111">
        <v>1932.1080967168573</v>
      </c>
      <c r="C27" s="111">
        <v>1893.6162767422838</v>
      </c>
      <c r="D27" s="111">
        <v>1881.3561527177123</v>
      </c>
      <c r="E27" s="111">
        <v>1936.0956935544041</v>
      </c>
      <c r="F27" s="111">
        <v>1794.9317267674787</v>
      </c>
      <c r="G27" s="111">
        <v>1671.5769300445631</v>
      </c>
      <c r="H27" s="111">
        <v>1655.3692207168845</v>
      </c>
      <c r="I27" s="111">
        <v>1659.4659036159985</v>
      </c>
      <c r="J27" s="111">
        <v>1601.0475065461856</v>
      </c>
      <c r="K27" s="111">
        <v>1876.6236314841449</v>
      </c>
      <c r="L27" s="197">
        <v>1944.5639134309392</v>
      </c>
      <c r="M27" s="197">
        <v>1662.2958987712436</v>
      </c>
      <c r="N27" s="197">
        <v>1629.991489187162</v>
      </c>
    </row>
    <row r="28" spans="1:14" ht="18.75" customHeight="1" x14ac:dyDescent="0.2">
      <c r="A28" s="67" t="s">
        <v>364</v>
      </c>
      <c r="B28" s="111">
        <v>1016.7104324010018</v>
      </c>
      <c r="C28" s="111">
        <v>1037.714675572814</v>
      </c>
      <c r="D28" s="111">
        <v>1028.6215836652618</v>
      </c>
      <c r="E28" s="111">
        <v>1028.8075216231121</v>
      </c>
      <c r="F28" s="111">
        <v>1049.5041669787718</v>
      </c>
      <c r="G28" s="111">
        <v>1017.0005152169284</v>
      </c>
      <c r="H28" s="111">
        <v>1018.1946338938537</v>
      </c>
      <c r="I28" s="111">
        <v>1030.4523274340604</v>
      </c>
      <c r="J28" s="111">
        <v>1011.2426746353833</v>
      </c>
      <c r="K28" s="111">
        <v>1013.7603722753008</v>
      </c>
      <c r="L28" s="197">
        <v>1031.1622343508739</v>
      </c>
      <c r="M28" s="197">
        <v>1036.0988767684307</v>
      </c>
      <c r="N28" s="197">
        <v>1048.9571607641042</v>
      </c>
    </row>
    <row r="29" spans="1:14" ht="18.75" customHeight="1" x14ac:dyDescent="0.2">
      <c r="A29" s="66" t="s">
        <v>365</v>
      </c>
      <c r="B29" s="111">
        <v>354.49082448910298</v>
      </c>
      <c r="C29" s="111">
        <v>361.6290392262656</v>
      </c>
      <c r="D29" s="111">
        <v>358.15420634084296</v>
      </c>
      <c r="E29" s="111">
        <v>358.65258489983086</v>
      </c>
      <c r="F29" s="111">
        <v>365.68123478069282</v>
      </c>
      <c r="G29" s="111">
        <v>353.92580373841815</v>
      </c>
      <c r="H29" s="111">
        <v>354.73846760478824</v>
      </c>
      <c r="I29" s="111">
        <v>359.61122001451594</v>
      </c>
      <c r="J29" s="111">
        <v>352.24879192767918</v>
      </c>
      <c r="K29" s="111">
        <v>352.57103948715752</v>
      </c>
      <c r="L29" s="197">
        <v>358.24761295301357</v>
      </c>
      <c r="M29" s="197">
        <v>359.76576656204088</v>
      </c>
      <c r="N29" s="197">
        <v>364.21356778964412</v>
      </c>
    </row>
    <row r="30" spans="1:14" ht="18.75" customHeight="1" x14ac:dyDescent="0.2">
      <c r="A30" s="66" t="s">
        <v>366</v>
      </c>
      <c r="B30" s="111">
        <v>662.21960791189883</v>
      </c>
      <c r="C30" s="111">
        <v>676.08563634654831</v>
      </c>
      <c r="D30" s="111">
        <v>670.46737732441886</v>
      </c>
      <c r="E30" s="111">
        <v>670.15493672328125</v>
      </c>
      <c r="F30" s="111">
        <v>683.82293219807889</v>
      </c>
      <c r="G30" s="111">
        <v>663.07471147851027</v>
      </c>
      <c r="H30" s="111">
        <v>663.45616628906544</v>
      </c>
      <c r="I30" s="111">
        <v>670.84110741954441</v>
      </c>
      <c r="J30" s="111">
        <v>658.99388270770407</v>
      </c>
      <c r="K30" s="111">
        <v>661.18933278814336</v>
      </c>
      <c r="L30" s="197">
        <v>672.91462139786029</v>
      </c>
      <c r="M30" s="197">
        <v>676.33311020638985</v>
      </c>
      <c r="N30" s="197">
        <v>684.74359297445994</v>
      </c>
    </row>
    <row r="31" spans="1:14" ht="18.75" customHeight="1" x14ac:dyDescent="0.2">
      <c r="A31" s="66" t="s">
        <v>367</v>
      </c>
      <c r="B31" s="111">
        <v>915.39766431585542</v>
      </c>
      <c r="C31" s="111">
        <v>855.9016011694697</v>
      </c>
      <c r="D31" s="111">
        <v>852.73456905245052</v>
      </c>
      <c r="E31" s="111">
        <v>907.28817193129214</v>
      </c>
      <c r="F31" s="111">
        <v>745.42755978870707</v>
      </c>
      <c r="G31" s="111">
        <v>654.57641482763484</v>
      </c>
      <c r="H31" s="111">
        <v>637.17458682303072</v>
      </c>
      <c r="I31" s="111">
        <v>629.01357618193811</v>
      </c>
      <c r="J31" s="111">
        <v>589.80483191080214</v>
      </c>
      <c r="K31" s="111">
        <v>862.86325920884394</v>
      </c>
      <c r="L31" s="197">
        <v>913.40167908006538</v>
      </c>
      <c r="M31" s="197">
        <v>626.19702200281279</v>
      </c>
      <c r="N31" s="197">
        <v>581.03432842305779</v>
      </c>
    </row>
    <row r="32" spans="1:14" ht="18.75" customHeight="1" x14ac:dyDescent="0.2">
      <c r="A32" s="66" t="s">
        <v>368</v>
      </c>
      <c r="B32" s="111">
        <v>134.31791080715365</v>
      </c>
      <c r="C32" s="111">
        <v>126.53486026653398</v>
      </c>
      <c r="D32" s="111">
        <v>123.62578696373187</v>
      </c>
      <c r="E32" s="111">
        <v>127.91256247594231</v>
      </c>
      <c r="F32" s="111">
        <v>114.38443043941845</v>
      </c>
      <c r="G32" s="111">
        <v>101.31042625648155</v>
      </c>
      <c r="H32" s="111">
        <v>96.321307729909847</v>
      </c>
      <c r="I32" s="111">
        <v>91.455561711926109</v>
      </c>
      <c r="J32" s="111">
        <v>80.184562273859441</v>
      </c>
      <c r="K32" s="111">
        <v>85.879639211812759</v>
      </c>
      <c r="L32" s="197">
        <v>91.146255565665868</v>
      </c>
      <c r="M32" s="197">
        <v>98.041211517959454</v>
      </c>
      <c r="N32" s="197">
        <v>95.669131196764909</v>
      </c>
    </row>
    <row r="33" spans="1:14" ht="18.75" customHeight="1" x14ac:dyDescent="0.2">
      <c r="A33" s="66" t="s">
        <v>369</v>
      </c>
      <c r="B33" s="111">
        <v>781.07975350870174</v>
      </c>
      <c r="C33" s="111">
        <v>729.3667409029357</v>
      </c>
      <c r="D33" s="111">
        <v>729.10878208871861</v>
      </c>
      <c r="E33" s="111">
        <v>779.37560945534983</v>
      </c>
      <c r="F33" s="111">
        <v>631.04312934928862</v>
      </c>
      <c r="G33" s="111">
        <v>553.26598857115334</v>
      </c>
      <c r="H33" s="111">
        <v>540.85327909312082</v>
      </c>
      <c r="I33" s="111">
        <v>537.55801447001204</v>
      </c>
      <c r="J33" s="111">
        <v>509.62026963694274</v>
      </c>
      <c r="K33" s="111">
        <v>776.98361999703116</v>
      </c>
      <c r="L33" s="197">
        <v>822.25542351439947</v>
      </c>
      <c r="M33" s="197">
        <v>528.1558104848533</v>
      </c>
      <c r="N33" s="197">
        <v>485.36519722629282</v>
      </c>
    </row>
    <row r="34" spans="1:14" ht="18.75" customHeight="1" x14ac:dyDescent="0.2">
      <c r="A34" s="66" t="s">
        <v>370</v>
      </c>
      <c r="B34" s="111">
        <v>854.75454919705896</v>
      </c>
      <c r="C34" s="111">
        <v>857.57516476680485</v>
      </c>
      <c r="D34" s="111">
        <v>804.5301086196032</v>
      </c>
      <c r="E34" s="111">
        <v>702.72120270310768</v>
      </c>
      <c r="F34" s="111">
        <v>623.20816162814424</v>
      </c>
      <c r="G34" s="111">
        <v>688.22355972514379</v>
      </c>
      <c r="H34" s="111">
        <v>744.71946623684221</v>
      </c>
      <c r="I34" s="111">
        <v>790.89001723047863</v>
      </c>
      <c r="J34" s="111">
        <v>714.94825781443274</v>
      </c>
      <c r="K34" s="111">
        <v>777.94381091616719</v>
      </c>
      <c r="L34" s="197">
        <v>728.89723015411062</v>
      </c>
      <c r="M34" s="197">
        <v>529.0957287299201</v>
      </c>
      <c r="N34" s="197">
        <v>720.82223800328734</v>
      </c>
    </row>
    <row r="35" spans="1:14" ht="18.75" customHeight="1" x14ac:dyDescent="0.2">
      <c r="A35" s="66" t="s">
        <v>371</v>
      </c>
      <c r="B35" s="111">
        <v>564.9693113654597</v>
      </c>
      <c r="C35" s="111">
        <v>574.12893524635456</v>
      </c>
      <c r="D35" s="111">
        <v>525.67928042310473</v>
      </c>
      <c r="E35" s="111">
        <v>439.88391317723318</v>
      </c>
      <c r="F35" s="111">
        <v>323.12899307133853</v>
      </c>
      <c r="G35" s="111">
        <v>339.7062303989872</v>
      </c>
      <c r="H35" s="111">
        <v>413.35012586525329</v>
      </c>
      <c r="I35" s="111">
        <v>449.37474179880314</v>
      </c>
      <c r="J35" s="111">
        <v>390.8918017387806</v>
      </c>
      <c r="K35" s="111">
        <v>482.23175174918219</v>
      </c>
      <c r="L35" s="197">
        <v>449.5459527462599</v>
      </c>
      <c r="M35" s="197">
        <v>236.89870183039497</v>
      </c>
      <c r="N35" s="197">
        <v>427.05290849129176</v>
      </c>
    </row>
    <row r="36" spans="1:14" ht="18.75" customHeight="1" x14ac:dyDescent="0.2">
      <c r="A36" s="66" t="s">
        <v>372</v>
      </c>
      <c r="B36" s="111">
        <v>289.78523783159926</v>
      </c>
      <c r="C36" s="111">
        <v>283.44622952045029</v>
      </c>
      <c r="D36" s="111">
        <v>278.85082819649841</v>
      </c>
      <c r="E36" s="111">
        <v>262.8372895258745</v>
      </c>
      <c r="F36" s="111">
        <v>300.07916855680571</v>
      </c>
      <c r="G36" s="111">
        <v>348.51732932615653</v>
      </c>
      <c r="H36" s="111">
        <v>331.36934037158892</v>
      </c>
      <c r="I36" s="111">
        <v>341.51527543167549</v>
      </c>
      <c r="J36" s="111">
        <v>324.05645607565214</v>
      </c>
      <c r="K36" s="111">
        <v>295.71205916698494</v>
      </c>
      <c r="L36" s="197">
        <v>279.35127740785072</v>
      </c>
      <c r="M36" s="197">
        <v>292.19702689952516</v>
      </c>
      <c r="N36" s="197">
        <v>293.76932951199564</v>
      </c>
    </row>
    <row r="37" spans="1:14" ht="18.75" customHeight="1" x14ac:dyDescent="0.2">
      <c r="A37" s="66" t="s">
        <v>373</v>
      </c>
      <c r="B37" s="111">
        <v>2061.7798490103933</v>
      </c>
      <c r="C37" s="111">
        <v>1963.669354811477</v>
      </c>
      <c r="D37" s="111">
        <v>2067.7830163831768</v>
      </c>
      <c r="E37" s="111">
        <v>2137.0925312503891</v>
      </c>
      <c r="F37" s="111">
        <v>2359.1361834627119</v>
      </c>
      <c r="G37" s="111">
        <v>2200.5171524518578</v>
      </c>
      <c r="H37" s="111">
        <v>2071.5714889461656</v>
      </c>
      <c r="I37" s="111">
        <v>1989.4737593946531</v>
      </c>
      <c r="J37" s="111">
        <v>2115.9764516479095</v>
      </c>
      <c r="K37" s="111">
        <v>1839.4127168647215</v>
      </c>
      <c r="L37" s="197">
        <v>2045.1560354820697</v>
      </c>
      <c r="M37" s="197">
        <v>2432.0004920827823</v>
      </c>
      <c r="N37" s="197">
        <v>2191.6265944275447</v>
      </c>
    </row>
    <row r="38" spans="1:14" ht="18.75" customHeight="1" thickBot="1" x14ac:dyDescent="0.25">
      <c r="A38" s="68"/>
      <c r="B38" s="63"/>
      <c r="C38" s="63"/>
      <c r="D38" s="63"/>
      <c r="E38" s="63"/>
      <c r="F38" s="63"/>
      <c r="G38" s="63"/>
      <c r="H38" s="63"/>
      <c r="I38" s="63"/>
      <c r="J38" s="63"/>
      <c r="K38" s="63"/>
      <c r="L38" s="63"/>
      <c r="M38" s="3"/>
    </row>
    <row r="39" spans="1:14" ht="14.25" customHeight="1" x14ac:dyDescent="0.2">
      <c r="A39" s="425" t="s">
        <v>54</v>
      </c>
      <c r="B39" s="490"/>
      <c r="C39" s="490"/>
      <c r="D39" s="490"/>
      <c r="E39" s="490"/>
      <c r="F39" s="490"/>
      <c r="G39" s="490"/>
      <c r="H39" s="490"/>
      <c r="I39" s="490"/>
      <c r="J39" s="490"/>
      <c r="K39" s="490"/>
      <c r="L39" s="490"/>
      <c r="M39" s="490"/>
      <c r="N39" s="490"/>
    </row>
    <row r="40" spans="1:14" ht="14.25" customHeight="1" x14ac:dyDescent="0.2">
      <c r="A40" s="491" t="s">
        <v>899</v>
      </c>
      <c r="B40" s="491"/>
      <c r="C40" s="491"/>
      <c r="D40" s="491"/>
      <c r="E40" s="491"/>
      <c r="F40" s="491"/>
      <c r="G40" s="491"/>
      <c r="H40" s="491"/>
      <c r="I40" s="491"/>
      <c r="J40" s="491"/>
      <c r="K40" s="491"/>
      <c r="L40" s="491"/>
      <c r="M40" s="491"/>
      <c r="N40" s="491"/>
    </row>
    <row r="41" spans="1:14" ht="14.25" customHeight="1" x14ac:dyDescent="0.2">
      <c r="A41" s="487" t="s">
        <v>374</v>
      </c>
      <c r="B41" s="487"/>
      <c r="C41" s="487"/>
      <c r="D41" s="487"/>
      <c r="E41" s="487"/>
      <c r="F41" s="487"/>
      <c r="G41" s="487"/>
      <c r="H41" s="487"/>
      <c r="I41" s="487"/>
      <c r="J41" s="487"/>
      <c r="K41" s="487"/>
      <c r="L41" s="487"/>
      <c r="M41" s="1"/>
    </row>
    <row r="42" spans="1:14" ht="14.25" customHeight="1" x14ac:dyDescent="0.2">
      <c r="A42" s="487" t="s">
        <v>375</v>
      </c>
      <c r="B42" s="487"/>
      <c r="C42" s="487"/>
      <c r="D42" s="487"/>
      <c r="E42" s="487"/>
      <c r="F42" s="487"/>
      <c r="G42" s="487"/>
      <c r="H42" s="487"/>
      <c r="I42" s="487"/>
      <c r="J42" s="487"/>
      <c r="K42" s="487"/>
      <c r="L42" s="487"/>
      <c r="M42" s="1"/>
    </row>
    <row r="43" spans="1:14" ht="18.75" customHeight="1" x14ac:dyDescent="0.2">
      <c r="A43" s="381" t="s">
        <v>376</v>
      </c>
      <c r="B43" s="381"/>
      <c r="C43" s="381"/>
      <c r="D43" s="381"/>
      <c r="E43" s="381"/>
      <c r="F43" s="381"/>
      <c r="G43" s="381"/>
      <c r="H43" s="381"/>
      <c r="I43" s="381"/>
      <c r="J43" s="381"/>
      <c r="K43" s="381"/>
      <c r="L43" s="381"/>
      <c r="M43" s="1"/>
    </row>
  </sheetData>
  <mergeCells count="10">
    <mergeCell ref="A1:N2"/>
    <mergeCell ref="A3:N3"/>
    <mergeCell ref="A42:L42"/>
    <mergeCell ref="A43:L43"/>
    <mergeCell ref="A4:A5"/>
    <mergeCell ref="A41:L41"/>
    <mergeCell ref="A39:N39"/>
    <mergeCell ref="A40:N40"/>
    <mergeCell ref="B4:I4"/>
    <mergeCell ref="J4:N4"/>
  </mergeCells>
  <hyperlinks>
    <hyperlink ref="A43" r:id="rId1" display="http://www.sbp.org.pk/ecodata/fe25.xls"/>
  </hyperlinks>
  <pageMargins left="0.7" right="0.7" top="0.75" bottom="0.75" header="0.3" footer="0.3"/>
  <pageSetup paperSize="9" scale="56" orientation="portrait"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7"/>
  <sheetViews>
    <sheetView view="pageBreakPreview" topLeftCell="A46" zoomScaleNormal="100" zoomScaleSheetLayoutView="100" workbookViewId="0">
      <selection activeCell="F64" sqref="F64:F65"/>
    </sheetView>
  </sheetViews>
  <sheetFormatPr defaultColWidth="9.125" defaultRowHeight="14.25" x14ac:dyDescent="0.2"/>
  <cols>
    <col min="1" max="1" width="3.125" style="2" bestFit="1" customWidth="1"/>
    <col min="2" max="2" width="40.5" style="2" customWidth="1"/>
    <col min="3" max="4" width="8" style="2" bestFit="1" customWidth="1"/>
    <col min="5" max="5" width="5.875" style="2" bestFit="1" customWidth="1"/>
    <col min="6" max="7" width="8" style="2" bestFit="1" customWidth="1"/>
    <col min="8" max="8" width="6.25" style="2" bestFit="1" customWidth="1"/>
    <col min="9" max="10" width="8" style="2" bestFit="1" customWidth="1"/>
    <col min="11" max="11" width="6.5" style="2" bestFit="1" customWidth="1"/>
    <col min="12" max="16384" width="9.125" style="2"/>
  </cols>
  <sheetData>
    <row r="1" spans="1:11" ht="17.25" x14ac:dyDescent="0.2">
      <c r="A1" s="355" t="s">
        <v>377</v>
      </c>
      <c r="B1" s="355"/>
      <c r="C1" s="355"/>
      <c r="D1" s="355"/>
      <c r="E1" s="355"/>
      <c r="F1" s="355"/>
      <c r="G1" s="355"/>
      <c r="H1" s="355"/>
      <c r="I1" s="355"/>
      <c r="J1" s="355"/>
      <c r="K1" s="355"/>
    </row>
    <row r="2" spans="1:11" ht="15" thickBot="1" x14ac:dyDescent="0.25">
      <c r="A2" s="406" t="s">
        <v>127</v>
      </c>
      <c r="B2" s="406"/>
      <c r="C2" s="406"/>
      <c r="D2" s="406"/>
      <c r="E2" s="406"/>
      <c r="F2" s="406"/>
      <c r="G2" s="406"/>
      <c r="H2" s="406"/>
      <c r="I2" s="406"/>
      <c r="J2" s="406"/>
      <c r="K2" s="406"/>
    </row>
    <row r="3" spans="1:11" ht="15.75" thickTop="1" thickBot="1" x14ac:dyDescent="0.25">
      <c r="A3" s="369" t="s">
        <v>378</v>
      </c>
      <c r="B3" s="495" t="s">
        <v>379</v>
      </c>
      <c r="C3" s="374" t="s">
        <v>919</v>
      </c>
      <c r="D3" s="374"/>
      <c r="E3" s="373"/>
      <c r="F3" s="372" t="s">
        <v>920</v>
      </c>
      <c r="G3" s="374"/>
      <c r="H3" s="373"/>
      <c r="I3" s="372" t="s">
        <v>921</v>
      </c>
      <c r="J3" s="374"/>
      <c r="K3" s="374"/>
    </row>
    <row r="4" spans="1:11" ht="18" x14ac:dyDescent="0.2">
      <c r="A4" s="494"/>
      <c r="B4" s="496"/>
      <c r="C4" s="104" t="s">
        <v>380</v>
      </c>
      <c r="D4" s="104" t="s">
        <v>382</v>
      </c>
      <c r="E4" s="498" t="s">
        <v>164</v>
      </c>
      <c r="F4" s="104" t="s">
        <v>380</v>
      </c>
      <c r="G4" s="104" t="s">
        <v>382</v>
      </c>
      <c r="H4" s="498" t="s">
        <v>164</v>
      </c>
      <c r="I4" s="104" t="s">
        <v>380</v>
      </c>
      <c r="J4" s="104" t="s">
        <v>382</v>
      </c>
      <c r="K4" s="464" t="s">
        <v>164</v>
      </c>
    </row>
    <row r="5" spans="1:11" ht="15" thickBot="1" x14ac:dyDescent="0.25">
      <c r="A5" s="368"/>
      <c r="B5" s="497"/>
      <c r="C5" s="53" t="s">
        <v>381</v>
      </c>
      <c r="D5" s="53" t="s">
        <v>383</v>
      </c>
      <c r="E5" s="499"/>
      <c r="F5" s="53" t="s">
        <v>381</v>
      </c>
      <c r="G5" s="53" t="s">
        <v>383</v>
      </c>
      <c r="H5" s="499"/>
      <c r="I5" s="53" t="s">
        <v>381</v>
      </c>
      <c r="J5" s="53" t="s">
        <v>381</v>
      </c>
      <c r="K5" s="500"/>
    </row>
    <row r="6" spans="1:11" ht="15" thickTop="1" x14ac:dyDescent="0.2">
      <c r="A6" s="51" t="s">
        <v>106</v>
      </c>
      <c r="B6" s="44" t="s">
        <v>384</v>
      </c>
      <c r="C6" s="108">
        <v>270.93397499999998</v>
      </c>
      <c r="D6" s="108">
        <v>34.875702000000004</v>
      </c>
      <c r="E6" s="108">
        <v>305.80967699999997</v>
      </c>
      <c r="F6" s="108">
        <v>1728.7889879999998</v>
      </c>
      <c r="G6" s="108">
        <v>116.06186500000003</v>
      </c>
      <c r="H6" s="108">
        <v>1844.8508529999997</v>
      </c>
      <c r="I6" s="108">
        <v>1504.5657860000001</v>
      </c>
      <c r="J6" s="108">
        <v>-12.401005000000001</v>
      </c>
      <c r="K6" s="108">
        <v>1492.1647809999997</v>
      </c>
    </row>
    <row r="7" spans="1:11" x14ac:dyDescent="0.2">
      <c r="A7" s="70">
        <v>1</v>
      </c>
      <c r="B7" s="5" t="s">
        <v>385</v>
      </c>
      <c r="C7" s="109">
        <v>0</v>
      </c>
      <c r="D7" s="109">
        <v>0</v>
      </c>
      <c r="E7" s="109">
        <v>0</v>
      </c>
      <c r="F7" s="109">
        <v>0</v>
      </c>
      <c r="G7" s="109">
        <v>0</v>
      </c>
      <c r="H7" s="109">
        <v>0</v>
      </c>
      <c r="I7" s="109">
        <v>0</v>
      </c>
      <c r="J7" s="109">
        <v>0</v>
      </c>
      <c r="K7" s="109">
        <v>0</v>
      </c>
    </row>
    <row r="8" spans="1:11" x14ac:dyDescent="0.2">
      <c r="A8" s="70">
        <v>2</v>
      </c>
      <c r="B8" s="5" t="s">
        <v>386</v>
      </c>
      <c r="C8" s="109">
        <v>0.45784200000000003</v>
      </c>
      <c r="D8" s="109">
        <v>0</v>
      </c>
      <c r="E8" s="109">
        <v>0.45784200000000003</v>
      </c>
      <c r="F8" s="109">
        <v>2.2915829999999997</v>
      </c>
      <c r="G8" s="109">
        <v>-7.2624000000000022E-2</v>
      </c>
      <c r="H8" s="109">
        <v>2.2189589999999999</v>
      </c>
      <c r="I8" s="109">
        <v>-219.04354799999999</v>
      </c>
      <c r="J8" s="109">
        <v>-8.1510000000000003E-3</v>
      </c>
      <c r="K8" s="109">
        <v>-219.05169899999999</v>
      </c>
    </row>
    <row r="9" spans="1:11" x14ac:dyDescent="0.2">
      <c r="A9" s="70">
        <v>3</v>
      </c>
      <c r="B9" s="5" t="s">
        <v>387</v>
      </c>
      <c r="C9" s="109">
        <v>-0.102044</v>
      </c>
      <c r="D9" s="109">
        <v>0</v>
      </c>
      <c r="E9" s="109">
        <v>-0.102044</v>
      </c>
      <c r="F9" s="109">
        <v>-1.6190750000000003</v>
      </c>
      <c r="G9" s="109">
        <v>-0.38843499999999997</v>
      </c>
      <c r="H9" s="109">
        <v>-2.0075099999999999</v>
      </c>
      <c r="I9" s="109">
        <v>-1.118066</v>
      </c>
      <c r="J9" s="109">
        <v>-0.690361</v>
      </c>
      <c r="K9" s="109">
        <v>-1.8084269999999998</v>
      </c>
    </row>
    <row r="10" spans="1:11" x14ac:dyDescent="0.2">
      <c r="A10" s="70">
        <v>4</v>
      </c>
      <c r="B10" s="5" t="s">
        <v>388</v>
      </c>
      <c r="C10" s="109">
        <v>0</v>
      </c>
      <c r="D10" s="109">
        <v>0</v>
      </c>
      <c r="E10" s="109">
        <v>0</v>
      </c>
      <c r="F10" s="109">
        <v>0</v>
      </c>
      <c r="G10" s="109">
        <v>0</v>
      </c>
      <c r="H10" s="109">
        <v>0</v>
      </c>
      <c r="I10" s="109">
        <v>0</v>
      </c>
      <c r="J10" s="109">
        <v>0</v>
      </c>
      <c r="K10" s="109">
        <v>0</v>
      </c>
    </row>
    <row r="11" spans="1:11" x14ac:dyDescent="0.2">
      <c r="A11" s="70">
        <v>5</v>
      </c>
      <c r="B11" s="5" t="s">
        <v>140</v>
      </c>
      <c r="C11" s="109">
        <v>1.8879760000000001</v>
      </c>
      <c r="D11" s="109">
        <v>0</v>
      </c>
      <c r="E11" s="109">
        <v>1.8879760000000001</v>
      </c>
      <c r="F11" s="109">
        <v>20.472467999999999</v>
      </c>
      <c r="G11" s="109">
        <v>0.79295699999999991</v>
      </c>
      <c r="H11" s="109">
        <v>21.265425</v>
      </c>
      <c r="I11" s="109">
        <v>20.377135000000003</v>
      </c>
      <c r="J11" s="109">
        <v>8.5463620000000002</v>
      </c>
      <c r="K11" s="109">
        <v>28.923497000000001</v>
      </c>
    </row>
    <row r="12" spans="1:11" x14ac:dyDescent="0.2">
      <c r="A12" s="70">
        <v>6</v>
      </c>
      <c r="B12" s="5" t="s">
        <v>389</v>
      </c>
      <c r="C12" s="109">
        <v>0</v>
      </c>
      <c r="D12" s="109">
        <v>0</v>
      </c>
      <c r="E12" s="109">
        <v>0</v>
      </c>
      <c r="F12" s="109">
        <v>0</v>
      </c>
      <c r="G12" s="109">
        <v>0</v>
      </c>
      <c r="H12" s="109">
        <v>0</v>
      </c>
      <c r="I12" s="109">
        <v>0</v>
      </c>
      <c r="J12" s="109">
        <v>0</v>
      </c>
      <c r="K12" s="109">
        <v>0</v>
      </c>
    </row>
    <row r="13" spans="1:11" x14ac:dyDescent="0.2">
      <c r="A13" s="70">
        <v>7</v>
      </c>
      <c r="B13" s="66" t="s">
        <v>154</v>
      </c>
      <c r="C13" s="109">
        <v>1.7745E-2</v>
      </c>
      <c r="D13" s="109">
        <v>0</v>
      </c>
      <c r="E13" s="109">
        <v>1.7745E-2</v>
      </c>
      <c r="F13" s="109">
        <v>0.10284199999999999</v>
      </c>
      <c r="G13" s="109">
        <v>0</v>
      </c>
      <c r="H13" s="109">
        <v>0.10284199999999999</v>
      </c>
      <c r="I13" s="109">
        <v>3.5298999999999997E-2</v>
      </c>
      <c r="J13" s="109">
        <v>1.137E-2</v>
      </c>
      <c r="K13" s="109">
        <v>4.6668999999999995E-2</v>
      </c>
    </row>
    <row r="14" spans="1:11" x14ac:dyDescent="0.2">
      <c r="A14" s="70">
        <v>8</v>
      </c>
      <c r="B14" s="5" t="s">
        <v>390</v>
      </c>
      <c r="C14" s="109">
        <v>0</v>
      </c>
      <c r="D14" s="109">
        <v>0</v>
      </c>
      <c r="E14" s="109">
        <v>0</v>
      </c>
      <c r="F14" s="109">
        <v>0</v>
      </c>
      <c r="G14" s="109">
        <v>0</v>
      </c>
      <c r="H14" s="109">
        <v>0</v>
      </c>
      <c r="I14" s="109">
        <v>0</v>
      </c>
      <c r="J14" s="109">
        <v>0</v>
      </c>
      <c r="K14" s="109">
        <v>0</v>
      </c>
    </row>
    <row r="15" spans="1:11" x14ac:dyDescent="0.2">
      <c r="A15" s="70">
        <v>9</v>
      </c>
      <c r="B15" s="5" t="s">
        <v>391</v>
      </c>
      <c r="C15" s="109">
        <v>0.102449</v>
      </c>
      <c r="D15" s="109">
        <v>0</v>
      </c>
      <c r="E15" s="109">
        <v>0.102449</v>
      </c>
      <c r="F15" s="109">
        <v>1.1269389999999999</v>
      </c>
      <c r="G15" s="109">
        <v>0</v>
      </c>
      <c r="H15" s="109">
        <v>1.1269389999999999</v>
      </c>
      <c r="I15" s="109">
        <v>1.1269389999999999</v>
      </c>
      <c r="J15" s="109">
        <v>0</v>
      </c>
      <c r="K15" s="109">
        <v>1.1269389999999999</v>
      </c>
    </row>
    <row r="16" spans="1:11" x14ac:dyDescent="0.2">
      <c r="A16" s="70">
        <v>10</v>
      </c>
      <c r="B16" s="5" t="s">
        <v>392</v>
      </c>
      <c r="C16" s="109">
        <v>10.013108000000001</v>
      </c>
      <c r="D16" s="109">
        <v>-1.0685640000000001</v>
      </c>
      <c r="E16" s="109">
        <v>8.9445440000000005</v>
      </c>
      <c r="F16" s="109">
        <v>61.558628000000006</v>
      </c>
      <c r="G16" s="109">
        <v>3.6549800000000001</v>
      </c>
      <c r="H16" s="109">
        <v>65.213607999999994</v>
      </c>
      <c r="I16" s="109">
        <v>0.6540349999999997</v>
      </c>
      <c r="J16" s="109">
        <v>-0.59884099999999985</v>
      </c>
      <c r="K16" s="109">
        <v>5.5194000000000076E-2</v>
      </c>
    </row>
    <row r="17" spans="1:11" x14ac:dyDescent="0.2">
      <c r="A17" s="70">
        <v>11</v>
      </c>
      <c r="B17" s="5" t="s">
        <v>393</v>
      </c>
      <c r="C17" s="109">
        <v>81.890281999999999</v>
      </c>
      <c r="D17" s="109">
        <v>0</v>
      </c>
      <c r="E17" s="109">
        <v>81.890281999999999</v>
      </c>
      <c r="F17" s="109">
        <v>521.18187399999999</v>
      </c>
      <c r="G17" s="109">
        <v>0</v>
      </c>
      <c r="H17" s="109">
        <v>521.18187399999999</v>
      </c>
      <c r="I17" s="109">
        <v>645.10600599999987</v>
      </c>
      <c r="J17" s="109">
        <v>0.50042799999999998</v>
      </c>
      <c r="K17" s="109">
        <v>645.60643399999992</v>
      </c>
    </row>
    <row r="18" spans="1:11" x14ac:dyDescent="0.2">
      <c r="A18" s="70">
        <v>12</v>
      </c>
      <c r="B18" s="5" t="s">
        <v>394</v>
      </c>
      <c r="C18" s="109">
        <v>0</v>
      </c>
      <c r="D18" s="109">
        <v>0</v>
      </c>
      <c r="E18" s="109">
        <v>0</v>
      </c>
      <c r="F18" s="109">
        <v>0</v>
      </c>
      <c r="G18" s="109">
        <v>0</v>
      </c>
      <c r="H18" s="109">
        <v>0</v>
      </c>
      <c r="I18" s="109">
        <v>0</v>
      </c>
      <c r="J18" s="109">
        <v>0</v>
      </c>
      <c r="K18" s="109">
        <v>0</v>
      </c>
    </row>
    <row r="19" spans="1:11" x14ac:dyDescent="0.2">
      <c r="A19" s="70">
        <v>13</v>
      </c>
      <c r="B19" s="5" t="s">
        <v>152</v>
      </c>
      <c r="C19" s="109">
        <v>0.393928</v>
      </c>
      <c r="D19" s="109">
        <v>0</v>
      </c>
      <c r="E19" s="109">
        <v>0.393928</v>
      </c>
      <c r="F19" s="109">
        <v>4.3780119999999991</v>
      </c>
      <c r="G19" s="109">
        <v>0</v>
      </c>
      <c r="H19" s="109">
        <v>4.3780119999999991</v>
      </c>
      <c r="I19" s="109">
        <v>4.4348789999999996</v>
      </c>
      <c r="J19" s="109">
        <v>0</v>
      </c>
      <c r="K19" s="109">
        <v>4.4348789999999996</v>
      </c>
    </row>
    <row r="20" spans="1:11" x14ac:dyDescent="0.2">
      <c r="A20" s="70">
        <v>14</v>
      </c>
      <c r="B20" s="5" t="s">
        <v>395</v>
      </c>
      <c r="C20" s="109">
        <v>0.67197099999999998</v>
      </c>
      <c r="D20" s="109">
        <v>0</v>
      </c>
      <c r="E20" s="109">
        <v>0.67197099999999998</v>
      </c>
      <c r="F20" s="109">
        <v>7.3916810000000002</v>
      </c>
      <c r="G20" s="109">
        <v>0</v>
      </c>
      <c r="H20" s="109">
        <v>7.3916810000000002</v>
      </c>
      <c r="I20" s="109">
        <v>7.3916810000000002</v>
      </c>
      <c r="J20" s="109">
        <v>7.6689999999999996E-3</v>
      </c>
      <c r="K20" s="109">
        <v>7.3993500000000001</v>
      </c>
    </row>
    <row r="21" spans="1:11" x14ac:dyDescent="0.2">
      <c r="A21" s="70">
        <v>15</v>
      </c>
      <c r="B21" s="5" t="s">
        <v>396</v>
      </c>
      <c r="C21" s="109">
        <v>0.205904</v>
      </c>
      <c r="D21" s="109">
        <v>0</v>
      </c>
      <c r="E21" s="109">
        <v>0.205904</v>
      </c>
      <c r="F21" s="109">
        <v>2.2706390000000001</v>
      </c>
      <c r="G21" s="109">
        <v>0</v>
      </c>
      <c r="H21" s="109">
        <v>2.2706390000000001</v>
      </c>
      <c r="I21" s="109">
        <v>5.2820510000000001</v>
      </c>
      <c r="J21" s="109">
        <v>0</v>
      </c>
      <c r="K21" s="109">
        <v>5.2820510000000001</v>
      </c>
    </row>
    <row r="22" spans="1:11" x14ac:dyDescent="0.2">
      <c r="A22" s="70">
        <v>16</v>
      </c>
      <c r="B22" s="5" t="s">
        <v>146</v>
      </c>
      <c r="C22" s="109">
        <v>2.1366589999999999</v>
      </c>
      <c r="D22" s="109">
        <v>-4.0999999999999999E-4</v>
      </c>
      <c r="E22" s="109">
        <v>2.1362489999999998</v>
      </c>
      <c r="F22" s="109">
        <v>27.051684000000002</v>
      </c>
      <c r="G22" s="109">
        <v>0.13311700000000001</v>
      </c>
      <c r="H22" s="109">
        <v>27.184800999999997</v>
      </c>
      <c r="I22" s="109">
        <v>35.628639999999997</v>
      </c>
      <c r="J22" s="109">
        <v>4.0700000000000003E-4</v>
      </c>
      <c r="K22" s="109">
        <v>35.629047</v>
      </c>
    </row>
    <row r="23" spans="1:11" x14ac:dyDescent="0.2">
      <c r="A23" s="70">
        <v>17</v>
      </c>
      <c r="B23" s="5" t="s">
        <v>145</v>
      </c>
      <c r="C23" s="109">
        <v>-1.0327980000000001</v>
      </c>
      <c r="D23" s="109">
        <v>0</v>
      </c>
      <c r="E23" s="109">
        <v>-1.0327980000000001</v>
      </c>
      <c r="F23" s="109">
        <v>27.039518000000001</v>
      </c>
      <c r="G23" s="109">
        <v>-0.34219700000000003</v>
      </c>
      <c r="H23" s="109">
        <v>26.697321000000002</v>
      </c>
      <c r="I23" s="109">
        <v>35.70102</v>
      </c>
      <c r="J23" s="109">
        <v>-0.35036999999999996</v>
      </c>
      <c r="K23" s="109">
        <v>35.350649999999995</v>
      </c>
    </row>
    <row r="24" spans="1:11" x14ac:dyDescent="0.2">
      <c r="A24" s="70">
        <v>18</v>
      </c>
      <c r="B24" s="5" t="s">
        <v>397</v>
      </c>
      <c r="C24" s="109">
        <v>24.098185999999998</v>
      </c>
      <c r="D24" s="109">
        <v>-0.78772200000000003</v>
      </c>
      <c r="E24" s="109">
        <v>23.310464</v>
      </c>
      <c r="F24" s="109">
        <v>322.018754</v>
      </c>
      <c r="G24" s="109">
        <v>-1.1144479999999999</v>
      </c>
      <c r="H24" s="109">
        <v>320.90430600000002</v>
      </c>
      <c r="I24" s="109">
        <v>231.99519099999998</v>
      </c>
      <c r="J24" s="109">
        <v>-4.4680410000000004</v>
      </c>
      <c r="K24" s="109">
        <v>227.52714999999998</v>
      </c>
    </row>
    <row r="25" spans="1:11" x14ac:dyDescent="0.2">
      <c r="A25" s="70">
        <v>19</v>
      </c>
      <c r="B25" s="5" t="s">
        <v>398</v>
      </c>
      <c r="C25" s="109">
        <v>0</v>
      </c>
      <c r="D25" s="109">
        <v>0</v>
      </c>
      <c r="E25" s="109">
        <v>0</v>
      </c>
      <c r="F25" s="109">
        <v>9.0794239999999995</v>
      </c>
      <c r="G25" s="109">
        <v>0</v>
      </c>
      <c r="H25" s="109">
        <v>9.0794239999999995</v>
      </c>
      <c r="I25" s="109">
        <v>21.390145999999998</v>
      </c>
      <c r="J25" s="109">
        <v>0</v>
      </c>
      <c r="K25" s="109">
        <v>21.390145999999998</v>
      </c>
    </row>
    <row r="26" spans="1:11" x14ac:dyDescent="0.2">
      <c r="A26" s="70">
        <v>20</v>
      </c>
      <c r="B26" s="66" t="s">
        <v>399</v>
      </c>
      <c r="C26" s="109">
        <v>0</v>
      </c>
      <c r="D26" s="109">
        <v>0</v>
      </c>
      <c r="E26" s="109">
        <v>0</v>
      </c>
      <c r="F26" s="109">
        <v>0</v>
      </c>
      <c r="G26" s="109">
        <v>0</v>
      </c>
      <c r="H26" s="109">
        <v>0</v>
      </c>
      <c r="I26" s="109">
        <v>0.12631000000000001</v>
      </c>
      <c r="J26" s="109">
        <v>0</v>
      </c>
      <c r="K26" s="109">
        <v>0.12631000000000001</v>
      </c>
    </row>
    <row r="27" spans="1:11" x14ac:dyDescent="0.2">
      <c r="A27" s="70">
        <v>21</v>
      </c>
      <c r="B27" s="5" t="s">
        <v>400</v>
      </c>
      <c r="C27" s="109">
        <v>0</v>
      </c>
      <c r="D27" s="109">
        <v>0</v>
      </c>
      <c r="E27" s="109">
        <v>0</v>
      </c>
      <c r="F27" s="109">
        <v>0</v>
      </c>
      <c r="G27" s="109">
        <v>0</v>
      </c>
      <c r="H27" s="109">
        <v>0</v>
      </c>
      <c r="I27" s="109">
        <v>4.0049000000000001E-2</v>
      </c>
      <c r="J27" s="109">
        <v>0</v>
      </c>
      <c r="K27" s="109">
        <v>4.0049000000000001E-2</v>
      </c>
    </row>
    <row r="28" spans="1:11" x14ac:dyDescent="0.2">
      <c r="A28" s="70">
        <v>22</v>
      </c>
      <c r="B28" s="5" t="s">
        <v>401</v>
      </c>
      <c r="C28" s="109">
        <v>2.8393999999999999E-2</v>
      </c>
      <c r="D28" s="109">
        <v>0</v>
      </c>
      <c r="E28" s="109">
        <v>2.8393999999999999E-2</v>
      </c>
      <c r="F28" s="109">
        <v>0.31233399999999995</v>
      </c>
      <c r="G28" s="109">
        <v>0</v>
      </c>
      <c r="H28" s="109">
        <v>0.31233399999999995</v>
      </c>
      <c r="I28" s="109">
        <v>0.31233399999999995</v>
      </c>
      <c r="J28" s="109">
        <v>0</v>
      </c>
      <c r="K28" s="109">
        <v>0.31233399999999995</v>
      </c>
    </row>
    <row r="29" spans="1:11" x14ac:dyDescent="0.2">
      <c r="A29" s="70">
        <v>23</v>
      </c>
      <c r="B29" s="5" t="s">
        <v>153</v>
      </c>
      <c r="C29" s="109">
        <v>6.4304E-2</v>
      </c>
      <c r="D29" s="109">
        <v>0.21112900000000001</v>
      </c>
      <c r="E29" s="109">
        <v>0.27543300000000004</v>
      </c>
      <c r="F29" s="109">
        <v>0.22541599999999998</v>
      </c>
      <c r="G29" s="109">
        <v>3.6424860000000003</v>
      </c>
      <c r="H29" s="109">
        <v>3.867902</v>
      </c>
      <c r="I29" s="109">
        <v>0.19806799999999999</v>
      </c>
      <c r="J29" s="109">
        <v>-2.2967160000000004</v>
      </c>
      <c r="K29" s="109">
        <v>-2.0986480000000003</v>
      </c>
    </row>
    <row r="30" spans="1:11" x14ac:dyDescent="0.2">
      <c r="A30" s="70">
        <v>24</v>
      </c>
      <c r="B30" s="5" t="s">
        <v>149</v>
      </c>
      <c r="C30" s="109">
        <v>-0.12522800000000001</v>
      </c>
      <c r="D30" s="109">
        <v>0</v>
      </c>
      <c r="E30" s="109">
        <v>-0.12522800000000001</v>
      </c>
      <c r="F30" s="109">
        <v>7.2005569999999999</v>
      </c>
      <c r="G30" s="109">
        <v>-2.6699999999999998E-4</v>
      </c>
      <c r="H30" s="109">
        <v>7.2002899999999999</v>
      </c>
      <c r="I30" s="109">
        <v>7.0660310000000015</v>
      </c>
      <c r="J30" s="109">
        <v>3.5200000000000001E-3</v>
      </c>
      <c r="K30" s="109">
        <v>7.0695510000000015</v>
      </c>
    </row>
    <row r="31" spans="1:11" x14ac:dyDescent="0.2">
      <c r="A31" s="70">
        <v>25</v>
      </c>
      <c r="B31" s="5" t="s">
        <v>402</v>
      </c>
      <c r="C31" s="109">
        <v>3.0091290000000002</v>
      </c>
      <c r="D31" s="109">
        <v>-1.1913229999999999</v>
      </c>
      <c r="E31" s="109">
        <v>1.8178060000000003</v>
      </c>
      <c r="F31" s="109">
        <v>8.0486719999999998</v>
      </c>
      <c r="G31" s="109">
        <v>-1.1938689999999998</v>
      </c>
      <c r="H31" s="109">
        <v>6.8548030000000004</v>
      </c>
      <c r="I31" s="109">
        <v>142.28057699999999</v>
      </c>
      <c r="J31" s="109">
        <v>-0.99156999999999995</v>
      </c>
      <c r="K31" s="109">
        <v>141.28900699999997</v>
      </c>
    </row>
    <row r="32" spans="1:11" x14ac:dyDescent="0.2">
      <c r="A32" s="70">
        <v>26</v>
      </c>
      <c r="B32" s="66" t="s">
        <v>403</v>
      </c>
      <c r="C32" s="109">
        <v>0</v>
      </c>
      <c r="D32" s="109">
        <v>0</v>
      </c>
      <c r="E32" s="109">
        <v>0</v>
      </c>
      <c r="F32" s="109">
        <v>0</v>
      </c>
      <c r="G32" s="109">
        <v>3.3310000000000002E-3</v>
      </c>
      <c r="H32" s="109">
        <v>3.3310000000000002E-3</v>
      </c>
      <c r="I32" s="109">
        <v>0</v>
      </c>
      <c r="J32" s="109">
        <v>0</v>
      </c>
      <c r="K32" s="109">
        <v>0</v>
      </c>
    </row>
    <row r="33" spans="1:11" x14ac:dyDescent="0.2">
      <c r="A33" s="70">
        <v>27</v>
      </c>
      <c r="B33" s="5" t="s">
        <v>404</v>
      </c>
      <c r="C33" s="109">
        <v>3.2046230000000002</v>
      </c>
      <c r="D33" s="109">
        <v>0</v>
      </c>
      <c r="E33" s="109">
        <v>3.2046230000000002</v>
      </c>
      <c r="F33" s="109">
        <v>35.855044999999997</v>
      </c>
      <c r="G33" s="109">
        <v>0</v>
      </c>
      <c r="H33" s="109">
        <v>35.855044999999997</v>
      </c>
      <c r="I33" s="109">
        <v>38.379257000000003</v>
      </c>
      <c r="J33" s="109">
        <v>0</v>
      </c>
      <c r="K33" s="109">
        <v>38.379257000000003</v>
      </c>
    </row>
    <row r="34" spans="1:11" x14ac:dyDescent="0.2">
      <c r="A34" s="70">
        <v>28</v>
      </c>
      <c r="B34" s="5" t="s">
        <v>141</v>
      </c>
      <c r="C34" s="109">
        <v>2.0219830000000001</v>
      </c>
      <c r="D34" s="109">
        <v>-6.3330999999999998E-2</v>
      </c>
      <c r="E34" s="109">
        <v>1.9586520000000001</v>
      </c>
      <c r="F34" s="109">
        <v>15.730537000000002</v>
      </c>
      <c r="G34" s="109">
        <v>-0.76828699999999994</v>
      </c>
      <c r="H34" s="109">
        <v>14.962250000000001</v>
      </c>
      <c r="I34" s="109">
        <v>17.960985000000001</v>
      </c>
      <c r="J34" s="109">
        <v>-0.97168599999999994</v>
      </c>
      <c r="K34" s="109">
        <v>16.989299000000003</v>
      </c>
    </row>
    <row r="35" spans="1:11" x14ac:dyDescent="0.2">
      <c r="A35" s="70">
        <v>29</v>
      </c>
      <c r="B35" s="5" t="s">
        <v>405</v>
      </c>
      <c r="C35" s="109">
        <v>1.9900119999999999</v>
      </c>
      <c r="D35" s="109">
        <v>0</v>
      </c>
      <c r="E35" s="109">
        <v>1.9900119999999999</v>
      </c>
      <c r="F35" s="109">
        <v>20.995802000000001</v>
      </c>
      <c r="G35" s="109">
        <v>0</v>
      </c>
      <c r="H35" s="109">
        <v>20.995802000000001</v>
      </c>
      <c r="I35" s="109">
        <v>20.906369000000002</v>
      </c>
      <c r="J35" s="109">
        <v>0</v>
      </c>
      <c r="K35" s="109">
        <v>20.906369000000002</v>
      </c>
    </row>
    <row r="36" spans="1:11" x14ac:dyDescent="0.2">
      <c r="A36" s="70">
        <v>30</v>
      </c>
      <c r="B36" s="66" t="s">
        <v>406</v>
      </c>
      <c r="C36" s="109">
        <v>0</v>
      </c>
      <c r="D36" s="109">
        <v>0</v>
      </c>
      <c r="E36" s="109">
        <v>0</v>
      </c>
      <c r="F36" s="109">
        <v>0</v>
      </c>
      <c r="G36" s="109">
        <v>0</v>
      </c>
      <c r="H36" s="109">
        <v>0</v>
      </c>
      <c r="I36" s="109">
        <v>0</v>
      </c>
      <c r="J36" s="109">
        <v>0</v>
      </c>
      <c r="K36" s="109">
        <v>0</v>
      </c>
    </row>
    <row r="37" spans="1:11" x14ac:dyDescent="0.2">
      <c r="A37" s="70">
        <v>31</v>
      </c>
      <c r="B37" s="5" t="s">
        <v>407</v>
      </c>
      <c r="C37" s="109">
        <v>-6.0761999999999997E-2</v>
      </c>
      <c r="D37" s="109">
        <v>0</v>
      </c>
      <c r="E37" s="109">
        <v>-6.0761999999999997E-2</v>
      </c>
      <c r="F37" s="109">
        <v>-0.66838199999999992</v>
      </c>
      <c r="G37" s="109">
        <v>0</v>
      </c>
      <c r="H37" s="109">
        <v>-0.66838199999999992</v>
      </c>
      <c r="I37" s="109">
        <v>-0.66838199999999992</v>
      </c>
      <c r="J37" s="109">
        <v>0</v>
      </c>
      <c r="K37" s="109">
        <v>-0.66838199999999992</v>
      </c>
    </row>
    <row r="38" spans="1:11" x14ac:dyDescent="0.2">
      <c r="A38" s="70">
        <v>32</v>
      </c>
      <c r="B38" s="5" t="s">
        <v>408</v>
      </c>
      <c r="C38" s="109">
        <v>-3.471114</v>
      </c>
      <c r="D38" s="109">
        <v>0.30697099999999999</v>
      </c>
      <c r="E38" s="109">
        <v>-3.1641430000000001</v>
      </c>
      <c r="F38" s="109">
        <v>-25.215655999999999</v>
      </c>
      <c r="G38" s="109">
        <v>-6.0550889999999997</v>
      </c>
      <c r="H38" s="109">
        <v>-31.270745000000002</v>
      </c>
      <c r="I38" s="109">
        <v>-38.181792000000002</v>
      </c>
      <c r="J38" s="109">
        <v>-3.1765539999999999</v>
      </c>
      <c r="K38" s="109">
        <v>-41.358345999999997</v>
      </c>
    </row>
    <row r="39" spans="1:11" x14ac:dyDescent="0.2">
      <c r="A39" s="70">
        <v>33</v>
      </c>
      <c r="B39" s="5" t="s">
        <v>409</v>
      </c>
      <c r="C39" s="109">
        <v>2.0952739999999999</v>
      </c>
      <c r="D39" s="109">
        <v>-4.2099999999999999E-2</v>
      </c>
      <c r="E39" s="109">
        <v>2.0531739999999998</v>
      </c>
      <c r="F39" s="109">
        <v>31.468080000000004</v>
      </c>
      <c r="G39" s="109">
        <v>-0.31761799999999996</v>
      </c>
      <c r="H39" s="109">
        <v>31.150461999999997</v>
      </c>
      <c r="I39" s="109">
        <v>38.609612999999996</v>
      </c>
      <c r="J39" s="109">
        <v>-0.44870300000000002</v>
      </c>
      <c r="K39" s="109">
        <v>38.160909999999994</v>
      </c>
    </row>
    <row r="40" spans="1:11" x14ac:dyDescent="0.2">
      <c r="A40" s="70">
        <v>34</v>
      </c>
      <c r="B40" s="5" t="s">
        <v>410</v>
      </c>
      <c r="C40" s="109">
        <v>0.97320099999999998</v>
      </c>
      <c r="D40" s="109">
        <v>0</v>
      </c>
      <c r="E40" s="109">
        <v>0.97320099999999998</v>
      </c>
      <c r="F40" s="109">
        <v>11.066729999999996</v>
      </c>
      <c r="G40" s="109">
        <v>0.75</v>
      </c>
      <c r="H40" s="109">
        <v>11.816729999999996</v>
      </c>
      <c r="I40" s="109">
        <v>10.705210999999997</v>
      </c>
      <c r="J40" s="109">
        <v>0</v>
      </c>
      <c r="K40" s="109">
        <v>10.705210999999997</v>
      </c>
    </row>
    <row r="41" spans="1:11" x14ac:dyDescent="0.2">
      <c r="A41" s="70">
        <v>35</v>
      </c>
      <c r="B41" s="5" t="s">
        <v>147</v>
      </c>
      <c r="C41" s="109">
        <v>3.8836710000000001</v>
      </c>
      <c r="D41" s="109">
        <v>0</v>
      </c>
      <c r="E41" s="109">
        <v>3.8836710000000001</v>
      </c>
      <c r="F41" s="109">
        <v>68.778799000000006</v>
      </c>
      <c r="G41" s="109">
        <v>-5.2589999999999998E-2</v>
      </c>
      <c r="H41" s="109">
        <v>68.726208999999997</v>
      </c>
      <c r="I41" s="109">
        <v>23.8291</v>
      </c>
      <c r="J41" s="109">
        <v>-0.35506799999999994</v>
      </c>
      <c r="K41" s="109">
        <v>23.474032000000005</v>
      </c>
    </row>
    <row r="42" spans="1:11" x14ac:dyDescent="0.2">
      <c r="A42" s="70">
        <v>36</v>
      </c>
      <c r="B42" s="5" t="s">
        <v>411</v>
      </c>
      <c r="C42" s="109">
        <v>0</v>
      </c>
      <c r="D42" s="109">
        <v>0</v>
      </c>
      <c r="E42" s="109">
        <v>0</v>
      </c>
      <c r="F42" s="109">
        <v>0.105325</v>
      </c>
      <c r="G42" s="109">
        <v>0</v>
      </c>
      <c r="H42" s="109">
        <v>0.105325</v>
      </c>
      <c r="I42" s="109">
        <v>0.21631500000000004</v>
      </c>
      <c r="J42" s="109">
        <v>0</v>
      </c>
      <c r="K42" s="109">
        <v>0.21631500000000004</v>
      </c>
    </row>
    <row r="43" spans="1:11" x14ac:dyDescent="0.2">
      <c r="A43" s="70">
        <v>37</v>
      </c>
      <c r="B43" s="5" t="s">
        <v>412</v>
      </c>
      <c r="C43" s="109">
        <v>0</v>
      </c>
      <c r="D43" s="109">
        <v>0</v>
      </c>
      <c r="E43" s="109">
        <v>0</v>
      </c>
      <c r="F43" s="109">
        <v>0</v>
      </c>
      <c r="G43" s="109">
        <v>0</v>
      </c>
      <c r="H43" s="109">
        <v>0</v>
      </c>
      <c r="I43" s="109">
        <v>0</v>
      </c>
      <c r="J43" s="109">
        <v>0</v>
      </c>
      <c r="K43" s="109">
        <v>0</v>
      </c>
    </row>
    <row r="44" spans="1:11" x14ac:dyDescent="0.2">
      <c r="A44" s="70">
        <v>38</v>
      </c>
      <c r="B44" s="5" t="s">
        <v>413</v>
      </c>
      <c r="C44" s="109">
        <v>4.0692919999999999</v>
      </c>
      <c r="D44" s="109">
        <v>0</v>
      </c>
      <c r="E44" s="109">
        <v>4.0692919999999999</v>
      </c>
      <c r="F44" s="109">
        <v>-169.98681200000001</v>
      </c>
      <c r="G44" s="109">
        <v>0</v>
      </c>
      <c r="H44" s="109">
        <v>-169.98681200000001</v>
      </c>
      <c r="I44" s="109">
        <v>-213.50482400000001</v>
      </c>
      <c r="J44" s="109">
        <v>0</v>
      </c>
      <c r="K44" s="109">
        <v>-213.50482400000001</v>
      </c>
    </row>
    <row r="45" spans="1:11" x14ac:dyDescent="0.2">
      <c r="A45" s="70">
        <v>39</v>
      </c>
      <c r="B45" s="5" t="s">
        <v>143</v>
      </c>
      <c r="C45" s="109">
        <v>-7.8050000000000003E-3</v>
      </c>
      <c r="D45" s="109">
        <v>0</v>
      </c>
      <c r="E45" s="109">
        <v>-7.8050000000000003E-3</v>
      </c>
      <c r="F45" s="109">
        <v>2.9141450000000018</v>
      </c>
      <c r="G45" s="109">
        <v>0</v>
      </c>
      <c r="H45" s="109">
        <v>2.9141450000000018</v>
      </c>
      <c r="I45" s="109">
        <v>-9.0216000000000005E-2</v>
      </c>
      <c r="J45" s="109">
        <v>0</v>
      </c>
      <c r="K45" s="109">
        <v>-9.0216000000000005E-2</v>
      </c>
    </row>
    <row r="46" spans="1:11" x14ac:dyDescent="0.2">
      <c r="A46" s="70">
        <v>40</v>
      </c>
      <c r="B46" s="5" t="s">
        <v>414</v>
      </c>
      <c r="C46" s="109">
        <v>0</v>
      </c>
      <c r="D46" s="109">
        <v>0</v>
      </c>
      <c r="E46" s="109">
        <v>0</v>
      </c>
      <c r="F46" s="109">
        <v>11</v>
      </c>
      <c r="G46" s="109">
        <v>0</v>
      </c>
      <c r="H46" s="109">
        <v>11</v>
      </c>
      <c r="I46" s="109">
        <v>0</v>
      </c>
      <c r="J46" s="109">
        <v>0</v>
      </c>
      <c r="K46" s="109">
        <v>0</v>
      </c>
    </row>
    <row r="47" spans="1:11" x14ac:dyDescent="0.2">
      <c r="A47" s="70">
        <v>41</v>
      </c>
      <c r="B47" s="66" t="s">
        <v>415</v>
      </c>
      <c r="C47" s="109">
        <v>0</v>
      </c>
      <c r="D47" s="109">
        <v>0</v>
      </c>
      <c r="E47" s="109">
        <v>0</v>
      </c>
      <c r="F47" s="109">
        <v>0</v>
      </c>
      <c r="G47" s="109">
        <v>0</v>
      </c>
      <c r="H47" s="109">
        <v>0</v>
      </c>
      <c r="I47" s="109">
        <v>0.46822000000000003</v>
      </c>
      <c r="J47" s="109">
        <v>0</v>
      </c>
      <c r="K47" s="109">
        <v>0.46822000000000003</v>
      </c>
    </row>
    <row r="48" spans="1:11" x14ac:dyDescent="0.2">
      <c r="A48" s="70">
        <v>42</v>
      </c>
      <c r="B48" s="5" t="s">
        <v>416</v>
      </c>
      <c r="C48" s="109">
        <v>0.111494</v>
      </c>
      <c r="D48" s="109">
        <v>0</v>
      </c>
      <c r="E48" s="109">
        <v>0.111494</v>
      </c>
      <c r="F48" s="109">
        <v>1.226434</v>
      </c>
      <c r="G48" s="109">
        <v>0</v>
      </c>
      <c r="H48" s="109">
        <v>1.226434</v>
      </c>
      <c r="I48" s="109">
        <v>1.226434</v>
      </c>
      <c r="J48" s="109">
        <v>0</v>
      </c>
      <c r="K48" s="109">
        <v>1.226434</v>
      </c>
    </row>
    <row r="49" spans="1:11" x14ac:dyDescent="0.2">
      <c r="A49" s="70">
        <v>43</v>
      </c>
      <c r="B49" s="5" t="s">
        <v>417</v>
      </c>
      <c r="C49" s="109">
        <v>0</v>
      </c>
      <c r="D49" s="109">
        <v>0</v>
      </c>
      <c r="E49" s="109">
        <v>0</v>
      </c>
      <c r="F49" s="109">
        <v>0</v>
      </c>
      <c r="G49" s="109">
        <v>0</v>
      </c>
      <c r="H49" s="109">
        <v>0</v>
      </c>
      <c r="I49" s="109">
        <v>-0.14286599999999999</v>
      </c>
      <c r="J49" s="109">
        <v>0</v>
      </c>
      <c r="K49" s="109">
        <v>-0.14286599999999999</v>
      </c>
    </row>
    <row r="50" spans="1:11" x14ac:dyDescent="0.2">
      <c r="A50" s="70">
        <v>44</v>
      </c>
      <c r="B50" s="5" t="s">
        <v>142</v>
      </c>
      <c r="C50" s="109">
        <v>4.6403E-2</v>
      </c>
      <c r="D50" s="109">
        <v>0</v>
      </c>
      <c r="E50" s="109">
        <v>4.6403E-2</v>
      </c>
      <c r="F50" s="109">
        <v>2.2694490000000003</v>
      </c>
      <c r="G50" s="109">
        <v>1.1720000000000001E-3</v>
      </c>
      <c r="H50" s="109">
        <v>2.2706209999999998</v>
      </c>
      <c r="I50" s="109">
        <v>1.5999779999999999</v>
      </c>
      <c r="J50" s="109">
        <v>0</v>
      </c>
      <c r="K50" s="109">
        <v>1.5999779999999999</v>
      </c>
    </row>
    <row r="51" spans="1:11" x14ac:dyDescent="0.2">
      <c r="A51" s="70">
        <v>45</v>
      </c>
      <c r="B51" s="5" t="s">
        <v>418</v>
      </c>
      <c r="C51" s="109">
        <v>73.701893999999996</v>
      </c>
      <c r="D51" s="109">
        <v>-2.3684E-2</v>
      </c>
      <c r="E51" s="109">
        <v>73.678209999999993</v>
      </c>
      <c r="F51" s="109">
        <v>75.431111000000001</v>
      </c>
      <c r="G51" s="109">
        <v>5.0974000000000005E-2</v>
      </c>
      <c r="H51" s="109">
        <v>75.482084999999998</v>
      </c>
      <c r="I51" s="109">
        <v>-4.5761839999999996</v>
      </c>
      <c r="J51" s="109">
        <v>-2.0115000000000001E-2</v>
      </c>
      <c r="K51" s="109">
        <v>-4.5962990000000001</v>
      </c>
    </row>
    <row r="52" spans="1:11" x14ac:dyDescent="0.2">
      <c r="A52" s="70">
        <v>46</v>
      </c>
      <c r="B52" s="5" t="s">
        <v>419</v>
      </c>
      <c r="C52" s="109">
        <v>0</v>
      </c>
      <c r="D52" s="109">
        <v>0</v>
      </c>
      <c r="E52" s="109">
        <v>0</v>
      </c>
      <c r="F52" s="109">
        <v>0</v>
      </c>
      <c r="G52" s="109">
        <v>0</v>
      </c>
      <c r="H52" s="109">
        <v>0</v>
      </c>
      <c r="I52" s="109">
        <v>0</v>
      </c>
      <c r="J52" s="109">
        <v>0</v>
      </c>
      <c r="K52" s="109">
        <v>0</v>
      </c>
    </row>
    <row r="53" spans="1:11" x14ac:dyDescent="0.2">
      <c r="A53" s="70">
        <v>47</v>
      </c>
      <c r="B53" s="5" t="s">
        <v>420</v>
      </c>
      <c r="C53" s="109">
        <v>10.021407999999999</v>
      </c>
      <c r="D53" s="109">
        <v>-0.17345099999999999</v>
      </c>
      <c r="E53" s="109">
        <v>9.8479569999999992</v>
      </c>
      <c r="F53" s="109">
        <v>75.613455999999985</v>
      </c>
      <c r="G53" s="109">
        <v>-9.9376359999999995</v>
      </c>
      <c r="H53" s="109">
        <v>65.675819999999987</v>
      </c>
      <c r="I53" s="109">
        <v>32.495930000000001</v>
      </c>
      <c r="J53" s="109">
        <v>-0.85241400000000001</v>
      </c>
      <c r="K53" s="109">
        <v>31.643515999999995</v>
      </c>
    </row>
    <row r="54" spans="1:11" x14ac:dyDescent="0.2">
      <c r="A54" s="70">
        <v>48</v>
      </c>
      <c r="B54" s="5" t="s">
        <v>421</v>
      </c>
      <c r="C54" s="109">
        <v>0</v>
      </c>
      <c r="D54" s="109">
        <v>0</v>
      </c>
      <c r="E54" s="109">
        <v>0</v>
      </c>
      <c r="F54" s="109">
        <v>0</v>
      </c>
      <c r="G54" s="109">
        <v>3.6299999999999999E-4</v>
      </c>
      <c r="H54" s="109">
        <v>3.6299999999999999E-4</v>
      </c>
      <c r="I54" s="109">
        <v>0</v>
      </c>
      <c r="J54" s="109">
        <v>0</v>
      </c>
      <c r="K54" s="109">
        <v>0</v>
      </c>
    </row>
    <row r="55" spans="1:11" x14ac:dyDescent="0.2">
      <c r="A55" s="70">
        <v>49</v>
      </c>
      <c r="B55" s="5" t="s">
        <v>422</v>
      </c>
      <c r="C55" s="109">
        <v>6.1159999999999999E-3</v>
      </c>
      <c r="D55" s="109">
        <v>0</v>
      </c>
      <c r="E55" s="109">
        <v>6.1159999999999999E-3</v>
      </c>
      <c r="F55" s="109">
        <v>6.7275999999999989E-2</v>
      </c>
      <c r="G55" s="109">
        <v>0</v>
      </c>
      <c r="H55" s="109">
        <v>6.7275999999999989E-2</v>
      </c>
      <c r="I55" s="109">
        <v>6.7275999999999989E-2</v>
      </c>
      <c r="J55" s="109">
        <v>0</v>
      </c>
      <c r="K55" s="109">
        <v>6.7275999999999989E-2</v>
      </c>
    </row>
    <row r="56" spans="1:11" x14ac:dyDescent="0.2">
      <c r="A56" s="70">
        <v>50</v>
      </c>
      <c r="B56" s="5" t="s">
        <v>151</v>
      </c>
      <c r="C56" s="109">
        <v>0.24324999999999999</v>
      </c>
      <c r="D56" s="109">
        <v>6.1504469999999998</v>
      </c>
      <c r="E56" s="109">
        <v>6.3936969999999995</v>
      </c>
      <c r="F56" s="109">
        <v>1.394938</v>
      </c>
      <c r="G56" s="109">
        <v>14.738188000000001</v>
      </c>
      <c r="H56" s="109">
        <v>16.133125999999997</v>
      </c>
      <c r="I56" s="109">
        <v>0.89709300000000014</v>
      </c>
      <c r="J56" s="109">
        <v>1.447292</v>
      </c>
      <c r="K56" s="109">
        <v>2.3443849999999999</v>
      </c>
    </row>
    <row r="57" spans="1:11" x14ac:dyDescent="0.2">
      <c r="A57" s="70">
        <v>51</v>
      </c>
      <c r="B57" s="5" t="s">
        <v>423</v>
      </c>
      <c r="C57" s="109">
        <v>0.31208200000000003</v>
      </c>
      <c r="D57" s="109">
        <v>-0.592414</v>
      </c>
      <c r="E57" s="109">
        <v>-0.28033199999999997</v>
      </c>
      <c r="F57" s="109">
        <v>28.246865000000003</v>
      </c>
      <c r="G57" s="109">
        <v>-5.7060240000000002</v>
      </c>
      <c r="H57" s="109">
        <v>22.540841</v>
      </c>
      <c r="I57" s="109">
        <v>12.516550999999998</v>
      </c>
      <c r="J57" s="109">
        <v>0.90091200000000016</v>
      </c>
      <c r="K57" s="109">
        <v>13.417463</v>
      </c>
    </row>
    <row r="58" spans="1:11" x14ac:dyDescent="0.2">
      <c r="A58" s="70">
        <v>52</v>
      </c>
      <c r="B58" s="5" t="s">
        <v>424</v>
      </c>
      <c r="C58" s="109">
        <v>0.50928200000000001</v>
      </c>
      <c r="D58" s="109">
        <v>0</v>
      </c>
      <c r="E58" s="109">
        <v>0.50928200000000001</v>
      </c>
      <c r="F58" s="109">
        <v>-2.4425000000000141E-2</v>
      </c>
      <c r="G58" s="109">
        <v>0</v>
      </c>
      <c r="H58" s="109">
        <v>-2.4425000000000141E-2</v>
      </c>
      <c r="I58" s="109">
        <v>0.12516199999999988</v>
      </c>
      <c r="J58" s="109">
        <v>0</v>
      </c>
      <c r="K58" s="109">
        <v>0.12516199999999988</v>
      </c>
    </row>
    <row r="59" spans="1:11" x14ac:dyDescent="0.2">
      <c r="A59" s="70">
        <v>53</v>
      </c>
      <c r="B59" s="5" t="s">
        <v>425</v>
      </c>
      <c r="C59" s="109">
        <v>2.3232919999999999</v>
      </c>
      <c r="D59" s="109">
        <v>0</v>
      </c>
      <c r="E59" s="109">
        <v>2.3232919999999999</v>
      </c>
      <c r="F59" s="109">
        <v>15.1173</v>
      </c>
      <c r="G59" s="109">
        <v>0</v>
      </c>
      <c r="H59" s="109">
        <v>15.1173</v>
      </c>
      <c r="I59" s="109">
        <v>13.969265000000002</v>
      </c>
      <c r="J59" s="109">
        <v>0</v>
      </c>
      <c r="K59" s="109">
        <v>13.969265000000002</v>
      </c>
    </row>
    <row r="60" spans="1:11" x14ac:dyDescent="0.2">
      <c r="A60" s="70">
        <v>54</v>
      </c>
      <c r="B60" s="5" t="s">
        <v>426</v>
      </c>
      <c r="C60" s="109">
        <v>4.0265079999999998</v>
      </c>
      <c r="D60" s="109">
        <v>4.2335440000000002</v>
      </c>
      <c r="E60" s="109">
        <v>8.2600519999999999</v>
      </c>
      <c r="F60" s="109">
        <v>83.696978999999999</v>
      </c>
      <c r="G60" s="109">
        <v>10.410404000000002</v>
      </c>
      <c r="H60" s="109">
        <v>94.107382999999999</v>
      </c>
      <c r="I60" s="109">
        <v>98.830436999999989</v>
      </c>
      <c r="J60" s="109">
        <v>-7.5197829999999994</v>
      </c>
      <c r="K60" s="109">
        <v>91.310654000000014</v>
      </c>
    </row>
    <row r="61" spans="1:11" x14ac:dyDescent="0.2">
      <c r="A61" s="70">
        <v>55</v>
      </c>
      <c r="B61" s="5" t="s">
        <v>427</v>
      </c>
      <c r="C61" s="109">
        <v>24.547037</v>
      </c>
      <c r="D61" s="109">
        <v>2.315979</v>
      </c>
      <c r="E61" s="109">
        <v>26.863015999999998</v>
      </c>
      <c r="F61" s="109">
        <v>243.61228799999998</v>
      </c>
      <c r="G61" s="109">
        <v>10.087104</v>
      </c>
      <c r="H61" s="109">
        <v>253.69939199999996</v>
      </c>
      <c r="I61" s="109">
        <v>247.74516500000001</v>
      </c>
      <c r="J61" s="109">
        <v>-0.49502500000000049</v>
      </c>
      <c r="K61" s="109">
        <v>247.25013999999999</v>
      </c>
    </row>
    <row r="62" spans="1:11" x14ac:dyDescent="0.2">
      <c r="A62" s="70">
        <v>56</v>
      </c>
      <c r="B62" s="5" t="s">
        <v>428</v>
      </c>
      <c r="C62" s="109">
        <v>11.766202</v>
      </c>
      <c r="D62" s="109">
        <v>10.428692</v>
      </c>
      <c r="E62" s="109">
        <v>22.194893999999998</v>
      </c>
      <c r="F62" s="109">
        <v>127.81449000000001</v>
      </c>
      <c r="G62" s="109">
        <v>63.251507000000004</v>
      </c>
      <c r="H62" s="109">
        <v>191.06599700000001</v>
      </c>
      <c r="I62" s="109">
        <v>170.05007000000001</v>
      </c>
      <c r="J62" s="109">
        <v>27.939865999999999</v>
      </c>
      <c r="K62" s="109">
        <v>197.989936</v>
      </c>
    </row>
    <row r="63" spans="1:11" x14ac:dyDescent="0.2">
      <c r="A63" s="70">
        <v>57</v>
      </c>
      <c r="B63" s="5" t="s">
        <v>138</v>
      </c>
      <c r="C63" s="109">
        <v>4.902825</v>
      </c>
      <c r="D63" s="109">
        <v>15.171939</v>
      </c>
      <c r="E63" s="109">
        <v>20.074764000000002</v>
      </c>
      <c r="F63" s="109">
        <v>52.147264</v>
      </c>
      <c r="G63" s="109">
        <v>34.494365999999999</v>
      </c>
      <c r="H63" s="109">
        <v>86.641630000000006</v>
      </c>
      <c r="I63" s="109">
        <v>92.146841999999992</v>
      </c>
      <c r="J63" s="109">
        <v>-28.515433000000002</v>
      </c>
      <c r="K63" s="109">
        <v>63.631409000000005</v>
      </c>
    </row>
    <row r="64" spans="1:11" x14ac:dyDescent="0.2">
      <c r="A64" s="51" t="s">
        <v>107</v>
      </c>
      <c r="B64" s="44" t="s">
        <v>429</v>
      </c>
      <c r="C64" s="108"/>
      <c r="D64" s="108">
        <v>205.5877323</v>
      </c>
      <c r="E64" s="108">
        <v>205.5877323</v>
      </c>
      <c r="F64" s="108"/>
      <c r="G64" s="108">
        <v>-674.19321289999993</v>
      </c>
      <c r="H64" s="108">
        <v>-674.19321289999993</v>
      </c>
      <c r="I64" s="108"/>
      <c r="J64" s="108">
        <v>-1010.1551345</v>
      </c>
      <c r="K64" s="108">
        <v>-1010.1551345</v>
      </c>
    </row>
    <row r="65" spans="1:23" ht="15" thickBot="1" x14ac:dyDescent="0.25">
      <c r="A65" s="5"/>
      <c r="B65" s="5" t="s">
        <v>430</v>
      </c>
      <c r="C65" s="108"/>
      <c r="D65" s="108">
        <v>205.5877323</v>
      </c>
      <c r="E65" s="108">
        <v>205.5877323</v>
      </c>
      <c r="F65" s="108"/>
      <c r="G65" s="108">
        <v>-674.19321289999993</v>
      </c>
      <c r="H65" s="108">
        <v>-674.19321289999993</v>
      </c>
      <c r="I65" s="108"/>
      <c r="J65" s="108">
        <v>-1010.1551345</v>
      </c>
      <c r="K65" s="108">
        <v>-1010.1551345</v>
      </c>
    </row>
    <row r="66" spans="1:23" ht="15.75" thickTop="1" thickBot="1" x14ac:dyDescent="0.25">
      <c r="A66" s="71"/>
      <c r="B66" s="72" t="s">
        <v>164</v>
      </c>
      <c r="C66" s="160">
        <v>270.93397499999998</v>
      </c>
      <c r="D66" s="160">
        <v>240.46343430000002</v>
      </c>
      <c r="E66" s="160">
        <v>511.39740929999999</v>
      </c>
      <c r="F66" s="160">
        <v>1728.7889879999998</v>
      </c>
      <c r="G66" s="160">
        <v>-558.13134789999992</v>
      </c>
      <c r="H66" s="160">
        <v>1170.6576401</v>
      </c>
      <c r="I66" s="160">
        <v>1504.5657860000001</v>
      </c>
      <c r="J66" s="160">
        <v>-1022.5561395</v>
      </c>
      <c r="K66" s="160">
        <v>482.00964650000003</v>
      </c>
    </row>
    <row r="67" spans="1:23" ht="15" thickTop="1" x14ac:dyDescent="0.2">
      <c r="A67" s="492" t="s">
        <v>54</v>
      </c>
      <c r="B67" s="493"/>
      <c r="C67" s="493"/>
      <c r="D67" s="493"/>
      <c r="E67" s="493"/>
      <c r="F67" s="493"/>
      <c r="G67" s="493"/>
      <c r="H67" s="493"/>
      <c r="I67" s="493"/>
      <c r="J67" s="493"/>
      <c r="K67" s="493"/>
      <c r="L67" s="154"/>
      <c r="M67" s="154"/>
      <c r="N67" s="154"/>
    </row>
    <row r="68" spans="1:23" x14ac:dyDescent="0.2">
      <c r="A68" s="491" t="s">
        <v>899</v>
      </c>
      <c r="B68" s="491"/>
      <c r="C68" s="491"/>
      <c r="D68" s="491"/>
      <c r="E68" s="491"/>
      <c r="F68" s="491"/>
      <c r="G68" s="491"/>
      <c r="H68" s="491"/>
      <c r="I68" s="491"/>
      <c r="J68" s="491"/>
      <c r="K68" s="491"/>
      <c r="L68" s="154"/>
      <c r="M68" s="154"/>
      <c r="N68" s="154"/>
    </row>
    <row r="69" spans="1:23" x14ac:dyDescent="0.2">
      <c r="A69" s="381" t="s">
        <v>828</v>
      </c>
      <c r="B69" s="381"/>
      <c r="C69" s="381"/>
      <c r="D69" s="381"/>
      <c r="E69" s="381"/>
      <c r="F69" s="381"/>
      <c r="G69" s="381"/>
      <c r="H69" s="381"/>
      <c r="I69" s="381"/>
      <c r="J69" s="381"/>
      <c r="K69" s="381"/>
      <c r="M69" s="103"/>
      <c r="N69" s="103"/>
      <c r="O69" s="103"/>
      <c r="P69" s="103"/>
      <c r="Q69" s="103"/>
      <c r="R69" s="103"/>
      <c r="S69" s="103"/>
      <c r="T69" s="103"/>
      <c r="U69" s="103"/>
      <c r="V69" s="103"/>
      <c r="W69" s="103"/>
    </row>
    <row r="70" spans="1:23" x14ac:dyDescent="0.2">
      <c r="A70" s="501" t="s">
        <v>431</v>
      </c>
      <c r="B70" s="501"/>
      <c r="C70" s="501"/>
      <c r="D70" s="501"/>
      <c r="E70" s="501"/>
      <c r="F70" s="501"/>
      <c r="G70" s="501"/>
      <c r="H70" s="501"/>
      <c r="I70" s="501"/>
      <c r="J70" s="501"/>
      <c r="K70" s="501"/>
    </row>
    <row r="71" spans="1:23" ht="19.5" customHeight="1" x14ac:dyDescent="0.2">
      <c r="A71" s="502" t="s">
        <v>432</v>
      </c>
      <c r="B71" s="502"/>
      <c r="C71" s="502"/>
      <c r="D71" s="502"/>
      <c r="E71" s="502"/>
      <c r="F71" s="502"/>
      <c r="G71" s="502"/>
      <c r="H71" s="502"/>
      <c r="I71" s="502"/>
      <c r="J71" s="502"/>
      <c r="K71" s="502"/>
    </row>
    <row r="72" spans="1:23" x14ac:dyDescent="0.2">
      <c r="A72" s="361" t="s">
        <v>433</v>
      </c>
      <c r="B72" s="361"/>
      <c r="C72" s="361"/>
      <c r="D72" s="361"/>
      <c r="E72" s="361"/>
      <c r="F72" s="361"/>
      <c r="G72" s="361"/>
      <c r="H72" s="361"/>
      <c r="I72" s="361"/>
      <c r="J72" s="361"/>
      <c r="K72" s="361"/>
    </row>
    <row r="73" spans="1:23" ht="18" customHeight="1" x14ac:dyDescent="0.2">
      <c r="A73" s="502" t="s">
        <v>434</v>
      </c>
      <c r="B73" s="502"/>
      <c r="C73" s="502"/>
      <c r="D73" s="502"/>
      <c r="E73" s="502"/>
      <c r="F73" s="502"/>
      <c r="G73" s="502"/>
      <c r="H73" s="502"/>
      <c r="I73" s="502"/>
      <c r="J73" s="502"/>
      <c r="K73" s="502"/>
    </row>
    <row r="74" spans="1:23" x14ac:dyDescent="0.2">
      <c r="A74" s="361" t="s">
        <v>435</v>
      </c>
      <c r="B74" s="361"/>
      <c r="C74" s="361"/>
      <c r="D74" s="361"/>
      <c r="E74" s="361"/>
      <c r="F74" s="361"/>
      <c r="G74" s="361"/>
      <c r="H74" s="361"/>
      <c r="I74" s="361"/>
      <c r="J74" s="361"/>
      <c r="K74" s="361"/>
    </row>
    <row r="75" spans="1:23" x14ac:dyDescent="0.2">
      <c r="A75" s="381" t="s">
        <v>436</v>
      </c>
      <c r="B75" s="381"/>
      <c r="C75" s="381"/>
      <c r="D75" s="381"/>
      <c r="E75" s="381"/>
      <c r="F75" s="381"/>
      <c r="G75" s="381"/>
      <c r="H75" s="381"/>
      <c r="I75" s="381"/>
      <c r="J75" s="381"/>
      <c r="K75" s="381"/>
    </row>
    <row r="76" spans="1:23" x14ac:dyDescent="0.2">
      <c r="A76" s="361" t="s">
        <v>437</v>
      </c>
      <c r="B76" s="361"/>
      <c r="C76" s="361"/>
      <c r="D76" s="361"/>
      <c r="E76" s="361"/>
      <c r="F76" s="361"/>
      <c r="G76" s="361"/>
      <c r="H76" s="361"/>
      <c r="I76" s="361"/>
      <c r="J76" s="361"/>
      <c r="K76" s="361"/>
    </row>
    <row r="77" spans="1:23" x14ac:dyDescent="0.2">
      <c r="A77" s="501" t="s">
        <v>438</v>
      </c>
      <c r="B77" s="501"/>
      <c r="C77" s="501"/>
      <c r="D77" s="501"/>
      <c r="E77" s="501"/>
      <c r="F77" s="501"/>
      <c r="G77" s="501"/>
      <c r="H77" s="501"/>
      <c r="I77" s="501"/>
      <c r="J77" s="501"/>
      <c r="K77" s="501"/>
    </row>
  </sheetData>
  <mergeCells count="21">
    <mergeCell ref="A75:K75"/>
    <mergeCell ref="A76:K76"/>
    <mergeCell ref="A77:K77"/>
    <mergeCell ref="A69:K69"/>
    <mergeCell ref="A70:K70"/>
    <mergeCell ref="A71:K71"/>
    <mergeCell ref="A72:K72"/>
    <mergeCell ref="A73:K73"/>
    <mergeCell ref="A74:K74"/>
    <mergeCell ref="A68:K68"/>
    <mergeCell ref="A67:K67"/>
    <mergeCell ref="A1:K1"/>
    <mergeCell ref="A2:K2"/>
    <mergeCell ref="A3:A5"/>
    <mergeCell ref="B3:B5"/>
    <mergeCell ref="C3:E3"/>
    <mergeCell ref="F3:H3"/>
    <mergeCell ref="I3:K3"/>
    <mergeCell ref="E4:E5"/>
    <mergeCell ref="H4:H5"/>
    <mergeCell ref="K4:K5"/>
  </mergeCells>
  <hyperlinks>
    <hyperlink ref="A69" r:id="rId1" display="http://www.sbp.org.pk/ecodata/NIFP_Arch/index.asp"/>
    <hyperlink ref="A75" r:id="rId2"/>
  </hyperlinks>
  <pageMargins left="0.7" right="0.7" top="0.75" bottom="0.75" header="0.3" footer="0.3"/>
  <pageSetup paperSize="9" scale="67" orientation="portrait" verticalDpi="1200" r:id="rId3"/>
  <colBreaks count="1" manualBreakCount="1">
    <brk id="11"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zoomScale="115" zoomScaleNormal="100" zoomScaleSheetLayoutView="115" workbookViewId="0">
      <selection activeCell="N53" sqref="N53"/>
    </sheetView>
  </sheetViews>
  <sheetFormatPr defaultColWidth="9.125" defaultRowHeight="14.25" x14ac:dyDescent="0.2"/>
  <cols>
    <col min="1" max="1" width="3.125" style="2" bestFit="1" customWidth="1"/>
    <col min="2" max="3" width="9.125" style="2"/>
    <col min="4" max="4" width="19.875" style="2" customWidth="1"/>
    <col min="5" max="5" width="5" style="2" bestFit="1" customWidth="1"/>
    <col min="6" max="7" width="5.875" style="2" bestFit="1" customWidth="1"/>
    <col min="8" max="8" width="6" style="2" bestFit="1" customWidth="1"/>
    <col min="9" max="9" width="5.875" style="2" bestFit="1" customWidth="1"/>
    <col min="10" max="11" width="6" style="2" bestFit="1" customWidth="1"/>
    <col min="12" max="12" width="5.875" style="2" bestFit="1" customWidth="1"/>
    <col min="13" max="13" width="6" style="2" bestFit="1" customWidth="1"/>
    <col min="14" max="16384" width="9.125" style="2"/>
  </cols>
  <sheetData>
    <row r="1" spans="1:13" ht="17.25" customHeight="1" x14ac:dyDescent="0.2">
      <c r="A1" s="355" t="s">
        <v>439</v>
      </c>
      <c r="B1" s="355"/>
      <c r="C1" s="355"/>
      <c r="D1" s="355"/>
      <c r="E1" s="355"/>
      <c r="F1" s="355"/>
      <c r="G1" s="355"/>
      <c r="H1" s="355"/>
      <c r="I1" s="355"/>
      <c r="J1" s="355"/>
      <c r="K1" s="355"/>
      <c r="L1" s="355"/>
      <c r="M1" s="355"/>
    </row>
    <row r="2" spans="1:13" ht="15" thickBot="1" x14ac:dyDescent="0.25">
      <c r="A2" s="406" t="s">
        <v>127</v>
      </c>
      <c r="B2" s="406"/>
      <c r="C2" s="406"/>
      <c r="D2" s="406"/>
      <c r="E2" s="406"/>
      <c r="F2" s="406"/>
      <c r="G2" s="406"/>
      <c r="H2" s="406"/>
      <c r="I2" s="406"/>
      <c r="J2" s="406"/>
      <c r="K2" s="406"/>
      <c r="L2" s="406"/>
      <c r="M2" s="406"/>
    </row>
    <row r="3" spans="1:13" ht="15.75" thickTop="1" thickBot="1" x14ac:dyDescent="0.25">
      <c r="A3" s="369" t="s">
        <v>378</v>
      </c>
      <c r="B3" s="495" t="s">
        <v>440</v>
      </c>
      <c r="C3" s="495"/>
      <c r="D3" s="495"/>
      <c r="E3" s="374" t="s">
        <v>919</v>
      </c>
      <c r="F3" s="374"/>
      <c r="G3" s="373"/>
      <c r="H3" s="372" t="s">
        <v>920</v>
      </c>
      <c r="I3" s="374"/>
      <c r="J3" s="373"/>
      <c r="K3" s="372" t="s">
        <v>921</v>
      </c>
      <c r="L3" s="374"/>
      <c r="M3" s="374"/>
    </row>
    <row r="4" spans="1:13" ht="15" thickBot="1" x14ac:dyDescent="0.25">
      <c r="A4" s="368"/>
      <c r="B4" s="497"/>
      <c r="C4" s="497"/>
      <c r="D4" s="497"/>
      <c r="E4" s="53" t="s">
        <v>441</v>
      </c>
      <c r="F4" s="53" t="s">
        <v>442</v>
      </c>
      <c r="G4" s="53" t="s">
        <v>443</v>
      </c>
      <c r="H4" s="53" t="s">
        <v>441</v>
      </c>
      <c r="I4" s="53" t="s">
        <v>442</v>
      </c>
      <c r="J4" s="53" t="s">
        <v>443</v>
      </c>
      <c r="K4" s="53" t="s">
        <v>441</v>
      </c>
      <c r="L4" s="53" t="s">
        <v>442</v>
      </c>
      <c r="M4" s="12" t="s">
        <v>443</v>
      </c>
    </row>
    <row r="5" spans="1:13" ht="15" thickTop="1" x14ac:dyDescent="0.2">
      <c r="A5" s="70">
        <v>1</v>
      </c>
      <c r="B5" s="503" t="s">
        <v>444</v>
      </c>
      <c r="C5" s="503"/>
      <c r="D5" s="503"/>
      <c r="E5" s="111">
        <v>5.2042279999999996</v>
      </c>
      <c r="F5" s="111">
        <v>1.4130210000000001</v>
      </c>
      <c r="G5" s="111">
        <v>3.791207</v>
      </c>
      <c r="H5" s="111">
        <v>44.249783999999998</v>
      </c>
      <c r="I5" s="111">
        <v>15.959088000000003</v>
      </c>
      <c r="J5" s="111">
        <v>28.290695999999997</v>
      </c>
      <c r="K5" s="111">
        <v>110.101788</v>
      </c>
      <c r="L5" s="111">
        <v>16.263117000000001</v>
      </c>
      <c r="M5" s="111">
        <v>93.838671000000005</v>
      </c>
    </row>
    <row r="6" spans="1:13" x14ac:dyDescent="0.2">
      <c r="A6" s="70">
        <v>2</v>
      </c>
      <c r="B6" s="361" t="s">
        <v>445</v>
      </c>
      <c r="C6" s="361"/>
      <c r="D6" s="361"/>
      <c r="E6" s="111">
        <v>0</v>
      </c>
      <c r="F6" s="111">
        <v>0</v>
      </c>
      <c r="G6" s="111">
        <v>0</v>
      </c>
      <c r="H6" s="111">
        <v>0</v>
      </c>
      <c r="I6" s="111">
        <v>0</v>
      </c>
      <c r="J6" s="111">
        <v>0</v>
      </c>
      <c r="K6" s="111">
        <v>3.8E-3</v>
      </c>
      <c r="L6" s="111">
        <v>0</v>
      </c>
      <c r="M6" s="111">
        <v>3.8E-3</v>
      </c>
    </row>
    <row r="7" spans="1:13" x14ac:dyDescent="0.2">
      <c r="A7" s="70">
        <v>3</v>
      </c>
      <c r="B7" s="361" t="s">
        <v>446</v>
      </c>
      <c r="C7" s="361"/>
      <c r="D7" s="361"/>
      <c r="E7" s="111">
        <v>2.5804260000000001</v>
      </c>
      <c r="F7" s="111">
        <v>0</v>
      </c>
      <c r="G7" s="111">
        <v>2.5804260000000001</v>
      </c>
      <c r="H7" s="111">
        <v>29.420168999999994</v>
      </c>
      <c r="I7" s="111">
        <v>0</v>
      </c>
      <c r="J7" s="111">
        <v>29.420168999999994</v>
      </c>
      <c r="K7" s="111">
        <v>80.29312800000001</v>
      </c>
      <c r="L7" s="111">
        <v>0</v>
      </c>
      <c r="M7" s="111">
        <v>80.29312800000001</v>
      </c>
    </row>
    <row r="8" spans="1:13" x14ac:dyDescent="0.2">
      <c r="A8" s="70">
        <v>4</v>
      </c>
      <c r="B8" s="361" t="s">
        <v>447</v>
      </c>
      <c r="C8" s="361"/>
      <c r="D8" s="361"/>
      <c r="E8" s="111">
        <v>4.0898130000000004</v>
      </c>
      <c r="F8" s="111">
        <v>0</v>
      </c>
      <c r="G8" s="111">
        <v>4.0898130000000004</v>
      </c>
      <c r="H8" s="111">
        <v>45.014451000000001</v>
      </c>
      <c r="I8" s="111">
        <v>0</v>
      </c>
      <c r="J8" s="111">
        <v>45.014451000000001</v>
      </c>
      <c r="K8" s="111">
        <v>44.987943000000001</v>
      </c>
      <c r="L8" s="111">
        <v>0</v>
      </c>
      <c r="M8" s="111">
        <v>44.987943000000001</v>
      </c>
    </row>
    <row r="9" spans="1:13" x14ac:dyDescent="0.2">
      <c r="A9" s="70">
        <v>5</v>
      </c>
      <c r="B9" s="361" t="s">
        <v>448</v>
      </c>
      <c r="C9" s="361"/>
      <c r="D9" s="361"/>
      <c r="E9" s="111">
        <v>6.4281000000000005E-2</v>
      </c>
      <c r="F9" s="111">
        <v>0</v>
      </c>
      <c r="G9" s="111">
        <v>6.4281000000000005E-2</v>
      </c>
      <c r="H9" s="111">
        <v>0.70709100000000025</v>
      </c>
      <c r="I9" s="111">
        <v>0</v>
      </c>
      <c r="J9" s="111">
        <v>0.70709100000000025</v>
      </c>
      <c r="K9" s="111">
        <v>0.70709100000000025</v>
      </c>
      <c r="L9" s="111">
        <v>0</v>
      </c>
      <c r="M9" s="111">
        <v>0.70709100000000025</v>
      </c>
    </row>
    <row r="10" spans="1:13" x14ac:dyDescent="0.2">
      <c r="A10" s="70">
        <v>6</v>
      </c>
      <c r="B10" s="361" t="s">
        <v>449</v>
      </c>
      <c r="C10" s="361"/>
      <c r="D10" s="361"/>
      <c r="E10" s="111">
        <v>1.053995</v>
      </c>
      <c r="F10" s="111">
        <v>1.4401170000000001</v>
      </c>
      <c r="G10" s="111">
        <v>-0.38612200000000002</v>
      </c>
      <c r="H10" s="111">
        <v>26.721</v>
      </c>
      <c r="I10" s="111">
        <v>18.743894000000001</v>
      </c>
      <c r="J10" s="111">
        <v>7.9771059999999991</v>
      </c>
      <c r="K10" s="111">
        <v>31.491074000000001</v>
      </c>
      <c r="L10" s="111">
        <v>17.171287000000003</v>
      </c>
      <c r="M10" s="111">
        <v>14.319786999999998</v>
      </c>
    </row>
    <row r="11" spans="1:13" x14ac:dyDescent="0.2">
      <c r="A11" s="70">
        <v>7</v>
      </c>
      <c r="B11" s="361" t="s">
        <v>450</v>
      </c>
      <c r="C11" s="361"/>
      <c r="D11" s="361"/>
      <c r="E11" s="111">
        <v>0</v>
      </c>
      <c r="F11" s="111">
        <v>3.3912999999999999E-2</v>
      </c>
      <c r="G11" s="111">
        <v>-3.3912999999999999E-2</v>
      </c>
      <c r="H11" s="111">
        <v>0</v>
      </c>
      <c r="I11" s="111">
        <v>0.85576299999999994</v>
      </c>
      <c r="J11" s="111">
        <v>-0.85576299999999994</v>
      </c>
      <c r="K11" s="111">
        <v>0</v>
      </c>
      <c r="L11" s="111">
        <v>0</v>
      </c>
      <c r="M11" s="111">
        <v>0</v>
      </c>
    </row>
    <row r="12" spans="1:13" x14ac:dyDescent="0.2">
      <c r="A12" s="70">
        <v>8</v>
      </c>
      <c r="B12" s="361" t="s">
        <v>451</v>
      </c>
      <c r="C12" s="361"/>
      <c r="D12" s="361"/>
      <c r="E12" s="111">
        <v>0</v>
      </c>
      <c r="F12" s="111">
        <v>0.148865</v>
      </c>
      <c r="G12" s="111">
        <v>-0.148865</v>
      </c>
      <c r="H12" s="111">
        <v>4.2986999999999997E-2</v>
      </c>
      <c r="I12" s="111">
        <v>1.6375150000000001</v>
      </c>
      <c r="J12" s="111">
        <v>-1.5945280000000002</v>
      </c>
      <c r="K12" s="111">
        <v>4.1877999999999999E-2</v>
      </c>
      <c r="L12" s="111">
        <v>1.6375150000000001</v>
      </c>
      <c r="M12" s="111">
        <v>-1.5956370000000002</v>
      </c>
    </row>
    <row r="13" spans="1:13" x14ac:dyDescent="0.2">
      <c r="A13" s="70">
        <v>9</v>
      </c>
      <c r="B13" s="361" t="s">
        <v>452</v>
      </c>
      <c r="C13" s="361"/>
      <c r="D13" s="361"/>
      <c r="E13" s="111">
        <v>0</v>
      </c>
      <c r="F13" s="111">
        <v>0</v>
      </c>
      <c r="G13" s="111">
        <v>0</v>
      </c>
      <c r="H13" s="111">
        <v>9.379999999999999</v>
      </c>
      <c r="I13" s="111">
        <v>0</v>
      </c>
      <c r="J13" s="111">
        <v>9.379999999999999</v>
      </c>
      <c r="K13" s="111">
        <v>2.974043</v>
      </c>
      <c r="L13" s="111">
        <v>0</v>
      </c>
      <c r="M13" s="111">
        <v>2.974043</v>
      </c>
    </row>
    <row r="14" spans="1:13" x14ac:dyDescent="0.2">
      <c r="A14" s="70">
        <v>10</v>
      </c>
      <c r="B14" s="361" t="s">
        <v>453</v>
      </c>
      <c r="C14" s="361"/>
      <c r="D14" s="361"/>
      <c r="E14" s="111">
        <v>10.337892999999999</v>
      </c>
      <c r="F14" s="111">
        <v>6.7969759999999999</v>
      </c>
      <c r="G14" s="111">
        <v>3.5409169999999999</v>
      </c>
      <c r="H14" s="111">
        <v>61.496688000000006</v>
      </c>
      <c r="I14" s="111">
        <v>43.823878000000008</v>
      </c>
      <c r="J14" s="111">
        <v>17.672809999999998</v>
      </c>
      <c r="K14" s="111">
        <v>63.218441999999996</v>
      </c>
      <c r="L14" s="111">
        <v>21.039215999999996</v>
      </c>
      <c r="M14" s="111">
        <v>42.179226000000007</v>
      </c>
    </row>
    <row r="15" spans="1:13" x14ac:dyDescent="0.2">
      <c r="A15" s="70">
        <v>11</v>
      </c>
      <c r="B15" s="361" t="s">
        <v>454</v>
      </c>
      <c r="C15" s="361"/>
      <c r="D15" s="361"/>
      <c r="E15" s="111">
        <v>0</v>
      </c>
      <c r="F15" s="111">
        <v>0</v>
      </c>
      <c r="G15" s="111">
        <v>0</v>
      </c>
      <c r="H15" s="111">
        <v>0</v>
      </c>
      <c r="I15" s="111">
        <v>0</v>
      </c>
      <c r="J15" s="111">
        <v>0</v>
      </c>
      <c r="K15" s="111">
        <v>0</v>
      </c>
      <c r="L15" s="111">
        <v>0</v>
      </c>
      <c r="M15" s="111">
        <v>0</v>
      </c>
    </row>
    <row r="16" spans="1:13" x14ac:dyDescent="0.2">
      <c r="A16" s="70">
        <v>12</v>
      </c>
      <c r="B16" s="361" t="s">
        <v>455</v>
      </c>
      <c r="C16" s="361"/>
      <c r="D16" s="361"/>
      <c r="E16" s="111">
        <v>11.563705000000001</v>
      </c>
      <c r="F16" s="111">
        <v>3.4834619999999998</v>
      </c>
      <c r="G16" s="111">
        <v>8.0802429999999994</v>
      </c>
      <c r="H16" s="111">
        <v>110.562517</v>
      </c>
      <c r="I16" s="111">
        <v>24.433793999999999</v>
      </c>
      <c r="J16" s="111">
        <v>86.128722999999994</v>
      </c>
      <c r="K16" s="111">
        <v>128.47904300000002</v>
      </c>
      <c r="L16" s="111">
        <v>42.031480999999999</v>
      </c>
      <c r="M16" s="111">
        <v>86.447562000000005</v>
      </c>
    </row>
    <row r="17" spans="1:13" x14ac:dyDescent="0.2">
      <c r="A17" s="70">
        <v>13</v>
      </c>
      <c r="B17" s="361" t="s">
        <v>456</v>
      </c>
      <c r="C17" s="361"/>
      <c r="D17" s="361"/>
      <c r="E17" s="111">
        <v>19.063917</v>
      </c>
      <c r="F17" s="111">
        <v>0</v>
      </c>
      <c r="G17" s="111">
        <v>19.063917</v>
      </c>
      <c r="H17" s="111">
        <v>88.999205000000003</v>
      </c>
      <c r="I17" s="111">
        <v>19.901864</v>
      </c>
      <c r="J17" s="111">
        <v>69.097341</v>
      </c>
      <c r="K17" s="111">
        <v>6.0984379999999998</v>
      </c>
      <c r="L17" s="111">
        <v>225.596597</v>
      </c>
      <c r="M17" s="111">
        <v>-219.49815899999999</v>
      </c>
    </row>
    <row r="18" spans="1:13" x14ac:dyDescent="0.2">
      <c r="A18" s="70">
        <v>14</v>
      </c>
      <c r="B18" s="361" t="s">
        <v>457</v>
      </c>
      <c r="C18" s="361"/>
      <c r="D18" s="361"/>
      <c r="E18" s="111">
        <v>85.084649999999996</v>
      </c>
      <c r="F18" s="111">
        <v>0.364902</v>
      </c>
      <c r="G18" s="111">
        <v>84.719747999999996</v>
      </c>
      <c r="H18" s="111">
        <v>281.16567000000003</v>
      </c>
      <c r="I18" s="111">
        <v>3.9106659999999991</v>
      </c>
      <c r="J18" s="111">
        <v>277.25500399999999</v>
      </c>
      <c r="K18" s="111">
        <v>131.63345600000002</v>
      </c>
      <c r="L18" s="111">
        <v>4.0139219999999991</v>
      </c>
      <c r="M18" s="111">
        <v>127.61953400000002</v>
      </c>
    </row>
    <row r="19" spans="1:13" x14ac:dyDescent="0.2">
      <c r="A19" s="1"/>
      <c r="B19" s="504" t="s">
        <v>458</v>
      </c>
      <c r="C19" s="504"/>
      <c r="D19" s="504"/>
      <c r="E19" s="111">
        <v>0</v>
      </c>
      <c r="F19" s="111">
        <v>0</v>
      </c>
      <c r="G19" s="111">
        <v>0</v>
      </c>
      <c r="H19" s="111">
        <v>0</v>
      </c>
      <c r="I19" s="111">
        <v>0</v>
      </c>
      <c r="J19" s="111">
        <v>0</v>
      </c>
      <c r="K19" s="111">
        <v>0</v>
      </c>
      <c r="L19" s="111">
        <v>0</v>
      </c>
      <c r="M19" s="111">
        <v>0</v>
      </c>
    </row>
    <row r="20" spans="1:13" x14ac:dyDescent="0.2">
      <c r="A20" s="70">
        <v>15</v>
      </c>
      <c r="B20" s="361" t="s">
        <v>459</v>
      </c>
      <c r="C20" s="361"/>
      <c r="D20" s="361"/>
      <c r="E20" s="111">
        <v>0.78485799999999994</v>
      </c>
      <c r="F20" s="111">
        <v>0.61518799999999996</v>
      </c>
      <c r="G20" s="111">
        <v>0.16966999999999999</v>
      </c>
      <c r="H20" s="111">
        <v>46.340806000000001</v>
      </c>
      <c r="I20" s="111">
        <v>8.4670679999999994</v>
      </c>
      <c r="J20" s="111">
        <v>37.873738000000003</v>
      </c>
      <c r="K20" s="111">
        <v>9.6340070000000004</v>
      </c>
      <c r="L20" s="111">
        <v>6.7670679999999992</v>
      </c>
      <c r="M20" s="111">
        <v>2.8669389999999995</v>
      </c>
    </row>
    <row r="21" spans="1:13" x14ac:dyDescent="0.2">
      <c r="A21" s="70">
        <v>16</v>
      </c>
      <c r="B21" s="361" t="s">
        <v>460</v>
      </c>
      <c r="C21" s="361"/>
      <c r="D21" s="361"/>
      <c r="E21" s="111">
        <v>0</v>
      </c>
      <c r="F21" s="111">
        <v>6.1900000000000002E-3</v>
      </c>
      <c r="G21" s="111">
        <v>-6.1900000000000002E-3</v>
      </c>
      <c r="H21" s="111">
        <v>0.12485</v>
      </c>
      <c r="I21" s="111">
        <v>0.64318900000000023</v>
      </c>
      <c r="J21" s="111">
        <v>-0.51833900000000011</v>
      </c>
      <c r="K21" s="111">
        <v>6.134881</v>
      </c>
      <c r="L21" s="111">
        <v>6.8089999999999998E-2</v>
      </c>
      <c r="M21" s="111">
        <v>6.0667910000000003</v>
      </c>
    </row>
    <row r="22" spans="1:13" x14ac:dyDescent="0.2">
      <c r="A22" s="70">
        <v>17</v>
      </c>
      <c r="B22" s="361" t="s">
        <v>461</v>
      </c>
      <c r="C22" s="361"/>
      <c r="D22" s="361"/>
      <c r="E22" s="111">
        <v>0</v>
      </c>
      <c r="F22" s="111">
        <v>0</v>
      </c>
      <c r="G22" s="111">
        <v>0</v>
      </c>
      <c r="H22" s="111">
        <v>0</v>
      </c>
      <c r="I22" s="111">
        <v>0</v>
      </c>
      <c r="J22" s="111">
        <v>0</v>
      </c>
      <c r="K22" s="111">
        <v>0</v>
      </c>
      <c r="L22" s="111">
        <v>0</v>
      </c>
      <c r="M22" s="111">
        <v>0</v>
      </c>
    </row>
    <row r="23" spans="1:13" x14ac:dyDescent="0.2">
      <c r="A23" s="70">
        <v>18</v>
      </c>
      <c r="B23" s="361" t="s">
        <v>462</v>
      </c>
      <c r="C23" s="361"/>
      <c r="D23" s="361"/>
      <c r="E23" s="111">
        <v>2.5996670000000002</v>
      </c>
      <c r="F23" s="111">
        <v>0</v>
      </c>
      <c r="G23" s="111">
        <v>2.5996670000000002</v>
      </c>
      <c r="H23" s="111">
        <v>28.331287</v>
      </c>
      <c r="I23" s="111">
        <v>0</v>
      </c>
      <c r="J23" s="111">
        <v>28.331287</v>
      </c>
      <c r="K23" s="111">
        <v>28.304781999999999</v>
      </c>
      <c r="L23" s="111">
        <v>0</v>
      </c>
      <c r="M23" s="111">
        <v>28.304781999999999</v>
      </c>
    </row>
    <row r="24" spans="1:13" x14ac:dyDescent="0.2">
      <c r="A24" s="70">
        <v>19</v>
      </c>
      <c r="B24" s="361" t="s">
        <v>463</v>
      </c>
      <c r="C24" s="361"/>
      <c r="D24" s="361"/>
      <c r="E24" s="111">
        <v>0</v>
      </c>
      <c r="F24" s="111">
        <v>3.6732000000000001E-2</v>
      </c>
      <c r="G24" s="111">
        <v>-3.6732000000000001E-2</v>
      </c>
      <c r="H24" s="111">
        <v>3.1998600000000001</v>
      </c>
      <c r="I24" s="111">
        <v>0.25712399999999996</v>
      </c>
      <c r="J24" s="111">
        <v>2.9427359999999996</v>
      </c>
      <c r="K24" s="111">
        <v>2.156463</v>
      </c>
      <c r="L24" s="111">
        <v>0.40405199999999991</v>
      </c>
      <c r="M24" s="111">
        <v>1.7524110000000002</v>
      </c>
    </row>
    <row r="25" spans="1:13" x14ac:dyDescent="0.2">
      <c r="A25" s="70">
        <v>20</v>
      </c>
      <c r="B25" s="361" t="s">
        <v>464</v>
      </c>
      <c r="C25" s="361"/>
      <c r="D25" s="361"/>
      <c r="E25" s="111">
        <v>0</v>
      </c>
      <c r="F25" s="111">
        <v>0</v>
      </c>
      <c r="G25" s="111">
        <v>0</v>
      </c>
      <c r="H25" s="111">
        <v>8.3903999999999992E-2</v>
      </c>
      <c r="I25" s="111">
        <v>0</v>
      </c>
      <c r="J25" s="111">
        <v>8.3903999999999992E-2</v>
      </c>
      <c r="K25" s="111">
        <v>0</v>
      </c>
      <c r="L25" s="111">
        <v>0</v>
      </c>
      <c r="M25" s="111">
        <v>0</v>
      </c>
    </row>
    <row r="26" spans="1:13" x14ac:dyDescent="0.2">
      <c r="A26" s="70">
        <v>21</v>
      </c>
      <c r="B26" s="361" t="s">
        <v>465</v>
      </c>
      <c r="C26" s="361"/>
      <c r="D26" s="361"/>
      <c r="E26" s="111">
        <v>0.41564400000000001</v>
      </c>
      <c r="F26" s="111">
        <v>0</v>
      </c>
      <c r="G26" s="111">
        <v>0.41564400000000001</v>
      </c>
      <c r="H26" s="111">
        <v>3.5496210000000006</v>
      </c>
      <c r="I26" s="111">
        <v>0</v>
      </c>
      <c r="J26" s="111">
        <v>3.5496210000000006</v>
      </c>
      <c r="K26" s="111">
        <v>1.9363090000000003</v>
      </c>
      <c r="L26" s="111">
        <v>0</v>
      </c>
      <c r="M26" s="111">
        <v>1.9363090000000003</v>
      </c>
    </row>
    <row r="27" spans="1:13" x14ac:dyDescent="0.2">
      <c r="A27" s="70">
        <v>22</v>
      </c>
      <c r="B27" s="361" t="s">
        <v>466</v>
      </c>
      <c r="C27" s="361"/>
      <c r="D27" s="361"/>
      <c r="E27" s="111">
        <v>1.5434E-2</v>
      </c>
      <c r="F27" s="111">
        <v>0</v>
      </c>
      <c r="G27" s="111">
        <v>1.5434E-2</v>
      </c>
      <c r="H27" s="111">
        <v>0.33791100000000002</v>
      </c>
      <c r="I27" s="111">
        <v>0</v>
      </c>
      <c r="J27" s="111">
        <v>0.33791100000000002</v>
      </c>
      <c r="K27" s="111">
        <v>1.3433660000000001</v>
      </c>
      <c r="L27" s="111">
        <v>3.7030000000000001E-3</v>
      </c>
      <c r="M27" s="111">
        <v>1.339663</v>
      </c>
    </row>
    <row r="28" spans="1:13" x14ac:dyDescent="0.2">
      <c r="A28" s="70">
        <v>23</v>
      </c>
      <c r="B28" s="361" t="s">
        <v>467</v>
      </c>
      <c r="C28" s="361"/>
      <c r="D28" s="361"/>
      <c r="E28" s="111">
        <v>4.2991000000000001E-2</v>
      </c>
      <c r="F28" s="111">
        <v>1.973171</v>
      </c>
      <c r="G28" s="111">
        <v>-1.93018</v>
      </c>
      <c r="H28" s="111">
        <v>8.450603000000001</v>
      </c>
      <c r="I28" s="111">
        <v>7.1216889999999999</v>
      </c>
      <c r="J28" s="111">
        <v>1.3289140000000002</v>
      </c>
      <c r="K28" s="111">
        <v>11.472633</v>
      </c>
      <c r="L28" s="111">
        <v>12.081843000000001</v>
      </c>
      <c r="M28" s="111">
        <v>-0.60920999999999981</v>
      </c>
    </row>
    <row r="29" spans="1:13" x14ac:dyDescent="0.2">
      <c r="A29" s="70">
        <v>24</v>
      </c>
      <c r="B29" s="361" t="s">
        <v>468</v>
      </c>
      <c r="C29" s="361"/>
      <c r="D29" s="361"/>
      <c r="E29" s="111">
        <v>6.8383880000000001</v>
      </c>
      <c r="F29" s="111">
        <v>0.30446499999999999</v>
      </c>
      <c r="G29" s="111">
        <v>6.5339229999999997</v>
      </c>
      <c r="H29" s="111">
        <v>63.840436000000004</v>
      </c>
      <c r="I29" s="111">
        <v>23.799115000000004</v>
      </c>
      <c r="J29" s="111">
        <v>40.041321000000003</v>
      </c>
      <c r="K29" s="111">
        <v>20.238712</v>
      </c>
      <c r="L29" s="111">
        <v>43.349115000000005</v>
      </c>
      <c r="M29" s="111">
        <v>-23.110402999999991</v>
      </c>
    </row>
    <row r="30" spans="1:13" x14ac:dyDescent="0.2">
      <c r="A30" s="1"/>
      <c r="B30" s="361" t="s">
        <v>469</v>
      </c>
      <c r="C30" s="361"/>
      <c r="D30" s="361"/>
      <c r="E30" s="111">
        <v>1.8383879999999999</v>
      </c>
      <c r="F30" s="111">
        <v>0.30446499999999999</v>
      </c>
      <c r="G30" s="111">
        <v>1.5339229999999999</v>
      </c>
      <c r="H30" s="111">
        <v>21.190785999999996</v>
      </c>
      <c r="I30" s="111">
        <v>17.799115000000004</v>
      </c>
      <c r="J30" s="111">
        <v>3.3916709999999988</v>
      </c>
      <c r="K30" s="111">
        <v>20.237222999999997</v>
      </c>
      <c r="L30" s="111">
        <v>23.349115000000005</v>
      </c>
      <c r="M30" s="111">
        <v>-3.1118920000000028</v>
      </c>
    </row>
    <row r="31" spans="1:13" x14ac:dyDescent="0.2">
      <c r="A31" s="1"/>
      <c r="B31" s="361" t="s">
        <v>470</v>
      </c>
      <c r="C31" s="361"/>
      <c r="D31" s="361"/>
      <c r="E31" s="111">
        <v>5</v>
      </c>
      <c r="F31" s="111">
        <v>0</v>
      </c>
      <c r="G31" s="111">
        <v>5</v>
      </c>
      <c r="H31" s="111">
        <v>42.649650000000001</v>
      </c>
      <c r="I31" s="111">
        <v>6</v>
      </c>
      <c r="J31" s="111">
        <v>36.649650000000001</v>
      </c>
      <c r="K31" s="111">
        <v>1.4890000000000001E-3</v>
      </c>
      <c r="L31" s="111">
        <v>20</v>
      </c>
      <c r="M31" s="111">
        <v>-19.998511000000001</v>
      </c>
    </row>
    <row r="32" spans="1:13" x14ac:dyDescent="0.2">
      <c r="A32" s="70">
        <v>25</v>
      </c>
      <c r="B32" s="361" t="s">
        <v>471</v>
      </c>
      <c r="C32" s="361"/>
      <c r="D32" s="361"/>
      <c r="E32" s="111">
        <v>2.981948</v>
      </c>
      <c r="F32" s="111">
        <v>2.243455</v>
      </c>
      <c r="G32" s="111">
        <v>0.73849299999999996</v>
      </c>
      <c r="H32" s="111">
        <v>27.763164</v>
      </c>
      <c r="I32" s="111">
        <v>27.308471000000004</v>
      </c>
      <c r="J32" s="111">
        <v>0.4546929999999999</v>
      </c>
      <c r="K32" s="111">
        <v>106.201742</v>
      </c>
      <c r="L32" s="111">
        <v>26.500924000000005</v>
      </c>
      <c r="M32" s="111">
        <v>79.700817999999984</v>
      </c>
    </row>
    <row r="33" spans="1:13" x14ac:dyDescent="0.2">
      <c r="A33" s="1"/>
      <c r="B33" s="361" t="s">
        <v>472</v>
      </c>
      <c r="C33" s="361"/>
      <c r="D33" s="361"/>
      <c r="E33" s="111">
        <v>1.189E-2</v>
      </c>
      <c r="F33" s="111">
        <v>0</v>
      </c>
      <c r="G33" s="111">
        <v>1.189E-2</v>
      </c>
      <c r="H33" s="111">
        <v>1.189E-2</v>
      </c>
      <c r="I33" s="111">
        <v>0</v>
      </c>
      <c r="J33" s="111">
        <v>1.189E-2</v>
      </c>
      <c r="K33" s="111">
        <v>53.389712000000003</v>
      </c>
      <c r="L33" s="111">
        <v>0</v>
      </c>
      <c r="M33" s="111">
        <v>53.389712000000003</v>
      </c>
    </row>
    <row r="34" spans="1:13" x14ac:dyDescent="0.2">
      <c r="A34" s="1"/>
      <c r="B34" s="361" t="s">
        <v>473</v>
      </c>
      <c r="C34" s="361"/>
      <c r="D34" s="361"/>
      <c r="E34" s="111">
        <v>2.9199350000000002</v>
      </c>
      <c r="F34" s="111">
        <v>1.9240440000000001</v>
      </c>
      <c r="G34" s="111">
        <v>0.99589099999999997</v>
      </c>
      <c r="H34" s="111">
        <v>27.086497999999999</v>
      </c>
      <c r="I34" s="111">
        <v>22.704950999999998</v>
      </c>
      <c r="J34" s="111">
        <v>4.3815470000000003</v>
      </c>
      <c r="K34" s="111">
        <v>52.004861000000012</v>
      </c>
      <c r="L34" s="111">
        <v>22.624069999999996</v>
      </c>
      <c r="M34" s="111">
        <v>29.380790999999999</v>
      </c>
    </row>
    <row r="35" spans="1:13" x14ac:dyDescent="0.2">
      <c r="A35" s="1"/>
      <c r="B35" s="361" t="s">
        <v>474</v>
      </c>
      <c r="C35" s="361"/>
      <c r="D35" s="361"/>
      <c r="E35" s="111">
        <v>5.0123000000000001E-2</v>
      </c>
      <c r="F35" s="111">
        <v>0.319411</v>
      </c>
      <c r="G35" s="111">
        <v>-0.26928800000000003</v>
      </c>
      <c r="H35" s="111">
        <v>0.66477600000000014</v>
      </c>
      <c r="I35" s="111">
        <v>4.6035200000000005</v>
      </c>
      <c r="J35" s="111">
        <v>-3.9387439999999998</v>
      </c>
      <c r="K35" s="111">
        <v>0.80716900000000014</v>
      </c>
      <c r="L35" s="111">
        <v>3.8768540000000007</v>
      </c>
      <c r="M35" s="111">
        <v>-3.0696849999999998</v>
      </c>
    </row>
    <row r="36" spans="1:13" x14ac:dyDescent="0.2">
      <c r="A36" s="70">
        <v>26</v>
      </c>
      <c r="B36" s="361" t="s">
        <v>475</v>
      </c>
      <c r="C36" s="361"/>
      <c r="D36" s="361"/>
      <c r="E36" s="111">
        <v>115.87850899999999</v>
      </c>
      <c r="F36" s="111">
        <v>10.959982</v>
      </c>
      <c r="G36" s="111">
        <v>104.918527</v>
      </c>
      <c r="H36" s="111">
        <v>1132.5620100000001</v>
      </c>
      <c r="I36" s="111">
        <v>390.09426400000007</v>
      </c>
      <c r="J36" s="111">
        <v>742.46774600000003</v>
      </c>
      <c r="K36" s="111">
        <v>915.44813799999997</v>
      </c>
      <c r="L36" s="111">
        <v>82.706209999999984</v>
      </c>
      <c r="M36" s="111">
        <v>832.74192800000003</v>
      </c>
    </row>
    <row r="37" spans="1:13" x14ac:dyDescent="0.2">
      <c r="A37" s="1"/>
      <c r="B37" s="361" t="s">
        <v>476</v>
      </c>
      <c r="C37" s="361"/>
      <c r="D37" s="361"/>
      <c r="E37" s="111">
        <v>9.3619149999999998</v>
      </c>
      <c r="F37" s="111">
        <v>5.5148859999999997</v>
      </c>
      <c r="G37" s="111">
        <v>3.847029</v>
      </c>
      <c r="H37" s="111">
        <v>102.87761999999999</v>
      </c>
      <c r="I37" s="111">
        <v>63.274413999999993</v>
      </c>
      <c r="J37" s="111">
        <v>39.603206</v>
      </c>
      <c r="K37" s="111">
        <v>133.20085900000001</v>
      </c>
      <c r="L37" s="111">
        <v>71.86515399999999</v>
      </c>
      <c r="M37" s="111">
        <v>61.335704999999997</v>
      </c>
    </row>
    <row r="38" spans="1:13" x14ac:dyDescent="0.2">
      <c r="A38" s="1"/>
      <c r="B38" s="504" t="s">
        <v>477</v>
      </c>
      <c r="C38" s="504"/>
      <c r="D38" s="504"/>
      <c r="E38" s="111">
        <v>0</v>
      </c>
      <c r="F38" s="111">
        <v>0</v>
      </c>
      <c r="G38" s="111">
        <v>0</v>
      </c>
      <c r="H38" s="111">
        <v>0</v>
      </c>
      <c r="I38" s="111">
        <v>0</v>
      </c>
      <c r="J38" s="111">
        <v>0</v>
      </c>
      <c r="K38" s="111">
        <v>0</v>
      </c>
      <c r="L38" s="111">
        <v>0</v>
      </c>
      <c r="M38" s="111">
        <v>0</v>
      </c>
    </row>
    <row r="39" spans="1:13" x14ac:dyDescent="0.2">
      <c r="A39" s="1"/>
      <c r="B39" s="361" t="s">
        <v>478</v>
      </c>
      <c r="C39" s="361"/>
      <c r="D39" s="361"/>
      <c r="E39" s="111">
        <v>77.053731999999997</v>
      </c>
      <c r="F39" s="111">
        <v>0.124505</v>
      </c>
      <c r="G39" s="111">
        <v>76.929226999999997</v>
      </c>
      <c r="H39" s="111">
        <v>538.834158</v>
      </c>
      <c r="I39" s="111">
        <v>1.717055</v>
      </c>
      <c r="J39" s="111">
        <v>537.11710299999993</v>
      </c>
      <c r="K39" s="111">
        <v>364.31050499999998</v>
      </c>
      <c r="L39" s="111">
        <v>2.3145550000000004</v>
      </c>
      <c r="M39" s="111">
        <v>361.99594999999999</v>
      </c>
    </row>
    <row r="40" spans="1:13" x14ac:dyDescent="0.2">
      <c r="A40" s="1"/>
      <c r="B40" s="379" t="s">
        <v>479</v>
      </c>
      <c r="C40" s="379"/>
      <c r="D40" s="379"/>
      <c r="E40" s="111">
        <v>29.462862000000001</v>
      </c>
      <c r="F40" s="111">
        <v>5.3205910000000003</v>
      </c>
      <c r="G40" s="111">
        <v>24.142271000000001</v>
      </c>
      <c r="H40" s="111">
        <v>490.85023200000001</v>
      </c>
      <c r="I40" s="111">
        <v>325.1027949999999</v>
      </c>
      <c r="J40" s="111">
        <v>165.74743699999999</v>
      </c>
      <c r="K40" s="111">
        <v>417.93677400000001</v>
      </c>
      <c r="L40" s="111">
        <v>8.5265010000000014</v>
      </c>
      <c r="M40" s="111">
        <v>409.41027299999996</v>
      </c>
    </row>
    <row r="41" spans="1:13" x14ac:dyDescent="0.2">
      <c r="A41" s="70">
        <v>27</v>
      </c>
      <c r="B41" s="361" t="s">
        <v>480</v>
      </c>
      <c r="C41" s="361"/>
      <c r="D41" s="361"/>
      <c r="E41" s="111">
        <v>0.431398</v>
      </c>
      <c r="F41" s="111">
        <v>1.0252650000000001</v>
      </c>
      <c r="G41" s="111">
        <v>-0.59386700000000003</v>
      </c>
      <c r="H41" s="111">
        <v>25.914831</v>
      </c>
      <c r="I41" s="111">
        <v>9.6034550000000003</v>
      </c>
      <c r="J41" s="111">
        <v>16.311375999999999</v>
      </c>
      <c r="K41" s="111">
        <v>37.260636000000005</v>
      </c>
      <c r="L41" s="111">
        <v>12.128941000000001</v>
      </c>
      <c r="M41" s="111">
        <v>25.131694999999997</v>
      </c>
    </row>
    <row r="42" spans="1:13" x14ac:dyDescent="0.2">
      <c r="A42" s="70">
        <v>28</v>
      </c>
      <c r="B42" s="361" t="s">
        <v>481</v>
      </c>
      <c r="C42" s="361"/>
      <c r="D42" s="361"/>
      <c r="E42" s="111">
        <v>6.6850779999999999</v>
      </c>
      <c r="F42" s="111">
        <v>1.4184950000000001</v>
      </c>
      <c r="G42" s="111">
        <v>5.2665829999999998</v>
      </c>
      <c r="H42" s="111">
        <v>77.974268999999993</v>
      </c>
      <c r="I42" s="111">
        <v>13.18577</v>
      </c>
      <c r="J42" s="111">
        <v>64.788499000000002</v>
      </c>
      <c r="K42" s="111">
        <v>81.554794999999999</v>
      </c>
      <c r="L42" s="111">
        <v>13.064704000000001</v>
      </c>
      <c r="M42" s="111">
        <v>68.490090999999993</v>
      </c>
    </row>
    <row r="43" spans="1:13" x14ac:dyDescent="0.2">
      <c r="A43" s="70">
        <v>29</v>
      </c>
      <c r="B43" s="361" t="s">
        <v>482</v>
      </c>
      <c r="C43" s="361"/>
      <c r="D43" s="361"/>
      <c r="E43" s="111">
        <v>2.517693</v>
      </c>
      <c r="F43" s="111">
        <v>3.4378790000000001</v>
      </c>
      <c r="G43" s="111">
        <v>-0.92018599999999995</v>
      </c>
      <c r="H43" s="111">
        <v>19.098407000000002</v>
      </c>
      <c r="I43" s="111">
        <v>26.575742999999999</v>
      </c>
      <c r="J43" s="111">
        <v>-7.4773360000000002</v>
      </c>
      <c r="K43" s="111">
        <v>28.229550999999997</v>
      </c>
      <c r="L43" s="111">
        <v>40.438227000000005</v>
      </c>
      <c r="M43" s="111">
        <v>-12.208675999999999</v>
      </c>
    </row>
    <row r="44" spans="1:13" x14ac:dyDescent="0.2">
      <c r="A44" s="70">
        <v>30</v>
      </c>
      <c r="B44" s="361" t="s">
        <v>483</v>
      </c>
      <c r="C44" s="361"/>
      <c r="D44" s="361"/>
      <c r="E44" s="111">
        <v>1.6702520000000001</v>
      </c>
      <c r="F44" s="111">
        <v>0</v>
      </c>
      <c r="G44" s="111">
        <v>1.6702520000000001</v>
      </c>
      <c r="H44" s="111">
        <v>17.287751000000004</v>
      </c>
      <c r="I44" s="111">
        <v>0</v>
      </c>
      <c r="J44" s="111">
        <v>17.287751000000004</v>
      </c>
      <c r="K44" s="111">
        <v>14.864611</v>
      </c>
      <c r="L44" s="111">
        <v>0</v>
      </c>
      <c r="M44" s="111">
        <v>14.864611</v>
      </c>
    </row>
    <row r="45" spans="1:13" x14ac:dyDescent="0.2">
      <c r="A45" s="70">
        <v>31</v>
      </c>
      <c r="B45" s="361" t="s">
        <v>484</v>
      </c>
      <c r="C45" s="361"/>
      <c r="D45" s="361"/>
      <c r="E45" s="111">
        <v>2.4518000000000002E-2</v>
      </c>
      <c r="F45" s="111">
        <v>3.2376000000000002E-2</v>
      </c>
      <c r="G45" s="111">
        <v>-7.8580000000000004E-3</v>
      </c>
      <c r="H45" s="111">
        <v>58.807194000000003</v>
      </c>
      <c r="I45" s="111">
        <v>0.35613600000000012</v>
      </c>
      <c r="J45" s="111">
        <v>58.451058000000003</v>
      </c>
      <c r="K45" s="111">
        <v>2.9812800000000004</v>
      </c>
      <c r="L45" s="111">
        <v>0.35613600000000012</v>
      </c>
      <c r="M45" s="111">
        <v>2.6251440000000001</v>
      </c>
    </row>
    <row r="46" spans="1:13" x14ac:dyDescent="0.2">
      <c r="A46" s="70">
        <v>32</v>
      </c>
      <c r="B46" s="361" t="s">
        <v>485</v>
      </c>
      <c r="C46" s="361"/>
      <c r="D46" s="361"/>
      <c r="E46" s="111">
        <v>27.385345999999998</v>
      </c>
      <c r="F46" s="111">
        <v>16.700599</v>
      </c>
      <c r="G46" s="111">
        <v>10.684747</v>
      </c>
      <c r="H46" s="111">
        <v>79.664929000000001</v>
      </c>
      <c r="I46" s="111">
        <v>195.52844499999998</v>
      </c>
      <c r="J46" s="111">
        <v>-115.863516</v>
      </c>
      <c r="K46" s="111">
        <v>102.51055700000001</v>
      </c>
      <c r="L46" s="111">
        <v>268.02529099999998</v>
      </c>
      <c r="M46" s="111">
        <v>-165.51473400000003</v>
      </c>
    </row>
    <row r="47" spans="1:13" x14ac:dyDescent="0.2">
      <c r="A47" s="1"/>
      <c r="B47" s="361" t="s">
        <v>486</v>
      </c>
      <c r="C47" s="361"/>
      <c r="D47" s="361"/>
      <c r="E47" s="111">
        <v>21.883474</v>
      </c>
      <c r="F47" s="111">
        <v>16.042308999999999</v>
      </c>
      <c r="G47" s="111">
        <v>5.8411650000000002</v>
      </c>
      <c r="H47" s="111">
        <v>39.389710000000001</v>
      </c>
      <c r="I47" s="111">
        <v>191.46539899999996</v>
      </c>
      <c r="J47" s="111">
        <v>-152.07568899999998</v>
      </c>
      <c r="K47" s="111">
        <v>56.778669999999998</v>
      </c>
      <c r="L47" s="111">
        <v>263.83326499999993</v>
      </c>
      <c r="M47" s="111">
        <v>-207.05459499999995</v>
      </c>
    </row>
    <row r="48" spans="1:13" x14ac:dyDescent="0.2">
      <c r="A48" s="1"/>
      <c r="B48" s="504" t="s">
        <v>487</v>
      </c>
      <c r="C48" s="504"/>
      <c r="D48" s="504"/>
      <c r="E48" s="111">
        <v>0</v>
      </c>
      <c r="F48" s="111">
        <v>0</v>
      </c>
      <c r="G48" s="111">
        <v>0</v>
      </c>
      <c r="H48" s="111">
        <v>0</v>
      </c>
      <c r="I48" s="111">
        <v>0</v>
      </c>
      <c r="J48" s="111">
        <v>0</v>
      </c>
      <c r="K48" s="111">
        <v>0</v>
      </c>
      <c r="L48" s="111">
        <v>0</v>
      </c>
      <c r="M48" s="111">
        <v>0</v>
      </c>
    </row>
    <row r="49" spans="1:13" x14ac:dyDescent="0.2">
      <c r="A49" s="1"/>
      <c r="B49" s="361" t="s">
        <v>488</v>
      </c>
      <c r="C49" s="361"/>
      <c r="D49" s="361"/>
      <c r="E49" s="111">
        <v>5.5018719999999997</v>
      </c>
      <c r="F49" s="111">
        <v>0.65829000000000004</v>
      </c>
      <c r="G49" s="111">
        <v>4.8435819999999996</v>
      </c>
      <c r="H49" s="111">
        <v>40.275219</v>
      </c>
      <c r="I49" s="111">
        <v>4.0630459999999999</v>
      </c>
      <c r="J49" s="111">
        <v>36.212173</v>
      </c>
      <c r="K49" s="111">
        <v>45.731886999999993</v>
      </c>
      <c r="L49" s="111">
        <v>4.1920260000000003</v>
      </c>
      <c r="M49" s="111">
        <v>41.539861000000002</v>
      </c>
    </row>
    <row r="50" spans="1:13" x14ac:dyDescent="0.2">
      <c r="A50" s="1"/>
      <c r="B50" s="361" t="s">
        <v>489</v>
      </c>
      <c r="C50" s="361"/>
      <c r="D50" s="361"/>
      <c r="E50" s="111">
        <v>0.53735200000000005</v>
      </c>
      <c r="F50" s="111">
        <v>0.13259899999999999</v>
      </c>
      <c r="G50" s="111">
        <v>0.40475299999999997</v>
      </c>
      <c r="H50" s="111">
        <v>7.8999820000000005</v>
      </c>
      <c r="I50" s="111">
        <v>0.80905699999999992</v>
      </c>
      <c r="J50" s="111">
        <v>7.0909250000000013</v>
      </c>
      <c r="K50" s="111">
        <v>13.668215</v>
      </c>
      <c r="L50" s="111">
        <v>0.35942500000000005</v>
      </c>
      <c r="M50" s="111">
        <v>13.308789999999998</v>
      </c>
    </row>
    <row r="51" spans="1:13" x14ac:dyDescent="0.2">
      <c r="A51" s="1"/>
      <c r="B51" s="361" t="s">
        <v>490</v>
      </c>
      <c r="C51" s="361"/>
      <c r="D51" s="361"/>
      <c r="E51" s="111">
        <v>3.2292000000000001E-2</v>
      </c>
      <c r="F51" s="111">
        <v>4.1E-5</v>
      </c>
      <c r="G51" s="111">
        <v>3.2251000000000002E-2</v>
      </c>
      <c r="H51" s="111">
        <v>0.35521199999999992</v>
      </c>
      <c r="I51" s="111">
        <v>4.5100000000000012E-4</v>
      </c>
      <c r="J51" s="111">
        <v>0.3547610000000001</v>
      </c>
      <c r="K51" s="111">
        <v>0.35521199999999992</v>
      </c>
      <c r="L51" s="111">
        <v>4.5100000000000012E-4</v>
      </c>
      <c r="M51" s="111">
        <v>0.3547610000000001</v>
      </c>
    </row>
    <row r="52" spans="1:13" x14ac:dyDescent="0.2">
      <c r="A52" s="1"/>
      <c r="B52" s="361" t="s">
        <v>491</v>
      </c>
      <c r="C52" s="361"/>
      <c r="D52" s="361"/>
      <c r="E52" s="111">
        <v>4.9322280000000003</v>
      </c>
      <c r="F52" s="111">
        <v>0.52564999999999995</v>
      </c>
      <c r="G52" s="111">
        <v>4.4065779999999997</v>
      </c>
      <c r="H52" s="111">
        <v>32.020025000000004</v>
      </c>
      <c r="I52" s="111">
        <v>3.2535379999999998</v>
      </c>
      <c r="J52" s="111">
        <v>28.766487000000001</v>
      </c>
      <c r="K52" s="111">
        <v>31.708459999999999</v>
      </c>
      <c r="L52" s="111">
        <v>3.8321499999999999</v>
      </c>
      <c r="M52" s="111">
        <v>27.87631</v>
      </c>
    </row>
    <row r="53" spans="1:13" x14ac:dyDescent="0.2">
      <c r="A53" s="1"/>
      <c r="B53" s="361" t="s">
        <v>492</v>
      </c>
      <c r="C53" s="361"/>
      <c r="D53" s="361"/>
      <c r="E53" s="111">
        <v>0</v>
      </c>
      <c r="F53" s="111">
        <v>0</v>
      </c>
      <c r="G53" s="111">
        <v>0</v>
      </c>
      <c r="H53" s="111">
        <v>0</v>
      </c>
      <c r="I53" s="111">
        <v>0</v>
      </c>
      <c r="J53" s="111">
        <v>0</v>
      </c>
      <c r="K53" s="111">
        <v>0</v>
      </c>
      <c r="L53" s="111">
        <v>0</v>
      </c>
      <c r="M53" s="111">
        <v>0</v>
      </c>
    </row>
    <row r="54" spans="1:13" x14ac:dyDescent="0.2">
      <c r="A54" s="70">
        <v>33</v>
      </c>
      <c r="B54" s="361" t="s">
        <v>493</v>
      </c>
      <c r="C54" s="361"/>
      <c r="D54" s="361"/>
      <c r="E54" s="111">
        <v>21.635275</v>
      </c>
      <c r="F54" s="111">
        <v>3.6934840000000002</v>
      </c>
      <c r="G54" s="111">
        <v>17.941790999999998</v>
      </c>
      <c r="H54" s="111">
        <v>251.96608800000001</v>
      </c>
      <c r="I54" s="111">
        <v>64.415411999999989</v>
      </c>
      <c r="J54" s="111">
        <v>187.55067600000001</v>
      </c>
      <c r="K54" s="111">
        <v>302.01594599999999</v>
      </c>
      <c r="L54" s="111">
        <v>42.016863999999998</v>
      </c>
      <c r="M54" s="111">
        <v>259.99908200000004</v>
      </c>
    </row>
    <row r="55" spans="1:13" x14ac:dyDescent="0.2">
      <c r="A55" s="1"/>
      <c r="B55" s="504" t="s">
        <v>494</v>
      </c>
      <c r="C55" s="504"/>
      <c r="D55" s="504"/>
      <c r="E55" s="111">
        <v>0</v>
      </c>
      <c r="F55" s="111">
        <v>0</v>
      </c>
      <c r="G55" s="111">
        <v>0</v>
      </c>
      <c r="H55" s="111">
        <v>0</v>
      </c>
      <c r="I55" s="111">
        <v>0</v>
      </c>
      <c r="J55" s="111">
        <v>0</v>
      </c>
      <c r="K55" s="111">
        <v>0</v>
      </c>
      <c r="L55" s="111">
        <v>0</v>
      </c>
      <c r="M55" s="111">
        <v>0</v>
      </c>
    </row>
    <row r="56" spans="1:13" x14ac:dyDescent="0.2">
      <c r="A56" s="70">
        <v>34</v>
      </c>
      <c r="B56" s="361" t="s">
        <v>495</v>
      </c>
      <c r="C56" s="361"/>
      <c r="D56" s="361"/>
      <c r="E56" s="111">
        <v>0.35889300000000002</v>
      </c>
      <c r="F56" s="111">
        <v>0</v>
      </c>
      <c r="G56" s="111">
        <v>0.35889300000000002</v>
      </c>
      <c r="H56" s="111">
        <v>3.7003550000000001</v>
      </c>
      <c r="I56" s="111">
        <v>0</v>
      </c>
      <c r="J56" s="111">
        <v>3.7003550000000001</v>
      </c>
      <c r="K56" s="111">
        <v>4.8473610000000003</v>
      </c>
      <c r="L56" s="111">
        <v>0</v>
      </c>
      <c r="M56" s="111">
        <v>4.8473610000000003</v>
      </c>
    </row>
    <row r="57" spans="1:13" x14ac:dyDescent="0.2">
      <c r="A57" s="70">
        <v>35</v>
      </c>
      <c r="B57" s="361" t="s">
        <v>496</v>
      </c>
      <c r="C57" s="361"/>
      <c r="D57" s="361"/>
      <c r="E57" s="111">
        <v>1.9948980000000001</v>
      </c>
      <c r="F57" s="111">
        <v>0.15501499999999999</v>
      </c>
      <c r="G57" s="111">
        <v>1.8398829999999999</v>
      </c>
      <c r="H57" s="111">
        <v>25.022200999999999</v>
      </c>
      <c r="I57" s="111">
        <v>2.5945089999999995</v>
      </c>
      <c r="J57" s="111">
        <v>22.427692</v>
      </c>
      <c r="K57" s="111">
        <v>63.726117000000002</v>
      </c>
      <c r="L57" s="111">
        <v>3.8964440000000007</v>
      </c>
      <c r="M57" s="111">
        <v>59.829672999999993</v>
      </c>
    </row>
    <row r="58" spans="1:13" x14ac:dyDescent="0.2">
      <c r="A58" s="70">
        <v>36</v>
      </c>
      <c r="B58" s="361" t="s">
        <v>138</v>
      </c>
      <c r="C58" s="361"/>
      <c r="D58" s="361"/>
      <c r="E58" s="111">
        <v>7.7931499999999998</v>
      </c>
      <c r="F58" s="111">
        <v>11.879320999999999</v>
      </c>
      <c r="G58" s="111">
        <v>-4.0861710000000002</v>
      </c>
      <c r="H58" s="111">
        <v>140.498332</v>
      </c>
      <c r="I58" s="111">
        <v>84.272531000000015</v>
      </c>
      <c r="J58" s="111">
        <v>56.225801000000011</v>
      </c>
      <c r="K58" s="111">
        <v>56.652951999999999</v>
      </c>
      <c r="L58" s="111">
        <v>13.418429999999999</v>
      </c>
      <c r="M58" s="111">
        <v>43.234522000000005</v>
      </c>
    </row>
    <row r="59" spans="1:13" x14ac:dyDescent="0.2">
      <c r="A59" s="397" t="s">
        <v>497</v>
      </c>
      <c r="B59" s="397"/>
      <c r="C59" s="505"/>
      <c r="D59" s="505"/>
      <c r="E59" s="111">
        <v>339.09684800000008</v>
      </c>
      <c r="F59" s="111">
        <v>68.162873000000019</v>
      </c>
      <c r="G59" s="111">
        <v>270.93397500000003</v>
      </c>
      <c r="H59" s="111">
        <v>2712.2783709999994</v>
      </c>
      <c r="I59" s="111">
        <v>983.48938299999986</v>
      </c>
      <c r="J59" s="111">
        <v>1728.7889880000002</v>
      </c>
      <c r="K59" s="111">
        <v>2397.5449629999998</v>
      </c>
      <c r="L59" s="111">
        <v>892.97917700000005</v>
      </c>
      <c r="M59" s="111">
        <v>1504.5657859999999</v>
      </c>
    </row>
    <row r="60" spans="1:13" ht="15" thickBot="1" x14ac:dyDescent="0.25">
      <c r="A60" s="506" t="s">
        <v>498</v>
      </c>
      <c r="B60" s="506"/>
      <c r="C60" s="506"/>
      <c r="D60" s="73"/>
      <c r="E60" s="113">
        <v>339.09684800000008</v>
      </c>
      <c r="F60" s="113">
        <v>68.162873000000019</v>
      </c>
      <c r="G60" s="113">
        <v>270.93397500000003</v>
      </c>
      <c r="H60" s="113">
        <v>2712.2783709999994</v>
      </c>
      <c r="I60" s="113">
        <v>983.48938299999986</v>
      </c>
      <c r="J60" s="113">
        <v>1728.7889880000002</v>
      </c>
      <c r="K60" s="113">
        <v>2397.5449629999998</v>
      </c>
      <c r="L60" s="113">
        <v>892.97917700000005</v>
      </c>
      <c r="M60" s="113">
        <v>1504.5657859999999</v>
      </c>
    </row>
    <row r="61" spans="1:13" ht="15" thickTop="1" x14ac:dyDescent="0.2">
      <c r="A61" s="380" t="s">
        <v>54</v>
      </c>
      <c r="B61" s="507"/>
      <c r="C61" s="507"/>
      <c r="D61" s="507"/>
      <c r="E61" s="507"/>
      <c r="F61" s="507"/>
      <c r="G61" s="507"/>
      <c r="H61" s="507"/>
      <c r="I61" s="507"/>
      <c r="J61" s="507"/>
      <c r="K61" s="507"/>
      <c r="L61" s="507"/>
      <c r="M61" s="507"/>
    </row>
    <row r="62" spans="1:13" x14ac:dyDescent="0.2">
      <c r="A62" s="501" t="s">
        <v>499</v>
      </c>
      <c r="B62" s="501"/>
      <c r="C62" s="501"/>
      <c r="D62" s="501"/>
      <c r="E62" s="501"/>
      <c r="F62" s="501"/>
      <c r="G62" s="501"/>
      <c r="H62" s="501"/>
      <c r="I62" s="501"/>
      <c r="J62" s="501"/>
      <c r="K62" s="501"/>
      <c r="L62" s="501"/>
      <c r="M62" s="501"/>
    </row>
    <row r="63" spans="1:13" x14ac:dyDescent="0.2">
      <c r="A63" s="361" t="s">
        <v>500</v>
      </c>
      <c r="B63" s="361"/>
      <c r="C63" s="361"/>
      <c r="D63" s="361"/>
      <c r="E63" s="361"/>
      <c r="F63" s="361"/>
      <c r="G63" s="361"/>
      <c r="H63" s="361"/>
      <c r="I63" s="361"/>
      <c r="J63" s="361"/>
      <c r="K63" s="361"/>
      <c r="L63" s="361"/>
      <c r="M63" s="361"/>
    </row>
    <row r="64" spans="1:13" x14ac:dyDescent="0.2">
      <c r="A64" s="361" t="s">
        <v>109</v>
      </c>
      <c r="B64" s="361"/>
      <c r="C64" s="361"/>
      <c r="D64" s="361"/>
      <c r="E64" s="361"/>
      <c r="F64" s="361"/>
      <c r="G64" s="361"/>
      <c r="H64" s="361"/>
      <c r="I64" s="361"/>
      <c r="J64" s="361"/>
      <c r="K64" s="361"/>
      <c r="L64" s="361"/>
      <c r="M64" s="361"/>
    </row>
    <row r="65" spans="1:13" ht="20.25" customHeight="1" x14ac:dyDescent="0.2">
      <c r="A65" s="508" t="s">
        <v>501</v>
      </c>
      <c r="B65" s="508"/>
      <c r="C65" s="508"/>
      <c r="D65" s="508"/>
      <c r="E65" s="508"/>
      <c r="F65" s="508"/>
      <c r="G65" s="508"/>
      <c r="H65" s="508"/>
      <c r="I65" s="508"/>
      <c r="J65" s="508"/>
      <c r="K65" s="508"/>
      <c r="L65" s="508"/>
      <c r="M65" s="508"/>
    </row>
    <row r="66" spans="1:13" x14ac:dyDescent="0.2">
      <c r="A66" s="375"/>
      <c r="B66" s="375"/>
      <c r="C66" s="375"/>
      <c r="D66" s="375"/>
      <c r="E66" s="375"/>
      <c r="F66" s="375"/>
      <c r="G66" s="375"/>
      <c r="H66" s="375"/>
      <c r="I66" s="375"/>
      <c r="J66" s="375"/>
      <c r="K66" s="375"/>
      <c r="L66" s="375"/>
      <c r="M66" s="375"/>
    </row>
    <row r="67" spans="1:13" x14ac:dyDescent="0.2">
      <c r="A67" s="361"/>
      <c r="B67" s="361"/>
      <c r="C67" s="361"/>
      <c r="D67" s="361"/>
      <c r="E67" s="361"/>
      <c r="F67" s="361"/>
      <c r="G67" s="361"/>
      <c r="H67" s="361"/>
      <c r="I67" s="361"/>
      <c r="J67" s="361"/>
      <c r="K67" s="361"/>
      <c r="L67" s="361"/>
      <c r="M67" s="361"/>
    </row>
    <row r="68" spans="1:13" x14ac:dyDescent="0.2">
      <c r="A68" s="361"/>
      <c r="B68" s="361"/>
      <c r="C68" s="361"/>
      <c r="D68" s="361"/>
      <c r="E68" s="361"/>
      <c r="F68" s="361"/>
      <c r="G68" s="361"/>
      <c r="H68" s="361"/>
      <c r="I68" s="361"/>
      <c r="J68" s="361"/>
      <c r="K68" s="361"/>
      <c r="L68" s="361"/>
      <c r="M68" s="361"/>
    </row>
  </sheetData>
  <mergeCells count="72">
    <mergeCell ref="A64:M64"/>
    <mergeCell ref="A65:M65"/>
    <mergeCell ref="A66:M66"/>
    <mergeCell ref="A67:M67"/>
    <mergeCell ref="A68:M68"/>
    <mergeCell ref="A63:M63"/>
    <mergeCell ref="B53:D53"/>
    <mergeCell ref="B54:D54"/>
    <mergeCell ref="B55:D55"/>
    <mergeCell ref="B56:D56"/>
    <mergeCell ref="B57:D57"/>
    <mergeCell ref="B58:D58"/>
    <mergeCell ref="A59:B59"/>
    <mergeCell ref="C59:D59"/>
    <mergeCell ref="A60:C60"/>
    <mergeCell ref="A61:M61"/>
    <mergeCell ref="A62:M62"/>
    <mergeCell ref="B52:D52"/>
    <mergeCell ref="B41:D41"/>
    <mergeCell ref="B42:D42"/>
    <mergeCell ref="B43:D43"/>
    <mergeCell ref="B44:D44"/>
    <mergeCell ref="B45:D45"/>
    <mergeCell ref="B46:D46"/>
    <mergeCell ref="B47:D47"/>
    <mergeCell ref="B48:D48"/>
    <mergeCell ref="B49:D49"/>
    <mergeCell ref="B50:D50"/>
    <mergeCell ref="B51:D51"/>
    <mergeCell ref="B40:D40"/>
    <mergeCell ref="B29:D29"/>
    <mergeCell ref="B30:D30"/>
    <mergeCell ref="B31:D31"/>
    <mergeCell ref="B32:D32"/>
    <mergeCell ref="B33:D33"/>
    <mergeCell ref="B34:D34"/>
    <mergeCell ref="B35:D35"/>
    <mergeCell ref="B36:D36"/>
    <mergeCell ref="B37:D37"/>
    <mergeCell ref="B38:D38"/>
    <mergeCell ref="B39:D39"/>
    <mergeCell ref="B28:D28"/>
    <mergeCell ref="B17:D17"/>
    <mergeCell ref="B18:D18"/>
    <mergeCell ref="B19:D19"/>
    <mergeCell ref="B20:D20"/>
    <mergeCell ref="B21:D21"/>
    <mergeCell ref="B22:D22"/>
    <mergeCell ref="B23:D23"/>
    <mergeCell ref="B24:D24"/>
    <mergeCell ref="B25:D25"/>
    <mergeCell ref="B26:D26"/>
    <mergeCell ref="B27:D27"/>
    <mergeCell ref="B16:D16"/>
    <mergeCell ref="B5:D5"/>
    <mergeCell ref="B6:D6"/>
    <mergeCell ref="B7:D7"/>
    <mergeCell ref="B8:D8"/>
    <mergeCell ref="B9:D9"/>
    <mergeCell ref="B10:D10"/>
    <mergeCell ref="B11:D11"/>
    <mergeCell ref="B12:D12"/>
    <mergeCell ref="B13:D13"/>
    <mergeCell ref="B14:D14"/>
    <mergeCell ref="B15:D15"/>
    <mergeCell ref="A1:M1"/>
    <mergeCell ref="A2:M2"/>
    <mergeCell ref="A3:A4"/>
    <mergeCell ref="B3:D4"/>
    <mergeCell ref="E3:G3"/>
    <mergeCell ref="H3:J3"/>
    <mergeCell ref="K3:M3"/>
  </mergeCells>
  <hyperlinks>
    <hyperlink ref="A65" r:id="rId1" display="http://www.sbp.org.pk/departments/stats/Notice/Rev-Study-External-Sector.pdf"/>
  </hyperlinks>
  <pageMargins left="0.7" right="0.7" top="0.75" bottom="0.75" header="0.3" footer="0.3"/>
  <pageSetup paperSize="9" scale="80" orientation="portrait"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topLeftCell="A12" zoomScale="115" zoomScaleNormal="100" zoomScaleSheetLayoutView="115" workbookViewId="0">
      <selection activeCell="I29" sqref="I29:I30"/>
    </sheetView>
  </sheetViews>
  <sheetFormatPr defaultColWidth="9.125" defaultRowHeight="14.25" x14ac:dyDescent="0.2"/>
  <cols>
    <col min="1" max="1" width="3.875" style="2" bestFit="1" customWidth="1"/>
    <col min="2" max="2" width="4" style="2" bestFit="1" customWidth="1"/>
    <col min="3" max="10" width="8.5" style="2" customWidth="1"/>
    <col min="11" max="12" width="9.125" style="2"/>
    <col min="13" max="13" width="10.875" style="2" bestFit="1" customWidth="1"/>
    <col min="14" max="16384" width="9.125" style="2"/>
  </cols>
  <sheetData>
    <row r="1" spans="1:13" ht="18.75" x14ac:dyDescent="0.2">
      <c r="A1" s="393" t="s">
        <v>502</v>
      </c>
      <c r="B1" s="393"/>
      <c r="C1" s="393"/>
      <c r="D1" s="393"/>
      <c r="E1" s="393"/>
      <c r="F1" s="393"/>
      <c r="G1" s="393"/>
      <c r="H1" s="393"/>
      <c r="I1" s="393"/>
      <c r="J1" s="393"/>
      <c r="K1" s="1"/>
    </row>
    <row r="2" spans="1:13" x14ac:dyDescent="0.2">
      <c r="A2" s="444" t="s">
        <v>503</v>
      </c>
      <c r="B2" s="444"/>
      <c r="C2" s="444"/>
      <c r="D2" s="444"/>
      <c r="E2" s="444"/>
      <c r="F2" s="444"/>
      <c r="G2" s="444"/>
      <c r="H2" s="444"/>
      <c r="I2" s="444"/>
      <c r="J2" s="444"/>
      <c r="K2" s="1"/>
    </row>
    <row r="3" spans="1:13" ht="15" thickBot="1" x14ac:dyDescent="0.25">
      <c r="A3" s="394" t="s">
        <v>504</v>
      </c>
      <c r="B3" s="394"/>
      <c r="C3" s="394"/>
      <c r="D3" s="394"/>
      <c r="E3" s="394"/>
      <c r="F3" s="394"/>
      <c r="G3" s="394"/>
      <c r="H3" s="394"/>
      <c r="I3" s="394"/>
      <c r="J3" s="394"/>
      <c r="K3" s="1"/>
    </row>
    <row r="4" spans="1:13" ht="33" thickTop="1" thickBot="1" x14ac:dyDescent="0.25">
      <c r="A4" s="369" t="s">
        <v>26</v>
      </c>
      <c r="B4" s="370"/>
      <c r="C4" s="510" t="s">
        <v>505</v>
      </c>
      <c r="D4" s="511"/>
      <c r="E4" s="114" t="s">
        <v>506</v>
      </c>
      <c r="F4" s="372" t="s">
        <v>508</v>
      </c>
      <c r="G4" s="373"/>
      <c r="H4" s="114" t="s">
        <v>506</v>
      </c>
      <c r="I4" s="372" t="s">
        <v>509</v>
      </c>
      <c r="J4" s="374"/>
      <c r="K4" s="1"/>
    </row>
    <row r="5" spans="1:13" ht="24" customHeight="1" thickBot="1" x14ac:dyDescent="0.25">
      <c r="A5" s="509"/>
      <c r="B5" s="429"/>
      <c r="C5" s="76" t="s">
        <v>510</v>
      </c>
      <c r="D5" s="94" t="s">
        <v>511</v>
      </c>
      <c r="E5" s="75" t="s">
        <v>507</v>
      </c>
      <c r="F5" s="76" t="s">
        <v>512</v>
      </c>
      <c r="G5" s="94" t="s">
        <v>513</v>
      </c>
      <c r="H5" s="75" t="s">
        <v>507</v>
      </c>
      <c r="I5" s="77" t="s">
        <v>514</v>
      </c>
      <c r="J5" s="78" t="s">
        <v>515</v>
      </c>
      <c r="K5" s="1"/>
    </row>
    <row r="6" spans="1:13" ht="15" thickTop="1" x14ac:dyDescent="0.2">
      <c r="A6" s="512"/>
      <c r="B6" s="512"/>
      <c r="C6" s="21"/>
      <c r="D6" s="60"/>
      <c r="E6" s="60"/>
      <c r="F6" s="60"/>
      <c r="G6" s="21"/>
      <c r="H6" s="21"/>
      <c r="I6" s="20"/>
      <c r="J6" s="60"/>
      <c r="K6" s="1"/>
    </row>
    <row r="7" spans="1:13" x14ac:dyDescent="0.2">
      <c r="A7" s="444" t="s">
        <v>335</v>
      </c>
      <c r="B7" s="444"/>
      <c r="C7" s="119">
        <v>24257</v>
      </c>
      <c r="D7" s="119" t="s">
        <v>516</v>
      </c>
      <c r="E7" s="115">
        <v>-2.1</v>
      </c>
      <c r="F7" s="119">
        <v>51869</v>
      </c>
      <c r="G7" s="119" t="s">
        <v>516</v>
      </c>
      <c r="H7" s="115">
        <v>-6.8</v>
      </c>
      <c r="I7" s="119">
        <v>-27612</v>
      </c>
      <c r="J7" s="119" t="s">
        <v>516</v>
      </c>
      <c r="K7" s="1"/>
    </row>
    <row r="8" spans="1:13" x14ac:dyDescent="0.2">
      <c r="A8" s="444" t="s">
        <v>129</v>
      </c>
      <c r="B8" s="444"/>
      <c r="C8" s="119">
        <v>22536</v>
      </c>
      <c r="D8" s="119" t="s">
        <v>516</v>
      </c>
      <c r="E8" s="115">
        <v>-7.1</v>
      </c>
      <c r="F8" s="119">
        <v>43645</v>
      </c>
      <c r="G8" s="119" t="s">
        <v>516</v>
      </c>
      <c r="H8" s="115">
        <v>-15.9</v>
      </c>
      <c r="I8" s="119">
        <v>-21109</v>
      </c>
      <c r="J8" s="119" t="s">
        <v>516</v>
      </c>
      <c r="K8" s="1"/>
    </row>
    <row r="9" spans="1:13" x14ac:dyDescent="0.2">
      <c r="A9" s="444" t="s">
        <v>130</v>
      </c>
      <c r="B9" s="444"/>
      <c r="C9" s="119">
        <v>25639</v>
      </c>
      <c r="D9" s="119" t="s">
        <v>516</v>
      </c>
      <c r="E9" s="115">
        <v>13.8</v>
      </c>
      <c r="F9" s="119">
        <v>54273</v>
      </c>
      <c r="G9" s="119" t="s">
        <v>516</v>
      </c>
      <c r="H9" s="115">
        <v>24.4</v>
      </c>
      <c r="I9" s="119">
        <v>-28634</v>
      </c>
      <c r="J9" s="119" t="s">
        <v>516</v>
      </c>
      <c r="K9" s="1"/>
    </row>
    <row r="10" spans="1:13" x14ac:dyDescent="0.2">
      <c r="A10" s="444" t="s">
        <v>131</v>
      </c>
      <c r="B10" s="444"/>
      <c r="C10" s="120">
        <v>32493</v>
      </c>
      <c r="D10" s="120" t="s">
        <v>516</v>
      </c>
      <c r="E10" s="116">
        <v>26.7</v>
      </c>
      <c r="F10" s="120">
        <v>71543</v>
      </c>
      <c r="G10" s="120" t="s">
        <v>516</v>
      </c>
      <c r="H10" s="116">
        <v>31.8</v>
      </c>
      <c r="I10" s="120">
        <v>-39050</v>
      </c>
      <c r="J10" s="120" t="s">
        <v>516</v>
      </c>
      <c r="K10" s="1"/>
    </row>
    <row r="11" spans="1:13" x14ac:dyDescent="0.2">
      <c r="A11" s="444" t="s">
        <v>132</v>
      </c>
      <c r="B11" s="444"/>
      <c r="C11" s="119">
        <v>27879</v>
      </c>
      <c r="D11" s="120" t="s">
        <v>516</v>
      </c>
      <c r="E11" s="115">
        <v>-14.2</v>
      </c>
      <c r="F11" s="119">
        <v>51834</v>
      </c>
      <c r="G11" s="120" t="s">
        <v>516</v>
      </c>
      <c r="H11" s="115">
        <v>-27.5</v>
      </c>
      <c r="I11" s="119">
        <v>-23955</v>
      </c>
      <c r="J11" s="120" t="s">
        <v>516</v>
      </c>
      <c r="K11" s="1"/>
    </row>
    <row r="12" spans="1:13" x14ac:dyDescent="0.2">
      <c r="A12" s="445"/>
      <c r="B12" s="445"/>
      <c r="C12" s="121"/>
      <c r="D12" s="121"/>
      <c r="E12" s="117"/>
      <c r="F12" s="121"/>
      <c r="G12" s="121"/>
      <c r="H12" s="117"/>
      <c r="I12" s="119"/>
      <c r="J12" s="121"/>
      <c r="K12" s="1"/>
    </row>
    <row r="13" spans="1:13" x14ac:dyDescent="0.2">
      <c r="B13" s="163"/>
      <c r="C13" s="119"/>
      <c r="D13" s="119"/>
      <c r="E13" s="116"/>
      <c r="F13" s="119"/>
      <c r="G13" s="119"/>
      <c r="H13" s="115"/>
      <c r="I13" s="119"/>
      <c r="J13" s="119"/>
      <c r="K13" s="85"/>
    </row>
    <row r="14" spans="1:13" x14ac:dyDescent="0.2">
      <c r="A14" s="69">
        <v>2023</v>
      </c>
      <c r="B14" s="163" t="s">
        <v>47</v>
      </c>
      <c r="C14" s="119">
        <v>2564.9594815156102</v>
      </c>
      <c r="D14" s="119">
        <v>25764.955713750795</v>
      </c>
      <c r="E14" s="116">
        <v>-12.253556672888493</v>
      </c>
      <c r="F14" s="119">
        <v>3751.989588375021</v>
      </c>
      <c r="G14" s="119">
        <v>49518.031352890779</v>
      </c>
      <c r="H14" s="115">
        <v>-23.035722487637372</v>
      </c>
      <c r="I14" s="119">
        <v>-1187.0301068594108</v>
      </c>
      <c r="J14" s="119">
        <v>-23753.075639139985</v>
      </c>
      <c r="K14" s="209"/>
      <c r="L14" s="156"/>
      <c r="M14" s="156"/>
    </row>
    <row r="15" spans="1:13" x14ac:dyDescent="0.2">
      <c r="A15" s="20"/>
      <c r="B15" s="163" t="s">
        <v>48</v>
      </c>
      <c r="C15" s="119">
        <v>2110.9720685287302</v>
      </c>
      <c r="D15" s="119">
        <v>27875.927782279527</v>
      </c>
      <c r="E15" s="116">
        <v>-14.209284706283171</v>
      </c>
      <c r="F15" s="119">
        <v>3177.0395036683831</v>
      </c>
      <c r="G15" s="119">
        <v>52695.070856559163</v>
      </c>
      <c r="H15" s="115">
        <v>-26.344854084563138</v>
      </c>
      <c r="I15" s="119">
        <v>-1066.0674351396528</v>
      </c>
      <c r="J15" s="119">
        <v>-24819.143074279636</v>
      </c>
      <c r="K15" s="209"/>
      <c r="L15" s="156"/>
      <c r="M15" s="156"/>
    </row>
    <row r="16" spans="1:13" x14ac:dyDescent="0.2">
      <c r="A16" s="20"/>
      <c r="B16" s="163"/>
      <c r="C16" s="119"/>
      <c r="D16" s="119"/>
      <c r="E16" s="116"/>
      <c r="F16" s="119"/>
      <c r="G16" s="119"/>
      <c r="H16" s="115"/>
      <c r="I16" s="119"/>
      <c r="J16" s="119"/>
      <c r="K16" s="209"/>
      <c r="L16" s="156"/>
      <c r="M16" s="156"/>
    </row>
    <row r="17" spans="1:13" x14ac:dyDescent="0.2">
      <c r="A17" s="20"/>
      <c r="B17" s="163" t="s">
        <v>37</v>
      </c>
      <c r="C17" s="119">
        <v>2118.0125903068765</v>
      </c>
      <c r="D17" s="119">
        <v>2118.0125903068765</v>
      </c>
      <c r="E17" s="115">
        <v>-4.3783639136667318</v>
      </c>
      <c r="F17" s="119">
        <v>4142.0384905132632</v>
      </c>
      <c r="G17" s="119">
        <v>4142.0384905132632</v>
      </c>
      <c r="H17" s="115">
        <v>-25.529609478483351</v>
      </c>
      <c r="I17" s="119">
        <v>-2024.0259002063867</v>
      </c>
      <c r="J17" s="119">
        <v>-2024.0259002063867</v>
      </c>
      <c r="K17" s="209"/>
      <c r="L17" s="156"/>
      <c r="M17" s="156"/>
    </row>
    <row r="18" spans="1:13" x14ac:dyDescent="0.2">
      <c r="A18" s="20"/>
      <c r="B18" s="163" t="s">
        <v>38</v>
      </c>
      <c r="C18" s="119">
        <v>2418.0033390423241</v>
      </c>
      <c r="D18" s="119">
        <v>4536.0159293492006</v>
      </c>
      <c r="E18" s="115">
        <v>-8.3452131033310337</v>
      </c>
      <c r="F18" s="119">
        <v>4234.0139872336158</v>
      </c>
      <c r="G18" s="119">
        <v>8376.0524777468781</v>
      </c>
      <c r="H18" s="115">
        <v>-27.599297721975191</v>
      </c>
      <c r="I18" s="119">
        <v>-1816.0106481912917</v>
      </c>
      <c r="J18" s="119">
        <v>-3840.0365483976775</v>
      </c>
      <c r="K18" s="209"/>
      <c r="L18" s="156"/>
      <c r="M18" s="156"/>
    </row>
    <row r="19" spans="1:13" x14ac:dyDescent="0.2">
      <c r="A19" s="20"/>
      <c r="B19" s="163" t="s">
        <v>39</v>
      </c>
      <c r="C19" s="119">
        <v>2465.9771129350997</v>
      </c>
      <c r="D19" s="119">
        <v>7001.9930422843008</v>
      </c>
      <c r="E19" s="115">
        <v>-5.2120131452974618</v>
      </c>
      <c r="F19" s="119">
        <v>3953.0292790087037</v>
      </c>
      <c r="G19" s="119">
        <v>12329.081756755582</v>
      </c>
      <c r="H19" s="115">
        <v>-25.368679242208842</v>
      </c>
      <c r="I19" s="119">
        <v>-1487.052166073604</v>
      </c>
      <c r="J19" s="119">
        <v>-5327.0887144712815</v>
      </c>
      <c r="K19" s="209"/>
      <c r="L19" s="156"/>
      <c r="M19" s="156"/>
    </row>
    <row r="20" spans="1:13" x14ac:dyDescent="0.2">
      <c r="A20" s="20"/>
      <c r="B20" s="163"/>
      <c r="C20" s="122"/>
      <c r="D20" s="122"/>
      <c r="E20" s="118"/>
      <c r="F20" s="122"/>
      <c r="G20" s="122"/>
      <c r="H20" s="118"/>
      <c r="I20" s="122"/>
      <c r="J20" s="122"/>
      <c r="K20" s="209"/>
      <c r="L20" s="156"/>
      <c r="M20" s="156"/>
    </row>
    <row r="21" spans="1:13" x14ac:dyDescent="0.2">
      <c r="A21" s="20"/>
      <c r="B21" s="163" t="s">
        <v>40</v>
      </c>
      <c r="C21" s="119">
        <v>2754.0467920691212</v>
      </c>
      <c r="D21" s="119">
        <v>9756.0398343534216</v>
      </c>
      <c r="E21" s="115">
        <v>0.91034583971554639</v>
      </c>
      <c r="F21" s="119">
        <v>4391.0224202080963</v>
      </c>
      <c r="G21" s="119">
        <v>16720.104176963679</v>
      </c>
      <c r="H21" s="115">
        <v>-21.045770011152143</v>
      </c>
      <c r="I21" s="119">
        <v>-1636.975628138975</v>
      </c>
      <c r="J21" s="119">
        <v>-6964.0643426102579</v>
      </c>
      <c r="K21" s="209"/>
      <c r="L21" s="156"/>
      <c r="M21" s="156"/>
    </row>
    <row r="22" spans="1:13" x14ac:dyDescent="0.2">
      <c r="A22" s="20"/>
      <c r="B22" s="163" t="s">
        <v>41</v>
      </c>
      <c r="C22" s="119">
        <v>2722.0100171370095</v>
      </c>
      <c r="D22" s="119">
        <v>12478.049851490432</v>
      </c>
      <c r="E22" s="115">
        <v>4.7337940372757998</v>
      </c>
      <c r="F22" s="119">
        <v>4534.9566800239218</v>
      </c>
      <c r="G22" s="119">
        <v>21255.060856987602</v>
      </c>
      <c r="H22" s="115">
        <v>-16.702147305641049</v>
      </c>
      <c r="I22" s="119">
        <v>-1812.9466628869122</v>
      </c>
      <c r="J22" s="119">
        <v>-8777.0110054971701</v>
      </c>
      <c r="K22" s="209"/>
      <c r="L22" s="156"/>
      <c r="M22" s="156"/>
    </row>
    <row r="23" spans="1:13" x14ac:dyDescent="0.2">
      <c r="A23" s="20"/>
      <c r="B23" s="163" t="s">
        <v>42</v>
      </c>
      <c r="C23" s="123">
        <v>2798.0268640009717</v>
      </c>
      <c r="D23" s="123">
        <v>15276.076715491403</v>
      </c>
      <c r="E23" s="124">
        <v>7.411224457919019</v>
      </c>
      <c r="F23" s="123">
        <v>4172.9638500517804</v>
      </c>
      <c r="G23" s="123">
        <v>25428.024707039382</v>
      </c>
      <c r="H23" s="124">
        <v>-14.593603976979466</v>
      </c>
      <c r="I23" s="123">
        <v>-1374.9369860508086</v>
      </c>
      <c r="J23" s="123">
        <v>-10151.947991547979</v>
      </c>
      <c r="K23" s="209"/>
      <c r="L23" s="156"/>
      <c r="M23" s="156"/>
    </row>
    <row r="24" spans="1:13" x14ac:dyDescent="0.2">
      <c r="A24" s="20"/>
      <c r="B24" s="163"/>
      <c r="K24" s="209"/>
      <c r="L24" s="156"/>
      <c r="M24" s="156"/>
    </row>
    <row r="25" spans="1:13" x14ac:dyDescent="0.2">
      <c r="A25" s="20"/>
      <c r="B25" s="163" t="s">
        <v>43</v>
      </c>
      <c r="C25" s="119">
        <v>2696.9718430253247</v>
      </c>
      <c r="D25" s="119">
        <v>17973.048558516726</v>
      </c>
      <c r="E25" s="116">
        <v>9.2986549056251562</v>
      </c>
      <c r="F25" s="119">
        <v>4554.0497190044216</v>
      </c>
      <c r="G25" s="119">
        <v>29982.074426043804</v>
      </c>
      <c r="H25" s="115">
        <v>-11.510351394646023</v>
      </c>
      <c r="I25" s="119">
        <v>-1857.0778759790969</v>
      </c>
      <c r="J25" s="119">
        <v>-12009.025867527078</v>
      </c>
      <c r="K25" s="209"/>
      <c r="L25" s="156"/>
      <c r="M25" s="156"/>
    </row>
    <row r="26" spans="1:13" x14ac:dyDescent="0.2">
      <c r="A26" s="159">
        <v>2024</v>
      </c>
      <c r="B26" s="163" t="s">
        <v>44</v>
      </c>
      <c r="C26" s="119">
        <v>2534.0192674548566</v>
      </c>
      <c r="D26" s="119">
        <v>20507.067825971582</v>
      </c>
      <c r="E26" s="116">
        <v>9.9987408329304657</v>
      </c>
      <c r="F26" s="119">
        <v>4351.9512935371431</v>
      </c>
      <c r="G26" s="119">
        <v>34334.025719580946</v>
      </c>
      <c r="H26" s="115">
        <v>-9.6140885581008035</v>
      </c>
      <c r="I26" s="119">
        <v>-1817.9320260822865</v>
      </c>
      <c r="J26" s="119">
        <v>-13826.957893609364</v>
      </c>
      <c r="K26" s="209"/>
      <c r="L26" s="156"/>
      <c r="M26" s="156"/>
    </row>
    <row r="27" spans="1:13" x14ac:dyDescent="0.2">
      <c r="B27" s="199" t="s">
        <v>904</v>
      </c>
      <c r="C27" s="119">
        <v>2528.1489190886214</v>
      </c>
      <c r="D27" s="119">
        <v>23035.216745060203</v>
      </c>
      <c r="E27" s="116">
        <v>9.3529661808028948</v>
      </c>
      <c r="F27" s="119">
        <v>4572.024057405034</v>
      </c>
      <c r="G27" s="119">
        <v>38906.049776985979</v>
      </c>
      <c r="H27" s="115">
        <v>-7.6830469109871018</v>
      </c>
      <c r="I27" s="119">
        <v>-2043.8751383164126</v>
      </c>
      <c r="J27" s="119">
        <v>-15870.833031925777</v>
      </c>
      <c r="K27" s="209"/>
      <c r="L27" s="156"/>
      <c r="M27" s="156"/>
    </row>
    <row r="28" spans="1:13" x14ac:dyDescent="0.2">
      <c r="B28" s="225"/>
      <c r="K28" s="209"/>
      <c r="L28" s="156"/>
      <c r="M28" s="156"/>
    </row>
    <row r="29" spans="1:13" x14ac:dyDescent="0.2">
      <c r="B29" s="225" t="s">
        <v>895</v>
      </c>
      <c r="C29" s="119">
        <v>2634.0316283183602</v>
      </c>
      <c r="D29" s="119">
        <v>25669.248373378563</v>
      </c>
      <c r="E29" s="116">
        <v>10.643329923099216</v>
      </c>
      <c r="F29" s="119">
        <v>4448.9653715489103</v>
      </c>
      <c r="G29" s="119">
        <v>43355.015148534891</v>
      </c>
      <c r="H29" s="115">
        <v>-5.2681563076539248</v>
      </c>
      <c r="I29" s="119">
        <v>-1814.9337432305501</v>
      </c>
      <c r="J29" s="119">
        <v>-17685.766775156328</v>
      </c>
      <c r="K29" s="209"/>
      <c r="L29" s="156"/>
      <c r="M29" s="156"/>
    </row>
    <row r="30" spans="1:13" ht="15" thickBot="1" x14ac:dyDescent="0.25">
      <c r="B30" s="241" t="s">
        <v>913</v>
      </c>
      <c r="C30" s="119">
        <v>3009.0180501479099</v>
      </c>
      <c r="D30" s="119">
        <v>28678.266423526475</v>
      </c>
      <c r="E30" s="116">
        <v>11.307260692168938</v>
      </c>
      <c r="F30" s="119">
        <v>5047.0221124094596</v>
      </c>
      <c r="G30" s="119">
        <v>48402.037260944351</v>
      </c>
      <c r="H30" s="115">
        <v>-2.2537125597608849</v>
      </c>
      <c r="I30" s="119">
        <v>-2038.0040622615497</v>
      </c>
      <c r="J30" s="119">
        <v>-19723.770837417876</v>
      </c>
      <c r="K30" s="209"/>
      <c r="L30" s="156"/>
      <c r="M30" s="156"/>
    </row>
    <row r="31" spans="1:13" ht="15" thickTop="1" x14ac:dyDescent="0.2">
      <c r="A31" s="360" t="s">
        <v>54</v>
      </c>
      <c r="B31" s="360"/>
      <c r="C31" s="360"/>
      <c r="D31" s="360"/>
      <c r="E31" s="360"/>
      <c r="F31" s="360"/>
      <c r="G31" s="360"/>
      <c r="H31" s="360"/>
      <c r="I31" s="360"/>
      <c r="J31" s="360"/>
      <c r="K31" s="91"/>
      <c r="L31" s="91"/>
      <c r="M31" s="91"/>
    </row>
    <row r="32" spans="1:13" x14ac:dyDescent="0.2">
      <c r="A32" s="514" t="s">
        <v>517</v>
      </c>
      <c r="B32" s="514"/>
      <c r="C32" s="514"/>
      <c r="D32" s="514"/>
      <c r="E32" s="514"/>
      <c r="F32" s="514"/>
      <c r="G32" s="514"/>
      <c r="H32" s="514"/>
      <c r="I32" s="514"/>
      <c r="J32" s="514"/>
      <c r="K32" s="1"/>
    </row>
    <row r="33" spans="1:11" ht="70.5" customHeight="1" x14ac:dyDescent="0.2">
      <c r="A33" s="515" t="s">
        <v>900</v>
      </c>
      <c r="B33" s="515"/>
      <c r="C33" s="515"/>
      <c r="D33" s="515"/>
      <c r="E33" s="515"/>
      <c r="F33" s="515"/>
      <c r="G33" s="515"/>
      <c r="H33" s="515"/>
      <c r="I33" s="515"/>
      <c r="J33" s="515"/>
      <c r="K33" s="1"/>
    </row>
    <row r="34" spans="1:11" ht="21" customHeight="1" x14ac:dyDescent="0.2">
      <c r="A34" s="516" t="s">
        <v>901</v>
      </c>
      <c r="B34" s="516"/>
      <c r="C34" s="516"/>
      <c r="D34" s="516"/>
      <c r="E34" s="516"/>
      <c r="F34" s="516"/>
      <c r="G34" s="516"/>
      <c r="H34" s="516"/>
      <c r="I34" s="516"/>
      <c r="J34" s="516"/>
      <c r="K34" s="1"/>
    </row>
    <row r="35" spans="1:11" x14ac:dyDescent="0.2">
      <c r="A35" s="379" t="s">
        <v>902</v>
      </c>
      <c r="B35" s="379"/>
      <c r="C35" s="379"/>
      <c r="D35" s="379"/>
      <c r="E35" s="379"/>
      <c r="F35" s="379"/>
      <c r="G35" s="379"/>
      <c r="H35" s="379"/>
      <c r="I35" s="379"/>
      <c r="J35" s="379"/>
      <c r="K35" s="1"/>
    </row>
    <row r="36" spans="1:11" x14ac:dyDescent="0.2">
      <c r="A36" s="513" t="s">
        <v>518</v>
      </c>
      <c r="B36" s="513"/>
      <c r="C36" s="513"/>
      <c r="D36" s="513"/>
      <c r="E36" s="513"/>
      <c r="F36" s="513"/>
      <c r="G36" s="513"/>
      <c r="H36" s="513"/>
      <c r="I36" s="513"/>
      <c r="J36" s="513"/>
      <c r="K36" s="1"/>
    </row>
  </sheetData>
  <mergeCells count="20">
    <mergeCell ref="A36:J36"/>
    <mergeCell ref="A12:B12"/>
    <mergeCell ref="A32:J32"/>
    <mergeCell ref="A33:J33"/>
    <mergeCell ref="A34:J34"/>
    <mergeCell ref="A35:J35"/>
    <mergeCell ref="A31:J31"/>
    <mergeCell ref="A11:B11"/>
    <mergeCell ref="A1:J1"/>
    <mergeCell ref="A2:J2"/>
    <mergeCell ref="A3:J3"/>
    <mergeCell ref="A4:B5"/>
    <mergeCell ref="C4:D4"/>
    <mergeCell ref="F4:G4"/>
    <mergeCell ref="I4:J4"/>
    <mergeCell ref="A6:B6"/>
    <mergeCell ref="A7:B7"/>
    <mergeCell ref="A8:B8"/>
    <mergeCell ref="A9:B9"/>
    <mergeCell ref="A10:B10"/>
  </mergeCells>
  <hyperlinks>
    <hyperlink ref="A36" r:id="rId1" display="http://www.sbp.org.pk/ecodata/exp_import_BOP_Arch.xls"/>
  </hyperlinks>
  <pageMargins left="0.7" right="0.7" top="0.75" bottom="0.75" header="0.3" footer="0.3"/>
  <pageSetup paperSize="9" orientation="portrait"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topLeftCell="A7" zoomScale="115" zoomScaleNormal="100" zoomScaleSheetLayoutView="115" workbookViewId="0">
      <selection activeCell="L29" sqref="L29"/>
    </sheetView>
  </sheetViews>
  <sheetFormatPr defaultColWidth="9.125" defaultRowHeight="14.25" x14ac:dyDescent="0.2"/>
  <cols>
    <col min="1" max="1" width="3.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875" style="2" bestFit="1" customWidth="1"/>
    <col min="12" max="12" width="7.5" style="2" customWidth="1"/>
    <col min="13" max="16384" width="9.125" style="2"/>
  </cols>
  <sheetData>
    <row r="1" spans="1:12" ht="18.75" x14ac:dyDescent="0.2">
      <c r="A1" s="393" t="s">
        <v>519</v>
      </c>
      <c r="B1" s="393"/>
      <c r="C1" s="393"/>
      <c r="D1" s="393"/>
      <c r="E1" s="393"/>
      <c r="F1" s="393"/>
      <c r="G1" s="393"/>
      <c r="H1" s="393"/>
      <c r="I1" s="393"/>
      <c r="J1" s="393"/>
      <c r="K1" s="393"/>
      <c r="L1" s="393"/>
    </row>
    <row r="2" spans="1:12" x14ac:dyDescent="0.2">
      <c r="A2" s="449" t="s">
        <v>520</v>
      </c>
      <c r="B2" s="449"/>
      <c r="C2" s="449"/>
      <c r="D2" s="449"/>
      <c r="E2" s="449"/>
      <c r="F2" s="449"/>
      <c r="G2" s="449"/>
      <c r="H2" s="449"/>
      <c r="I2" s="449"/>
      <c r="J2" s="449"/>
      <c r="K2" s="449"/>
      <c r="L2" s="449"/>
    </row>
    <row r="3" spans="1:12" ht="15" thickBot="1" x14ac:dyDescent="0.25">
      <c r="A3" s="394" t="s">
        <v>127</v>
      </c>
      <c r="B3" s="394"/>
      <c r="C3" s="394"/>
      <c r="D3" s="394"/>
      <c r="E3" s="394"/>
      <c r="F3" s="394"/>
      <c r="G3" s="394"/>
      <c r="H3" s="394"/>
      <c r="I3" s="394"/>
      <c r="J3" s="394"/>
      <c r="K3" s="394"/>
      <c r="L3" s="394"/>
    </row>
    <row r="4" spans="1:12" ht="22.5" thickTop="1" thickBot="1" x14ac:dyDescent="0.25">
      <c r="A4" s="369" t="s">
        <v>26</v>
      </c>
      <c r="B4" s="370"/>
      <c r="C4" s="74" t="s">
        <v>521</v>
      </c>
      <c r="D4" s="74" t="s">
        <v>523</v>
      </c>
      <c r="E4" s="74" t="s">
        <v>525</v>
      </c>
      <c r="F4" s="114" t="s">
        <v>506</v>
      </c>
      <c r="G4" s="74" t="s">
        <v>527</v>
      </c>
      <c r="H4" s="74" t="s">
        <v>529</v>
      </c>
      <c r="I4" s="74" t="s">
        <v>525</v>
      </c>
      <c r="J4" s="114" t="s">
        <v>506</v>
      </c>
      <c r="K4" s="372" t="s">
        <v>509</v>
      </c>
      <c r="L4" s="374"/>
    </row>
    <row r="5" spans="1:12" ht="15" thickBot="1" x14ac:dyDescent="0.25">
      <c r="A5" s="368"/>
      <c r="B5" s="371"/>
      <c r="C5" s="75" t="s">
        <v>522</v>
      </c>
      <c r="D5" s="75" t="s">
        <v>524</v>
      </c>
      <c r="E5" s="75" t="s">
        <v>526</v>
      </c>
      <c r="F5" s="75" t="s">
        <v>507</v>
      </c>
      <c r="G5" s="75" t="s">
        <v>528</v>
      </c>
      <c r="H5" s="75" t="s">
        <v>530</v>
      </c>
      <c r="I5" s="75" t="s">
        <v>531</v>
      </c>
      <c r="J5" s="75" t="s">
        <v>507</v>
      </c>
      <c r="K5" s="75" t="s">
        <v>532</v>
      </c>
      <c r="L5" s="76" t="s">
        <v>533</v>
      </c>
    </row>
    <row r="6" spans="1:12" ht="15" thickTop="1" x14ac:dyDescent="0.2">
      <c r="A6" s="447"/>
      <c r="B6" s="447"/>
      <c r="C6" s="20"/>
      <c r="D6" s="20"/>
      <c r="E6" s="20"/>
      <c r="F6" s="20"/>
      <c r="G6" s="20"/>
      <c r="H6" s="20"/>
      <c r="I6" s="20"/>
      <c r="J6" s="20"/>
      <c r="K6" s="20"/>
      <c r="L6" s="20"/>
    </row>
    <row r="7" spans="1:12" x14ac:dyDescent="0.2">
      <c r="A7" s="444" t="s">
        <v>129</v>
      </c>
      <c r="B7" s="444"/>
      <c r="C7" s="120">
        <v>21394</v>
      </c>
      <c r="D7" s="120">
        <v>420</v>
      </c>
      <c r="E7" s="120" t="s">
        <v>516</v>
      </c>
      <c r="F7" s="153">
        <v>-6.5</v>
      </c>
      <c r="G7" s="120">
        <v>44553</v>
      </c>
      <c r="H7" s="120">
        <v>30</v>
      </c>
      <c r="I7" s="120" t="s">
        <v>516</v>
      </c>
      <c r="J7" s="153">
        <v>-19</v>
      </c>
      <c r="K7" s="120">
        <v>-22769</v>
      </c>
      <c r="L7" s="120" t="s">
        <v>516</v>
      </c>
    </row>
    <row r="8" spans="1:12" x14ac:dyDescent="0.2">
      <c r="A8" s="444" t="s">
        <v>130</v>
      </c>
      <c r="B8" s="444"/>
      <c r="C8" s="120">
        <v>25304</v>
      </c>
      <c r="D8" s="120">
        <v>391</v>
      </c>
      <c r="E8" s="120" t="s">
        <v>516</v>
      </c>
      <c r="F8" s="153">
        <v>17.8</v>
      </c>
      <c r="G8" s="120">
        <v>56380</v>
      </c>
      <c r="H8" s="120">
        <v>43</v>
      </c>
      <c r="I8" s="120" t="s">
        <v>516</v>
      </c>
      <c r="J8" s="153">
        <v>26.6</v>
      </c>
      <c r="K8" s="120">
        <v>-30728</v>
      </c>
      <c r="L8" s="120" t="s">
        <v>516</v>
      </c>
    </row>
    <row r="9" spans="1:12" x14ac:dyDescent="0.2">
      <c r="A9" s="444" t="s">
        <v>131</v>
      </c>
      <c r="B9" s="444"/>
      <c r="C9" s="120">
        <v>31782</v>
      </c>
      <c r="D9" s="120">
        <v>152</v>
      </c>
      <c r="E9" s="120" t="s">
        <v>516</v>
      </c>
      <c r="F9" s="153">
        <v>25.6</v>
      </c>
      <c r="G9" s="120">
        <v>80136</v>
      </c>
      <c r="H9" s="120">
        <v>95</v>
      </c>
      <c r="I9" s="120" t="s">
        <v>516</v>
      </c>
      <c r="J9" s="153">
        <v>42.1</v>
      </c>
      <c r="K9" s="120">
        <v>-48297</v>
      </c>
      <c r="L9" s="120" t="s">
        <v>516</v>
      </c>
    </row>
    <row r="10" spans="1:12" x14ac:dyDescent="0.2">
      <c r="A10" s="444" t="s">
        <v>132</v>
      </c>
      <c r="B10" s="444"/>
      <c r="C10" s="120">
        <v>27724</v>
      </c>
      <c r="D10" s="120">
        <v>280</v>
      </c>
      <c r="E10" s="120" t="s">
        <v>516</v>
      </c>
      <c r="F10" s="153">
        <v>-12.8</v>
      </c>
      <c r="G10" s="120">
        <v>55198</v>
      </c>
      <c r="H10" s="120">
        <v>68</v>
      </c>
      <c r="I10" s="120" t="s">
        <v>516</v>
      </c>
      <c r="J10" s="153">
        <v>-31.1</v>
      </c>
      <c r="K10" s="120">
        <v>-27262</v>
      </c>
      <c r="L10" s="120" t="s">
        <v>516</v>
      </c>
    </row>
    <row r="11" spans="1:12" x14ac:dyDescent="0.2">
      <c r="A11" s="449"/>
      <c r="B11" s="449"/>
      <c r="C11" s="120"/>
      <c r="D11" s="120"/>
      <c r="E11" s="120"/>
      <c r="F11" s="153"/>
      <c r="G11" s="120"/>
      <c r="H11" s="120"/>
      <c r="I11" s="120"/>
      <c r="J11" s="153"/>
      <c r="K11" s="120"/>
      <c r="L11" s="119"/>
    </row>
    <row r="12" spans="1:12" x14ac:dyDescent="0.2">
      <c r="A12" s="69"/>
      <c r="B12" s="30"/>
      <c r="C12" s="120"/>
      <c r="D12" s="120"/>
      <c r="E12" s="120"/>
      <c r="F12" s="153"/>
      <c r="G12" s="120"/>
      <c r="H12" s="120"/>
      <c r="I12" s="120"/>
      <c r="J12" s="153"/>
      <c r="K12" s="120"/>
      <c r="L12" s="120"/>
    </row>
    <row r="13" spans="1:12" x14ac:dyDescent="0.2">
      <c r="A13" s="69">
        <v>2023</v>
      </c>
      <c r="B13" s="30" t="s">
        <v>47</v>
      </c>
      <c r="C13" s="247">
        <v>2197</v>
      </c>
      <c r="D13" s="247">
        <v>78</v>
      </c>
      <c r="E13" s="247">
        <v>25637</v>
      </c>
      <c r="F13" s="248">
        <v>-12.2</v>
      </c>
      <c r="G13" s="247">
        <v>4304</v>
      </c>
      <c r="H13" s="247">
        <v>6</v>
      </c>
      <c r="I13" s="247">
        <v>51075</v>
      </c>
      <c r="J13" s="248">
        <v>-28.4</v>
      </c>
      <c r="K13" s="247">
        <f t="shared" ref="K13:K14" si="0">+(C13+D13)-(G13+H13)</f>
        <v>-2035</v>
      </c>
      <c r="L13" s="247">
        <f t="shared" ref="L13:L14" si="1">+E13-I13</f>
        <v>-25438</v>
      </c>
    </row>
    <row r="14" spans="1:12" x14ac:dyDescent="0.2">
      <c r="A14" s="9"/>
      <c r="B14" s="30" t="s">
        <v>48</v>
      </c>
      <c r="C14" s="247">
        <v>2356</v>
      </c>
      <c r="D14" s="247">
        <v>12</v>
      </c>
      <c r="E14" s="247">
        <v>28005</v>
      </c>
      <c r="F14" s="248">
        <v>-12.8</v>
      </c>
      <c r="G14" s="247">
        <v>4189</v>
      </c>
      <c r="H14" s="247">
        <v>1</v>
      </c>
      <c r="I14" s="247">
        <v>55265</v>
      </c>
      <c r="J14" s="248">
        <v>-33.1</v>
      </c>
      <c r="K14" s="247">
        <f t="shared" si="0"/>
        <v>-1822</v>
      </c>
      <c r="L14" s="247">
        <f t="shared" si="1"/>
        <v>-27260</v>
      </c>
    </row>
    <row r="15" spans="1:12" x14ac:dyDescent="0.2">
      <c r="A15" s="9"/>
      <c r="B15" s="30"/>
      <c r="C15" s="247"/>
      <c r="D15" s="249"/>
      <c r="E15" s="249"/>
      <c r="F15" s="250"/>
      <c r="G15" s="249"/>
      <c r="H15" s="249"/>
      <c r="I15" s="249"/>
      <c r="J15" s="250"/>
      <c r="K15" s="249"/>
      <c r="L15" s="249"/>
    </row>
    <row r="16" spans="1:12" x14ac:dyDescent="0.2">
      <c r="A16" s="9"/>
      <c r="B16" s="30" t="s">
        <v>37</v>
      </c>
      <c r="C16" s="247">
        <v>2064.4279999999999</v>
      </c>
      <c r="D16" s="247">
        <v>19.062999999999999</v>
      </c>
      <c r="E16" s="247">
        <f>+C16+D16</f>
        <v>2083.491</v>
      </c>
      <c r="F16" s="248">
        <v>-8.6999999999999993</v>
      </c>
      <c r="G16" s="247">
        <v>3690.8319999999999</v>
      </c>
      <c r="H16" s="247">
        <v>2.0430000000000001</v>
      </c>
      <c r="I16" s="247">
        <f>+G16+H16</f>
        <v>3692.875</v>
      </c>
      <c r="J16" s="248">
        <v>-25.7</v>
      </c>
      <c r="K16" s="247">
        <f t="shared" ref="K16:K18" si="2">+(C16+D16)-(G16+H16)</f>
        <v>-1609.384</v>
      </c>
      <c r="L16" s="247">
        <f t="shared" ref="L16:L18" si="3">+E16-I16</f>
        <v>-1609.384</v>
      </c>
    </row>
    <row r="17" spans="1:13" x14ac:dyDescent="0.2">
      <c r="A17" s="9"/>
      <c r="B17" s="30" t="s">
        <v>38</v>
      </c>
      <c r="C17" s="247">
        <v>2365.9549999999999</v>
      </c>
      <c r="D17" s="247">
        <v>0.27600000000000002</v>
      </c>
      <c r="E17" s="247">
        <f>+E16+C17+D17</f>
        <v>4449.7219999999998</v>
      </c>
      <c r="F17" s="248">
        <v>-6.9</v>
      </c>
      <c r="G17" s="247">
        <v>4474.3040000000001</v>
      </c>
      <c r="H17" s="247">
        <v>3.637</v>
      </c>
      <c r="I17" s="247">
        <f>+I16+G17+H17</f>
        <v>8170.8159999999998</v>
      </c>
      <c r="J17" s="248">
        <v>-25.5</v>
      </c>
      <c r="K17" s="247">
        <f t="shared" si="2"/>
        <v>-2111.71</v>
      </c>
      <c r="L17" s="247">
        <f t="shared" si="3"/>
        <v>-3721.0940000000001</v>
      </c>
    </row>
    <row r="18" spans="1:13" x14ac:dyDescent="0.2">
      <c r="A18" s="9"/>
      <c r="B18" s="79" t="s">
        <v>39</v>
      </c>
      <c r="C18" s="247">
        <v>2470.7958370000001</v>
      </c>
      <c r="D18" s="247">
        <v>12.3</v>
      </c>
      <c r="E18" s="247">
        <f>+E17+C18+D18</f>
        <v>6932.8178369999996</v>
      </c>
      <c r="F18" s="248">
        <v>-4.2</v>
      </c>
      <c r="G18" s="247">
        <v>3949.6529999999998</v>
      </c>
      <c r="H18" s="247">
        <v>6.3</v>
      </c>
      <c r="I18" s="247">
        <f>+I17+G18+H18</f>
        <v>12126.768999999998</v>
      </c>
      <c r="J18" s="248">
        <v>-25.2</v>
      </c>
      <c r="K18" s="247">
        <f t="shared" si="2"/>
        <v>-1472.8571629999997</v>
      </c>
      <c r="L18" s="247">
        <f t="shared" si="3"/>
        <v>-5193.9511629999988</v>
      </c>
    </row>
    <row r="19" spans="1:13" x14ac:dyDescent="0.2">
      <c r="A19" s="9"/>
      <c r="B19" s="79"/>
      <c r="C19" s="247"/>
      <c r="D19" s="247"/>
      <c r="E19" s="247"/>
      <c r="F19" s="248"/>
      <c r="G19" s="247"/>
      <c r="H19" s="247"/>
      <c r="I19" s="247"/>
      <c r="J19" s="248"/>
      <c r="K19" s="247"/>
      <c r="L19" s="247"/>
      <c r="M19" s="156"/>
    </row>
    <row r="20" spans="1:13" x14ac:dyDescent="0.2">
      <c r="A20" s="9"/>
      <c r="B20" s="79" t="s">
        <v>40</v>
      </c>
      <c r="C20" s="247">
        <v>2688.5982570000001</v>
      </c>
      <c r="D20" s="247">
        <v>13.195625634905232</v>
      </c>
      <c r="E20" s="247">
        <f>+E18+C20+D20</f>
        <v>9634.611719634906</v>
      </c>
      <c r="F20" s="248">
        <v>-0.1</v>
      </c>
      <c r="G20" s="247">
        <v>4862.7060259999998</v>
      </c>
      <c r="H20" s="247">
        <v>3.2707006714301201</v>
      </c>
      <c r="I20" s="247">
        <f>+I18+G20+H20</f>
        <v>16992.74572667143</v>
      </c>
      <c r="J20" s="248">
        <v>-18.399999999999999</v>
      </c>
      <c r="K20" s="247">
        <f t="shared" ref="K20:K22" si="4">+(C20+D20)-(G20+H20)</f>
        <v>-2164.1828440365243</v>
      </c>
      <c r="L20" s="247">
        <f t="shared" ref="L20:L22" si="5">+E20-I20</f>
        <v>-7358.1340070365241</v>
      </c>
    </row>
    <row r="21" spans="1:13" x14ac:dyDescent="0.2">
      <c r="A21" s="9"/>
      <c r="B21" s="79" t="s">
        <v>41</v>
      </c>
      <c r="C21" s="247">
        <v>2572.5062680000001</v>
      </c>
      <c r="D21" s="247">
        <v>13.943257059820882</v>
      </c>
      <c r="E21" s="247">
        <f>+E20+C21+D21</f>
        <v>12221.061244694725</v>
      </c>
      <c r="F21" s="248">
        <v>1.4</v>
      </c>
      <c r="G21" s="247">
        <v>4538.9629999999997</v>
      </c>
      <c r="H21" s="247">
        <v>2.8372694554195195</v>
      </c>
      <c r="I21" s="247">
        <f>+I20+G21+H21</f>
        <v>21534.54599612685</v>
      </c>
      <c r="J21" s="248">
        <v>-17.100000000000001</v>
      </c>
      <c r="K21" s="247">
        <f t="shared" si="4"/>
        <v>-1955.3507443955978</v>
      </c>
      <c r="L21" s="247">
        <f t="shared" si="5"/>
        <v>-9313.4847514321245</v>
      </c>
    </row>
    <row r="22" spans="1:13" x14ac:dyDescent="0.2">
      <c r="A22" s="9"/>
      <c r="B22" s="79" t="s">
        <v>42</v>
      </c>
      <c r="C22" s="247">
        <v>2822.2945020000002</v>
      </c>
      <c r="D22" s="247">
        <v>14.628414450463664</v>
      </c>
      <c r="E22" s="247">
        <f>+E21+C22+D22</f>
        <v>15057.98416114519</v>
      </c>
      <c r="F22" s="248">
        <v>4.7</v>
      </c>
      <c r="G22" s="247">
        <v>4650.4809999999998</v>
      </c>
      <c r="H22" s="247">
        <v>3.6922103940011879</v>
      </c>
      <c r="I22" s="247">
        <f>+I21+G22+H22</f>
        <v>26188.719206520851</v>
      </c>
      <c r="J22" s="248">
        <v>-15.9</v>
      </c>
      <c r="K22" s="247">
        <f t="shared" si="4"/>
        <v>-1817.2502939435371</v>
      </c>
      <c r="L22" s="247">
        <f t="shared" si="5"/>
        <v>-11130.735045375661</v>
      </c>
    </row>
    <row r="23" spans="1:13" x14ac:dyDescent="0.2">
      <c r="A23" s="20"/>
      <c r="C23" s="182"/>
      <c r="D23" s="182"/>
      <c r="E23" s="182"/>
      <c r="F23" s="182"/>
      <c r="G23" s="182"/>
      <c r="H23" s="182"/>
      <c r="I23" s="182"/>
      <c r="J23" s="182"/>
      <c r="K23" s="182"/>
      <c r="L23" s="182"/>
    </row>
    <row r="24" spans="1:13" x14ac:dyDescent="0.2">
      <c r="A24" s="20"/>
      <c r="B24" s="79" t="s">
        <v>43</v>
      </c>
      <c r="C24" s="247">
        <v>2791.9525520000002</v>
      </c>
      <c r="D24" s="247">
        <v>0.36976754473270962</v>
      </c>
      <c r="E24" s="247">
        <f>+E22+C24+D24</f>
        <v>17850.306480689924</v>
      </c>
      <c r="F24" s="248">
        <v>7.4848913043478182</v>
      </c>
      <c r="G24" s="247">
        <v>4770.5379999999996</v>
      </c>
      <c r="H24" s="247">
        <v>3.1113788747598283</v>
      </c>
      <c r="I24" s="247">
        <f>+I22+G24+H24</f>
        <v>30962.368585395612</v>
      </c>
      <c r="J24" s="248">
        <v>-14.464053664486087</v>
      </c>
      <c r="K24" s="247" t="e">
        <f>+(C24+#REF!)-(G24+#REF!)</f>
        <v>#REF!</v>
      </c>
      <c r="L24" s="247">
        <f t="shared" ref="L24:L26" si="6">+E24-I24</f>
        <v>-13112.062104705688</v>
      </c>
    </row>
    <row r="25" spans="1:13" x14ac:dyDescent="0.2">
      <c r="A25" s="215">
        <v>2024</v>
      </c>
      <c r="B25" s="217" t="s">
        <v>44</v>
      </c>
      <c r="C25" s="247">
        <v>2582.9490000000001</v>
      </c>
      <c r="D25" s="247">
        <v>0</v>
      </c>
      <c r="E25" s="247">
        <f>+E24+C25+D25</f>
        <v>20433.255480689924</v>
      </c>
      <c r="F25" s="248">
        <v>8.4922925427157061</v>
      </c>
      <c r="G25" s="247">
        <v>4325.5309999999999</v>
      </c>
      <c r="H25" s="247">
        <v>0</v>
      </c>
      <c r="I25" s="247">
        <f>+I24+G25+H25</f>
        <v>35287.899585395615</v>
      </c>
      <c r="J25" s="248">
        <v>-13.4640536644861</v>
      </c>
      <c r="K25" s="247">
        <f t="shared" ref="K25:K26" si="7">+(C25+D25)-(G25+H25)</f>
        <v>-1742.5819999999999</v>
      </c>
      <c r="L25" s="247">
        <f t="shared" si="6"/>
        <v>-14854.644104705691</v>
      </c>
    </row>
    <row r="26" spans="1:13" x14ac:dyDescent="0.2">
      <c r="A26" s="20"/>
      <c r="B26" s="216" t="s">
        <v>45</v>
      </c>
      <c r="C26" s="247">
        <v>2567.0810000000001</v>
      </c>
      <c r="D26" s="247">
        <v>0</v>
      </c>
      <c r="E26" s="247">
        <f>+E25+C26+D26</f>
        <v>23000.336480689926</v>
      </c>
      <c r="F26" s="248">
        <v>8.4827605766958136</v>
      </c>
      <c r="G26" s="247">
        <v>4854.9017860000004</v>
      </c>
      <c r="H26" s="247">
        <v>0</v>
      </c>
      <c r="I26" s="247">
        <f>+I25+G26+H26</f>
        <v>40142.801371395617</v>
      </c>
      <c r="J26" s="248">
        <v>-9.3000187628489162</v>
      </c>
      <c r="K26" s="247">
        <f t="shared" si="7"/>
        <v>-2287.8207860000002</v>
      </c>
      <c r="L26" s="247">
        <f t="shared" si="6"/>
        <v>-17142.464890705691</v>
      </c>
    </row>
    <row r="27" spans="1:13" x14ac:dyDescent="0.2">
      <c r="A27" s="20"/>
      <c r="B27" s="217"/>
      <c r="C27" s="247"/>
      <c r="D27" s="247"/>
      <c r="E27" s="247"/>
      <c r="F27" s="248"/>
      <c r="G27" s="247"/>
      <c r="H27" s="247"/>
      <c r="I27" s="247"/>
      <c r="J27" s="248"/>
      <c r="K27" s="247"/>
      <c r="L27" s="247"/>
    </row>
    <row r="28" spans="1:13" x14ac:dyDescent="0.2">
      <c r="A28" s="20"/>
      <c r="B28" s="216" t="s">
        <v>46</v>
      </c>
      <c r="C28" s="247">
        <f>+'4.16.1'!I59/1000</f>
        <v>2351.159936</v>
      </c>
      <c r="D28" s="247">
        <v>0</v>
      </c>
      <c r="E28" s="247">
        <f>+E26+C28+D28</f>
        <v>25351.496416689926</v>
      </c>
      <c r="F28" s="248">
        <f>+(E28/23362-1)*100</f>
        <v>8.5159507605938156</v>
      </c>
      <c r="G28" s="247">
        <f>+'4.17.1'!J61/1000</f>
        <v>4845.7772850000001</v>
      </c>
      <c r="H28" s="247">
        <v>0</v>
      </c>
      <c r="I28" s="247">
        <f>+I26+G28+H28</f>
        <v>44988.578656395621</v>
      </c>
      <c r="J28" s="248">
        <f>+(I28/46765-1)*100</f>
        <v>-3.7986129447329819</v>
      </c>
      <c r="K28" s="247">
        <f>+(C28+D28)-(G28+H28)</f>
        <v>-2494.6173490000001</v>
      </c>
      <c r="L28" s="247">
        <f>+E28-I28</f>
        <v>-19637.082239705695</v>
      </c>
    </row>
    <row r="29" spans="1:13" ht="15" thickBot="1" x14ac:dyDescent="0.25">
      <c r="A29" s="20"/>
      <c r="B29" s="216" t="s">
        <v>47</v>
      </c>
      <c r="C29" s="247">
        <f>+'4.16.1'!J59/1000</f>
        <v>2839.8879999999999</v>
      </c>
      <c r="D29" s="247"/>
      <c r="E29" s="247">
        <f t="shared" ref="E29" si="8">+E28+C29+D29</f>
        <v>28191.384416689925</v>
      </c>
      <c r="F29" s="248">
        <f>+(E29/E13-1)*100</f>
        <v>9.9636635202633883</v>
      </c>
      <c r="G29" s="247">
        <f>+'4.17.1'!K61/1000</f>
        <v>4948.1210000000001</v>
      </c>
      <c r="H29" s="247">
        <v>0</v>
      </c>
      <c r="I29" s="247">
        <f t="shared" ref="I29" si="9">+I28+G29+H29</f>
        <v>49936.69965639562</v>
      </c>
      <c r="J29" s="248">
        <f>+(I29/I13-1)*100</f>
        <v>-2.2286839816042736</v>
      </c>
      <c r="K29" s="247">
        <f>+(C29+D29)-(G29+H29)</f>
        <v>-2108.2330000000002</v>
      </c>
      <c r="L29" s="247">
        <f>+E29-I29</f>
        <v>-21745.315239705695</v>
      </c>
    </row>
    <row r="30" spans="1:13" ht="15" thickTop="1" x14ac:dyDescent="0.2">
      <c r="A30" s="360" t="s">
        <v>848</v>
      </c>
      <c r="B30" s="360"/>
      <c r="C30" s="360"/>
      <c r="D30" s="360"/>
      <c r="E30" s="360"/>
      <c r="F30" s="360"/>
      <c r="G30" s="360"/>
      <c r="H30" s="360"/>
      <c r="I30" s="360"/>
      <c r="J30" s="360"/>
      <c r="K30" s="360"/>
      <c r="L30" s="360"/>
    </row>
    <row r="31" spans="1:13" x14ac:dyDescent="0.2">
      <c r="A31" s="361" t="s">
        <v>517</v>
      </c>
      <c r="B31" s="361"/>
      <c r="C31" s="361"/>
      <c r="D31" s="361"/>
      <c r="E31" s="361"/>
      <c r="F31" s="361"/>
      <c r="G31" s="361"/>
      <c r="H31" s="361"/>
      <c r="I31" s="361"/>
      <c r="J31" s="361"/>
      <c r="K31" s="361"/>
      <c r="L31" s="361"/>
    </row>
    <row r="32" spans="1:13" ht="42" customHeight="1" x14ac:dyDescent="0.2">
      <c r="A32" s="515" t="s">
        <v>534</v>
      </c>
      <c r="B32" s="515"/>
      <c r="C32" s="515"/>
      <c r="D32" s="515"/>
      <c r="E32" s="515"/>
      <c r="F32" s="515"/>
      <c r="G32" s="515"/>
      <c r="H32" s="515"/>
      <c r="I32" s="515"/>
      <c r="J32" s="515"/>
      <c r="K32" s="515"/>
      <c r="L32" s="515"/>
    </row>
    <row r="33" spans="1:12" x14ac:dyDescent="0.2">
      <c r="A33" s="379" t="s">
        <v>903</v>
      </c>
      <c r="B33" s="379"/>
      <c r="C33" s="379"/>
      <c r="D33" s="379"/>
      <c r="E33" s="379"/>
      <c r="F33" s="379"/>
      <c r="G33" s="379"/>
      <c r="H33" s="379"/>
      <c r="I33" s="379"/>
      <c r="J33" s="379"/>
      <c r="K33" s="379"/>
      <c r="L33" s="379"/>
    </row>
  </sheetData>
  <mergeCells count="15">
    <mergeCell ref="A31:L31"/>
    <mergeCell ref="A32:L32"/>
    <mergeCell ref="A33:L33"/>
    <mergeCell ref="A7:B7"/>
    <mergeCell ref="A8:B8"/>
    <mergeCell ref="A9:B9"/>
    <mergeCell ref="A10:B10"/>
    <mergeCell ref="A11:B11"/>
    <mergeCell ref="A30:L30"/>
    <mergeCell ref="A6:B6"/>
    <mergeCell ref="A1:L1"/>
    <mergeCell ref="A2:L2"/>
    <mergeCell ref="A3:L3"/>
    <mergeCell ref="A4:B5"/>
    <mergeCell ref="K4:L4"/>
  </mergeCells>
  <pageMargins left="0.7" right="0.7" top="0.75" bottom="0.75" header="0.3" footer="0.3"/>
  <pageSetup paperSize="9" scale="75"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115" zoomScaleNormal="85" zoomScaleSheetLayoutView="115" workbookViewId="0">
      <selection activeCell="J14" sqref="J14"/>
    </sheetView>
  </sheetViews>
  <sheetFormatPr defaultColWidth="9.125" defaultRowHeight="14.25" x14ac:dyDescent="0.2"/>
  <cols>
    <col min="1" max="1" width="11.625" style="2" bestFit="1" customWidth="1"/>
    <col min="2" max="12" width="6.5" style="2" customWidth="1"/>
    <col min="13" max="16384" width="9.125" style="2"/>
  </cols>
  <sheetData>
    <row r="1" spans="1:12" ht="17.25" x14ac:dyDescent="0.2">
      <c r="A1" s="355" t="s">
        <v>0</v>
      </c>
      <c r="B1" s="355"/>
      <c r="C1" s="355"/>
      <c r="D1" s="355"/>
      <c r="E1" s="355"/>
      <c r="F1" s="355"/>
      <c r="G1" s="355"/>
      <c r="H1" s="355"/>
      <c r="I1" s="355"/>
      <c r="J1" s="355"/>
    </row>
    <row r="2" spans="1:12" ht="15" thickBot="1" x14ac:dyDescent="0.25">
      <c r="A2" s="362" t="s">
        <v>905</v>
      </c>
      <c r="B2" s="362"/>
      <c r="C2" s="362"/>
      <c r="D2" s="362"/>
      <c r="E2" s="362"/>
      <c r="F2" s="362"/>
      <c r="G2" s="362"/>
      <c r="H2" s="362"/>
      <c r="I2" s="362"/>
      <c r="J2" s="362"/>
    </row>
    <row r="3" spans="1:12" ht="15" thickBot="1" x14ac:dyDescent="0.25">
      <c r="A3" s="86" t="s">
        <v>1</v>
      </c>
      <c r="B3" s="164">
        <v>16</v>
      </c>
      <c r="C3" s="164">
        <v>17</v>
      </c>
      <c r="D3" s="164">
        <v>20</v>
      </c>
      <c r="E3" s="164">
        <v>21</v>
      </c>
      <c r="F3" s="164">
        <v>22</v>
      </c>
      <c r="G3" s="164">
        <v>23</v>
      </c>
      <c r="H3" s="164">
        <v>24</v>
      </c>
      <c r="I3" s="164">
        <v>27</v>
      </c>
      <c r="J3" s="164">
        <v>29</v>
      </c>
      <c r="K3" s="164">
        <v>30</v>
      </c>
      <c r="L3" s="164">
        <v>31</v>
      </c>
    </row>
    <row r="4" spans="1:12" x14ac:dyDescent="0.2">
      <c r="A4" s="205"/>
      <c r="B4" s="165"/>
      <c r="C4" s="165"/>
      <c r="D4" s="165"/>
      <c r="E4" s="165"/>
      <c r="F4" s="165"/>
      <c r="G4" s="165"/>
      <c r="H4" s="165"/>
      <c r="I4" s="165"/>
      <c r="J4" s="165"/>
    </row>
    <row r="5" spans="1:12" x14ac:dyDescent="0.2">
      <c r="A5" s="201" t="s">
        <v>2</v>
      </c>
      <c r="B5" s="166">
        <v>185.94023047619046</v>
      </c>
      <c r="C5" s="166">
        <v>185.34436785714288</v>
      </c>
      <c r="D5" s="166">
        <v>186.30894880952383</v>
      </c>
      <c r="E5" s="166">
        <v>185.19487999999996</v>
      </c>
      <c r="F5" s="166">
        <v>185.47007404761908</v>
      </c>
      <c r="G5" s="166">
        <v>184.38343571428572</v>
      </c>
      <c r="H5" s="166">
        <v>183.54254166666666</v>
      </c>
      <c r="I5" s="166">
        <v>184.50058547619051</v>
      </c>
      <c r="J5" s="166">
        <v>184.92886999999999</v>
      </c>
      <c r="K5" s="166">
        <v>183.87371642857147</v>
      </c>
      <c r="L5" s="166">
        <v>184.60719523809527</v>
      </c>
    </row>
    <row r="6" spans="1:12" x14ac:dyDescent="0.2">
      <c r="A6" s="205"/>
      <c r="B6" s="166"/>
      <c r="C6" s="166"/>
      <c r="D6" s="166"/>
      <c r="E6" s="166"/>
      <c r="F6" s="166"/>
      <c r="G6" s="166"/>
      <c r="H6" s="166"/>
      <c r="I6" s="166"/>
      <c r="J6" s="166"/>
      <c r="K6" s="166"/>
      <c r="L6" s="166"/>
    </row>
    <row r="7" spans="1:12" x14ac:dyDescent="0.2">
      <c r="A7" s="201" t="s">
        <v>3</v>
      </c>
      <c r="B7" s="167">
        <v>738.36369999999999</v>
      </c>
      <c r="C7" s="167">
        <v>738.08401666666668</v>
      </c>
      <c r="D7" s="167">
        <v>738.21481666666659</v>
      </c>
      <c r="E7" s="167">
        <v>738.39656666666667</v>
      </c>
      <c r="F7" s="167">
        <v>738.62733333333335</v>
      </c>
      <c r="G7" s="167">
        <v>738.43091666666669</v>
      </c>
      <c r="H7" s="167">
        <v>738.07079999999996</v>
      </c>
      <c r="I7" s="167">
        <v>738.20024999999998</v>
      </c>
      <c r="J7" s="167">
        <v>738.3801666666667</v>
      </c>
      <c r="K7" s="166">
        <v>738.47491666666667</v>
      </c>
      <c r="L7" s="166">
        <v>738.43591666666669</v>
      </c>
    </row>
    <row r="8" spans="1:12" x14ac:dyDescent="0.2">
      <c r="A8" s="205"/>
      <c r="B8" s="166"/>
      <c r="C8" s="166"/>
      <c r="D8" s="166"/>
      <c r="E8" s="166"/>
      <c r="F8" s="166"/>
      <c r="G8" s="166"/>
      <c r="H8" s="166"/>
      <c r="I8" s="166"/>
      <c r="J8" s="166"/>
      <c r="K8" s="166"/>
      <c r="L8" s="166"/>
    </row>
    <row r="9" spans="1:12" x14ac:dyDescent="0.2">
      <c r="A9" s="201" t="s">
        <v>4</v>
      </c>
      <c r="B9" s="166">
        <v>204.394657</v>
      </c>
      <c r="C9" s="166">
        <v>204.13674828260872</v>
      </c>
      <c r="D9" s="166">
        <v>204.43093067391308</v>
      </c>
      <c r="E9" s="166">
        <v>204.03660752173911</v>
      </c>
      <c r="F9" s="166">
        <v>203.96004389130437</v>
      </c>
      <c r="G9" s="166">
        <v>203.38620676086958</v>
      </c>
      <c r="H9" s="166">
        <v>202.55629839130435</v>
      </c>
      <c r="I9" s="166">
        <v>203.54666836956525</v>
      </c>
      <c r="J9" s="166">
        <v>203.59393793478264</v>
      </c>
      <c r="K9" s="166">
        <v>202.82397395652174</v>
      </c>
      <c r="L9" s="166">
        <v>203.53676443478261</v>
      </c>
    </row>
    <row r="10" spans="1:12" x14ac:dyDescent="0.2">
      <c r="A10" s="205"/>
      <c r="B10" s="166"/>
      <c r="C10" s="166"/>
      <c r="D10" s="166"/>
      <c r="E10" s="166"/>
      <c r="F10" s="166"/>
      <c r="G10" s="166"/>
      <c r="H10" s="166"/>
      <c r="I10" s="166"/>
      <c r="J10" s="166"/>
      <c r="K10" s="166"/>
      <c r="L10" s="166"/>
    </row>
    <row r="11" spans="1:12" x14ac:dyDescent="0.2">
      <c r="A11" s="201" t="s">
        <v>5</v>
      </c>
      <c r="B11" s="166">
        <v>38.588757391304348</v>
      </c>
      <c r="C11" s="166">
        <v>38.534669586956532</v>
      </c>
      <c r="D11" s="166">
        <v>38.502677152173916</v>
      </c>
      <c r="E11" s="166">
        <v>38.473883304347829</v>
      </c>
      <c r="F11" s="166">
        <v>38.468578999999998</v>
      </c>
      <c r="G11" s="166">
        <v>38.442266086956522</v>
      </c>
      <c r="H11" s="166">
        <v>38.415583108695643</v>
      </c>
      <c r="I11" s="166">
        <v>38.418676260869567</v>
      </c>
      <c r="J11" s="166">
        <v>38.40978006521739</v>
      </c>
      <c r="K11" s="166">
        <v>38.421767847826089</v>
      </c>
      <c r="L11" s="166">
        <v>38.455126326086962</v>
      </c>
    </row>
    <row r="12" spans="1:12" x14ac:dyDescent="0.2">
      <c r="A12" s="205"/>
      <c r="B12" s="166"/>
      <c r="C12" s="166"/>
      <c r="D12" s="166"/>
      <c r="E12" s="166"/>
      <c r="F12" s="166"/>
      <c r="G12" s="166"/>
      <c r="H12" s="166"/>
      <c r="I12" s="166"/>
      <c r="J12" s="166"/>
      <c r="K12" s="166"/>
      <c r="L12" s="166"/>
    </row>
    <row r="13" spans="1:12" x14ac:dyDescent="0.2">
      <c r="A13" s="201" t="s">
        <v>6</v>
      </c>
      <c r="B13" s="166">
        <v>40.600668807692308</v>
      </c>
      <c r="C13" s="166">
        <v>40.503668423076924</v>
      </c>
      <c r="D13" s="166">
        <v>40.592029423076923</v>
      </c>
      <c r="E13" s="166">
        <v>40.516692346153839</v>
      </c>
      <c r="F13" s="166">
        <v>40.515289538461538</v>
      </c>
      <c r="G13" s="166">
        <v>40.399360884615376</v>
      </c>
      <c r="H13" s="166">
        <v>40.326300576923082</v>
      </c>
      <c r="I13" s="166">
        <v>40.465731307692302</v>
      </c>
      <c r="J13" s="166">
        <v>40.479245846153844</v>
      </c>
      <c r="K13" s="166">
        <v>40.307065961538463</v>
      </c>
      <c r="L13" s="166">
        <v>40.37949257692307</v>
      </c>
    </row>
    <row r="14" spans="1:12" x14ac:dyDescent="0.2">
      <c r="A14" s="205"/>
      <c r="B14" s="166"/>
      <c r="C14" s="166"/>
      <c r="D14" s="166"/>
      <c r="E14" s="166"/>
      <c r="F14" s="166"/>
      <c r="G14" s="166"/>
      <c r="H14" s="166"/>
      <c r="I14" s="166"/>
      <c r="J14" s="166"/>
      <c r="K14" s="166"/>
      <c r="L14" s="166"/>
    </row>
    <row r="15" spans="1:12" x14ac:dyDescent="0.2">
      <c r="A15" s="201" t="s">
        <v>7</v>
      </c>
      <c r="B15" s="166">
        <v>35.679592766666666</v>
      </c>
      <c r="C15" s="166">
        <v>35.684476000000004</v>
      </c>
      <c r="D15" s="166">
        <v>35.701050866666669</v>
      </c>
      <c r="E15" s="166">
        <v>35.701309099999996</v>
      </c>
      <c r="F15" s="166">
        <v>35.692124666666672</v>
      </c>
      <c r="G15" s="166">
        <v>35.672194199999993</v>
      </c>
      <c r="H15" s="166">
        <v>35.645826299999996</v>
      </c>
      <c r="I15" s="166">
        <v>35.644566366666673</v>
      </c>
      <c r="J15" s="166">
        <v>35.643616899999998</v>
      </c>
      <c r="K15" s="166">
        <v>35.639894899999994</v>
      </c>
      <c r="L15" s="166">
        <v>35.6271895</v>
      </c>
    </row>
    <row r="16" spans="1:12" x14ac:dyDescent="0.2">
      <c r="A16" s="205"/>
      <c r="B16" s="166"/>
      <c r="C16" s="166"/>
      <c r="D16" s="166"/>
      <c r="E16" s="166"/>
      <c r="F16" s="166"/>
      <c r="G16" s="166"/>
      <c r="H16" s="166"/>
      <c r="I16" s="166"/>
      <c r="J16" s="166"/>
      <c r="K16" s="166"/>
      <c r="L16" s="166"/>
    </row>
    <row r="17" spans="1:12" x14ac:dyDescent="0.2">
      <c r="A17" s="201" t="s">
        <v>8</v>
      </c>
      <c r="B17" s="166">
        <v>1.8050892777777776</v>
      </c>
      <c r="C17" s="166">
        <v>1.7858750555555554</v>
      </c>
      <c r="D17" s="166">
        <v>1.7862587037037034</v>
      </c>
      <c r="E17" s="166">
        <v>1.7790286296296298</v>
      </c>
      <c r="F17" s="166">
        <v>1.7801473333333335</v>
      </c>
      <c r="G17" s="166">
        <v>1.7757870185185185</v>
      </c>
      <c r="H17" s="166">
        <v>1.7712234629629633</v>
      </c>
      <c r="I17" s="166">
        <v>1.7746737962962964</v>
      </c>
      <c r="J17" s="166">
        <v>1.7693799629629636</v>
      </c>
      <c r="K17" s="166">
        <v>1.7703848703703702</v>
      </c>
      <c r="L17" s="166">
        <v>1.7747839259259262</v>
      </c>
    </row>
    <row r="18" spans="1:12" x14ac:dyDescent="0.2">
      <c r="A18" s="205"/>
      <c r="B18" s="166"/>
      <c r="C18" s="166"/>
      <c r="D18" s="166"/>
      <c r="E18" s="166"/>
      <c r="F18" s="166"/>
      <c r="G18" s="166"/>
      <c r="H18" s="166"/>
      <c r="I18" s="166"/>
      <c r="J18" s="166"/>
      <c r="K18" s="166"/>
      <c r="L18" s="166"/>
    </row>
    <row r="19" spans="1:12" x14ac:dyDescent="0.2">
      <c r="A19" s="201" t="s">
        <v>9</v>
      </c>
      <c r="B19" s="166">
        <v>905.40111249999995</v>
      </c>
      <c r="C19" s="166">
        <v>904.92881250000005</v>
      </c>
      <c r="D19" s="166">
        <v>905.9439625</v>
      </c>
      <c r="E19" s="166">
        <v>906.34306249999997</v>
      </c>
      <c r="F19" s="166">
        <v>906.57001249999996</v>
      </c>
      <c r="G19" s="166">
        <v>906.17801250000002</v>
      </c>
      <c r="H19" s="166">
        <v>905.41641250000009</v>
      </c>
      <c r="I19" s="166">
        <v>906.01026250000007</v>
      </c>
      <c r="J19" s="166">
        <v>906.55048749999992</v>
      </c>
      <c r="K19" s="166">
        <v>906.5653749999999</v>
      </c>
      <c r="L19" s="166">
        <v>906.36883749999993</v>
      </c>
    </row>
    <row r="20" spans="1:12" x14ac:dyDescent="0.2">
      <c r="A20" s="205"/>
      <c r="B20"/>
      <c r="C20"/>
      <c r="D20"/>
      <c r="E20"/>
      <c r="F20"/>
      <c r="G20"/>
      <c r="H20"/>
      <c r="I20"/>
      <c r="J20"/>
      <c r="K20" s="166"/>
      <c r="L20" s="166"/>
    </row>
    <row r="21" spans="1:12" x14ac:dyDescent="0.2">
      <c r="A21" s="201" t="s">
        <v>10</v>
      </c>
      <c r="B21" s="166">
        <v>59.401798428571439</v>
      </c>
      <c r="C21" s="166">
        <v>59.375143071428575</v>
      </c>
      <c r="D21" s="166">
        <v>59.380814999999998</v>
      </c>
      <c r="E21" s="166">
        <v>59.304087428571435</v>
      </c>
      <c r="F21" s="166">
        <v>59.31238164285714</v>
      </c>
      <c r="G21" s="166">
        <v>59.03576842857143</v>
      </c>
      <c r="H21" s="166">
        <v>58.951867285714279</v>
      </c>
      <c r="I21" s="166">
        <v>59.099678071428571</v>
      </c>
      <c r="J21" s="166">
        <v>59.172099571428575</v>
      </c>
      <c r="K21" s="166">
        <v>59.102807214285704</v>
      </c>
      <c r="L21" s="166">
        <v>59.123047</v>
      </c>
    </row>
    <row r="22" spans="1:12" x14ac:dyDescent="0.2">
      <c r="A22" s="205"/>
      <c r="B22" s="166"/>
      <c r="C22" s="166"/>
      <c r="D22" s="166"/>
      <c r="E22" s="166"/>
      <c r="F22" s="166"/>
      <c r="G22" s="166"/>
      <c r="H22" s="166"/>
      <c r="I22" s="166"/>
      <c r="J22" s="166"/>
      <c r="K22" s="166"/>
      <c r="L22" s="166"/>
    </row>
    <row r="23" spans="1:12" x14ac:dyDescent="0.2">
      <c r="A23" s="201" t="s">
        <v>11</v>
      </c>
      <c r="B23" s="166">
        <v>170.49723916666667</v>
      </c>
      <c r="C23" s="166">
        <v>170.18618333333333</v>
      </c>
      <c r="D23" s="166">
        <v>170.71444166666666</v>
      </c>
      <c r="E23" s="166">
        <v>169.88295124999999</v>
      </c>
      <c r="F23" s="166">
        <v>170.46682749999999</v>
      </c>
      <c r="G23" s="166">
        <v>170.41683333333333</v>
      </c>
      <c r="H23" s="166">
        <v>169.77594999999999</v>
      </c>
      <c r="I23" s="166">
        <v>170.67913083333335</v>
      </c>
      <c r="J23" s="166">
        <v>170.85371124999998</v>
      </c>
      <c r="K23" s="166">
        <v>170.03385666666668</v>
      </c>
      <c r="L23" s="166">
        <v>170.65167500000001</v>
      </c>
    </row>
    <row r="24" spans="1:12" x14ac:dyDescent="0.2">
      <c r="A24" s="205"/>
      <c r="B24" s="166"/>
      <c r="C24" s="166"/>
      <c r="D24" s="166"/>
      <c r="E24" s="166"/>
      <c r="F24" s="166"/>
      <c r="G24" s="166"/>
      <c r="H24" s="166"/>
      <c r="I24" s="166"/>
      <c r="J24" s="166"/>
      <c r="K24" s="166"/>
      <c r="L24" s="166"/>
    </row>
    <row r="25" spans="1:12" x14ac:dyDescent="0.2">
      <c r="A25" s="201" t="s">
        <v>12</v>
      </c>
      <c r="B25" s="166">
        <v>26.105105850000001</v>
      </c>
      <c r="C25" s="166">
        <v>25.975762549999995</v>
      </c>
      <c r="D25" s="166">
        <v>26.104858150000002</v>
      </c>
      <c r="E25" s="166">
        <v>25.987262199999996</v>
      </c>
      <c r="F25" s="166">
        <v>26.112773250000004</v>
      </c>
      <c r="G25" s="166">
        <v>26.024986649999999</v>
      </c>
      <c r="H25" s="166">
        <v>26.083316700000001</v>
      </c>
      <c r="I25" s="166">
        <v>26.315933300000001</v>
      </c>
      <c r="J25" s="166">
        <v>26.480375050000003</v>
      </c>
      <c r="K25" s="166">
        <v>26.284772350000004</v>
      </c>
      <c r="L25" s="166">
        <v>26.39832105</v>
      </c>
    </row>
    <row r="26" spans="1:12" x14ac:dyDescent="0.2">
      <c r="A26" s="205"/>
      <c r="B26" s="166"/>
      <c r="C26" s="166"/>
      <c r="D26" s="166"/>
      <c r="E26" s="166"/>
      <c r="F26" s="166"/>
      <c r="G26" s="166"/>
      <c r="H26" s="166"/>
      <c r="I26" s="166"/>
      <c r="J26" s="166"/>
      <c r="K26" s="166"/>
      <c r="L26" s="166"/>
    </row>
    <row r="27" spans="1:12" x14ac:dyDescent="0.2">
      <c r="A27" s="201" t="s">
        <v>13</v>
      </c>
      <c r="B27" s="166">
        <v>723.26967500000001</v>
      </c>
      <c r="C27" s="166">
        <v>722.80747500000007</v>
      </c>
      <c r="D27" s="166">
        <v>723.00810000000001</v>
      </c>
      <c r="E27" s="166">
        <v>723.31337499999995</v>
      </c>
      <c r="F27" s="166">
        <v>723.69425000000001</v>
      </c>
      <c r="G27" s="166">
        <v>723.16002500000002</v>
      </c>
      <c r="H27" s="166">
        <v>722.91952500000002</v>
      </c>
      <c r="I27" s="166">
        <v>722.9212</v>
      </c>
      <c r="J27" s="166">
        <v>723.17100000000005</v>
      </c>
      <c r="K27" s="166">
        <v>723.35474999999997</v>
      </c>
      <c r="L27" s="166">
        <v>722.96974999999998</v>
      </c>
    </row>
    <row r="28" spans="1:12" x14ac:dyDescent="0.2">
      <c r="A28" s="205"/>
      <c r="B28" s="166"/>
      <c r="C28" s="166"/>
      <c r="D28" s="166"/>
      <c r="E28" s="166"/>
      <c r="F28" s="166"/>
      <c r="G28" s="166"/>
      <c r="H28" s="166"/>
      <c r="I28" s="166"/>
      <c r="J28" s="166"/>
      <c r="K28" s="166"/>
      <c r="L28" s="166"/>
    </row>
    <row r="29" spans="1:12" x14ac:dyDescent="0.2">
      <c r="A29" s="201" t="s">
        <v>14</v>
      </c>
      <c r="B29" s="166">
        <v>76.345883333333333</v>
      </c>
      <c r="C29" s="166">
        <v>76.329250000000002</v>
      </c>
      <c r="D29" s="166">
        <v>76.377116666666666</v>
      </c>
      <c r="E29" s="166">
        <v>76.396266666666676</v>
      </c>
      <c r="F29" s="166">
        <v>76.429116666666673</v>
      </c>
      <c r="G29" s="166">
        <v>76.397649999999999</v>
      </c>
      <c r="H29" s="166">
        <v>76.363550000000004</v>
      </c>
      <c r="I29" s="166">
        <v>76.37478333333334</v>
      </c>
      <c r="J29" s="166">
        <v>76.402383333333333</v>
      </c>
      <c r="K29" s="166">
        <v>76.429299999999998</v>
      </c>
      <c r="L29" s="166">
        <v>76.395500000000013</v>
      </c>
    </row>
    <row r="30" spans="1:12" x14ac:dyDescent="0.2">
      <c r="A30" s="205"/>
      <c r="B30" s="166"/>
      <c r="C30" s="166"/>
      <c r="D30" s="166"/>
      <c r="E30" s="166"/>
      <c r="F30" s="166"/>
      <c r="G30" s="166"/>
      <c r="H30" s="166"/>
      <c r="I30" s="166"/>
      <c r="J30" s="166"/>
      <c r="K30" s="166"/>
      <c r="L30" s="166"/>
    </row>
    <row r="31" spans="1:12" x14ac:dyDescent="0.2">
      <c r="A31" s="201" t="s">
        <v>15</v>
      </c>
      <c r="B31" s="166">
        <v>74.185197826086963</v>
      </c>
      <c r="C31" s="166">
        <v>74.183114630434787</v>
      </c>
      <c r="D31" s="166">
        <v>74.191377673913038</v>
      </c>
      <c r="E31" s="166">
        <v>74.199799195652162</v>
      </c>
      <c r="F31" s="166">
        <v>74.218098413043464</v>
      </c>
      <c r="G31" s="166">
        <v>74.206824260869567</v>
      </c>
      <c r="H31" s="166">
        <v>74.182284652173934</v>
      </c>
      <c r="I31" s="166">
        <v>74.177974043478258</v>
      </c>
      <c r="J31" s="166">
        <v>74.196000108695657</v>
      </c>
      <c r="K31" s="166">
        <v>74.217286326086935</v>
      </c>
      <c r="L31" s="166">
        <v>74.218443565217399</v>
      </c>
    </row>
    <row r="32" spans="1:12" x14ac:dyDescent="0.2">
      <c r="A32" s="205"/>
      <c r="B32" s="166"/>
      <c r="C32" s="166"/>
      <c r="D32" s="166"/>
      <c r="E32" s="166"/>
      <c r="F32" s="166"/>
      <c r="G32" s="166"/>
      <c r="H32" s="166"/>
      <c r="I32" s="166"/>
      <c r="J32" s="166"/>
      <c r="K32" s="166"/>
      <c r="L32" s="166"/>
    </row>
    <row r="33" spans="1:12" x14ac:dyDescent="0.2">
      <c r="A33" s="201" t="s">
        <v>16</v>
      </c>
      <c r="B33" s="166">
        <v>207.11047880952381</v>
      </c>
      <c r="C33" s="166">
        <v>206.47117776190476</v>
      </c>
      <c r="D33" s="166">
        <v>206.82499799999991</v>
      </c>
      <c r="E33" s="166">
        <v>206.43243211904766</v>
      </c>
      <c r="F33" s="166">
        <v>206.56367692857143</v>
      </c>
      <c r="G33" s="166">
        <v>206.1497987380952</v>
      </c>
      <c r="H33" s="166">
        <v>205.74467014285716</v>
      </c>
      <c r="I33" s="166">
        <v>206.07860069047615</v>
      </c>
      <c r="J33" s="166">
        <v>206.17791464285716</v>
      </c>
      <c r="K33" s="166">
        <v>205.7718034047619</v>
      </c>
      <c r="L33" s="166">
        <v>205.97777485714289</v>
      </c>
    </row>
    <row r="34" spans="1:12" x14ac:dyDescent="0.2">
      <c r="A34" s="205"/>
      <c r="B34" s="166"/>
      <c r="C34" s="166"/>
      <c r="D34" s="166"/>
      <c r="E34" s="166"/>
      <c r="F34" s="166"/>
      <c r="G34" s="166"/>
      <c r="H34" s="166"/>
      <c r="I34" s="166"/>
      <c r="J34" s="166"/>
      <c r="K34" s="166"/>
      <c r="L34" s="166"/>
    </row>
    <row r="35" spans="1:12" x14ac:dyDescent="0.2">
      <c r="A35" s="201" t="s">
        <v>17</v>
      </c>
      <c r="B35" s="166">
        <v>26.12378578125</v>
      </c>
      <c r="C35" s="166">
        <v>25.952614812500006</v>
      </c>
      <c r="D35" s="166">
        <v>26.006127562500005</v>
      </c>
      <c r="E35" s="166">
        <v>26.039752218750007</v>
      </c>
      <c r="F35" s="166">
        <v>26.05657153125</v>
      </c>
      <c r="G35" s="166">
        <v>25.97405503125</v>
      </c>
      <c r="H35" s="166">
        <v>25.911314499999996</v>
      </c>
      <c r="I35" s="166">
        <v>26.1269713125</v>
      </c>
      <c r="J35" s="166">
        <v>26.299491750000001</v>
      </c>
      <c r="K35" s="166">
        <v>26.079922750000005</v>
      </c>
      <c r="L35" s="166">
        <v>26.26745696875</v>
      </c>
    </row>
    <row r="36" spans="1:12" x14ac:dyDescent="0.2">
      <c r="A36" s="205"/>
      <c r="B36" s="166"/>
      <c r="C36" s="166"/>
      <c r="D36" s="166"/>
      <c r="E36" s="166"/>
      <c r="F36" s="166"/>
      <c r="G36" s="166"/>
      <c r="H36" s="166"/>
      <c r="I36" s="166"/>
      <c r="J36" s="166"/>
      <c r="K36" s="166"/>
      <c r="L36" s="166"/>
    </row>
    <row r="37" spans="1:12" x14ac:dyDescent="0.2">
      <c r="A37" s="201" t="s">
        <v>18</v>
      </c>
      <c r="B37" s="166">
        <v>308.63607582692316</v>
      </c>
      <c r="C37" s="166">
        <v>306.62964069230765</v>
      </c>
      <c r="D37" s="166">
        <v>305.93367484615385</v>
      </c>
      <c r="E37" s="166">
        <v>305.44444034615384</v>
      </c>
      <c r="F37" s="166">
        <v>305.18475219230766</v>
      </c>
      <c r="G37" s="166">
        <v>304.25669578846157</v>
      </c>
      <c r="H37" s="166">
        <v>303.90141859615392</v>
      </c>
      <c r="I37" s="166">
        <v>304.12189067307696</v>
      </c>
      <c r="J37" s="166">
        <v>304.84651051923078</v>
      </c>
      <c r="K37" s="166">
        <v>304.90642382692306</v>
      </c>
      <c r="L37" s="166">
        <v>307.72099421153854</v>
      </c>
    </row>
    <row r="38" spans="1:12" x14ac:dyDescent="0.2">
      <c r="A38" s="205"/>
      <c r="B38" s="166"/>
      <c r="C38" s="166"/>
      <c r="D38" s="166"/>
      <c r="E38" s="166"/>
      <c r="F38" s="166"/>
      <c r="G38" s="166"/>
      <c r="H38" s="166"/>
      <c r="I38" s="166"/>
      <c r="J38" s="166"/>
      <c r="K38" s="166"/>
      <c r="L38" s="166"/>
    </row>
    <row r="39" spans="1:12" x14ac:dyDescent="0.2">
      <c r="A39" s="201" t="s">
        <v>19</v>
      </c>
      <c r="B39" s="166">
        <v>7.7139754444444453</v>
      </c>
      <c r="C39" s="166">
        <v>7.6824635555555556</v>
      </c>
      <c r="D39" s="166">
        <v>7.7466003333333333</v>
      </c>
      <c r="E39" s="166">
        <v>7.6733253333333336</v>
      </c>
      <c r="F39" s="166">
        <v>7.6607527222222229</v>
      </c>
      <c r="G39" s="166">
        <v>7.6300691111111103</v>
      </c>
      <c r="H39" s="166">
        <v>7.5830967222222228</v>
      </c>
      <c r="I39" s="166">
        <v>7.6157846666666664</v>
      </c>
      <c r="J39" s="166">
        <v>7.602815555555555</v>
      </c>
      <c r="K39" s="166">
        <v>7.5496568333333336</v>
      </c>
      <c r="L39" s="166">
        <v>7.5797942777777774</v>
      </c>
    </row>
    <row r="40" spans="1:12" x14ac:dyDescent="0.2">
      <c r="A40" s="205"/>
      <c r="B40" s="166"/>
      <c r="C40" s="166"/>
      <c r="D40" s="166"/>
      <c r="E40" s="166"/>
      <c r="F40" s="166"/>
      <c r="G40" s="166"/>
      <c r="H40" s="166"/>
      <c r="I40" s="166"/>
      <c r="J40" s="166"/>
      <c r="K40" s="166"/>
      <c r="L40" s="166"/>
    </row>
    <row r="41" spans="1:12" x14ac:dyDescent="0.2">
      <c r="A41" s="201" t="s">
        <v>20</v>
      </c>
      <c r="B41" s="166">
        <v>8.6626250000000002</v>
      </c>
      <c r="C41" s="166">
        <v>8.6405124999999998</v>
      </c>
      <c r="D41" s="166">
        <v>8.6527750000000001</v>
      </c>
      <c r="E41" s="166">
        <v>8.6516750000000009</v>
      </c>
      <c r="F41" s="166">
        <v>8.6584374999999998</v>
      </c>
      <c r="G41" s="166">
        <v>8.6611875000000005</v>
      </c>
      <c r="H41" s="166">
        <v>8.6476749999999996</v>
      </c>
      <c r="I41" s="166">
        <v>8.6457625</v>
      </c>
      <c r="J41" s="166">
        <v>8.6493125000000006</v>
      </c>
      <c r="K41" s="166">
        <v>8.6374624999999998</v>
      </c>
      <c r="L41" s="166">
        <v>8.6473125</v>
      </c>
    </row>
    <row r="42" spans="1:12" x14ac:dyDescent="0.2">
      <c r="A42" s="205"/>
      <c r="B42" s="166"/>
      <c r="C42" s="166"/>
      <c r="D42" s="166"/>
      <c r="E42" s="166"/>
      <c r="F42" s="166"/>
      <c r="G42" s="166"/>
      <c r="H42" s="166"/>
      <c r="I42" s="166"/>
      <c r="J42" s="166"/>
      <c r="K42" s="166"/>
      <c r="L42" s="166"/>
    </row>
    <row r="43" spans="1:12" x14ac:dyDescent="0.2">
      <c r="A43" s="201" t="s">
        <v>21</v>
      </c>
      <c r="B43" s="166">
        <v>75.77309614583335</v>
      </c>
      <c r="C43" s="166">
        <v>75.771929708333346</v>
      </c>
      <c r="D43" s="166">
        <v>75.755975020833333</v>
      </c>
      <c r="E43" s="166">
        <v>75.76632847916666</v>
      </c>
      <c r="F43" s="166">
        <v>75.786129770833341</v>
      </c>
      <c r="G43" s="166">
        <v>75.780443520833344</v>
      </c>
      <c r="H43" s="166">
        <v>75.752922937500003</v>
      </c>
      <c r="I43" s="166">
        <v>75.748073979166662</v>
      </c>
      <c r="J43" s="166">
        <v>75.763426604166654</v>
      </c>
      <c r="K43" s="166">
        <v>75.789857458333316</v>
      </c>
      <c r="L43" s="166">
        <v>75.790142208333322</v>
      </c>
    </row>
    <row r="44" spans="1:12" x14ac:dyDescent="0.2">
      <c r="A44" s="205"/>
      <c r="B44" s="166"/>
      <c r="C44" s="166"/>
      <c r="D44" s="166"/>
      <c r="E44" s="166"/>
      <c r="F44" s="166"/>
      <c r="G44" s="166"/>
      <c r="H44" s="166"/>
      <c r="I44" s="166"/>
      <c r="J44" s="166"/>
      <c r="K44" s="166"/>
      <c r="L44" s="166"/>
    </row>
    <row r="45" spans="1:12" x14ac:dyDescent="0.2">
      <c r="A45" s="201" t="s">
        <v>22</v>
      </c>
      <c r="B45" s="166">
        <v>352.71429346153843</v>
      </c>
      <c r="C45" s="166">
        <v>352.08360096153837</v>
      </c>
      <c r="D45" s="166">
        <v>353.3745326923077</v>
      </c>
      <c r="E45" s="166">
        <v>353.57982663461542</v>
      </c>
      <c r="F45" s="166">
        <v>353.90840750000001</v>
      </c>
      <c r="G45" s="166">
        <v>354.16807692307697</v>
      </c>
      <c r="H45" s="166">
        <v>353.06845576923075</v>
      </c>
      <c r="I45" s="166">
        <v>354.38982788461544</v>
      </c>
      <c r="J45" s="166">
        <v>354.70342528846152</v>
      </c>
      <c r="K45" s="166">
        <v>353.37249538461549</v>
      </c>
      <c r="L45" s="166">
        <v>353.96991442307689</v>
      </c>
    </row>
    <row r="46" spans="1:12" x14ac:dyDescent="0.2">
      <c r="A46" s="205"/>
      <c r="B46" s="166"/>
      <c r="C46" s="166"/>
      <c r="D46" s="166"/>
      <c r="E46" s="166"/>
      <c r="F46" s="166"/>
      <c r="G46" s="166"/>
      <c r="H46" s="166"/>
      <c r="I46" s="166"/>
      <c r="J46" s="166"/>
      <c r="K46" s="166"/>
      <c r="L46" s="166"/>
    </row>
    <row r="47" spans="1:12" x14ac:dyDescent="0.2">
      <c r="A47" s="201" t="s">
        <v>23</v>
      </c>
      <c r="B47" s="166">
        <v>278.28241379310344</v>
      </c>
      <c r="C47" s="166">
        <v>278.26724137931029</v>
      </c>
      <c r="D47" s="166">
        <v>278.2724137931034</v>
      </c>
      <c r="E47" s="166">
        <v>278.31206896551731</v>
      </c>
      <c r="F47" s="166">
        <v>278.3841379310345</v>
      </c>
      <c r="G47" s="166">
        <v>278.36034482758612</v>
      </c>
      <c r="H47" s="166">
        <v>278.24827586206902</v>
      </c>
      <c r="I47" s="166">
        <v>278.2431034482758</v>
      </c>
      <c r="J47" s="166">
        <v>278.30517241379306</v>
      </c>
      <c r="K47" s="166">
        <v>278.39137931034486</v>
      </c>
      <c r="L47" s="166">
        <v>278.39999999999998</v>
      </c>
    </row>
    <row r="48" spans="1:12" x14ac:dyDescent="0.2">
      <c r="A48" s="205"/>
      <c r="B48" s="166"/>
      <c r="C48" s="166"/>
      <c r="D48" s="166"/>
      <c r="E48" s="166"/>
      <c r="F48" s="166"/>
      <c r="G48" s="166"/>
      <c r="H48" s="166"/>
      <c r="I48" s="166"/>
      <c r="J48" s="166"/>
      <c r="K48" s="166"/>
      <c r="L48" s="166"/>
    </row>
    <row r="49" spans="1:12" x14ac:dyDescent="0.2">
      <c r="A49" s="201" t="s">
        <v>24</v>
      </c>
      <c r="B49" s="166">
        <v>302.65021722222224</v>
      </c>
      <c r="C49" s="166">
        <v>302.05874259259264</v>
      </c>
      <c r="D49" s="166">
        <v>302.59950277777779</v>
      </c>
      <c r="E49" s="166">
        <v>302.10651333333328</v>
      </c>
      <c r="F49" s="166">
        <v>302.05290296296295</v>
      </c>
      <c r="G49" s="166">
        <v>301.37299166666662</v>
      </c>
      <c r="H49" s="166">
        <v>300.7366601851852</v>
      </c>
      <c r="I49" s="166">
        <v>301.75778388888887</v>
      </c>
      <c r="J49" s="166">
        <v>301.74910638888883</v>
      </c>
      <c r="K49" s="166">
        <v>300.58055314814817</v>
      </c>
      <c r="L49" s="166">
        <v>301.10692407407402</v>
      </c>
    </row>
    <row r="50" spans="1:12" ht="15" thickBot="1" x14ac:dyDescent="0.25">
      <c r="A50" s="200"/>
      <c r="B50" s="202"/>
      <c r="C50" s="359"/>
      <c r="D50" s="359"/>
      <c r="E50" s="202"/>
      <c r="F50" s="202"/>
      <c r="G50" s="202"/>
      <c r="H50" s="202"/>
      <c r="I50" s="359"/>
      <c r="J50" s="359"/>
      <c r="K50" s="359"/>
      <c r="L50" s="359"/>
    </row>
    <row r="51" spans="1:12" ht="9.75" customHeight="1" thickTop="1" x14ac:dyDescent="0.2">
      <c r="A51" s="360" t="s">
        <v>54</v>
      </c>
      <c r="B51" s="360"/>
      <c r="C51" s="360"/>
      <c r="D51" s="360"/>
      <c r="E51" s="360"/>
      <c r="F51" s="360"/>
      <c r="G51" s="360"/>
      <c r="H51" s="360"/>
      <c r="I51" s="360"/>
      <c r="J51" s="360"/>
      <c r="K51" s="360"/>
      <c r="L51" s="360"/>
    </row>
    <row r="52" spans="1:12" x14ac:dyDescent="0.2">
      <c r="A52" s="363" t="s">
        <v>906</v>
      </c>
      <c r="B52" s="363"/>
      <c r="C52" s="363"/>
      <c r="D52" s="363"/>
      <c r="E52" s="363"/>
      <c r="F52" s="363"/>
      <c r="G52" s="363"/>
      <c r="H52" s="363"/>
      <c r="I52" s="363"/>
      <c r="J52" s="363"/>
    </row>
    <row r="53" spans="1:12" x14ac:dyDescent="0.2">
      <c r="A53" s="361"/>
      <c r="B53" s="361"/>
      <c r="C53" s="361"/>
      <c r="D53" s="361"/>
      <c r="E53" s="361"/>
      <c r="F53" s="361"/>
      <c r="G53" s="361"/>
      <c r="H53" s="361"/>
      <c r="I53" s="361"/>
      <c r="J53" s="361"/>
    </row>
  </sheetData>
  <mergeCells count="8">
    <mergeCell ref="K50:L50"/>
    <mergeCell ref="A51:L51"/>
    <mergeCell ref="A53:J53"/>
    <mergeCell ref="A1:J1"/>
    <mergeCell ref="A2:J2"/>
    <mergeCell ref="C50:D50"/>
    <mergeCell ref="I50:J50"/>
    <mergeCell ref="A52:J52"/>
  </mergeCells>
  <pageMargins left="0.7" right="0.7" top="0.75" bottom="0.75" header="0.3" footer="0.3"/>
  <pageSetup paperSize="9" scale="96"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40" zoomScale="115" zoomScaleNormal="100" zoomScaleSheetLayoutView="115" workbookViewId="0">
      <selection activeCell="D6" sqref="D6:D61"/>
    </sheetView>
  </sheetViews>
  <sheetFormatPr defaultColWidth="9.125" defaultRowHeight="14.25" x14ac:dyDescent="0.2"/>
  <cols>
    <col min="1" max="1" width="26.875" style="2" bestFit="1" customWidth="1"/>
    <col min="2" max="3" width="8.75" style="2" bestFit="1" customWidth="1"/>
    <col min="4" max="4" width="7.75" style="2" bestFit="1" customWidth="1"/>
    <col min="5" max="10" width="8" style="2" bestFit="1" customWidth="1"/>
    <col min="11" max="16384" width="9.125" style="2"/>
  </cols>
  <sheetData>
    <row r="1" spans="1:11" ht="18.75" x14ac:dyDescent="0.2">
      <c r="A1" s="393" t="s">
        <v>535</v>
      </c>
      <c r="B1" s="393"/>
      <c r="C1" s="393"/>
      <c r="D1" s="393"/>
      <c r="E1" s="393"/>
      <c r="F1" s="393"/>
      <c r="G1" s="393"/>
      <c r="H1" s="393"/>
      <c r="I1" s="393"/>
    </row>
    <row r="2" spans="1:11" x14ac:dyDescent="0.2">
      <c r="A2" s="449" t="s">
        <v>536</v>
      </c>
      <c r="B2" s="449"/>
      <c r="C2" s="449"/>
      <c r="D2" s="449"/>
      <c r="E2" s="449"/>
      <c r="F2" s="449"/>
      <c r="G2" s="449"/>
      <c r="H2" s="449"/>
      <c r="I2" s="449"/>
    </row>
    <row r="3" spans="1:11" ht="15" thickBot="1" x14ac:dyDescent="0.25">
      <c r="A3" s="359" t="s">
        <v>537</v>
      </c>
      <c r="B3" s="359"/>
      <c r="C3" s="359"/>
      <c r="D3" s="359"/>
      <c r="E3" s="359"/>
      <c r="F3" s="359"/>
      <c r="G3" s="359"/>
      <c r="H3" s="359"/>
      <c r="I3" s="359"/>
      <c r="J3" s="359"/>
    </row>
    <row r="4" spans="1:11" ht="15.75" thickTop="1" thickBot="1" x14ac:dyDescent="0.25">
      <c r="A4" s="518" t="s">
        <v>538</v>
      </c>
      <c r="B4" s="520" t="s">
        <v>131</v>
      </c>
      <c r="C4" s="520" t="s">
        <v>132</v>
      </c>
      <c r="D4" s="183">
        <v>2023</v>
      </c>
      <c r="E4" s="237">
        <v>2023</v>
      </c>
      <c r="F4" s="372">
        <v>2024</v>
      </c>
      <c r="G4" s="374"/>
      <c r="H4" s="374"/>
      <c r="I4" s="374"/>
      <c r="J4" s="374"/>
      <c r="K4" s="130"/>
    </row>
    <row r="5" spans="1:11" ht="15" thickBot="1" x14ac:dyDescent="0.25">
      <c r="A5" s="519"/>
      <c r="B5" s="521"/>
      <c r="C5" s="521"/>
      <c r="D5" s="22" t="s">
        <v>47</v>
      </c>
      <c r="E5" s="22" t="s">
        <v>42</v>
      </c>
      <c r="F5" s="100" t="s">
        <v>43</v>
      </c>
      <c r="G5" s="47" t="s">
        <v>44</v>
      </c>
      <c r="H5" s="47" t="s">
        <v>45</v>
      </c>
      <c r="I5" s="47" t="s">
        <v>46</v>
      </c>
      <c r="J5" s="47" t="s">
        <v>910</v>
      </c>
    </row>
    <row r="6" spans="1:11" ht="15" thickTop="1" x14ac:dyDescent="0.2">
      <c r="A6" s="44" t="s">
        <v>539</v>
      </c>
      <c r="B6" s="125">
        <v>5423787</v>
      </c>
      <c r="C6" s="125">
        <v>4742276</v>
      </c>
      <c r="D6" s="125">
        <v>442728.40010000003</v>
      </c>
      <c r="E6" s="125">
        <v>772779.71609999996</v>
      </c>
      <c r="F6" s="125">
        <v>741892.20180000004</v>
      </c>
      <c r="G6" s="125">
        <v>637917.47250000003</v>
      </c>
      <c r="H6" s="125">
        <v>611077.38210000005</v>
      </c>
      <c r="I6" s="125">
        <v>607329.15520000004</v>
      </c>
      <c r="J6" s="125">
        <v>595654.19810000004</v>
      </c>
    </row>
    <row r="7" spans="1:11" x14ac:dyDescent="0.2">
      <c r="A7" s="5" t="s">
        <v>540</v>
      </c>
      <c r="B7" s="112">
        <v>2770587</v>
      </c>
      <c r="C7" s="112">
        <v>2111125</v>
      </c>
      <c r="D7" s="112">
        <v>208084.5631</v>
      </c>
      <c r="E7" s="112">
        <v>467750.32199999999</v>
      </c>
      <c r="F7" s="112">
        <v>443659.86550000001</v>
      </c>
      <c r="G7" s="112">
        <v>374232.34860000003</v>
      </c>
      <c r="H7" s="112">
        <v>335446.86599999998</v>
      </c>
      <c r="I7" s="112">
        <v>373709.87190000003</v>
      </c>
      <c r="J7" s="112">
        <v>333327.5773</v>
      </c>
    </row>
    <row r="8" spans="1:11" x14ac:dyDescent="0.2">
      <c r="A8" s="46" t="s">
        <v>541</v>
      </c>
      <c r="B8" s="112">
        <v>791985</v>
      </c>
      <c r="C8" s="112">
        <v>626304</v>
      </c>
      <c r="D8" s="112">
        <v>67043.201000000001</v>
      </c>
      <c r="E8" s="112">
        <v>73528.669399999999</v>
      </c>
      <c r="F8" s="112">
        <v>72139.401800000007</v>
      </c>
      <c r="G8" s="112">
        <v>77923.087700000004</v>
      </c>
      <c r="H8" s="112">
        <v>70507.636299999998</v>
      </c>
      <c r="I8" s="112">
        <v>70428.982600000003</v>
      </c>
      <c r="J8" s="112">
        <v>84249.651299999998</v>
      </c>
    </row>
    <row r="9" spans="1:11" x14ac:dyDescent="0.2">
      <c r="A9" s="46" t="s">
        <v>542</v>
      </c>
      <c r="B9" s="112">
        <v>1978603</v>
      </c>
      <c r="C9" s="112">
        <v>1484821</v>
      </c>
      <c r="D9" s="112">
        <v>141041.3621</v>
      </c>
      <c r="E9" s="112">
        <v>394221.65259999997</v>
      </c>
      <c r="F9" s="112">
        <v>371520.46370000002</v>
      </c>
      <c r="G9" s="112">
        <v>296309.26089999999</v>
      </c>
      <c r="H9" s="112">
        <v>264939.22970000003</v>
      </c>
      <c r="I9" s="112">
        <v>303280.88929999998</v>
      </c>
      <c r="J9" s="112">
        <v>249077.92600000001</v>
      </c>
    </row>
    <row r="10" spans="1:11" x14ac:dyDescent="0.2">
      <c r="A10" s="5" t="s">
        <v>543</v>
      </c>
      <c r="B10" s="112">
        <v>437616</v>
      </c>
      <c r="C10" s="112">
        <v>483708</v>
      </c>
      <c r="D10" s="112">
        <v>52823.115899999997</v>
      </c>
      <c r="E10" s="112">
        <v>37034.993600000002</v>
      </c>
      <c r="F10" s="112">
        <v>34858.035199999998</v>
      </c>
      <c r="G10" s="112">
        <v>28643.529500000001</v>
      </c>
      <c r="H10" s="112">
        <v>35180.172599999998</v>
      </c>
      <c r="I10" s="112">
        <v>41064.375399999997</v>
      </c>
      <c r="J10" s="112">
        <v>40587.2474</v>
      </c>
    </row>
    <row r="11" spans="1:11" x14ac:dyDescent="0.2">
      <c r="A11" s="5" t="s">
        <v>544</v>
      </c>
      <c r="B11" s="112">
        <v>398870</v>
      </c>
      <c r="C11" s="112">
        <v>232304</v>
      </c>
      <c r="D11" s="112">
        <v>12314.240599999999</v>
      </c>
      <c r="E11" s="112">
        <v>23507.5579</v>
      </c>
      <c r="F11" s="112">
        <v>28925.214499999998</v>
      </c>
      <c r="G11" s="112">
        <v>25293.629300000001</v>
      </c>
      <c r="H11" s="112">
        <v>25105.714100000001</v>
      </c>
      <c r="I11" s="112">
        <v>16919.987300000001</v>
      </c>
      <c r="J11" s="112">
        <v>26428.1093</v>
      </c>
    </row>
    <row r="12" spans="1:11" x14ac:dyDescent="0.2">
      <c r="A12" s="46" t="s">
        <v>545</v>
      </c>
      <c r="B12" s="112">
        <v>255156</v>
      </c>
      <c r="C12" s="112">
        <v>172340</v>
      </c>
      <c r="D12" s="112">
        <v>18164.241000000002</v>
      </c>
      <c r="E12" s="112">
        <v>43721.353300000002</v>
      </c>
      <c r="F12" s="112">
        <v>68402.701700000005</v>
      </c>
      <c r="G12" s="112">
        <v>65846.415099999998</v>
      </c>
      <c r="H12" s="112">
        <v>37643.558900000004</v>
      </c>
      <c r="I12" s="112">
        <v>31874.165099999998</v>
      </c>
      <c r="J12" s="112">
        <v>27457.532500000001</v>
      </c>
    </row>
    <row r="13" spans="1:11" x14ac:dyDescent="0.2">
      <c r="A13" s="5" t="s">
        <v>546</v>
      </c>
      <c r="B13" s="112">
        <v>56916</v>
      </c>
      <c r="C13" s="112">
        <v>77809</v>
      </c>
      <c r="D13" s="112">
        <v>6795.4031000000004</v>
      </c>
      <c r="E13" s="112">
        <v>14420.0119</v>
      </c>
      <c r="F13" s="112">
        <v>4688.1239999999998</v>
      </c>
      <c r="G13" s="112">
        <v>393.89449999999999</v>
      </c>
      <c r="H13" s="112">
        <v>13002.6783</v>
      </c>
      <c r="I13" s="112">
        <v>1160.0387000000001</v>
      </c>
      <c r="J13" s="112">
        <v>2873.6745999999998</v>
      </c>
    </row>
    <row r="14" spans="1:11" x14ac:dyDescent="0.2">
      <c r="A14" s="5" t="s">
        <v>547</v>
      </c>
      <c r="B14" s="112" t="s">
        <v>180</v>
      </c>
      <c r="C14" s="112" t="s">
        <v>180</v>
      </c>
      <c r="D14" s="112">
        <v>0</v>
      </c>
      <c r="E14" s="112">
        <v>0</v>
      </c>
      <c r="F14" s="112">
        <v>0</v>
      </c>
      <c r="G14" s="112">
        <v>0</v>
      </c>
      <c r="H14" s="112">
        <v>0</v>
      </c>
      <c r="I14" s="112">
        <v>0</v>
      </c>
      <c r="J14" s="112">
        <v>0</v>
      </c>
    </row>
    <row r="15" spans="1:11" x14ac:dyDescent="0.2">
      <c r="A15" s="5" t="s">
        <v>548</v>
      </c>
      <c r="B15" s="112">
        <v>105754</v>
      </c>
      <c r="C15" s="112">
        <v>93391</v>
      </c>
      <c r="D15" s="112">
        <v>10164.625099999999</v>
      </c>
      <c r="E15" s="112">
        <v>5766.0051999999996</v>
      </c>
      <c r="F15" s="112">
        <v>6564.5625</v>
      </c>
      <c r="G15" s="112">
        <v>8184.1562000000004</v>
      </c>
      <c r="H15" s="112">
        <v>6896.6311999999998</v>
      </c>
      <c r="I15" s="112">
        <v>5053.4359000000004</v>
      </c>
      <c r="J15" s="112">
        <v>5844.4390999999996</v>
      </c>
    </row>
    <row r="16" spans="1:11" x14ac:dyDescent="0.2">
      <c r="A16" s="5" t="s">
        <v>549</v>
      </c>
      <c r="B16" s="112">
        <v>193357</v>
      </c>
      <c r="C16" s="112">
        <v>173633</v>
      </c>
      <c r="D16" s="112">
        <v>16718.651399999999</v>
      </c>
      <c r="E16" s="112">
        <v>31751.1623</v>
      </c>
      <c r="F16" s="112">
        <v>9551.6514999999999</v>
      </c>
      <c r="G16" s="112">
        <v>6638.0150000000003</v>
      </c>
      <c r="H16" s="112">
        <v>5697.3755000000001</v>
      </c>
      <c r="I16" s="112">
        <v>5038.3100000000004</v>
      </c>
      <c r="J16" s="112">
        <v>6448.7070000000003</v>
      </c>
    </row>
    <row r="17" spans="1:10" x14ac:dyDescent="0.2">
      <c r="A17" s="5" t="s">
        <v>550</v>
      </c>
      <c r="B17" s="112" t="s">
        <v>180</v>
      </c>
      <c r="C17" s="112">
        <v>106079</v>
      </c>
      <c r="D17" s="112">
        <v>8175.4489999999996</v>
      </c>
      <c r="E17" s="112">
        <v>0</v>
      </c>
      <c r="F17" s="112">
        <v>0</v>
      </c>
      <c r="G17" s="112">
        <v>0</v>
      </c>
      <c r="H17" s="112">
        <v>0</v>
      </c>
      <c r="I17" s="112">
        <v>0</v>
      </c>
      <c r="J17" s="112">
        <v>0</v>
      </c>
    </row>
    <row r="18" spans="1:10" x14ac:dyDescent="0.2">
      <c r="A18" s="5" t="s">
        <v>551</v>
      </c>
      <c r="B18" s="112">
        <v>326632</v>
      </c>
      <c r="C18" s="112">
        <v>388875</v>
      </c>
      <c r="D18" s="112">
        <v>41819.9378</v>
      </c>
      <c r="E18" s="112">
        <v>44785.29</v>
      </c>
      <c r="F18" s="112">
        <v>48678.8194</v>
      </c>
      <c r="G18" s="112">
        <v>48334.403400000003</v>
      </c>
      <c r="H18" s="112">
        <v>53360.978900000002</v>
      </c>
      <c r="I18" s="112">
        <v>47051.311099999999</v>
      </c>
      <c r="J18" s="112">
        <v>46300.858399999997</v>
      </c>
    </row>
    <row r="19" spans="1:10" x14ac:dyDescent="0.2">
      <c r="A19" s="5" t="s">
        <v>552</v>
      </c>
      <c r="B19" s="112">
        <v>878900</v>
      </c>
      <c r="C19" s="112">
        <v>903012</v>
      </c>
      <c r="D19" s="112">
        <v>67668.1731</v>
      </c>
      <c r="E19" s="112">
        <v>104043.0199</v>
      </c>
      <c r="F19" s="112">
        <v>96563.227499999994</v>
      </c>
      <c r="G19" s="112">
        <v>80351.080900000001</v>
      </c>
      <c r="H19" s="112">
        <v>98743.406600000002</v>
      </c>
      <c r="I19" s="112">
        <v>85457.659799999994</v>
      </c>
      <c r="J19" s="112">
        <v>106386.05250000001</v>
      </c>
    </row>
    <row r="20" spans="1:10" x14ac:dyDescent="0.2">
      <c r="A20" s="44" t="s">
        <v>553</v>
      </c>
      <c r="B20" s="125">
        <v>18442160</v>
      </c>
      <c r="C20" s="125">
        <v>16631615</v>
      </c>
      <c r="D20" s="125">
        <v>1328998.6333000001</v>
      </c>
      <c r="E20" s="125">
        <v>1317159.6331</v>
      </c>
      <c r="F20" s="125">
        <v>1373693.8803000001</v>
      </c>
      <c r="G20" s="125">
        <v>1303413.0358</v>
      </c>
      <c r="H20" s="125">
        <v>1361393.274</v>
      </c>
      <c r="I20" s="125">
        <v>1298443.3903999999</v>
      </c>
      <c r="J20" s="125">
        <v>1478758.1921999999</v>
      </c>
    </row>
    <row r="21" spans="1:10" x14ac:dyDescent="0.2">
      <c r="A21" s="5" t="s">
        <v>554</v>
      </c>
      <c r="B21" s="112">
        <v>7379</v>
      </c>
      <c r="C21" s="112">
        <v>13397</v>
      </c>
      <c r="D21" s="112">
        <v>11.561</v>
      </c>
      <c r="E21" s="112">
        <v>15566.773999999999</v>
      </c>
      <c r="F21" s="112">
        <v>8574.9840000000004</v>
      </c>
      <c r="G21" s="112">
        <v>573.23800000000006</v>
      </c>
      <c r="H21" s="112">
        <v>442.60700000000003</v>
      </c>
      <c r="I21" s="112">
        <v>112.027</v>
      </c>
      <c r="J21" s="112">
        <v>0</v>
      </c>
    </row>
    <row r="22" spans="1:10" x14ac:dyDescent="0.2">
      <c r="A22" s="5" t="s">
        <v>555</v>
      </c>
      <c r="B22" s="112">
        <v>1200518</v>
      </c>
      <c r="C22" s="112">
        <v>870214</v>
      </c>
      <c r="D22" s="112">
        <v>84781.606100000005</v>
      </c>
      <c r="E22" s="112">
        <v>95560.555600000007</v>
      </c>
      <c r="F22" s="112">
        <v>105899.91499999999</v>
      </c>
      <c r="G22" s="112">
        <v>77594.916400000002</v>
      </c>
      <c r="H22" s="112">
        <v>81951.336899999995</v>
      </c>
      <c r="I22" s="112">
        <v>83504.142800000001</v>
      </c>
      <c r="J22" s="112">
        <v>75645.2408</v>
      </c>
    </row>
    <row r="23" spans="1:10" x14ac:dyDescent="0.2">
      <c r="A23" s="5" t="s">
        <v>556</v>
      </c>
      <c r="B23" s="112">
        <v>2342765</v>
      </c>
      <c r="C23" s="112">
        <v>2154666</v>
      </c>
      <c r="D23" s="112">
        <v>175127.31210000001</v>
      </c>
      <c r="E23" s="112">
        <v>154725.3456</v>
      </c>
      <c r="F23" s="112">
        <v>156304.67800000001</v>
      </c>
      <c r="G23" s="112">
        <v>149454.42619999999</v>
      </c>
      <c r="H23" s="112">
        <v>160915.88769999999</v>
      </c>
      <c r="I23" s="112">
        <v>149565.8394</v>
      </c>
      <c r="J23" s="112">
        <v>171725.883</v>
      </c>
    </row>
    <row r="24" spans="1:10" x14ac:dyDescent="0.2">
      <c r="A24" s="5" t="s">
        <v>557</v>
      </c>
      <c r="B24" s="112">
        <v>1762</v>
      </c>
      <c r="C24" s="112">
        <v>1370</v>
      </c>
      <c r="D24" s="112">
        <v>0</v>
      </c>
      <c r="E24" s="112">
        <v>279.39440000000002</v>
      </c>
      <c r="F24" s="112">
        <v>117.895</v>
      </c>
      <c r="G24" s="112">
        <v>96.253699999999995</v>
      </c>
      <c r="H24" s="112">
        <v>210.36949999999999</v>
      </c>
      <c r="I24" s="112">
        <v>169.11199999999999</v>
      </c>
      <c r="J24" s="112">
        <v>14.4</v>
      </c>
    </row>
    <row r="25" spans="1:10" x14ac:dyDescent="0.2">
      <c r="A25" s="5" t="s">
        <v>558</v>
      </c>
      <c r="B25" s="112">
        <v>67274</v>
      </c>
      <c r="C25" s="112">
        <v>59686</v>
      </c>
      <c r="D25" s="112">
        <v>3855.8746999999998</v>
      </c>
      <c r="E25" s="112">
        <v>2768.7125999999998</v>
      </c>
      <c r="F25" s="112">
        <v>2346.2748999999999</v>
      </c>
      <c r="G25" s="112">
        <v>1477.6652999999999</v>
      </c>
      <c r="H25" s="112">
        <v>2283.2202000000002</v>
      </c>
      <c r="I25" s="112">
        <v>2146.788</v>
      </c>
      <c r="J25" s="112">
        <v>2017.2860000000001</v>
      </c>
    </row>
    <row r="26" spans="1:10" x14ac:dyDescent="0.2">
      <c r="A26" s="5" t="s">
        <v>559</v>
      </c>
      <c r="B26" s="112">
        <v>4520106</v>
      </c>
      <c r="C26" s="112">
        <v>4243569</v>
      </c>
      <c r="D26" s="112">
        <v>302524.00099999999</v>
      </c>
      <c r="E26" s="112">
        <v>332923.86450000003</v>
      </c>
      <c r="F26" s="112">
        <v>330272.74599999998</v>
      </c>
      <c r="G26" s="112">
        <v>313578.26020000002</v>
      </c>
      <c r="H26" s="112">
        <v>326189.52899999998</v>
      </c>
      <c r="I26" s="112">
        <v>302113.97259999998</v>
      </c>
      <c r="J26" s="112">
        <v>343952.06359999999</v>
      </c>
    </row>
    <row r="27" spans="1:10" x14ac:dyDescent="0.2">
      <c r="A27" s="5" t="s">
        <v>560</v>
      </c>
      <c r="B27" s="112">
        <v>3256424</v>
      </c>
      <c r="C27" s="112">
        <v>2801911</v>
      </c>
      <c r="D27" s="112">
        <v>225560.34650000001</v>
      </c>
      <c r="E27" s="112">
        <v>214870.08600000001</v>
      </c>
      <c r="F27" s="112">
        <v>231421.77359999999</v>
      </c>
      <c r="G27" s="112">
        <v>221177.02830000001</v>
      </c>
      <c r="H27" s="112">
        <v>229953.72750000001</v>
      </c>
      <c r="I27" s="112">
        <v>210632.67079999999</v>
      </c>
      <c r="J27" s="112">
        <v>260270.8805</v>
      </c>
    </row>
    <row r="28" spans="1:10" x14ac:dyDescent="0.2">
      <c r="A28" s="5" t="s">
        <v>561</v>
      </c>
      <c r="B28" s="112">
        <v>1081244</v>
      </c>
      <c r="C28" s="112">
        <v>930621</v>
      </c>
      <c r="D28" s="112">
        <v>80603.998999999996</v>
      </c>
      <c r="E28" s="112">
        <v>73289.387100000007</v>
      </c>
      <c r="F28" s="112">
        <v>78917.536099999998</v>
      </c>
      <c r="G28" s="112">
        <v>77047.252500000002</v>
      </c>
      <c r="H28" s="112">
        <v>81220.283200000005</v>
      </c>
      <c r="I28" s="112">
        <v>80242.890599999999</v>
      </c>
      <c r="J28" s="112">
        <v>91290.493700000006</v>
      </c>
    </row>
    <row r="29" spans="1:10" x14ac:dyDescent="0.2">
      <c r="A29" s="5" t="s">
        <v>562</v>
      </c>
      <c r="B29" s="112">
        <v>114528</v>
      </c>
      <c r="C29" s="112">
        <v>130961</v>
      </c>
      <c r="D29" s="112">
        <v>10528.313700000001</v>
      </c>
      <c r="E29" s="112">
        <v>11578.489299999999</v>
      </c>
      <c r="F29" s="112">
        <v>9875.3953999999994</v>
      </c>
      <c r="G29" s="112">
        <v>7646.9081999999999</v>
      </c>
      <c r="H29" s="112">
        <v>8496.4393</v>
      </c>
      <c r="I29" s="112">
        <v>7309.4089999999997</v>
      </c>
      <c r="J29" s="112">
        <v>14440.0353</v>
      </c>
    </row>
    <row r="30" spans="1:10" x14ac:dyDescent="0.2">
      <c r="A30" s="5" t="s">
        <v>563</v>
      </c>
      <c r="B30" s="112">
        <v>3699190</v>
      </c>
      <c r="C30" s="112">
        <v>3495174</v>
      </c>
      <c r="D30" s="112">
        <v>286287.80680000002</v>
      </c>
      <c r="E30" s="112">
        <v>264660.54359999998</v>
      </c>
      <c r="F30" s="112">
        <v>290903.4448</v>
      </c>
      <c r="G30" s="112">
        <v>295557.08390000003</v>
      </c>
      <c r="H30" s="112">
        <v>301449.94280000002</v>
      </c>
      <c r="I30" s="112">
        <v>304968.07089999999</v>
      </c>
      <c r="J30" s="112">
        <v>343038.78480000002</v>
      </c>
    </row>
    <row r="31" spans="1:10" x14ac:dyDescent="0.2">
      <c r="A31" s="5" t="s">
        <v>564</v>
      </c>
      <c r="B31" s="112">
        <v>415204</v>
      </c>
      <c r="C31" s="112">
        <v>389132</v>
      </c>
      <c r="D31" s="112">
        <v>35676.443500000001</v>
      </c>
      <c r="E31" s="112">
        <v>30461.901000000002</v>
      </c>
      <c r="F31" s="112">
        <v>30701.328300000001</v>
      </c>
      <c r="G31" s="112">
        <v>27926.587100000001</v>
      </c>
      <c r="H31" s="112">
        <v>34051.419900000001</v>
      </c>
      <c r="I31" s="112">
        <v>29846.013200000001</v>
      </c>
      <c r="J31" s="112">
        <v>40989.267</v>
      </c>
    </row>
    <row r="32" spans="1:10" x14ac:dyDescent="0.2">
      <c r="A32" s="5" t="s">
        <v>565</v>
      </c>
      <c r="B32" s="112">
        <v>807454</v>
      </c>
      <c r="C32" s="112">
        <v>687203</v>
      </c>
      <c r="D32" s="112">
        <v>54912.847800000003</v>
      </c>
      <c r="E32" s="112">
        <v>53031.339699999997</v>
      </c>
      <c r="F32" s="112">
        <v>56641.512199999997</v>
      </c>
      <c r="G32" s="112">
        <v>59533.106</v>
      </c>
      <c r="H32" s="112">
        <v>63429.087299999999</v>
      </c>
      <c r="I32" s="112">
        <v>54754.204599999997</v>
      </c>
      <c r="J32" s="112">
        <v>58000.4948</v>
      </c>
    </row>
    <row r="33" spans="1:10" x14ac:dyDescent="0.2">
      <c r="A33" s="5" t="s">
        <v>566</v>
      </c>
      <c r="B33" s="112">
        <v>928312</v>
      </c>
      <c r="C33" s="112">
        <v>853712</v>
      </c>
      <c r="D33" s="112">
        <v>69128.521099999998</v>
      </c>
      <c r="E33" s="112">
        <v>67443.239700000006</v>
      </c>
      <c r="F33" s="112">
        <v>71716.396999999997</v>
      </c>
      <c r="G33" s="112">
        <v>71750.31</v>
      </c>
      <c r="H33" s="112">
        <v>70799.423699999999</v>
      </c>
      <c r="I33" s="112">
        <v>73078.249500000005</v>
      </c>
      <c r="J33" s="112">
        <v>77373.362699999998</v>
      </c>
    </row>
    <row r="34" spans="1:10" x14ac:dyDescent="0.2">
      <c r="A34" s="44" t="s">
        <v>567</v>
      </c>
      <c r="B34" s="125">
        <v>414833</v>
      </c>
      <c r="C34" s="125">
        <v>290520</v>
      </c>
      <c r="D34" s="125">
        <v>23588.434000000001</v>
      </c>
      <c r="E34" s="125">
        <v>46366.669000000002</v>
      </c>
      <c r="F34" s="125">
        <v>37526.112000000001</v>
      </c>
      <c r="G34" s="125">
        <v>43074.029000000002</v>
      </c>
      <c r="H34" s="125">
        <v>20236.011999999999</v>
      </c>
      <c r="I34" s="125">
        <v>33688.701000000001</v>
      </c>
      <c r="J34" s="125">
        <v>125296.25199999999</v>
      </c>
    </row>
    <row r="35" spans="1:10" x14ac:dyDescent="0.2">
      <c r="A35" s="5" t="s">
        <v>568</v>
      </c>
      <c r="B35" s="112">
        <v>134562</v>
      </c>
      <c r="C35" s="112">
        <v>82763</v>
      </c>
      <c r="D35" s="112">
        <v>0</v>
      </c>
      <c r="E35" s="112">
        <v>0</v>
      </c>
      <c r="F35" s="112">
        <v>0</v>
      </c>
      <c r="G35" s="112">
        <v>0</v>
      </c>
      <c r="H35" s="112">
        <v>0</v>
      </c>
      <c r="I35" s="112">
        <v>0</v>
      </c>
      <c r="J35" s="112">
        <v>28004.67</v>
      </c>
    </row>
    <row r="36" spans="1:10" x14ac:dyDescent="0.2">
      <c r="A36" s="5" t="s">
        <v>569</v>
      </c>
      <c r="B36" s="112">
        <v>70671</v>
      </c>
      <c r="C36" s="112">
        <v>134724</v>
      </c>
      <c r="D36" s="112">
        <v>23588.434000000001</v>
      </c>
      <c r="E36" s="112">
        <v>34959.963000000003</v>
      </c>
      <c r="F36" s="112">
        <v>19607.501</v>
      </c>
      <c r="G36" s="112">
        <v>37075.307999999997</v>
      </c>
      <c r="H36" s="112">
        <v>1735.91</v>
      </c>
      <c r="I36" s="112">
        <v>33688.701000000001</v>
      </c>
      <c r="J36" s="112">
        <v>85446.138999999996</v>
      </c>
    </row>
    <row r="37" spans="1:10" x14ac:dyDescent="0.2">
      <c r="A37" s="5" t="s">
        <v>570</v>
      </c>
      <c r="B37" s="112">
        <v>209599</v>
      </c>
      <c r="C37" s="112">
        <v>73033</v>
      </c>
      <c r="D37" s="112">
        <v>0</v>
      </c>
      <c r="E37" s="112">
        <v>11406.706</v>
      </c>
      <c r="F37" s="112">
        <v>17918.611000000001</v>
      </c>
      <c r="G37" s="112">
        <v>5998.7209999999995</v>
      </c>
      <c r="H37" s="112">
        <v>18500.101999999999</v>
      </c>
      <c r="I37" s="112">
        <v>0</v>
      </c>
      <c r="J37" s="112">
        <v>11845.442999999999</v>
      </c>
    </row>
    <row r="38" spans="1:10" x14ac:dyDescent="0.2">
      <c r="A38" s="44" t="s">
        <v>571</v>
      </c>
      <c r="B38" s="125">
        <v>4330473</v>
      </c>
      <c r="C38" s="125">
        <v>4034230</v>
      </c>
      <c r="D38" s="125">
        <v>319137.49670000002</v>
      </c>
      <c r="E38" s="125">
        <v>327985.7279</v>
      </c>
      <c r="F38" s="125">
        <v>316681.93329999998</v>
      </c>
      <c r="G38" s="125">
        <v>323898.11249999999</v>
      </c>
      <c r="H38" s="125">
        <v>328396.42340000003</v>
      </c>
      <c r="I38" s="125">
        <v>335759.77029999997</v>
      </c>
      <c r="J38" s="125">
        <v>387869.91840000002</v>
      </c>
    </row>
    <row r="39" spans="1:10" x14ac:dyDescent="0.2">
      <c r="A39" s="5" t="s">
        <v>572</v>
      </c>
      <c r="B39" s="112">
        <v>97270</v>
      </c>
      <c r="C39" s="112">
        <v>78711</v>
      </c>
      <c r="D39" s="112">
        <v>5568.9633000000003</v>
      </c>
      <c r="E39" s="112">
        <v>5568.8535000000002</v>
      </c>
      <c r="F39" s="112">
        <v>4840.7200999999995</v>
      </c>
      <c r="G39" s="112">
        <v>4825.6979000000001</v>
      </c>
      <c r="H39" s="112">
        <v>5557.2772000000004</v>
      </c>
      <c r="I39" s="112">
        <v>4458.4940999999999</v>
      </c>
      <c r="J39" s="112">
        <v>6342.0344999999998</v>
      </c>
    </row>
    <row r="40" spans="1:10" x14ac:dyDescent="0.2">
      <c r="A40" s="5" t="s">
        <v>573</v>
      </c>
      <c r="B40" s="112">
        <v>506926</v>
      </c>
      <c r="C40" s="112">
        <v>460630</v>
      </c>
      <c r="D40" s="112">
        <v>42400.423300000002</v>
      </c>
      <c r="E40" s="112">
        <v>36697.460200000001</v>
      </c>
      <c r="F40" s="112">
        <v>38473.155599999998</v>
      </c>
      <c r="G40" s="112">
        <v>28367.343400000002</v>
      </c>
      <c r="H40" s="112">
        <v>37412.265599999999</v>
      </c>
      <c r="I40" s="112">
        <v>35031.902499999997</v>
      </c>
      <c r="J40" s="112">
        <v>38573.6224</v>
      </c>
    </row>
    <row r="41" spans="1:10" x14ac:dyDescent="0.2">
      <c r="A41" s="5" t="s">
        <v>574</v>
      </c>
      <c r="B41" s="112">
        <v>207117</v>
      </c>
      <c r="C41" s="112">
        <v>173575</v>
      </c>
      <c r="D41" s="112">
        <v>14938.4925</v>
      </c>
      <c r="E41" s="112">
        <v>10686.522999999999</v>
      </c>
      <c r="F41" s="112">
        <v>10849.417600000001</v>
      </c>
      <c r="G41" s="112">
        <v>10041.3565</v>
      </c>
      <c r="H41" s="112">
        <v>12287.628699999999</v>
      </c>
      <c r="I41" s="112">
        <v>12589.378699999999</v>
      </c>
      <c r="J41" s="112">
        <v>13082.632</v>
      </c>
    </row>
    <row r="42" spans="1:10" x14ac:dyDescent="0.2">
      <c r="A42" s="5" t="s">
        <v>575</v>
      </c>
      <c r="B42" s="112">
        <v>649946</v>
      </c>
      <c r="C42" s="112">
        <v>627561</v>
      </c>
      <c r="D42" s="112">
        <v>43524.338100000001</v>
      </c>
      <c r="E42" s="112">
        <v>51736.412499999999</v>
      </c>
      <c r="F42" s="112">
        <v>51087.612300000001</v>
      </c>
      <c r="G42" s="112">
        <v>42658.082600000002</v>
      </c>
      <c r="H42" s="112">
        <v>49421.196100000001</v>
      </c>
      <c r="I42" s="112">
        <v>50269.486400000002</v>
      </c>
      <c r="J42" s="112">
        <v>52616.663</v>
      </c>
    </row>
    <row r="43" spans="1:10" x14ac:dyDescent="0.2">
      <c r="A43" s="5" t="s">
        <v>576</v>
      </c>
      <c r="B43" s="112">
        <v>155094</v>
      </c>
      <c r="C43" s="112">
        <v>167342</v>
      </c>
      <c r="D43" s="112">
        <v>14247.282300000001</v>
      </c>
      <c r="E43" s="112">
        <v>11019.5098</v>
      </c>
      <c r="F43" s="112">
        <v>11900.0324</v>
      </c>
      <c r="G43" s="112">
        <v>13497.8426</v>
      </c>
      <c r="H43" s="112">
        <v>16086.583000000001</v>
      </c>
      <c r="I43" s="112">
        <v>17208.294000000002</v>
      </c>
      <c r="J43" s="112">
        <v>14583.290499999999</v>
      </c>
    </row>
    <row r="44" spans="1:10" x14ac:dyDescent="0.2">
      <c r="A44" s="46" t="s">
        <v>577</v>
      </c>
      <c r="B44" s="112">
        <v>474720</v>
      </c>
      <c r="C44" s="112">
        <v>454855</v>
      </c>
      <c r="D44" s="112">
        <v>37236.353600000002</v>
      </c>
      <c r="E44" s="112">
        <v>37196.334999999999</v>
      </c>
      <c r="F44" s="112">
        <v>39869.6201</v>
      </c>
      <c r="G44" s="112">
        <v>35849.741099999999</v>
      </c>
      <c r="H44" s="112">
        <v>40796.236100000002</v>
      </c>
      <c r="I44" s="112">
        <v>38144.075700000001</v>
      </c>
      <c r="J44" s="112">
        <v>40893.945099999997</v>
      </c>
    </row>
    <row r="45" spans="1:10" x14ac:dyDescent="0.2">
      <c r="A45" s="46" t="s">
        <v>578</v>
      </c>
      <c r="B45" s="112">
        <v>92327</v>
      </c>
      <c r="C45" s="112">
        <v>72520</v>
      </c>
      <c r="D45" s="112">
        <v>5877.1067000000003</v>
      </c>
      <c r="E45" s="112">
        <v>5075.7166999999999</v>
      </c>
      <c r="F45" s="112">
        <v>5305.9336999999996</v>
      </c>
      <c r="G45" s="112">
        <v>5311.4669000000004</v>
      </c>
      <c r="H45" s="112">
        <v>5553.0137999999997</v>
      </c>
      <c r="I45" s="112">
        <v>5588.1841999999997</v>
      </c>
      <c r="J45" s="112">
        <v>5698.5870999999997</v>
      </c>
    </row>
    <row r="46" spans="1:10" x14ac:dyDescent="0.2">
      <c r="A46" s="46" t="s">
        <v>579</v>
      </c>
      <c r="B46" s="112">
        <v>6677</v>
      </c>
      <c r="C46" s="112">
        <v>4357</v>
      </c>
      <c r="D46" s="112">
        <v>401.53309999999999</v>
      </c>
      <c r="E46" s="112">
        <v>279.678</v>
      </c>
      <c r="F46" s="112">
        <v>315.7371</v>
      </c>
      <c r="G46" s="112">
        <v>349.11700000000002</v>
      </c>
      <c r="H46" s="112">
        <v>328.37430000000001</v>
      </c>
      <c r="I46" s="112">
        <v>411.0154</v>
      </c>
      <c r="J46" s="112">
        <v>379.36900000000003</v>
      </c>
    </row>
    <row r="47" spans="1:10" x14ac:dyDescent="0.2">
      <c r="A47" s="46" t="s">
        <v>580</v>
      </c>
      <c r="B47" s="112">
        <v>1485224</v>
      </c>
      <c r="C47" s="112">
        <v>1424852</v>
      </c>
      <c r="D47" s="112">
        <v>103690.3818</v>
      </c>
      <c r="E47" s="112">
        <v>120415.40850000001</v>
      </c>
      <c r="F47" s="112">
        <v>105530.0582</v>
      </c>
      <c r="G47" s="112">
        <v>118441.7338</v>
      </c>
      <c r="H47" s="112">
        <v>106427.1741</v>
      </c>
      <c r="I47" s="112">
        <v>119987.9102</v>
      </c>
      <c r="J47" s="112">
        <v>136610.0754</v>
      </c>
    </row>
    <row r="48" spans="1:10" x14ac:dyDescent="0.2">
      <c r="A48" s="5" t="s">
        <v>581</v>
      </c>
      <c r="B48" s="112">
        <v>314263</v>
      </c>
      <c r="C48" s="112">
        <v>261342</v>
      </c>
      <c r="D48" s="112">
        <v>24859.1875</v>
      </c>
      <c r="E48" s="112">
        <v>22032.7166</v>
      </c>
      <c r="F48" s="112">
        <v>19032.652399999999</v>
      </c>
      <c r="G48" s="112">
        <v>28191.853299999999</v>
      </c>
      <c r="H48" s="112">
        <v>24156.1152</v>
      </c>
      <c r="I48" s="112">
        <v>21669.067999999999</v>
      </c>
      <c r="J48" s="112">
        <v>32252.8439</v>
      </c>
    </row>
    <row r="49" spans="1:12" x14ac:dyDescent="0.2">
      <c r="A49" s="5" t="s">
        <v>582</v>
      </c>
      <c r="B49" s="112">
        <v>10124</v>
      </c>
      <c r="C49" s="112">
        <v>11520</v>
      </c>
      <c r="D49" s="112">
        <v>931.98710000000005</v>
      </c>
      <c r="E49" s="112">
        <v>152.20240000000001</v>
      </c>
      <c r="F49" s="112">
        <v>495.51510000000002</v>
      </c>
      <c r="G49" s="112">
        <v>491.54079999999999</v>
      </c>
      <c r="H49" s="112">
        <v>249.02199999999999</v>
      </c>
      <c r="I49" s="112">
        <v>342.2054</v>
      </c>
      <c r="J49" s="112">
        <v>783.53420000000006</v>
      </c>
    </row>
    <row r="50" spans="1:12" x14ac:dyDescent="0.2">
      <c r="A50" s="5" t="s">
        <v>583</v>
      </c>
      <c r="B50" s="112">
        <v>13235</v>
      </c>
      <c r="C50" s="112">
        <v>15124</v>
      </c>
      <c r="D50" s="112">
        <v>589.87509999999997</v>
      </c>
      <c r="E50" s="112">
        <v>814.14350000000002</v>
      </c>
      <c r="F50" s="112">
        <v>519.22270000000003</v>
      </c>
      <c r="G50" s="112">
        <v>583.01089999999999</v>
      </c>
      <c r="H50" s="112">
        <v>557.34490000000005</v>
      </c>
      <c r="I50" s="112">
        <v>327.78100000000001</v>
      </c>
      <c r="J50" s="112">
        <v>3090.9398999999999</v>
      </c>
    </row>
    <row r="51" spans="1:12" x14ac:dyDescent="0.2">
      <c r="A51" s="5" t="s">
        <v>584</v>
      </c>
      <c r="B51" s="112">
        <v>7326</v>
      </c>
      <c r="C51" s="112">
        <v>8983</v>
      </c>
      <c r="D51" s="112">
        <v>417.4563</v>
      </c>
      <c r="E51" s="112">
        <v>525.90620000000001</v>
      </c>
      <c r="F51" s="112">
        <v>769.79</v>
      </c>
      <c r="G51" s="112">
        <v>509.17860000000002</v>
      </c>
      <c r="H51" s="112">
        <v>547.2944</v>
      </c>
      <c r="I51" s="112">
        <v>619.54179999999997</v>
      </c>
      <c r="J51" s="112">
        <v>814.39890000000003</v>
      </c>
    </row>
    <row r="52" spans="1:12" x14ac:dyDescent="0.2">
      <c r="A52" s="5" t="s">
        <v>585</v>
      </c>
      <c r="B52" s="112">
        <v>33539</v>
      </c>
      <c r="C52" s="112">
        <v>21566</v>
      </c>
      <c r="D52" s="112">
        <v>1812.557</v>
      </c>
      <c r="E52" s="112">
        <v>37.948</v>
      </c>
      <c r="F52" s="112">
        <v>1753.4739999999999</v>
      </c>
      <c r="G52" s="112">
        <v>8863.7741000000005</v>
      </c>
      <c r="H52" s="112">
        <v>10955.333000000001</v>
      </c>
      <c r="I52" s="112">
        <v>5426.5707000000002</v>
      </c>
      <c r="J52" s="112">
        <v>5504.7776000000003</v>
      </c>
    </row>
    <row r="53" spans="1:12" x14ac:dyDescent="0.2">
      <c r="A53" s="5" t="s">
        <v>586</v>
      </c>
      <c r="B53" s="112">
        <v>11</v>
      </c>
      <c r="C53" s="112">
        <v>589</v>
      </c>
      <c r="D53" s="112">
        <v>0</v>
      </c>
      <c r="E53" s="112">
        <v>52</v>
      </c>
      <c r="F53" s="112">
        <v>0</v>
      </c>
      <c r="G53" s="112">
        <v>0</v>
      </c>
      <c r="H53" s="112">
        <v>0</v>
      </c>
      <c r="I53" s="112">
        <v>0</v>
      </c>
      <c r="J53" s="112">
        <v>13.1899</v>
      </c>
    </row>
    <row r="54" spans="1:12" x14ac:dyDescent="0.2">
      <c r="A54" s="5" t="s">
        <v>587</v>
      </c>
      <c r="B54" s="112">
        <v>231812</v>
      </c>
      <c r="C54" s="112">
        <v>204428</v>
      </c>
      <c r="D54" s="112">
        <v>18104.605</v>
      </c>
      <c r="E54" s="112">
        <v>20634.906999999999</v>
      </c>
      <c r="F54" s="112">
        <v>20606.796999999999</v>
      </c>
      <c r="G54" s="112">
        <v>21416.649000000001</v>
      </c>
      <c r="H54" s="112">
        <v>13689.415000000001</v>
      </c>
      <c r="I54" s="112">
        <v>20468.432199999999</v>
      </c>
      <c r="J54" s="112">
        <v>33398.542000000001</v>
      </c>
    </row>
    <row r="55" spans="1:12" ht="15" thickBot="1" x14ac:dyDescent="0.25">
      <c r="A55" s="80" t="s">
        <v>588</v>
      </c>
      <c r="B55" s="126">
        <v>44864</v>
      </c>
      <c r="C55" s="126">
        <v>46274</v>
      </c>
      <c r="D55" s="126">
        <v>4536.9539999999997</v>
      </c>
      <c r="E55" s="126">
        <v>5060.0069999999996</v>
      </c>
      <c r="F55" s="126">
        <v>5332.1949999999997</v>
      </c>
      <c r="G55" s="126">
        <v>4499.7240000000002</v>
      </c>
      <c r="H55" s="126">
        <v>4372.1499999999996</v>
      </c>
      <c r="I55" s="126">
        <v>3217.43</v>
      </c>
      <c r="J55" s="126">
        <v>3231.473</v>
      </c>
    </row>
    <row r="56" spans="1:12" ht="15" thickTop="1" x14ac:dyDescent="0.2">
      <c r="A56" s="44" t="s">
        <v>589</v>
      </c>
      <c r="B56" s="125">
        <v>2693435</v>
      </c>
      <c r="C56" s="125">
        <v>2588217</v>
      </c>
      <c r="D56" s="125">
        <v>243764.06359999999</v>
      </c>
      <c r="E56" s="125">
        <v>211713.9296</v>
      </c>
      <c r="F56" s="125">
        <v>238736.4259</v>
      </c>
      <c r="G56" s="125">
        <v>178877.0906</v>
      </c>
      <c r="H56" s="125">
        <v>259153.57610000001</v>
      </c>
      <c r="I56" s="125">
        <v>213539.6876</v>
      </c>
      <c r="J56" s="125">
        <v>262766.89939999999</v>
      </c>
    </row>
    <row r="57" spans="1:12" x14ac:dyDescent="0.2">
      <c r="A57" s="44" t="s">
        <v>590</v>
      </c>
      <c r="B57" s="125">
        <v>31304688</v>
      </c>
      <c r="C57" s="125">
        <v>28286857</v>
      </c>
      <c r="D57" s="125">
        <v>2358217.0277000004</v>
      </c>
      <c r="E57" s="125">
        <v>2676005.6757</v>
      </c>
      <c r="F57" s="125">
        <v>2708530.5532999998</v>
      </c>
      <c r="G57" s="125">
        <v>2487179.7404</v>
      </c>
      <c r="H57" s="125">
        <v>2580256.6676000003</v>
      </c>
      <c r="I57" s="125">
        <v>2488760.7045</v>
      </c>
      <c r="J57" s="125">
        <v>2850345.4601000003</v>
      </c>
    </row>
    <row r="58" spans="1:12" x14ac:dyDescent="0.2">
      <c r="A58" s="44" t="s">
        <v>591</v>
      </c>
      <c r="B58" s="125">
        <v>349676</v>
      </c>
      <c r="C58" s="125">
        <v>755178</v>
      </c>
      <c r="D58" s="125">
        <v>41825.664107999997</v>
      </c>
      <c r="E58" s="125">
        <v>47612.477983999997</v>
      </c>
      <c r="F58" s="125">
        <v>47612.477983999997</v>
      </c>
      <c r="G58" s="125">
        <v>60741.164393000006</v>
      </c>
      <c r="H58" s="125">
        <v>59576.442145999994</v>
      </c>
      <c r="I58" s="125">
        <v>59576.442145999994</v>
      </c>
      <c r="J58" s="125">
        <v>59576.442145999994</v>
      </c>
    </row>
    <row r="59" spans="1:12" x14ac:dyDescent="0.2">
      <c r="A59" s="44" t="s">
        <v>592</v>
      </c>
      <c r="B59" s="125">
        <v>30955012</v>
      </c>
      <c r="C59" s="125">
        <v>27531679</v>
      </c>
      <c r="D59" s="125">
        <v>2316391.3635920007</v>
      </c>
      <c r="E59" s="125">
        <v>2628393.197716</v>
      </c>
      <c r="F59" s="125">
        <v>2660918.0753159998</v>
      </c>
      <c r="G59" s="125">
        <v>2426438.5760070002</v>
      </c>
      <c r="H59" s="125">
        <v>2520680.2254540003</v>
      </c>
      <c r="I59" s="125">
        <v>2429184.262354</v>
      </c>
      <c r="J59" s="125">
        <v>2790769.0179540003</v>
      </c>
    </row>
    <row r="60" spans="1:12" ht="15" thickBot="1" x14ac:dyDescent="0.25">
      <c r="A60" s="93" t="s">
        <v>593</v>
      </c>
      <c r="B60" s="127">
        <v>1537930</v>
      </c>
      <c r="C60" s="127">
        <v>347283</v>
      </c>
      <c r="D60" s="127">
        <v>248568.11792360956</v>
      </c>
      <c r="E60" s="127">
        <v>169633.66628497199</v>
      </c>
      <c r="F60" s="127">
        <v>36053.767709324864</v>
      </c>
      <c r="G60" s="127">
        <v>107580.69144785641</v>
      </c>
      <c r="H60" s="127">
        <v>7468.6936346208931</v>
      </c>
      <c r="I60" s="127">
        <v>204847.36596435562</v>
      </c>
      <c r="J60" s="127">
        <v>218249.03219391298</v>
      </c>
      <c r="K60" s="130"/>
      <c r="L60" s="130"/>
    </row>
    <row r="61" spans="1:12" ht="15.75" thickTop="1" thickBot="1" x14ac:dyDescent="0.25">
      <c r="A61" s="82" t="s">
        <v>594</v>
      </c>
      <c r="B61" s="127">
        <v>32492942</v>
      </c>
      <c r="C61" s="129">
        <v>27878962</v>
      </c>
      <c r="D61" s="129">
        <v>2564959.4815156101</v>
      </c>
      <c r="E61" s="129">
        <v>2798026.8640009719</v>
      </c>
      <c r="F61" s="129">
        <v>2696971.8430253249</v>
      </c>
      <c r="G61" s="129">
        <v>2534019.2674548565</v>
      </c>
      <c r="H61" s="129">
        <v>2528148.9190886212</v>
      </c>
      <c r="I61" s="129">
        <v>2634031.6283183554</v>
      </c>
      <c r="J61" s="129">
        <v>3009018.0501479134</v>
      </c>
      <c r="K61" s="130"/>
      <c r="L61" s="130"/>
    </row>
    <row r="62" spans="1:12" ht="15" thickTop="1" x14ac:dyDescent="0.2">
      <c r="A62" s="360" t="s">
        <v>54</v>
      </c>
      <c r="B62" s="360"/>
      <c r="C62" s="360"/>
      <c r="D62" s="360"/>
      <c r="E62" s="360"/>
      <c r="F62" s="360"/>
      <c r="G62" s="360"/>
      <c r="H62" s="360"/>
      <c r="I62" s="360"/>
      <c r="J62" s="360"/>
      <c r="K62" s="131"/>
      <c r="L62" s="131"/>
    </row>
    <row r="63" spans="1:12" ht="21" customHeight="1" x14ac:dyDescent="0.2">
      <c r="A63" s="517" t="s">
        <v>595</v>
      </c>
      <c r="B63" s="517"/>
      <c r="C63" s="517"/>
      <c r="D63" s="517"/>
      <c r="E63" s="517"/>
      <c r="F63" s="517"/>
      <c r="G63" s="517"/>
      <c r="H63" s="517"/>
      <c r="I63" s="517"/>
      <c r="K63" s="130"/>
      <c r="L63" s="130"/>
    </row>
    <row r="64" spans="1:12" x14ac:dyDescent="0.2">
      <c r="A64" s="513" t="s">
        <v>596</v>
      </c>
      <c r="B64" s="513"/>
      <c r="C64" s="513"/>
      <c r="D64" s="513"/>
      <c r="E64" s="513"/>
      <c r="F64" s="513"/>
      <c r="G64" s="513"/>
      <c r="H64" s="513"/>
      <c r="I64" s="513"/>
    </row>
  </sheetData>
  <mergeCells count="10">
    <mergeCell ref="A3:J3"/>
    <mergeCell ref="A62:J62"/>
    <mergeCell ref="A63:I63"/>
    <mergeCell ref="A64:I64"/>
    <mergeCell ref="A1:I1"/>
    <mergeCell ref="A2:I2"/>
    <mergeCell ref="A4:A5"/>
    <mergeCell ref="B4:B5"/>
    <mergeCell ref="C4:C5"/>
    <mergeCell ref="F4:J4"/>
  </mergeCells>
  <hyperlinks>
    <hyperlink ref="A64" r:id="rId1" display="http://www.sbp.org.pk/ecodata/Exports-(BOP)-Commodities.xls"/>
  </hyperlinks>
  <pageMargins left="0.7" right="0.7" top="0.75" bottom="0.75" header="0.3" footer="0.3"/>
  <pageSetup paperSize="9" scale="75" orientation="portrait"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40" zoomScale="115" zoomScaleNormal="100" zoomScaleSheetLayoutView="115" workbookViewId="0">
      <selection activeCell="D6" sqref="D6"/>
    </sheetView>
  </sheetViews>
  <sheetFormatPr defaultColWidth="9.125" defaultRowHeight="14.25" x14ac:dyDescent="0.2"/>
  <cols>
    <col min="1" max="1" width="20.625" style="2" bestFit="1" customWidth="1"/>
    <col min="2" max="2" width="8.5" style="2" bestFit="1" customWidth="1"/>
    <col min="3" max="3" width="8.75" style="2" bestFit="1" customWidth="1"/>
    <col min="4" max="4" width="7.25" style="2" customWidth="1"/>
    <col min="5" max="5" width="8" style="2" bestFit="1" customWidth="1"/>
    <col min="6" max="7" width="7.75" style="2" bestFit="1" customWidth="1"/>
    <col min="8" max="9" width="8" style="2" bestFit="1" customWidth="1"/>
    <col min="10" max="10" width="7.75" style="2" bestFit="1" customWidth="1"/>
    <col min="11" max="16384" width="9.125" style="2"/>
  </cols>
  <sheetData>
    <row r="1" spans="1:10" ht="18.75" x14ac:dyDescent="0.2">
      <c r="A1" s="393" t="s">
        <v>597</v>
      </c>
      <c r="B1" s="393"/>
      <c r="C1" s="393"/>
      <c r="D1" s="393"/>
      <c r="E1" s="393"/>
      <c r="F1" s="393"/>
      <c r="G1" s="393"/>
      <c r="H1" s="393"/>
      <c r="I1" s="393"/>
      <c r="J1" s="393"/>
    </row>
    <row r="2" spans="1:10" x14ac:dyDescent="0.2">
      <c r="A2" s="449" t="s">
        <v>520</v>
      </c>
      <c r="B2" s="449"/>
      <c r="C2" s="449"/>
      <c r="D2" s="449"/>
      <c r="E2" s="449"/>
      <c r="F2" s="449"/>
      <c r="G2" s="449"/>
      <c r="H2" s="449"/>
      <c r="I2" s="449"/>
      <c r="J2" s="449"/>
    </row>
    <row r="3" spans="1:10" ht="15" thickBot="1" x14ac:dyDescent="0.25">
      <c r="A3" s="359" t="s">
        <v>537</v>
      </c>
      <c r="B3" s="359"/>
      <c r="C3" s="359"/>
      <c r="D3" s="359"/>
      <c r="E3" s="359"/>
      <c r="F3" s="359"/>
      <c r="G3" s="359"/>
      <c r="H3" s="359"/>
      <c r="I3" s="359"/>
      <c r="J3" s="359"/>
    </row>
    <row r="4" spans="1:10" ht="15.75" thickTop="1" thickBot="1" x14ac:dyDescent="0.25">
      <c r="A4" s="518" t="s">
        <v>538</v>
      </c>
      <c r="B4" s="386" t="s">
        <v>598</v>
      </c>
      <c r="C4" s="386" t="s">
        <v>599</v>
      </c>
      <c r="D4" s="213">
        <v>2023</v>
      </c>
      <c r="E4" s="242">
        <v>2023</v>
      </c>
      <c r="F4" s="374">
        <v>2024</v>
      </c>
      <c r="G4" s="374"/>
      <c r="H4" s="374"/>
      <c r="I4" s="374"/>
      <c r="J4" s="374"/>
    </row>
    <row r="5" spans="1:10" ht="15" thickBot="1" x14ac:dyDescent="0.25">
      <c r="A5" s="519"/>
      <c r="B5" s="387"/>
      <c r="C5" s="387"/>
      <c r="D5" s="22" t="s">
        <v>47</v>
      </c>
      <c r="E5" s="22" t="s">
        <v>42</v>
      </c>
      <c r="F5" s="100" t="s">
        <v>43</v>
      </c>
      <c r="G5" s="47" t="s">
        <v>44</v>
      </c>
      <c r="H5" s="47" t="s">
        <v>45</v>
      </c>
      <c r="I5" s="47" t="s">
        <v>46</v>
      </c>
      <c r="J5" s="47" t="s">
        <v>910</v>
      </c>
    </row>
    <row r="6" spans="1:10" s="139" customFormat="1" ht="15.75" thickTop="1" x14ac:dyDescent="0.25">
      <c r="A6" s="65" t="s">
        <v>539</v>
      </c>
      <c r="B6" s="125">
        <v>5415582</v>
      </c>
      <c r="C6" s="110">
        <v>5021316</v>
      </c>
      <c r="D6" s="125">
        <v>384499.27100000007</v>
      </c>
      <c r="E6" s="125">
        <v>840425.65899999999</v>
      </c>
      <c r="F6" s="143">
        <v>786188.63199999998</v>
      </c>
      <c r="G6" s="143">
        <v>702469</v>
      </c>
      <c r="H6" s="125">
        <v>691335</v>
      </c>
      <c r="I6" s="125">
        <v>571049.41700000002</v>
      </c>
      <c r="J6" s="125">
        <v>596857</v>
      </c>
    </row>
    <row r="7" spans="1:10" x14ac:dyDescent="0.2">
      <c r="A7" s="46" t="s">
        <v>540</v>
      </c>
      <c r="B7" s="112">
        <v>2512832</v>
      </c>
      <c r="C7" s="140">
        <v>2149201</v>
      </c>
      <c r="D7" s="112">
        <v>179589.63699999999</v>
      </c>
      <c r="E7" s="112">
        <v>518616.51400000002</v>
      </c>
      <c r="F7" s="142">
        <v>477520.85100000002</v>
      </c>
      <c r="G7" s="142">
        <v>402043</v>
      </c>
      <c r="H7" s="112">
        <v>413403</v>
      </c>
      <c r="I7" s="112">
        <v>351675.46799999999</v>
      </c>
      <c r="J7" s="112">
        <v>345437</v>
      </c>
    </row>
    <row r="8" spans="1:10" x14ac:dyDescent="0.2">
      <c r="A8" s="46" t="s">
        <v>600</v>
      </c>
      <c r="B8" s="112">
        <v>694549</v>
      </c>
      <c r="C8" s="140">
        <v>650532</v>
      </c>
      <c r="D8" s="112">
        <v>66810.653999999995</v>
      </c>
      <c r="E8" s="112">
        <v>80686.546000000002</v>
      </c>
      <c r="F8" s="142">
        <v>89381.217999999993</v>
      </c>
      <c r="G8" s="142">
        <v>82478</v>
      </c>
      <c r="H8" s="112">
        <v>82948</v>
      </c>
      <c r="I8" s="112">
        <v>76860.592999999993</v>
      </c>
      <c r="J8" s="112">
        <v>74777</v>
      </c>
    </row>
    <row r="9" spans="1:10" x14ac:dyDescent="0.2">
      <c r="A9" s="46" t="s">
        <v>601</v>
      </c>
      <c r="B9" s="112">
        <v>1818283</v>
      </c>
      <c r="C9" s="140">
        <v>1498669</v>
      </c>
      <c r="D9" s="112">
        <v>112778.98299999999</v>
      </c>
      <c r="E9" s="112">
        <v>437929.96799999999</v>
      </c>
      <c r="F9" s="142">
        <v>388139.63299999997</v>
      </c>
      <c r="G9" s="142">
        <v>319565</v>
      </c>
      <c r="H9" s="112">
        <v>330455</v>
      </c>
      <c r="I9" s="112">
        <v>274814.875</v>
      </c>
      <c r="J9" s="112">
        <v>270660</v>
      </c>
    </row>
    <row r="10" spans="1:10" x14ac:dyDescent="0.2">
      <c r="A10" s="46" t="s">
        <v>543</v>
      </c>
      <c r="B10" s="112">
        <v>430898</v>
      </c>
      <c r="C10" s="140">
        <v>496589</v>
      </c>
      <c r="D10" s="112">
        <v>50578.212</v>
      </c>
      <c r="E10" s="112">
        <v>37074.588000000003</v>
      </c>
      <c r="F10" s="142">
        <v>30335.97</v>
      </c>
      <c r="G10" s="142">
        <v>32186</v>
      </c>
      <c r="H10" s="112">
        <v>36936</v>
      </c>
      <c r="I10" s="112">
        <v>43585.749000000003</v>
      </c>
      <c r="J10" s="112">
        <v>37053</v>
      </c>
    </row>
    <row r="11" spans="1:10" x14ac:dyDescent="0.2">
      <c r="A11" s="46" t="s">
        <v>544</v>
      </c>
      <c r="B11" s="112">
        <v>477349</v>
      </c>
      <c r="C11" s="140">
        <v>283188</v>
      </c>
      <c r="D11" s="112">
        <v>15339.945</v>
      </c>
      <c r="E11" s="112">
        <v>43210.101000000002</v>
      </c>
      <c r="F11" s="142">
        <v>39692.106</v>
      </c>
      <c r="G11" s="142">
        <v>35386</v>
      </c>
      <c r="H11" s="112">
        <v>19629</v>
      </c>
      <c r="I11" s="112">
        <v>8339.3389999999999</v>
      </c>
      <c r="J11" s="112">
        <v>20388</v>
      </c>
    </row>
    <row r="12" spans="1:10" x14ac:dyDescent="0.2">
      <c r="A12" s="46" t="s">
        <v>602</v>
      </c>
      <c r="B12" s="112">
        <v>309771</v>
      </c>
      <c r="C12" s="140">
        <v>300323</v>
      </c>
      <c r="D12" s="112">
        <v>21776.742999999999</v>
      </c>
      <c r="E12" s="112">
        <v>40400.726999999999</v>
      </c>
      <c r="F12" s="142">
        <v>72829.614000000001</v>
      </c>
      <c r="G12" s="142">
        <v>75391</v>
      </c>
      <c r="H12" s="112">
        <v>61156</v>
      </c>
      <c r="I12" s="112">
        <v>32707.414000000001</v>
      </c>
      <c r="J12" s="112">
        <v>38654</v>
      </c>
    </row>
    <row r="13" spans="1:10" x14ac:dyDescent="0.2">
      <c r="A13" s="46" t="s">
        <v>603</v>
      </c>
      <c r="B13" s="112">
        <v>66</v>
      </c>
      <c r="C13" s="140">
        <v>49</v>
      </c>
      <c r="D13" s="112">
        <v>0</v>
      </c>
      <c r="E13" s="112">
        <v>0</v>
      </c>
      <c r="F13" s="142">
        <v>89.495999999999995</v>
      </c>
      <c r="G13" s="142">
        <v>0</v>
      </c>
      <c r="H13" s="112">
        <v>66</v>
      </c>
      <c r="I13" s="112">
        <v>0</v>
      </c>
      <c r="J13" s="112">
        <v>0</v>
      </c>
    </row>
    <row r="14" spans="1:10" x14ac:dyDescent="0.2">
      <c r="A14" s="46" t="s">
        <v>604</v>
      </c>
      <c r="B14" s="112">
        <v>54385</v>
      </c>
      <c r="C14" s="140">
        <v>63941</v>
      </c>
      <c r="D14" s="112">
        <v>6641.1940000000004</v>
      </c>
      <c r="E14" s="112">
        <v>28168.92</v>
      </c>
      <c r="F14" s="142">
        <v>11606.932000000001</v>
      </c>
      <c r="G14" s="142">
        <v>4132</v>
      </c>
      <c r="H14" s="112">
        <v>919</v>
      </c>
      <c r="I14" s="112">
        <v>791.77700000000004</v>
      </c>
      <c r="J14" s="112">
        <v>123</v>
      </c>
    </row>
    <row r="15" spans="1:10" x14ac:dyDescent="0.2">
      <c r="A15" s="46" t="s">
        <v>605</v>
      </c>
      <c r="B15" s="112" t="s">
        <v>180</v>
      </c>
      <c r="C15" s="140" t="s">
        <v>180</v>
      </c>
      <c r="D15" s="112">
        <v>0</v>
      </c>
      <c r="E15" s="112">
        <v>0</v>
      </c>
      <c r="F15" s="142">
        <v>0</v>
      </c>
      <c r="G15" s="142">
        <v>0</v>
      </c>
      <c r="H15" s="112">
        <v>0</v>
      </c>
      <c r="I15" s="112">
        <v>0</v>
      </c>
      <c r="J15" s="112">
        <v>0</v>
      </c>
    </row>
    <row r="16" spans="1:10" x14ac:dyDescent="0.2">
      <c r="A16" s="46" t="s">
        <v>606</v>
      </c>
      <c r="B16" s="112">
        <v>107128</v>
      </c>
      <c r="C16" s="140">
        <v>93748</v>
      </c>
      <c r="D16" s="112">
        <v>5983.0370000000003</v>
      </c>
      <c r="E16" s="112">
        <v>11873.508</v>
      </c>
      <c r="F16" s="142">
        <v>9729.3790000000008</v>
      </c>
      <c r="G16" s="142">
        <v>11147</v>
      </c>
      <c r="H16" s="112">
        <v>8889</v>
      </c>
      <c r="I16" s="112">
        <v>6801.2060000000001</v>
      </c>
      <c r="J16" s="112">
        <v>8199</v>
      </c>
    </row>
    <row r="17" spans="1:10" x14ac:dyDescent="0.2">
      <c r="A17" s="46" t="s">
        <v>607</v>
      </c>
      <c r="B17" s="112">
        <v>192788</v>
      </c>
      <c r="C17" s="140">
        <v>188822</v>
      </c>
      <c r="D17" s="112">
        <v>3536.636</v>
      </c>
      <c r="E17" s="112">
        <v>13619.958000000001</v>
      </c>
      <c r="F17" s="142">
        <v>11644.915000000001</v>
      </c>
      <c r="G17" s="142">
        <v>5166</v>
      </c>
      <c r="H17" s="112">
        <v>6158</v>
      </c>
      <c r="I17" s="112">
        <v>5360.7979999999998</v>
      </c>
      <c r="J17" s="112">
        <v>9388</v>
      </c>
    </row>
    <row r="18" spans="1:10" x14ac:dyDescent="0.2">
      <c r="A18" s="46" t="s">
        <v>608</v>
      </c>
      <c r="B18" s="112" t="s">
        <v>180</v>
      </c>
      <c r="C18" s="140">
        <v>104516</v>
      </c>
      <c r="D18" s="112">
        <v>871.83199999999999</v>
      </c>
      <c r="E18" s="112">
        <v>0</v>
      </c>
      <c r="F18" s="142">
        <v>0</v>
      </c>
      <c r="G18" s="142">
        <v>0</v>
      </c>
      <c r="H18" s="112">
        <v>0</v>
      </c>
      <c r="I18" s="112">
        <v>0</v>
      </c>
      <c r="J18" s="112">
        <v>0</v>
      </c>
    </row>
    <row r="19" spans="1:10" x14ac:dyDescent="0.2">
      <c r="A19" s="46" t="s">
        <v>609</v>
      </c>
      <c r="B19" s="112">
        <v>341006</v>
      </c>
      <c r="C19" s="140">
        <v>425604</v>
      </c>
      <c r="D19" s="112">
        <v>41016.972000000002</v>
      </c>
      <c r="E19" s="112">
        <v>44011.292000000001</v>
      </c>
      <c r="F19" s="142">
        <v>46919.004999999997</v>
      </c>
      <c r="G19" s="142">
        <v>45462</v>
      </c>
      <c r="H19" s="112">
        <v>55186</v>
      </c>
      <c r="I19" s="112">
        <v>43901.156000000003</v>
      </c>
      <c r="J19" s="112">
        <v>44494</v>
      </c>
    </row>
    <row r="20" spans="1:10" x14ac:dyDescent="0.2">
      <c r="A20" s="46" t="s">
        <v>610</v>
      </c>
      <c r="B20" s="112">
        <v>989359</v>
      </c>
      <c r="C20" s="140">
        <v>915335</v>
      </c>
      <c r="D20" s="112">
        <v>59165.063000000002</v>
      </c>
      <c r="E20" s="112">
        <v>103450.05100000001</v>
      </c>
      <c r="F20" s="142">
        <v>85820.364000000001</v>
      </c>
      <c r="G20" s="142">
        <v>91556</v>
      </c>
      <c r="H20" s="112">
        <v>88993</v>
      </c>
      <c r="I20" s="112">
        <v>77886.509999999995</v>
      </c>
      <c r="J20" s="112">
        <v>93121</v>
      </c>
    </row>
    <row r="21" spans="1:10" s="139" customFormat="1" ht="15" x14ac:dyDescent="0.25">
      <c r="A21" s="107" t="s">
        <v>553</v>
      </c>
      <c r="B21" s="125">
        <v>19329941</v>
      </c>
      <c r="C21" s="110">
        <v>16501766</v>
      </c>
      <c r="D21" s="125">
        <v>1320548.0129999998</v>
      </c>
      <c r="E21" s="125">
        <v>1399652.3540000001</v>
      </c>
      <c r="F21" s="143">
        <v>1455295.5519999999</v>
      </c>
      <c r="G21" s="143">
        <v>1407111</v>
      </c>
      <c r="H21" s="125">
        <v>1300288</v>
      </c>
      <c r="I21" s="125">
        <v>1237313.179</v>
      </c>
      <c r="J21" s="125">
        <v>1558230</v>
      </c>
    </row>
    <row r="22" spans="1:10" x14ac:dyDescent="0.2">
      <c r="A22" s="5" t="s">
        <v>611</v>
      </c>
      <c r="B22" s="112">
        <v>6577</v>
      </c>
      <c r="C22" s="140">
        <v>13469</v>
      </c>
      <c r="D22" s="112">
        <v>68.456999999999994</v>
      </c>
      <c r="E22" s="112">
        <v>13679.394</v>
      </c>
      <c r="F22" s="142">
        <v>2340.4569999999999</v>
      </c>
      <c r="G22" s="142">
        <v>0</v>
      </c>
      <c r="H22" s="112">
        <v>334</v>
      </c>
      <c r="I22" s="112">
        <v>0</v>
      </c>
      <c r="J22" s="112">
        <v>0</v>
      </c>
    </row>
    <row r="23" spans="1:10" x14ac:dyDescent="0.2">
      <c r="A23" s="5" t="s">
        <v>612</v>
      </c>
      <c r="B23" s="112">
        <v>1206789</v>
      </c>
      <c r="C23" s="140">
        <v>844283</v>
      </c>
      <c r="D23" s="112">
        <v>100353.882</v>
      </c>
      <c r="E23" s="112">
        <v>95251.756999999998</v>
      </c>
      <c r="F23" s="142">
        <v>81295.463000000003</v>
      </c>
      <c r="G23" s="142">
        <v>78482</v>
      </c>
      <c r="H23" s="112">
        <v>43501</v>
      </c>
      <c r="I23" s="112">
        <v>54114.91</v>
      </c>
      <c r="J23" s="112">
        <v>64270</v>
      </c>
    </row>
    <row r="24" spans="1:10" x14ac:dyDescent="0.2">
      <c r="A24" s="5" t="s">
        <v>613</v>
      </c>
      <c r="B24" s="112">
        <v>2437875</v>
      </c>
      <c r="C24" s="140">
        <v>2021999</v>
      </c>
      <c r="D24" s="112">
        <v>174665.83600000001</v>
      </c>
      <c r="E24" s="112">
        <v>143589.67800000001</v>
      </c>
      <c r="F24" s="142">
        <v>159719.07500000001</v>
      </c>
      <c r="G24" s="142">
        <v>173501</v>
      </c>
      <c r="H24" s="112">
        <v>162989</v>
      </c>
      <c r="I24" s="112">
        <v>135022.639</v>
      </c>
      <c r="J24" s="112">
        <v>172926</v>
      </c>
    </row>
    <row r="25" spans="1:10" x14ac:dyDescent="0.2">
      <c r="A25" s="5" t="s">
        <v>614</v>
      </c>
      <c r="B25" s="112">
        <v>1631</v>
      </c>
      <c r="C25" s="140">
        <v>1115</v>
      </c>
      <c r="D25" s="112">
        <v>0</v>
      </c>
      <c r="E25" s="112">
        <v>2.4380000000000002</v>
      </c>
      <c r="F25" s="142">
        <v>7.2539999999999996</v>
      </c>
      <c r="G25" s="142">
        <v>59</v>
      </c>
      <c r="H25" s="112">
        <v>98</v>
      </c>
      <c r="I25" s="112">
        <v>85.15</v>
      </c>
      <c r="J25" s="112">
        <v>0</v>
      </c>
    </row>
    <row r="26" spans="1:10" x14ac:dyDescent="0.2">
      <c r="A26" s="5" t="s">
        <v>615</v>
      </c>
      <c r="B26" s="112">
        <v>66188</v>
      </c>
      <c r="C26" s="140">
        <v>45105</v>
      </c>
      <c r="D26" s="112">
        <v>4370.8860000000004</v>
      </c>
      <c r="E26" s="112">
        <v>2339.163</v>
      </c>
      <c r="F26" s="142">
        <v>2096.0880000000002</v>
      </c>
      <c r="G26" s="142">
        <v>2566</v>
      </c>
      <c r="H26" s="112">
        <v>2389</v>
      </c>
      <c r="I26" s="112">
        <v>2153.556</v>
      </c>
      <c r="J26" s="112">
        <v>2112</v>
      </c>
    </row>
    <row r="27" spans="1:10" x14ac:dyDescent="0.2">
      <c r="A27" s="5" t="s">
        <v>616</v>
      </c>
      <c r="B27" s="112">
        <v>5121040</v>
      </c>
      <c r="C27" s="140">
        <v>4436749</v>
      </c>
      <c r="D27" s="112">
        <v>332658.62599999999</v>
      </c>
      <c r="E27" s="112">
        <v>366746.14600000001</v>
      </c>
      <c r="F27" s="142">
        <v>365049.54100000003</v>
      </c>
      <c r="G27" s="142">
        <v>335964</v>
      </c>
      <c r="H27" s="112">
        <v>336733</v>
      </c>
      <c r="I27" s="112">
        <v>326352.33</v>
      </c>
      <c r="J27" s="112">
        <v>413376</v>
      </c>
    </row>
    <row r="28" spans="1:10" x14ac:dyDescent="0.2">
      <c r="A28" s="5" t="s">
        <v>617</v>
      </c>
      <c r="B28" s="112">
        <v>3292882</v>
      </c>
      <c r="C28" s="140">
        <v>2691648</v>
      </c>
      <c r="D28" s="112">
        <v>201485.421</v>
      </c>
      <c r="E28" s="112">
        <v>226332.1</v>
      </c>
      <c r="F28" s="142">
        <v>252075.99900000001</v>
      </c>
      <c r="G28" s="142">
        <v>243823</v>
      </c>
      <c r="H28" s="112">
        <v>215259</v>
      </c>
      <c r="I28" s="112">
        <v>202528.913</v>
      </c>
      <c r="J28" s="112">
        <v>277390</v>
      </c>
    </row>
    <row r="29" spans="1:10" x14ac:dyDescent="0.2">
      <c r="A29" s="5" t="s">
        <v>618</v>
      </c>
      <c r="B29" s="112">
        <v>1111337</v>
      </c>
      <c r="C29" s="140">
        <v>999592</v>
      </c>
      <c r="D29" s="112">
        <v>87482.735000000001</v>
      </c>
      <c r="E29" s="112">
        <v>87589.156000000003</v>
      </c>
      <c r="F29" s="142">
        <v>96069.547000000006</v>
      </c>
      <c r="G29" s="142">
        <v>94542</v>
      </c>
      <c r="H29" s="112">
        <v>93054</v>
      </c>
      <c r="I29" s="112">
        <v>80747.994999999995</v>
      </c>
      <c r="J29" s="112">
        <v>103389</v>
      </c>
    </row>
    <row r="30" spans="1:10" x14ac:dyDescent="0.2">
      <c r="A30" s="5" t="s">
        <v>619</v>
      </c>
      <c r="B30" s="112">
        <v>110413</v>
      </c>
      <c r="C30" s="140">
        <v>137944</v>
      </c>
      <c r="D30" s="112">
        <v>8880.5630000000001</v>
      </c>
      <c r="E30" s="112">
        <v>12372.646000000001</v>
      </c>
      <c r="F30" s="142">
        <v>9316.5059999999994</v>
      </c>
      <c r="G30" s="142">
        <v>6823</v>
      </c>
      <c r="H30" s="112">
        <v>11280</v>
      </c>
      <c r="I30" s="112">
        <v>9273.0930000000008</v>
      </c>
      <c r="J30" s="112">
        <v>9844</v>
      </c>
    </row>
    <row r="31" spans="1:10" x14ac:dyDescent="0.2">
      <c r="A31" s="5" t="s">
        <v>620</v>
      </c>
      <c r="B31" s="112">
        <v>3904654</v>
      </c>
      <c r="C31" s="140">
        <v>3491948</v>
      </c>
      <c r="D31" s="112">
        <v>267692.24699999997</v>
      </c>
      <c r="E31" s="112">
        <v>298519.58199999999</v>
      </c>
      <c r="F31" s="142">
        <v>333410.82</v>
      </c>
      <c r="G31" s="142">
        <v>307000</v>
      </c>
      <c r="H31" s="112">
        <v>287228</v>
      </c>
      <c r="I31" s="112">
        <v>291288.22200000001</v>
      </c>
      <c r="J31" s="112">
        <v>350635</v>
      </c>
    </row>
    <row r="32" spans="1:10" x14ac:dyDescent="0.2">
      <c r="A32" s="5" t="s">
        <v>621</v>
      </c>
      <c r="B32" s="112">
        <v>460058</v>
      </c>
      <c r="C32" s="140">
        <v>412291</v>
      </c>
      <c r="D32" s="112">
        <v>36226.271999999997</v>
      </c>
      <c r="E32" s="112">
        <v>31168.881000000001</v>
      </c>
      <c r="F32" s="142">
        <v>32486.276000000002</v>
      </c>
      <c r="G32" s="142">
        <v>33639</v>
      </c>
      <c r="H32" s="112">
        <v>30298</v>
      </c>
      <c r="I32" s="112">
        <v>27835.946</v>
      </c>
      <c r="J32" s="112">
        <v>34320</v>
      </c>
    </row>
    <row r="33" spans="1:10" x14ac:dyDescent="0.2">
      <c r="A33" s="5" t="s">
        <v>622</v>
      </c>
      <c r="B33" s="112">
        <v>849121</v>
      </c>
      <c r="C33" s="140">
        <v>692545</v>
      </c>
      <c r="D33" s="112">
        <v>50322.095000000001</v>
      </c>
      <c r="E33" s="112">
        <v>59974.813000000002</v>
      </c>
      <c r="F33" s="142">
        <v>61922.614000000001</v>
      </c>
      <c r="G33" s="142">
        <v>62133</v>
      </c>
      <c r="H33" s="112">
        <v>58742</v>
      </c>
      <c r="I33" s="112">
        <v>53363.343999999997</v>
      </c>
      <c r="J33" s="112">
        <v>66696</v>
      </c>
    </row>
    <row r="34" spans="1:10" x14ac:dyDescent="0.2">
      <c r="A34" s="5" t="s">
        <v>623</v>
      </c>
      <c r="B34" s="112">
        <v>761377</v>
      </c>
      <c r="C34" s="140">
        <v>713080</v>
      </c>
      <c r="D34" s="112">
        <v>56340.993000000002</v>
      </c>
      <c r="E34" s="112">
        <v>62086.6</v>
      </c>
      <c r="F34" s="142">
        <v>59505.911999999997</v>
      </c>
      <c r="G34" s="142">
        <v>68579</v>
      </c>
      <c r="H34" s="112">
        <v>58383</v>
      </c>
      <c r="I34" s="112">
        <v>54547.080999999998</v>
      </c>
      <c r="J34" s="112">
        <v>63272</v>
      </c>
    </row>
    <row r="35" spans="1:10" s="139" customFormat="1" ht="15" x14ac:dyDescent="0.25">
      <c r="A35" s="107" t="s">
        <v>624</v>
      </c>
      <c r="B35" s="125">
        <v>333816</v>
      </c>
      <c r="C35" s="110">
        <v>220519</v>
      </c>
      <c r="D35" s="125">
        <v>2356.6329999999998</v>
      </c>
      <c r="E35" s="125">
        <v>42558.434000000001</v>
      </c>
      <c r="F35" s="143">
        <v>69069.478000000003</v>
      </c>
      <c r="G35" s="143">
        <v>40</v>
      </c>
      <c r="H35" s="125">
        <v>16139</v>
      </c>
      <c r="I35" s="125">
        <v>25512.565999999999</v>
      </c>
      <c r="J35" s="125">
        <v>98834</v>
      </c>
    </row>
    <row r="36" spans="1:10" x14ac:dyDescent="0.2">
      <c r="A36" s="5" t="s">
        <v>625</v>
      </c>
      <c r="B36" s="112">
        <v>259008</v>
      </c>
      <c r="C36" s="140">
        <v>170252</v>
      </c>
      <c r="D36" s="112">
        <v>0</v>
      </c>
      <c r="E36" s="112">
        <v>0</v>
      </c>
      <c r="F36" s="142">
        <v>0</v>
      </c>
      <c r="G36" s="142">
        <v>0</v>
      </c>
      <c r="H36" s="112">
        <v>0</v>
      </c>
      <c r="I36" s="112">
        <v>0</v>
      </c>
      <c r="J36" s="112">
        <v>0</v>
      </c>
    </row>
    <row r="37" spans="1:10" x14ac:dyDescent="0.2">
      <c r="A37" s="5" t="s">
        <v>626</v>
      </c>
      <c r="B37" s="112">
        <v>74808</v>
      </c>
      <c r="C37" s="140">
        <v>50257</v>
      </c>
      <c r="D37" s="112">
        <v>2356.6329999999998</v>
      </c>
      <c r="E37" s="112">
        <v>42558.434000000001</v>
      </c>
      <c r="F37" s="142">
        <v>69069.478000000003</v>
      </c>
      <c r="G37" s="142">
        <v>40</v>
      </c>
      <c r="H37" s="112">
        <v>1642</v>
      </c>
      <c r="I37" s="112">
        <v>25512.565999999999</v>
      </c>
      <c r="J37" s="112">
        <v>91261</v>
      </c>
    </row>
    <row r="38" spans="1:10" x14ac:dyDescent="0.2">
      <c r="A38" s="5" t="s">
        <v>627</v>
      </c>
      <c r="B38" s="112" t="s">
        <v>180</v>
      </c>
      <c r="C38" s="140" t="s">
        <v>180</v>
      </c>
      <c r="D38" s="112">
        <v>0</v>
      </c>
      <c r="E38" s="112">
        <v>0</v>
      </c>
      <c r="F38" s="142">
        <v>0</v>
      </c>
      <c r="G38" s="142">
        <v>0</v>
      </c>
      <c r="H38" s="112">
        <v>14497</v>
      </c>
      <c r="I38" s="112">
        <v>0</v>
      </c>
      <c r="J38" s="112">
        <v>7573</v>
      </c>
    </row>
    <row r="39" spans="1:10" x14ac:dyDescent="0.2">
      <c r="A39" s="5" t="s">
        <v>628</v>
      </c>
      <c r="B39" s="112" t="s">
        <v>180</v>
      </c>
      <c r="C39" s="140">
        <v>11</v>
      </c>
      <c r="D39" s="112">
        <v>0</v>
      </c>
      <c r="E39" s="112">
        <v>0</v>
      </c>
      <c r="F39" s="142">
        <v>0</v>
      </c>
      <c r="G39" s="142">
        <v>0</v>
      </c>
      <c r="H39" s="112">
        <v>0</v>
      </c>
      <c r="I39" s="112">
        <v>0</v>
      </c>
      <c r="J39" s="112">
        <v>0</v>
      </c>
    </row>
    <row r="40" spans="1:10" s="139" customFormat="1" ht="15" x14ac:dyDescent="0.25">
      <c r="A40" s="107" t="s">
        <v>629</v>
      </c>
      <c r="B40" s="125">
        <v>4104362</v>
      </c>
      <c r="C40" s="110">
        <v>3841127</v>
      </c>
      <c r="D40" s="125">
        <v>316452.96356931672</v>
      </c>
      <c r="E40" s="125">
        <v>324520.27299999999</v>
      </c>
      <c r="F40" s="143">
        <v>297798.73599999998</v>
      </c>
      <c r="G40" s="143">
        <v>313324</v>
      </c>
      <c r="H40" s="125">
        <v>347321</v>
      </c>
      <c r="I40" s="125">
        <v>324489.82799999998</v>
      </c>
      <c r="J40" s="125">
        <v>400025</v>
      </c>
    </row>
    <row r="41" spans="1:10" x14ac:dyDescent="0.2">
      <c r="A41" s="5" t="s">
        <v>630</v>
      </c>
      <c r="B41" s="112">
        <v>83318</v>
      </c>
      <c r="C41" s="140">
        <v>72768</v>
      </c>
      <c r="D41" s="112">
        <v>4088.49</v>
      </c>
      <c r="E41" s="112">
        <v>4253.701</v>
      </c>
      <c r="F41" s="142">
        <v>3172.37</v>
      </c>
      <c r="G41" s="142">
        <v>5317</v>
      </c>
      <c r="H41" s="112">
        <v>3668</v>
      </c>
      <c r="I41" s="112">
        <v>5169.1490000000003</v>
      </c>
      <c r="J41" s="112">
        <v>4946</v>
      </c>
    </row>
    <row r="42" spans="1:10" x14ac:dyDescent="0.2">
      <c r="A42" s="5" t="s">
        <v>631</v>
      </c>
      <c r="B42" s="112">
        <v>364901</v>
      </c>
      <c r="C42" s="140">
        <v>404801</v>
      </c>
      <c r="D42" s="112">
        <v>31762.460999999999</v>
      </c>
      <c r="E42" s="112">
        <v>34442.262000000002</v>
      </c>
      <c r="F42" s="142">
        <v>30695.74</v>
      </c>
      <c r="G42" s="142">
        <v>31532</v>
      </c>
      <c r="H42" s="112">
        <v>35415</v>
      </c>
      <c r="I42" s="112">
        <v>37748.828000000001</v>
      </c>
      <c r="J42" s="112">
        <v>36984</v>
      </c>
    </row>
    <row r="43" spans="1:10" x14ac:dyDescent="0.2">
      <c r="A43" s="5" t="s">
        <v>632</v>
      </c>
      <c r="B43" s="112">
        <v>208091</v>
      </c>
      <c r="C43" s="140">
        <v>167615</v>
      </c>
      <c r="D43" s="112">
        <v>13010.121999999999</v>
      </c>
      <c r="E43" s="112">
        <v>11523.484</v>
      </c>
      <c r="F43" s="142">
        <v>9805.1880000000001</v>
      </c>
      <c r="G43" s="142">
        <v>11094</v>
      </c>
      <c r="H43" s="112">
        <v>12389</v>
      </c>
      <c r="I43" s="112">
        <v>12474.585999999999</v>
      </c>
      <c r="J43" s="112">
        <v>14287</v>
      </c>
    </row>
    <row r="44" spans="1:10" x14ac:dyDescent="0.2">
      <c r="A44" s="5" t="s">
        <v>633</v>
      </c>
      <c r="B44" s="112">
        <v>621076</v>
      </c>
      <c r="C44" s="140">
        <v>577428</v>
      </c>
      <c r="D44" s="112">
        <v>39240.034</v>
      </c>
      <c r="E44" s="112">
        <v>44147.883999999998</v>
      </c>
      <c r="F44" s="142">
        <v>46244.616000000002</v>
      </c>
      <c r="G44" s="142">
        <v>41559</v>
      </c>
      <c r="H44" s="112">
        <v>38392</v>
      </c>
      <c r="I44" s="112">
        <v>42066.301999999996</v>
      </c>
      <c r="J44" s="112">
        <v>43634</v>
      </c>
    </row>
    <row r="45" spans="1:10" x14ac:dyDescent="0.2">
      <c r="A45" s="5" t="s">
        <v>634</v>
      </c>
      <c r="B45" s="112">
        <v>156983</v>
      </c>
      <c r="C45" s="140">
        <v>178553</v>
      </c>
      <c r="D45" s="112">
        <v>12290.749</v>
      </c>
      <c r="E45" s="112">
        <v>13982.17</v>
      </c>
      <c r="F45" s="142">
        <v>17600.826000000001</v>
      </c>
      <c r="G45" s="142">
        <v>15219</v>
      </c>
      <c r="H45" s="112">
        <v>13401</v>
      </c>
      <c r="I45" s="112">
        <v>9922.3019999999997</v>
      </c>
      <c r="J45" s="112">
        <v>14194</v>
      </c>
    </row>
    <row r="46" spans="1:10" x14ac:dyDescent="0.2">
      <c r="A46" s="5" t="s">
        <v>635</v>
      </c>
      <c r="B46" s="112">
        <v>422728</v>
      </c>
      <c r="C46" s="140">
        <v>447442</v>
      </c>
      <c r="D46" s="112">
        <v>31016.23</v>
      </c>
      <c r="E46" s="112">
        <v>36782.063999999998</v>
      </c>
      <c r="F46" s="142">
        <v>37677.512999999999</v>
      </c>
      <c r="G46" s="142">
        <v>29832</v>
      </c>
      <c r="H46" s="112">
        <v>40202</v>
      </c>
      <c r="I46" s="112">
        <v>35121.400999999998</v>
      </c>
      <c r="J46" s="112">
        <v>41209</v>
      </c>
    </row>
    <row r="47" spans="1:10" x14ac:dyDescent="0.2">
      <c r="A47" s="5" t="s">
        <v>636</v>
      </c>
      <c r="B47" s="112">
        <v>95983</v>
      </c>
      <c r="C47" s="140">
        <v>61824</v>
      </c>
      <c r="D47" s="112">
        <v>4827.982</v>
      </c>
      <c r="E47" s="112">
        <v>4844.3950000000004</v>
      </c>
      <c r="F47" s="142">
        <v>4649.7619999999997</v>
      </c>
      <c r="G47" s="142">
        <v>5167</v>
      </c>
      <c r="H47" s="112">
        <v>5713</v>
      </c>
      <c r="I47" s="112">
        <v>4489.9920000000002</v>
      </c>
      <c r="J47" s="112">
        <v>4901</v>
      </c>
    </row>
    <row r="48" spans="1:10" x14ac:dyDescent="0.2">
      <c r="A48" s="5" t="s">
        <v>637</v>
      </c>
      <c r="B48" s="112">
        <v>6308</v>
      </c>
      <c r="C48" s="140">
        <v>4276</v>
      </c>
      <c r="D48" s="112">
        <v>463.65899999999999</v>
      </c>
      <c r="E48" s="112">
        <v>333.298</v>
      </c>
      <c r="F48" s="142">
        <v>404.55599999999998</v>
      </c>
      <c r="G48" s="142">
        <v>286</v>
      </c>
      <c r="H48" s="112">
        <v>345</v>
      </c>
      <c r="I48" s="112">
        <v>379.82299999999998</v>
      </c>
      <c r="J48" s="112">
        <v>586</v>
      </c>
    </row>
    <row r="49" spans="1:10" x14ac:dyDescent="0.2">
      <c r="A49" s="5" t="s">
        <v>638</v>
      </c>
      <c r="B49" s="112">
        <v>1569063</v>
      </c>
      <c r="C49" s="140">
        <v>1387028</v>
      </c>
      <c r="D49" s="112">
        <v>128594.14200000001</v>
      </c>
      <c r="E49" s="112">
        <v>116457.951</v>
      </c>
      <c r="F49" s="142">
        <v>98143.870999999999</v>
      </c>
      <c r="G49" s="142">
        <v>116667</v>
      </c>
      <c r="H49" s="112">
        <v>134250</v>
      </c>
      <c r="I49" s="112">
        <v>112750.00399999999</v>
      </c>
      <c r="J49" s="112">
        <v>161883</v>
      </c>
    </row>
    <row r="50" spans="1:10" x14ac:dyDescent="0.2">
      <c r="A50" s="5" t="s">
        <v>639</v>
      </c>
      <c r="B50" s="112">
        <v>237565</v>
      </c>
      <c r="C50" s="140">
        <v>249785</v>
      </c>
      <c r="D50" s="112">
        <v>26222.821569316759</v>
      </c>
      <c r="E50" s="112">
        <v>26788.631000000001</v>
      </c>
      <c r="F50" s="142">
        <v>25284.198</v>
      </c>
      <c r="G50" s="142">
        <v>33508</v>
      </c>
      <c r="H50" s="112">
        <v>32804</v>
      </c>
      <c r="I50" s="112">
        <v>28271.072</v>
      </c>
      <c r="J50" s="112">
        <v>35821</v>
      </c>
    </row>
    <row r="51" spans="1:10" x14ac:dyDescent="0.2">
      <c r="A51" s="5" t="s">
        <v>640</v>
      </c>
      <c r="B51" s="112">
        <v>7626</v>
      </c>
      <c r="C51" s="140">
        <v>7509</v>
      </c>
      <c r="D51" s="112">
        <v>219.87100000000001</v>
      </c>
      <c r="E51" s="112">
        <v>1347.433</v>
      </c>
      <c r="F51" s="142">
        <v>763.02200000000005</v>
      </c>
      <c r="G51" s="142">
        <v>1014</v>
      </c>
      <c r="H51" s="112">
        <v>277</v>
      </c>
      <c r="I51" s="112">
        <v>184.05600000000001</v>
      </c>
      <c r="J51" s="112">
        <v>335</v>
      </c>
    </row>
    <row r="52" spans="1:10" x14ac:dyDescent="0.2">
      <c r="A52" s="5" t="s">
        <v>641</v>
      </c>
      <c r="B52" s="112">
        <v>14359</v>
      </c>
      <c r="C52" s="140">
        <v>7690</v>
      </c>
      <c r="D52" s="112">
        <v>1490.953</v>
      </c>
      <c r="E52" s="112">
        <v>864.88099999999997</v>
      </c>
      <c r="F52" s="142">
        <v>385.16800000000001</v>
      </c>
      <c r="G52" s="142">
        <v>335</v>
      </c>
      <c r="H52" s="112">
        <v>962</v>
      </c>
      <c r="I52" s="112">
        <v>66.418000000000006</v>
      </c>
      <c r="J52" s="112">
        <v>1112</v>
      </c>
    </row>
    <row r="53" spans="1:10" x14ac:dyDescent="0.2">
      <c r="A53" s="5" t="s">
        <v>642</v>
      </c>
      <c r="B53" s="112">
        <v>9358</v>
      </c>
      <c r="C53" s="140">
        <v>12524</v>
      </c>
      <c r="D53" s="112">
        <v>587.125</v>
      </c>
      <c r="E53" s="112">
        <v>663.46400000000006</v>
      </c>
      <c r="F53" s="142">
        <v>798.65</v>
      </c>
      <c r="G53" s="142">
        <v>650</v>
      </c>
      <c r="H53" s="112">
        <v>540</v>
      </c>
      <c r="I53" s="112">
        <v>346.80799999999999</v>
      </c>
      <c r="J53" s="112">
        <v>556</v>
      </c>
    </row>
    <row r="54" spans="1:10" x14ac:dyDescent="0.2">
      <c r="A54" s="5" t="s">
        <v>643</v>
      </c>
      <c r="B54" s="112">
        <v>33491</v>
      </c>
      <c r="C54" s="140">
        <v>23876</v>
      </c>
      <c r="D54" s="112">
        <v>12.081</v>
      </c>
      <c r="E54" s="112">
        <v>69.902000000000001</v>
      </c>
      <c r="F54" s="142">
        <v>3201.8110000000001</v>
      </c>
      <c r="G54" s="142">
        <v>2520</v>
      </c>
      <c r="H54" s="112">
        <v>9438</v>
      </c>
      <c r="I54" s="112">
        <v>7546.7269999999999</v>
      </c>
      <c r="J54" s="112">
        <v>4083</v>
      </c>
    </row>
    <row r="55" spans="1:10" x14ac:dyDescent="0.2">
      <c r="A55" s="5" t="s">
        <v>644</v>
      </c>
      <c r="B55" s="112" t="s">
        <v>180</v>
      </c>
      <c r="C55" s="140">
        <v>787</v>
      </c>
      <c r="D55" s="112">
        <v>87.397000000000006</v>
      </c>
      <c r="E55" s="112">
        <v>0</v>
      </c>
      <c r="F55" s="142">
        <v>0</v>
      </c>
      <c r="G55" s="142">
        <v>0</v>
      </c>
      <c r="H55" s="112">
        <v>0</v>
      </c>
      <c r="I55" s="112">
        <v>0</v>
      </c>
      <c r="J55" s="112">
        <v>0</v>
      </c>
    </row>
    <row r="56" spans="1:10" x14ac:dyDescent="0.2">
      <c r="A56" s="5" t="s">
        <v>645</v>
      </c>
      <c r="B56" s="112">
        <v>223997</v>
      </c>
      <c r="C56" s="140">
        <v>189875</v>
      </c>
      <c r="D56" s="112">
        <v>18095.179</v>
      </c>
      <c r="E56" s="112">
        <v>21927.251</v>
      </c>
      <c r="F56" s="142">
        <v>14727.939</v>
      </c>
      <c r="G56" s="142">
        <v>13248</v>
      </c>
      <c r="H56" s="112">
        <v>15572</v>
      </c>
      <c r="I56" s="112">
        <v>25074.001</v>
      </c>
      <c r="J56" s="112">
        <v>32251</v>
      </c>
    </row>
    <row r="57" spans="1:10" x14ac:dyDescent="0.2">
      <c r="A57" s="5" t="s">
        <v>646</v>
      </c>
      <c r="B57" s="112">
        <v>49515</v>
      </c>
      <c r="C57" s="140">
        <v>47349</v>
      </c>
      <c r="D57" s="112">
        <v>4443.6670000000004</v>
      </c>
      <c r="E57" s="112">
        <v>6091.5020000000004</v>
      </c>
      <c r="F57" s="142">
        <v>4243.5060000000003</v>
      </c>
      <c r="G57" s="142">
        <v>5376</v>
      </c>
      <c r="H57" s="112">
        <v>3953</v>
      </c>
      <c r="I57" s="112">
        <v>2878.3589999999999</v>
      </c>
      <c r="J57" s="112">
        <v>3243</v>
      </c>
    </row>
    <row r="58" spans="1:10" s="139" customFormat="1" ht="15.75" thickBot="1" x14ac:dyDescent="0.3">
      <c r="A58" s="107" t="s">
        <v>647</v>
      </c>
      <c r="B58" s="125">
        <v>2598387</v>
      </c>
      <c r="C58" s="110">
        <v>2139345</v>
      </c>
      <c r="D58" s="125">
        <v>173094.15043068328</v>
      </c>
      <c r="E58" s="125">
        <v>215137.78200000001</v>
      </c>
      <c r="F58" s="143">
        <v>183600.15400000001</v>
      </c>
      <c r="G58" s="143">
        <v>160005</v>
      </c>
      <c r="H58" s="125">
        <v>211998</v>
      </c>
      <c r="I58" s="125">
        <v>192794.946</v>
      </c>
      <c r="J58" s="125">
        <v>185942</v>
      </c>
    </row>
    <row r="59" spans="1:10" s="139" customFormat="1" ht="16.5" thickTop="1" thickBot="1" x14ac:dyDescent="0.3">
      <c r="A59" s="83" t="s">
        <v>497</v>
      </c>
      <c r="B59" s="129">
        <v>31782088</v>
      </c>
      <c r="C59" s="141">
        <v>27724078</v>
      </c>
      <c r="D59" s="129">
        <v>2196951.031</v>
      </c>
      <c r="E59" s="129">
        <v>2822294.5019999999</v>
      </c>
      <c r="F59" s="144">
        <v>2791952.5520000001</v>
      </c>
      <c r="G59" s="144">
        <v>2582949</v>
      </c>
      <c r="H59" s="144">
        <v>2567081</v>
      </c>
      <c r="I59" s="144">
        <v>2351159.9360000002</v>
      </c>
      <c r="J59" s="144">
        <v>2839888</v>
      </c>
    </row>
    <row r="60" spans="1:10" ht="15" thickTop="1" x14ac:dyDescent="0.2">
      <c r="A60" s="522" t="s">
        <v>810</v>
      </c>
      <c r="B60" s="522"/>
      <c r="C60" s="522"/>
      <c r="D60" s="522"/>
      <c r="E60" s="522"/>
      <c r="F60" s="522"/>
      <c r="G60" s="522"/>
      <c r="H60" s="522"/>
      <c r="I60" s="522"/>
      <c r="J60" s="522"/>
    </row>
  </sheetData>
  <mergeCells count="8">
    <mergeCell ref="A1:J1"/>
    <mergeCell ref="A2:J2"/>
    <mergeCell ref="A3:J3"/>
    <mergeCell ref="A60:J60"/>
    <mergeCell ref="A4:A5"/>
    <mergeCell ref="B4:B5"/>
    <mergeCell ref="C4:C5"/>
    <mergeCell ref="F4:J4"/>
  </mergeCells>
  <pageMargins left="0.7" right="0.7" top="0.75" bottom="0.75" header="0.3" footer="0.3"/>
  <pageSetup paperSize="9" scale="81"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D65" sqref="D65"/>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393" t="s">
        <v>648</v>
      </c>
      <c r="B1" s="393"/>
      <c r="C1" s="393"/>
      <c r="D1" s="393"/>
      <c r="E1" s="393"/>
      <c r="F1" s="393"/>
      <c r="G1" s="393"/>
      <c r="H1" s="393"/>
      <c r="I1" s="393"/>
      <c r="J1" s="393"/>
    </row>
    <row r="2" spans="1:10" x14ac:dyDescent="0.2">
      <c r="A2" s="449" t="s">
        <v>503</v>
      </c>
      <c r="B2" s="449"/>
      <c r="C2" s="449"/>
      <c r="D2" s="449"/>
      <c r="E2" s="449"/>
      <c r="F2" s="449"/>
      <c r="G2" s="449"/>
      <c r="H2" s="449"/>
      <c r="I2" s="449"/>
      <c r="J2" s="449"/>
    </row>
    <row r="3" spans="1:10" ht="15" thickBot="1" x14ac:dyDescent="0.25">
      <c r="A3" s="359" t="s">
        <v>649</v>
      </c>
      <c r="B3" s="359"/>
      <c r="C3" s="359"/>
      <c r="D3" s="359"/>
      <c r="E3" s="359"/>
      <c r="F3" s="359"/>
      <c r="G3" s="359"/>
      <c r="H3" s="359"/>
      <c r="I3" s="359"/>
      <c r="J3" s="359"/>
    </row>
    <row r="4" spans="1:10" ht="15.75" thickTop="1" thickBot="1" x14ac:dyDescent="0.25">
      <c r="A4" s="518" t="s">
        <v>538</v>
      </c>
      <c r="B4" s="520" t="s">
        <v>131</v>
      </c>
      <c r="C4" s="520" t="s">
        <v>650</v>
      </c>
      <c r="D4" s="240">
        <v>2023</v>
      </c>
      <c r="E4" s="237">
        <v>2023</v>
      </c>
      <c r="F4" s="372">
        <v>2024</v>
      </c>
      <c r="G4" s="374"/>
      <c r="H4" s="374"/>
      <c r="I4" s="374"/>
      <c r="J4" s="374"/>
    </row>
    <row r="5" spans="1:10" ht="15" thickBot="1" x14ac:dyDescent="0.25">
      <c r="A5" s="519"/>
      <c r="B5" s="521"/>
      <c r="C5" s="521"/>
      <c r="D5" s="22" t="s">
        <v>47</v>
      </c>
      <c r="E5" s="22" t="s">
        <v>42</v>
      </c>
      <c r="F5" s="100" t="s">
        <v>43</v>
      </c>
      <c r="G5" s="47" t="s">
        <v>44</v>
      </c>
      <c r="H5" s="47" t="s">
        <v>45</v>
      </c>
      <c r="I5" s="47" t="s">
        <v>46</v>
      </c>
      <c r="J5" s="47" t="s">
        <v>910</v>
      </c>
    </row>
    <row r="6" spans="1:10" s="139" customFormat="1" ht="15.75" thickTop="1" x14ac:dyDescent="0.25">
      <c r="A6" s="92" t="s">
        <v>836</v>
      </c>
      <c r="B6" s="125">
        <v>7932418</v>
      </c>
      <c r="C6" s="125">
        <v>7965627</v>
      </c>
      <c r="D6" s="132">
        <v>587067.89899999998</v>
      </c>
      <c r="E6" s="125">
        <v>553360.85239999997</v>
      </c>
      <c r="F6" s="132">
        <v>694859.65819999995</v>
      </c>
      <c r="G6" s="132">
        <v>752496.1727</v>
      </c>
      <c r="H6" s="132">
        <v>752142.9584</v>
      </c>
      <c r="I6" s="132">
        <v>493687.38410000002</v>
      </c>
      <c r="J6" s="132">
        <v>512974.03360000002</v>
      </c>
    </row>
    <row r="7" spans="1:10" x14ac:dyDescent="0.2">
      <c r="A7" s="46" t="s">
        <v>652</v>
      </c>
      <c r="B7" s="112">
        <v>169014</v>
      </c>
      <c r="C7" s="112">
        <v>159995</v>
      </c>
      <c r="D7" s="137">
        <v>10899.443600000001</v>
      </c>
      <c r="E7" s="112">
        <v>7640.4314999999997</v>
      </c>
      <c r="F7" s="137">
        <v>8120.1683999999996</v>
      </c>
      <c r="G7" s="137">
        <v>9412.3986000000004</v>
      </c>
      <c r="H7" s="137">
        <v>9576.9107999999997</v>
      </c>
      <c r="I7" s="137">
        <v>6682.1583000000001</v>
      </c>
      <c r="J7" s="137">
        <v>13771.960300000001</v>
      </c>
    </row>
    <row r="8" spans="1:10" x14ac:dyDescent="0.2">
      <c r="A8" s="46" t="s">
        <v>653</v>
      </c>
      <c r="B8" s="112">
        <v>328297</v>
      </c>
      <c r="C8" s="112">
        <v>958442</v>
      </c>
      <c r="D8" s="137">
        <v>18866.771000000001</v>
      </c>
      <c r="E8" s="112">
        <v>23273.745299999999</v>
      </c>
      <c r="F8" s="137">
        <v>23443.322400000001</v>
      </c>
      <c r="G8" s="137">
        <v>21886.041099999999</v>
      </c>
      <c r="H8" s="137">
        <v>34083.566099999996</v>
      </c>
      <c r="I8" s="137">
        <v>5168.0447999999997</v>
      </c>
      <c r="J8" s="137">
        <v>11316.875</v>
      </c>
    </row>
    <row r="9" spans="1:10" x14ac:dyDescent="0.2">
      <c r="A9" s="46" t="s">
        <v>654</v>
      </c>
      <c r="B9" s="112">
        <v>32747</v>
      </c>
      <c r="C9" s="112">
        <v>9182</v>
      </c>
      <c r="D9" s="137">
        <v>1254.973</v>
      </c>
      <c r="E9" s="112">
        <v>2376.9537999999998</v>
      </c>
      <c r="F9" s="137">
        <v>2540.2829999999999</v>
      </c>
      <c r="G9" s="137">
        <v>1852.5473</v>
      </c>
      <c r="H9" s="137">
        <v>1907.4</v>
      </c>
      <c r="I9" s="137">
        <v>1304.48</v>
      </c>
      <c r="J9" s="137">
        <v>1331.627</v>
      </c>
    </row>
    <row r="10" spans="1:10" x14ac:dyDescent="0.2">
      <c r="A10" s="46" t="s">
        <v>655</v>
      </c>
      <c r="B10" s="112">
        <v>561130</v>
      </c>
      <c r="C10" s="112">
        <v>495361</v>
      </c>
      <c r="D10" s="137">
        <v>41678.169000000002</v>
      </c>
      <c r="E10" s="112">
        <v>66023.857000000004</v>
      </c>
      <c r="F10" s="137">
        <v>63721.763899999998</v>
      </c>
      <c r="G10" s="137">
        <v>45202.025999999998</v>
      </c>
      <c r="H10" s="137">
        <v>57585.423300000002</v>
      </c>
      <c r="I10" s="137">
        <v>51268.228000000003</v>
      </c>
      <c r="J10" s="137">
        <v>57005.878700000001</v>
      </c>
    </row>
    <row r="11" spans="1:10" x14ac:dyDescent="0.2">
      <c r="A11" s="46" t="s">
        <v>656</v>
      </c>
      <c r="B11" s="112">
        <v>160067</v>
      </c>
      <c r="C11" s="112">
        <v>107801</v>
      </c>
      <c r="D11" s="137">
        <v>7444.0731999999998</v>
      </c>
      <c r="E11" s="112">
        <v>12221.5525</v>
      </c>
      <c r="F11" s="137">
        <v>15273.3338</v>
      </c>
      <c r="G11" s="137">
        <v>13595.3912</v>
      </c>
      <c r="H11" s="137">
        <v>13968.6975</v>
      </c>
      <c r="I11" s="137">
        <v>13802.4085</v>
      </c>
      <c r="J11" s="137">
        <v>19195.530900000002</v>
      </c>
    </row>
    <row r="12" spans="1:10" x14ac:dyDescent="0.2">
      <c r="A12" s="46" t="s">
        <v>657</v>
      </c>
      <c r="B12" s="112">
        <v>238968</v>
      </c>
      <c r="C12" s="112">
        <v>304105</v>
      </c>
      <c r="D12" s="137">
        <v>29153.794999999998</v>
      </c>
      <c r="E12" s="112">
        <v>10457.075000000001</v>
      </c>
      <c r="F12" s="137">
        <v>3430.55</v>
      </c>
      <c r="G12" s="137">
        <v>8022.39</v>
      </c>
      <c r="H12" s="137">
        <v>3237.4380000000001</v>
      </c>
      <c r="I12" s="137">
        <v>261.91300000000001</v>
      </c>
      <c r="J12" s="137">
        <v>9920</v>
      </c>
    </row>
    <row r="13" spans="1:10" x14ac:dyDescent="0.2">
      <c r="A13" s="46" t="s">
        <v>658</v>
      </c>
      <c r="B13" s="112">
        <v>3151276</v>
      </c>
      <c r="C13" s="112">
        <v>3362775</v>
      </c>
      <c r="D13" s="137">
        <v>327700.58439999999</v>
      </c>
      <c r="E13" s="112">
        <v>189108.61900000001</v>
      </c>
      <c r="F13" s="137">
        <v>233655.28690000001</v>
      </c>
      <c r="G13" s="137">
        <v>220836.89600000001</v>
      </c>
      <c r="H13" s="137">
        <v>275830.32429999998</v>
      </c>
      <c r="I13" s="137">
        <v>214137.679</v>
      </c>
      <c r="J13" s="137">
        <v>218415.476</v>
      </c>
    </row>
    <row r="14" spans="1:10" x14ac:dyDescent="0.2">
      <c r="A14" s="46" t="s">
        <v>659</v>
      </c>
      <c r="B14" s="112">
        <v>189178</v>
      </c>
      <c r="C14" s="112">
        <v>5301</v>
      </c>
      <c r="D14" s="137">
        <v>565.62019999999995</v>
      </c>
      <c r="E14" s="112">
        <v>156.96</v>
      </c>
      <c r="F14" s="137">
        <v>268.5</v>
      </c>
      <c r="G14" s="137">
        <v>131.78</v>
      </c>
      <c r="H14" s="137">
        <v>254.95</v>
      </c>
      <c r="I14" s="137">
        <v>246.05250000000001</v>
      </c>
      <c r="J14" s="137">
        <v>366.46390000000002</v>
      </c>
    </row>
    <row r="15" spans="1:10" x14ac:dyDescent="0.2">
      <c r="A15" s="46" t="s">
        <v>660</v>
      </c>
      <c r="B15" s="112">
        <v>512929</v>
      </c>
      <c r="C15" s="112">
        <v>748045</v>
      </c>
      <c r="D15" s="137">
        <v>55934.313300000002</v>
      </c>
      <c r="E15" s="112">
        <v>40119.055699999997</v>
      </c>
      <c r="F15" s="137">
        <v>47486.484700000001</v>
      </c>
      <c r="G15" s="137">
        <v>49069.694300000003</v>
      </c>
      <c r="H15" s="137">
        <v>54023.177900000002</v>
      </c>
      <c r="I15" s="137">
        <v>39521.534200000002</v>
      </c>
      <c r="J15" s="137">
        <v>29479.371999999999</v>
      </c>
    </row>
    <row r="16" spans="1:10" x14ac:dyDescent="0.2">
      <c r="A16" s="46" t="s">
        <v>829</v>
      </c>
      <c r="B16" s="112">
        <v>2588811</v>
      </c>
      <c r="C16" s="112">
        <v>1814619</v>
      </c>
      <c r="D16" s="137">
        <v>93570.156300000002</v>
      </c>
      <c r="E16" s="112">
        <v>201982.60260000001</v>
      </c>
      <c r="F16" s="137">
        <v>296919.96509999997</v>
      </c>
      <c r="G16" s="137">
        <v>382487.00819999998</v>
      </c>
      <c r="H16" s="137">
        <v>301675.07049999997</v>
      </c>
      <c r="I16" s="137">
        <v>161294.88579999999</v>
      </c>
      <c r="J16" s="137">
        <v>152170.8498</v>
      </c>
    </row>
    <row r="17" spans="1:10" s="139" customFormat="1" ht="15" x14ac:dyDescent="0.25">
      <c r="A17" s="92" t="s">
        <v>835</v>
      </c>
      <c r="B17" s="125">
        <v>9644477</v>
      </c>
      <c r="C17" s="125">
        <v>4431564</v>
      </c>
      <c r="D17" s="132">
        <v>295401.38147000002</v>
      </c>
      <c r="E17" s="125">
        <v>616309.60450000002</v>
      </c>
      <c r="F17" s="132">
        <v>691916.98010000004</v>
      </c>
      <c r="G17" s="132">
        <v>637982.68830000004</v>
      </c>
      <c r="H17" s="132">
        <v>731799.65090000001</v>
      </c>
      <c r="I17" s="132">
        <v>759694.36676</v>
      </c>
      <c r="J17" s="132">
        <v>848486.12918000005</v>
      </c>
    </row>
    <row r="18" spans="1:10" x14ac:dyDescent="0.2">
      <c r="A18" s="46" t="s">
        <v>662</v>
      </c>
      <c r="B18" s="112">
        <v>794885</v>
      </c>
      <c r="C18" s="112">
        <v>356591</v>
      </c>
      <c r="D18" s="137">
        <v>22323.715</v>
      </c>
      <c r="E18" s="112">
        <v>29579.960899999998</v>
      </c>
      <c r="F18" s="137">
        <v>27331.001100000001</v>
      </c>
      <c r="G18" s="137">
        <v>40961.375099999997</v>
      </c>
      <c r="H18" s="137">
        <v>31804.287499999999</v>
      </c>
      <c r="I18" s="137">
        <v>33387.367359999997</v>
      </c>
      <c r="J18" s="137">
        <v>30028.821199999998</v>
      </c>
    </row>
    <row r="19" spans="1:10" x14ac:dyDescent="0.2">
      <c r="A19" s="46" t="s">
        <v>663</v>
      </c>
      <c r="B19" s="112">
        <v>442997</v>
      </c>
      <c r="C19" s="112">
        <v>221239</v>
      </c>
      <c r="D19" s="137">
        <v>15350.5267</v>
      </c>
      <c r="E19" s="112">
        <v>27710.9234</v>
      </c>
      <c r="F19" s="137">
        <v>31030.920600000001</v>
      </c>
      <c r="G19" s="137">
        <v>19877.293000000001</v>
      </c>
      <c r="H19" s="137">
        <v>22137.739799999999</v>
      </c>
      <c r="I19" s="137">
        <v>21118.596799999999</v>
      </c>
      <c r="J19" s="137">
        <v>26239.876100000001</v>
      </c>
    </row>
    <row r="20" spans="1:10" x14ac:dyDescent="0.2">
      <c r="A20" s="46" t="s">
        <v>664</v>
      </c>
      <c r="B20" s="112">
        <v>1212164</v>
      </c>
      <c r="C20" s="112">
        <v>657692</v>
      </c>
      <c r="D20" s="137">
        <v>40197.936399999999</v>
      </c>
      <c r="E20" s="112">
        <v>41963.101999999999</v>
      </c>
      <c r="F20" s="137">
        <v>41750.299299999999</v>
      </c>
      <c r="G20" s="137">
        <v>33427.530299999999</v>
      </c>
      <c r="H20" s="137">
        <v>29330.1594</v>
      </c>
      <c r="I20" s="137">
        <v>33785.662700000001</v>
      </c>
      <c r="J20" s="137">
        <v>39462.233099999998</v>
      </c>
    </row>
    <row r="21" spans="1:10" x14ac:dyDescent="0.2">
      <c r="A21" s="46" t="s">
        <v>665</v>
      </c>
      <c r="B21" s="112">
        <v>110585</v>
      </c>
      <c r="C21" s="112">
        <v>23653</v>
      </c>
      <c r="D21" s="137">
        <v>1181.6846</v>
      </c>
      <c r="E21" s="112">
        <v>4474.3694999999998</v>
      </c>
      <c r="F21" s="137">
        <v>5177.8973999999998</v>
      </c>
      <c r="G21" s="137">
        <v>7032.7003999999997</v>
      </c>
      <c r="H21" s="137">
        <v>5605.6089000000002</v>
      </c>
      <c r="I21" s="137">
        <v>5257.5290999999997</v>
      </c>
      <c r="J21" s="137">
        <v>8431.7181</v>
      </c>
    </row>
    <row r="22" spans="1:10" x14ac:dyDescent="0.2">
      <c r="A22" s="46" t="s">
        <v>666</v>
      </c>
      <c r="B22" s="112">
        <v>1818442</v>
      </c>
      <c r="C22" s="112">
        <v>1038978</v>
      </c>
      <c r="D22" s="137">
        <v>85303.954899999997</v>
      </c>
      <c r="E22" s="112">
        <v>222160.0459</v>
      </c>
      <c r="F22" s="137">
        <v>237201.98620000001</v>
      </c>
      <c r="G22" s="137">
        <v>252264.01250000001</v>
      </c>
      <c r="H22" s="137">
        <v>349064.56069999997</v>
      </c>
      <c r="I22" s="137">
        <v>362675.00640000001</v>
      </c>
      <c r="J22" s="137">
        <v>369029.15416999999</v>
      </c>
    </row>
    <row r="23" spans="1:10" x14ac:dyDescent="0.2">
      <c r="A23" s="46" t="s">
        <v>667</v>
      </c>
      <c r="B23" s="112">
        <v>2251641</v>
      </c>
      <c r="C23" s="112">
        <v>734150</v>
      </c>
      <c r="D23" s="137">
        <v>37903.129999999997</v>
      </c>
      <c r="E23" s="112">
        <v>164038.13260000001</v>
      </c>
      <c r="F23" s="137">
        <v>206881.70050000001</v>
      </c>
      <c r="G23" s="137">
        <v>168689.02239999999</v>
      </c>
      <c r="H23" s="137">
        <v>175915.90210000001</v>
      </c>
      <c r="I23" s="137">
        <v>147296.6513</v>
      </c>
      <c r="J23" s="137">
        <v>206668.61840000001</v>
      </c>
    </row>
    <row r="24" spans="1:10" x14ac:dyDescent="0.2">
      <c r="A24" s="46" t="s">
        <v>668</v>
      </c>
      <c r="B24" s="112">
        <v>119637</v>
      </c>
      <c r="C24" s="112">
        <v>57319</v>
      </c>
      <c r="D24" s="137">
        <v>1816.8625</v>
      </c>
      <c r="E24" s="112">
        <v>9898.3277999999991</v>
      </c>
      <c r="F24" s="137">
        <v>6644.5757999999996</v>
      </c>
      <c r="G24" s="137">
        <v>5873.7253000000001</v>
      </c>
      <c r="H24" s="137">
        <v>6542.6598999999997</v>
      </c>
      <c r="I24" s="137">
        <v>5502.1755000000003</v>
      </c>
      <c r="J24" s="137">
        <v>8071.7340000000004</v>
      </c>
    </row>
    <row r="25" spans="1:10" x14ac:dyDescent="0.2">
      <c r="A25" s="46" t="s">
        <v>669</v>
      </c>
      <c r="B25" s="112">
        <v>2894126</v>
      </c>
      <c r="C25" s="112">
        <v>1341942</v>
      </c>
      <c r="D25" s="137">
        <v>91323.571370000005</v>
      </c>
      <c r="E25" s="112">
        <v>116484.7424</v>
      </c>
      <c r="F25" s="137">
        <v>135898.5992</v>
      </c>
      <c r="G25" s="137">
        <v>109857.02929999999</v>
      </c>
      <c r="H25" s="137">
        <v>111398.7326</v>
      </c>
      <c r="I25" s="137">
        <v>150671.37760000001</v>
      </c>
      <c r="J25" s="137">
        <v>160553.97411000001</v>
      </c>
    </row>
    <row r="26" spans="1:10" s="139" customFormat="1" ht="15" x14ac:dyDescent="0.25">
      <c r="A26" s="92" t="s">
        <v>834</v>
      </c>
      <c r="B26" s="125">
        <v>3628596</v>
      </c>
      <c r="C26" s="125">
        <v>1266210</v>
      </c>
      <c r="D26" s="132">
        <v>91564.597099999999</v>
      </c>
      <c r="E26" s="125">
        <v>149793.17619999999</v>
      </c>
      <c r="F26" s="132">
        <v>115055.2265</v>
      </c>
      <c r="G26" s="132">
        <v>129805.8015</v>
      </c>
      <c r="H26" s="132">
        <v>125308.32</v>
      </c>
      <c r="I26" s="132">
        <v>117490.111</v>
      </c>
      <c r="J26" s="132">
        <v>166447.75659999999</v>
      </c>
    </row>
    <row r="27" spans="1:10" x14ac:dyDescent="0.2">
      <c r="A27" s="46" t="s">
        <v>671</v>
      </c>
      <c r="B27" s="112">
        <v>3009873</v>
      </c>
      <c r="C27" s="112">
        <v>1073575</v>
      </c>
      <c r="D27" s="137">
        <v>71554.131699999998</v>
      </c>
      <c r="E27" s="112">
        <v>122846.57610000001</v>
      </c>
      <c r="F27" s="137">
        <v>78496.0236</v>
      </c>
      <c r="G27" s="137">
        <v>107589.09480000001</v>
      </c>
      <c r="H27" s="137">
        <v>100670.46739999999</v>
      </c>
      <c r="I27" s="137">
        <v>105996.4584</v>
      </c>
      <c r="J27" s="137">
        <v>157871.32130000001</v>
      </c>
    </row>
    <row r="28" spans="1:10" x14ac:dyDescent="0.2">
      <c r="A28" s="46" t="s">
        <v>672</v>
      </c>
      <c r="B28" s="112">
        <v>564509</v>
      </c>
      <c r="C28" s="112">
        <v>135360</v>
      </c>
      <c r="D28" s="137">
        <v>17616.289400000001</v>
      </c>
      <c r="E28" s="112">
        <v>25104.531999999999</v>
      </c>
      <c r="F28" s="137">
        <v>35829.364399999999</v>
      </c>
      <c r="G28" s="137">
        <v>21974.952799999999</v>
      </c>
      <c r="H28" s="137">
        <v>23584.990099999999</v>
      </c>
      <c r="I28" s="137">
        <v>9931.5596000000005</v>
      </c>
      <c r="J28" s="137">
        <v>8303.6422999999995</v>
      </c>
    </row>
    <row r="29" spans="1:10" x14ac:dyDescent="0.2">
      <c r="A29" s="46" t="s">
        <v>673</v>
      </c>
      <c r="B29" s="112">
        <v>54215</v>
      </c>
      <c r="C29" s="112">
        <v>57275</v>
      </c>
      <c r="D29" s="137">
        <v>2394.1759999999999</v>
      </c>
      <c r="E29" s="112">
        <v>1842.0681</v>
      </c>
      <c r="F29" s="137">
        <v>729.83849999999995</v>
      </c>
      <c r="G29" s="137">
        <v>241.75389999999999</v>
      </c>
      <c r="H29" s="137">
        <v>1052.8625</v>
      </c>
      <c r="I29" s="137">
        <v>1562.0930000000001</v>
      </c>
      <c r="J29" s="137">
        <v>272.79300000000001</v>
      </c>
    </row>
    <row r="30" spans="1:10" s="139" customFormat="1" ht="15" x14ac:dyDescent="0.25">
      <c r="A30" s="92" t="s">
        <v>833</v>
      </c>
      <c r="B30" s="125">
        <v>18743154</v>
      </c>
      <c r="C30" s="125">
        <v>17538524</v>
      </c>
      <c r="D30" s="132">
        <v>1341808.7608</v>
      </c>
      <c r="E30" s="125">
        <v>1236466.09668</v>
      </c>
      <c r="F30" s="132">
        <v>1429939.6200999999</v>
      </c>
      <c r="G30" s="132">
        <v>1196927.7259</v>
      </c>
      <c r="H30" s="132">
        <v>1098997.6558999999</v>
      </c>
      <c r="I30" s="132">
        <v>1261267.6368</v>
      </c>
      <c r="J30" s="132">
        <v>1362200.6675</v>
      </c>
    </row>
    <row r="31" spans="1:10" x14ac:dyDescent="0.2">
      <c r="A31" s="46" t="s">
        <v>675</v>
      </c>
      <c r="B31" s="112">
        <v>10296177</v>
      </c>
      <c r="C31" s="112">
        <v>8974862</v>
      </c>
      <c r="D31" s="137">
        <v>517544.35379999998</v>
      </c>
      <c r="E31" s="112">
        <v>498621.51539999997</v>
      </c>
      <c r="F31" s="137">
        <v>393153.09230000002</v>
      </c>
      <c r="G31" s="137">
        <v>520401.37969999999</v>
      </c>
      <c r="H31" s="137">
        <v>432300.31030000001</v>
      </c>
      <c r="I31" s="137">
        <v>486894.51390000002</v>
      </c>
      <c r="J31" s="137">
        <v>626067.80819999997</v>
      </c>
    </row>
    <row r="32" spans="1:10" x14ac:dyDescent="0.2">
      <c r="A32" s="46" t="s">
        <v>676</v>
      </c>
      <c r="B32" s="112">
        <v>4601532</v>
      </c>
      <c r="C32" s="112">
        <v>4587541</v>
      </c>
      <c r="D32" s="137">
        <v>444706.62099999998</v>
      </c>
      <c r="E32" s="112">
        <v>420918.31177999999</v>
      </c>
      <c r="F32" s="137">
        <v>498631.09360000002</v>
      </c>
      <c r="G32" s="137">
        <v>372109.00929999998</v>
      </c>
      <c r="H32" s="137">
        <v>290523.75890000002</v>
      </c>
      <c r="I32" s="137">
        <v>449621.08059999999</v>
      </c>
      <c r="J32" s="137">
        <v>366381.08230000001</v>
      </c>
    </row>
    <row r="33" spans="1:10" x14ac:dyDescent="0.2">
      <c r="A33" s="46" t="s">
        <v>677</v>
      </c>
      <c r="B33" s="112">
        <v>3681125</v>
      </c>
      <c r="C33" s="112">
        <v>3802798</v>
      </c>
      <c r="D33" s="137">
        <v>357753.36</v>
      </c>
      <c r="E33" s="112">
        <v>304093.90000000002</v>
      </c>
      <c r="F33" s="137">
        <v>515065.26299999998</v>
      </c>
      <c r="G33" s="137">
        <v>282682.33299999998</v>
      </c>
      <c r="H33" s="137">
        <v>357929.69500000001</v>
      </c>
      <c r="I33" s="137">
        <v>304000.93599999999</v>
      </c>
      <c r="J33" s="137">
        <v>345360.33399999997</v>
      </c>
    </row>
    <row r="34" spans="1:10" x14ac:dyDescent="0.2">
      <c r="A34" s="46" t="s">
        <v>678</v>
      </c>
      <c r="B34" s="112">
        <v>163571</v>
      </c>
      <c r="C34" s="112">
        <v>172636</v>
      </c>
      <c r="D34" s="137">
        <v>21804.425999999999</v>
      </c>
      <c r="E34" s="112">
        <v>12832.369500000001</v>
      </c>
      <c r="F34" s="137">
        <v>23090.171200000001</v>
      </c>
      <c r="G34" s="137">
        <v>21707.456099999999</v>
      </c>
      <c r="H34" s="137">
        <v>18188.309700000002</v>
      </c>
      <c r="I34" s="137">
        <v>20740.291300000001</v>
      </c>
      <c r="J34" s="137">
        <v>24364.375</v>
      </c>
    </row>
    <row r="35" spans="1:10" x14ac:dyDescent="0.2">
      <c r="A35" s="46" t="s">
        <v>679</v>
      </c>
      <c r="B35" s="112">
        <v>749</v>
      </c>
      <c r="C35" s="112">
        <v>687</v>
      </c>
      <c r="D35" s="137">
        <v>0</v>
      </c>
      <c r="E35" s="112">
        <v>0</v>
      </c>
      <c r="F35" s="137">
        <v>0</v>
      </c>
      <c r="G35" s="137">
        <v>27.547799999999999</v>
      </c>
      <c r="H35" s="137">
        <v>55.582000000000001</v>
      </c>
      <c r="I35" s="137">
        <v>10.815</v>
      </c>
      <c r="J35" s="137">
        <v>27.068000000000001</v>
      </c>
    </row>
    <row r="36" spans="1:10" s="139" customFormat="1" ht="15" x14ac:dyDescent="0.25">
      <c r="A36" s="92" t="s">
        <v>832</v>
      </c>
      <c r="B36" s="125">
        <v>5705298</v>
      </c>
      <c r="C36" s="125">
        <v>4564779</v>
      </c>
      <c r="D36" s="132">
        <v>396525.16480000003</v>
      </c>
      <c r="E36" s="125">
        <v>246619.03450000001</v>
      </c>
      <c r="F36" s="132">
        <v>305970.07809999998</v>
      </c>
      <c r="G36" s="132">
        <v>300224.17170000001</v>
      </c>
      <c r="H36" s="132">
        <v>337208.60710000002</v>
      </c>
      <c r="I36" s="132">
        <v>395779.67119999998</v>
      </c>
      <c r="J36" s="132">
        <v>507945.14510000002</v>
      </c>
    </row>
    <row r="37" spans="1:10" x14ac:dyDescent="0.2">
      <c r="A37" s="46" t="s">
        <v>681</v>
      </c>
      <c r="B37" s="112">
        <v>2282657</v>
      </c>
      <c r="C37" s="112">
        <v>2430174</v>
      </c>
      <c r="D37" s="137">
        <v>211546.97159999999</v>
      </c>
      <c r="E37" s="112">
        <v>55217.161599999999</v>
      </c>
      <c r="F37" s="137">
        <v>61747.585099999997</v>
      </c>
      <c r="G37" s="137">
        <v>86424.555699999997</v>
      </c>
      <c r="H37" s="137">
        <v>116318.1747</v>
      </c>
      <c r="I37" s="137">
        <v>168901.38089999999</v>
      </c>
      <c r="J37" s="137">
        <v>201847.06039999999</v>
      </c>
    </row>
    <row r="38" spans="1:10" x14ac:dyDescent="0.2">
      <c r="A38" s="46" t="s">
        <v>682</v>
      </c>
      <c r="B38" s="112">
        <v>820084</v>
      </c>
      <c r="C38" s="112">
        <v>570674</v>
      </c>
      <c r="D38" s="137">
        <v>61681.112800000003</v>
      </c>
      <c r="E38" s="112">
        <v>40991.321199999998</v>
      </c>
      <c r="F38" s="137">
        <v>62234.669099999999</v>
      </c>
      <c r="G38" s="137">
        <v>57932.286999999997</v>
      </c>
      <c r="H38" s="137">
        <v>55636.675600000002</v>
      </c>
      <c r="I38" s="137">
        <v>55189.323499999999</v>
      </c>
      <c r="J38" s="137">
        <v>82779.695500000002</v>
      </c>
    </row>
    <row r="39" spans="1:10" x14ac:dyDescent="0.2">
      <c r="A39" s="46" t="s">
        <v>683</v>
      </c>
      <c r="B39" s="112">
        <v>921977</v>
      </c>
      <c r="C39" s="112">
        <v>595375</v>
      </c>
      <c r="D39" s="137">
        <v>56321.217700000001</v>
      </c>
      <c r="E39" s="112">
        <v>61675.400099999999</v>
      </c>
      <c r="F39" s="137">
        <v>69768.861099999995</v>
      </c>
      <c r="G39" s="137">
        <v>62441.406000000003</v>
      </c>
      <c r="H39" s="137">
        <v>67976.695900000006</v>
      </c>
      <c r="I39" s="137">
        <v>70222.978300000002</v>
      </c>
      <c r="J39" s="137">
        <v>88351.732900000003</v>
      </c>
    </row>
    <row r="40" spans="1:10" x14ac:dyDescent="0.2">
      <c r="A40" s="46" t="s">
        <v>684</v>
      </c>
      <c r="B40" s="112">
        <v>127317</v>
      </c>
      <c r="C40" s="112">
        <v>84148</v>
      </c>
      <c r="D40" s="137">
        <v>2328.7170000000001</v>
      </c>
      <c r="E40" s="112">
        <v>7097.0824000000002</v>
      </c>
      <c r="F40" s="137">
        <v>11172.226199999999</v>
      </c>
      <c r="G40" s="137">
        <v>9627.2266999999993</v>
      </c>
      <c r="H40" s="137">
        <v>10690.9946</v>
      </c>
      <c r="I40" s="137">
        <v>6957.5860000000002</v>
      </c>
      <c r="J40" s="137">
        <v>10750.773800000001</v>
      </c>
    </row>
    <row r="41" spans="1:10" x14ac:dyDescent="0.2">
      <c r="A41" s="46" t="s">
        <v>685</v>
      </c>
      <c r="B41" s="112">
        <v>1553262</v>
      </c>
      <c r="C41" s="112">
        <v>884408</v>
      </c>
      <c r="D41" s="137">
        <v>64647.145700000001</v>
      </c>
      <c r="E41" s="112">
        <v>81638.069199999998</v>
      </c>
      <c r="F41" s="137">
        <v>101046.7366</v>
      </c>
      <c r="G41" s="137">
        <v>83798.696299999996</v>
      </c>
      <c r="H41" s="137">
        <v>86586.066300000006</v>
      </c>
      <c r="I41" s="137">
        <v>94508.402499999997</v>
      </c>
      <c r="J41" s="137">
        <v>124215.88250000001</v>
      </c>
    </row>
    <row r="42" spans="1:10" s="139" customFormat="1" ht="15" x14ac:dyDescent="0.25">
      <c r="A42" s="92" t="s">
        <v>831</v>
      </c>
      <c r="B42" s="125">
        <v>10674600</v>
      </c>
      <c r="C42" s="125">
        <v>8263011</v>
      </c>
      <c r="D42" s="132">
        <v>618498.41639999999</v>
      </c>
      <c r="E42" s="125">
        <v>664071.20220000006</v>
      </c>
      <c r="F42" s="132">
        <v>860929.39009999996</v>
      </c>
      <c r="G42" s="132">
        <v>658061.67949999997</v>
      </c>
      <c r="H42" s="132">
        <v>691996.08270000003</v>
      </c>
      <c r="I42" s="132">
        <v>740319.64991000004</v>
      </c>
      <c r="J42" s="132">
        <v>802926.92039999994</v>
      </c>
    </row>
    <row r="43" spans="1:10" x14ac:dyDescent="0.2">
      <c r="A43" s="46" t="s">
        <v>687</v>
      </c>
      <c r="B43" s="112">
        <v>716653</v>
      </c>
      <c r="C43" s="112">
        <v>618589</v>
      </c>
      <c r="D43" s="137">
        <v>27797.359499999999</v>
      </c>
      <c r="E43" s="112">
        <v>15539.759</v>
      </c>
      <c r="F43" s="137">
        <v>157335.0484</v>
      </c>
      <c r="G43" s="137">
        <v>47177.139199999998</v>
      </c>
      <c r="H43" s="137">
        <v>12239.3496</v>
      </c>
      <c r="I43" s="137">
        <v>55888.425300000003</v>
      </c>
      <c r="J43" s="137">
        <v>64854.474000000002</v>
      </c>
    </row>
    <row r="44" spans="1:10" x14ac:dyDescent="0.2">
      <c r="A44" s="46" t="s">
        <v>688</v>
      </c>
      <c r="B44" s="112">
        <v>188571</v>
      </c>
      <c r="C44" s="112">
        <v>167414</v>
      </c>
      <c r="D44" s="137">
        <v>21680.305499999999</v>
      </c>
      <c r="E44" s="112">
        <v>11496.4334</v>
      </c>
      <c r="F44" s="137">
        <v>13748.0288</v>
      </c>
      <c r="G44" s="137">
        <v>14345.5517</v>
      </c>
      <c r="H44" s="137">
        <v>13089.579299999999</v>
      </c>
      <c r="I44" s="137">
        <v>13795.975899999999</v>
      </c>
      <c r="J44" s="137">
        <v>19423.5674</v>
      </c>
    </row>
    <row r="45" spans="1:10" x14ac:dyDescent="0.2">
      <c r="A45" s="46" t="s">
        <v>689</v>
      </c>
      <c r="B45" s="112">
        <v>3250664</v>
      </c>
      <c r="C45" s="112">
        <v>2196552</v>
      </c>
      <c r="D45" s="137">
        <v>135782.29259999999</v>
      </c>
      <c r="E45" s="112">
        <v>185038.899</v>
      </c>
      <c r="F45" s="137">
        <v>216190.5362</v>
      </c>
      <c r="G45" s="137">
        <v>195226.00700000001</v>
      </c>
      <c r="H45" s="137">
        <v>203928.90900000001</v>
      </c>
      <c r="I45" s="137">
        <v>198313.05420000001</v>
      </c>
      <c r="J45" s="137">
        <v>197621.33549999999</v>
      </c>
    </row>
    <row r="46" spans="1:10" x14ac:dyDescent="0.2">
      <c r="A46" s="46" t="s">
        <v>690</v>
      </c>
      <c r="B46" s="112">
        <v>838817</v>
      </c>
      <c r="C46" s="112">
        <v>686456</v>
      </c>
      <c r="D46" s="137">
        <v>63147.502800000002</v>
      </c>
      <c r="E46" s="112">
        <v>55745.566200000001</v>
      </c>
      <c r="F46" s="137">
        <v>58900.3851</v>
      </c>
      <c r="G46" s="137">
        <v>52454.863400000002</v>
      </c>
      <c r="H46" s="137">
        <v>50044.816899999998</v>
      </c>
      <c r="I46" s="137">
        <v>46319.379200000003</v>
      </c>
      <c r="J46" s="137">
        <v>67306.2408</v>
      </c>
    </row>
    <row r="47" spans="1:10" x14ac:dyDescent="0.2">
      <c r="A47" s="46" t="s">
        <v>691</v>
      </c>
      <c r="B47" s="112">
        <v>5679896</v>
      </c>
      <c r="C47" s="112">
        <v>4594000</v>
      </c>
      <c r="D47" s="137">
        <v>370090.95600000001</v>
      </c>
      <c r="E47" s="112">
        <v>396250.54460000002</v>
      </c>
      <c r="F47" s="137">
        <v>414755.39159999997</v>
      </c>
      <c r="G47" s="137">
        <v>348858.11820000003</v>
      </c>
      <c r="H47" s="137">
        <v>412693.42790000001</v>
      </c>
      <c r="I47" s="137">
        <v>426002.81530999998</v>
      </c>
      <c r="J47" s="137">
        <v>453721.3027</v>
      </c>
    </row>
    <row r="48" spans="1:10" s="139" customFormat="1" ht="15" x14ac:dyDescent="0.25">
      <c r="A48" s="92" t="s">
        <v>692</v>
      </c>
      <c r="B48" s="125">
        <v>5896808</v>
      </c>
      <c r="C48" s="125">
        <v>3449412</v>
      </c>
      <c r="D48" s="132">
        <v>251826.43875999999</v>
      </c>
      <c r="E48" s="125">
        <v>361343.66460000002</v>
      </c>
      <c r="F48" s="132">
        <v>384746.34259999997</v>
      </c>
      <c r="G48" s="132">
        <v>414455.92700000003</v>
      </c>
      <c r="H48" s="132">
        <v>373558.16940000001</v>
      </c>
      <c r="I48" s="132">
        <v>417353.21279999998</v>
      </c>
      <c r="J48" s="132">
        <v>490811.77130000002</v>
      </c>
    </row>
    <row r="49" spans="1:10" x14ac:dyDescent="0.2">
      <c r="A49" s="46" t="s">
        <v>693</v>
      </c>
      <c r="B49" s="112" t="s">
        <v>180</v>
      </c>
      <c r="C49" s="112" t="s">
        <v>180</v>
      </c>
      <c r="D49" s="137">
        <v>0</v>
      </c>
      <c r="E49" s="112">
        <v>0</v>
      </c>
      <c r="F49" s="137">
        <v>0</v>
      </c>
      <c r="G49" s="137">
        <v>0</v>
      </c>
      <c r="H49" s="137">
        <v>0</v>
      </c>
      <c r="I49" s="137">
        <v>0</v>
      </c>
      <c r="J49" s="137">
        <v>0</v>
      </c>
    </row>
    <row r="50" spans="1:10" x14ac:dyDescent="0.2">
      <c r="A50" s="46" t="s">
        <v>694</v>
      </c>
      <c r="B50" s="112">
        <v>2106985</v>
      </c>
      <c r="C50" s="112">
        <v>1062072</v>
      </c>
      <c r="D50" s="137">
        <v>78157.168799999999</v>
      </c>
      <c r="E50" s="112">
        <v>130389.78750000001</v>
      </c>
      <c r="F50" s="137">
        <v>151695.94680000001</v>
      </c>
      <c r="G50" s="137">
        <v>134224.10569999999</v>
      </c>
      <c r="H50" s="137">
        <v>152666.7366</v>
      </c>
      <c r="I50" s="137">
        <v>136632.6097</v>
      </c>
      <c r="J50" s="137">
        <v>154233.6752</v>
      </c>
    </row>
    <row r="51" spans="1:10" x14ac:dyDescent="0.2">
      <c r="A51" s="46" t="s">
        <v>695</v>
      </c>
      <c r="B51" s="112">
        <v>2853531</v>
      </c>
      <c r="C51" s="112">
        <v>1686107</v>
      </c>
      <c r="D51" s="137">
        <v>137618.40255999999</v>
      </c>
      <c r="E51" s="112">
        <v>171900.77100000001</v>
      </c>
      <c r="F51" s="137">
        <v>162572.65299999999</v>
      </c>
      <c r="G51" s="137">
        <v>201696.56390000001</v>
      </c>
      <c r="H51" s="137">
        <v>148184.4682</v>
      </c>
      <c r="I51" s="137">
        <v>209311.859</v>
      </c>
      <c r="J51" s="137">
        <v>241064.9662</v>
      </c>
    </row>
    <row r="52" spans="1:10" x14ac:dyDescent="0.2">
      <c r="A52" s="46" t="s">
        <v>696</v>
      </c>
      <c r="B52" s="112">
        <v>341882</v>
      </c>
      <c r="C52" s="112">
        <v>291023</v>
      </c>
      <c r="D52" s="137">
        <v>19516.046999999999</v>
      </c>
      <c r="E52" s="112">
        <v>23846.255399999998</v>
      </c>
      <c r="F52" s="137">
        <v>29204.424999999999</v>
      </c>
      <c r="G52" s="137">
        <v>25250.780900000002</v>
      </c>
      <c r="H52" s="137">
        <v>28056.364300000001</v>
      </c>
      <c r="I52" s="137">
        <v>21132.773799999999</v>
      </c>
      <c r="J52" s="137">
        <v>30625.001799999998</v>
      </c>
    </row>
    <row r="53" spans="1:10" x14ac:dyDescent="0.2">
      <c r="A53" s="46" t="s">
        <v>697</v>
      </c>
      <c r="B53" s="112">
        <v>594410</v>
      </c>
      <c r="C53" s="112">
        <v>410210</v>
      </c>
      <c r="D53" s="137">
        <v>16534.820400000001</v>
      </c>
      <c r="E53" s="112">
        <v>35206.850700000003</v>
      </c>
      <c r="F53" s="137">
        <v>41273.317799999997</v>
      </c>
      <c r="G53" s="137">
        <v>53284.476499999997</v>
      </c>
      <c r="H53" s="137">
        <v>44650.600299999998</v>
      </c>
      <c r="I53" s="137">
        <v>50275.970300000001</v>
      </c>
      <c r="J53" s="137">
        <v>64888.128100000002</v>
      </c>
    </row>
    <row r="54" spans="1:10" s="139" customFormat="1" ht="15" x14ac:dyDescent="0.25">
      <c r="A54" s="92" t="s">
        <v>830</v>
      </c>
      <c r="B54" s="125">
        <v>1154818</v>
      </c>
      <c r="C54" s="125">
        <v>740672</v>
      </c>
      <c r="D54" s="132">
        <v>47675.510499999997</v>
      </c>
      <c r="E54" s="125">
        <v>79721.8364</v>
      </c>
      <c r="F54" s="132">
        <v>85005.305699999997</v>
      </c>
      <c r="G54" s="132">
        <v>69983.373900000006</v>
      </c>
      <c r="H54" s="132">
        <v>79821.906199999998</v>
      </c>
      <c r="I54" s="132">
        <v>68139.859700000001</v>
      </c>
      <c r="J54" s="132">
        <v>81317.824600000007</v>
      </c>
    </row>
    <row r="55" spans="1:10" x14ac:dyDescent="0.2">
      <c r="A55" s="46" t="s">
        <v>699</v>
      </c>
      <c r="B55" s="112">
        <v>239281</v>
      </c>
      <c r="C55" s="112">
        <v>171733</v>
      </c>
      <c r="D55" s="137">
        <v>13010.3397</v>
      </c>
      <c r="E55" s="112">
        <v>16076.882299999999</v>
      </c>
      <c r="F55" s="137">
        <v>15171.5481</v>
      </c>
      <c r="G55" s="137">
        <v>16822.408899999999</v>
      </c>
      <c r="H55" s="137">
        <v>16697.219700000001</v>
      </c>
      <c r="I55" s="137">
        <v>17448.969099999998</v>
      </c>
      <c r="J55" s="137">
        <v>18033.3786</v>
      </c>
    </row>
    <row r="56" spans="1:10" x14ac:dyDescent="0.2">
      <c r="A56" s="46" t="s">
        <v>700</v>
      </c>
      <c r="B56" s="112">
        <v>204437</v>
      </c>
      <c r="C56" s="112">
        <v>66728</v>
      </c>
      <c r="D56" s="137">
        <v>2049.8555999999999</v>
      </c>
      <c r="E56" s="112">
        <v>10107.083500000001</v>
      </c>
      <c r="F56" s="137">
        <v>7931.3702999999996</v>
      </c>
      <c r="G56" s="137">
        <v>8525.0503000000008</v>
      </c>
      <c r="H56" s="137">
        <v>9969.5918999999994</v>
      </c>
      <c r="I56" s="137">
        <v>7097.1931999999997</v>
      </c>
      <c r="J56" s="137">
        <v>9369.6492999999991</v>
      </c>
    </row>
    <row r="57" spans="1:10" x14ac:dyDescent="0.2">
      <c r="A57" s="46" t="s">
        <v>701</v>
      </c>
      <c r="B57" s="112">
        <v>168998</v>
      </c>
      <c r="C57" s="112">
        <v>92395</v>
      </c>
      <c r="D57" s="137">
        <v>5938.0361000000003</v>
      </c>
      <c r="E57" s="112">
        <v>10177.1415</v>
      </c>
      <c r="F57" s="137">
        <v>10781.6927</v>
      </c>
      <c r="G57" s="137">
        <v>9596.1843000000008</v>
      </c>
      <c r="H57" s="137">
        <v>8969.2597999999998</v>
      </c>
      <c r="I57" s="137">
        <v>8375.7561999999998</v>
      </c>
      <c r="J57" s="137">
        <v>11270.3856</v>
      </c>
    </row>
    <row r="58" spans="1:10" x14ac:dyDescent="0.2">
      <c r="A58" s="46" t="s">
        <v>702</v>
      </c>
      <c r="B58" s="112">
        <v>53987</v>
      </c>
      <c r="C58" s="112">
        <v>49513</v>
      </c>
      <c r="D58" s="137">
        <v>3337.9540000000002</v>
      </c>
      <c r="E58" s="112">
        <v>1673.211</v>
      </c>
      <c r="F58" s="137">
        <v>892.76</v>
      </c>
      <c r="G58" s="137">
        <v>1309.1199999999999</v>
      </c>
      <c r="H58" s="137">
        <v>1794.5309999999999</v>
      </c>
      <c r="I58" s="137">
        <v>2138.6840000000002</v>
      </c>
      <c r="J58" s="137">
        <v>1032.9870000000001</v>
      </c>
    </row>
    <row r="59" spans="1:10" ht="15" thickBot="1" x14ac:dyDescent="0.25">
      <c r="A59" s="84" t="s">
        <v>703</v>
      </c>
      <c r="B59" s="126">
        <v>488114</v>
      </c>
      <c r="C59" s="126">
        <v>360303</v>
      </c>
      <c r="D59" s="138">
        <v>23339.325099999998</v>
      </c>
      <c r="E59" s="126">
        <v>41687.518100000001</v>
      </c>
      <c r="F59" s="138">
        <v>50227.934600000001</v>
      </c>
      <c r="G59" s="138">
        <v>33730.610399999998</v>
      </c>
      <c r="H59" s="138">
        <v>42391.303800000002</v>
      </c>
      <c r="I59" s="138">
        <v>33079.2572</v>
      </c>
      <c r="J59" s="138">
        <v>41611.424099999997</v>
      </c>
    </row>
    <row r="60" spans="1:10" s="139" customFormat="1" ht="15.75" thickTop="1" x14ac:dyDescent="0.25">
      <c r="A60" s="92" t="s">
        <v>837</v>
      </c>
      <c r="B60" s="125">
        <v>6604825</v>
      </c>
      <c r="C60" s="125">
        <v>3233516</v>
      </c>
      <c r="D60" s="132">
        <v>219305.4817</v>
      </c>
      <c r="E60" s="125">
        <v>310885.57939999999</v>
      </c>
      <c r="F60" s="132">
        <v>318113.15269999998</v>
      </c>
      <c r="G60" s="132">
        <v>278053.35570000001</v>
      </c>
      <c r="H60" s="132">
        <v>406203.94559999998</v>
      </c>
      <c r="I60" s="132">
        <v>258296.16292</v>
      </c>
      <c r="J60" s="132">
        <v>337672.94130000001</v>
      </c>
    </row>
    <row r="61" spans="1:10" s="139" customFormat="1" ht="15" x14ac:dyDescent="0.25">
      <c r="A61" s="92" t="s">
        <v>704</v>
      </c>
      <c r="B61" s="125">
        <v>69984994</v>
      </c>
      <c r="C61" s="125">
        <v>51453314</v>
      </c>
      <c r="D61" s="132">
        <v>3849673.6505299993</v>
      </c>
      <c r="E61" s="110">
        <v>4218571.0468800003</v>
      </c>
      <c r="F61" s="132">
        <v>4886535.7541000005</v>
      </c>
      <c r="G61" s="132">
        <v>4437990.8961999994</v>
      </c>
      <c r="H61" s="132">
        <v>4597037.2961999997</v>
      </c>
      <c r="I61" s="132">
        <v>4512028.0551900007</v>
      </c>
      <c r="J61" s="132">
        <v>5110783.1895799991</v>
      </c>
    </row>
    <row r="62" spans="1:10" s="139" customFormat="1" ht="15" x14ac:dyDescent="0.25">
      <c r="A62" s="92" t="s">
        <v>705</v>
      </c>
      <c r="B62" s="125">
        <v>4272685</v>
      </c>
      <c r="C62" s="125">
        <v>2235006</v>
      </c>
      <c r="D62" s="132">
        <v>185939.24937000001</v>
      </c>
      <c r="E62" s="110">
        <v>166211.6974</v>
      </c>
      <c r="F62" s="132">
        <v>285373.68803360005</v>
      </c>
      <c r="G62" s="132">
        <v>174856.84145999997</v>
      </c>
      <c r="H62" s="132">
        <v>181123.2694624</v>
      </c>
      <c r="I62" s="132">
        <v>177773.90714</v>
      </c>
      <c r="J62" s="132">
        <v>201364.857669452</v>
      </c>
    </row>
    <row r="63" spans="1:10" s="139" customFormat="1" ht="15" x14ac:dyDescent="0.25">
      <c r="A63" s="92" t="s">
        <v>706</v>
      </c>
      <c r="B63" s="125">
        <v>65712310</v>
      </c>
      <c r="C63" s="125">
        <v>49218309</v>
      </c>
      <c r="D63" s="132">
        <v>3663734.4011599994</v>
      </c>
      <c r="E63" s="110">
        <v>4052359.3494800003</v>
      </c>
      <c r="F63" s="132">
        <v>4601162.0660664001</v>
      </c>
      <c r="G63" s="132">
        <v>4263134.0547399996</v>
      </c>
      <c r="H63" s="132">
        <v>4415914.0267375996</v>
      </c>
      <c r="I63" s="132">
        <v>4334254.1480500009</v>
      </c>
      <c r="J63" s="132">
        <v>4909418.3319105469</v>
      </c>
    </row>
    <row r="64" spans="1:10" s="139" customFormat="1" ht="15.75" thickBot="1" x14ac:dyDescent="0.3">
      <c r="A64" s="81" t="s">
        <v>707</v>
      </c>
      <c r="B64" s="128">
        <v>5830650</v>
      </c>
      <c r="C64" s="128">
        <v>2615690</v>
      </c>
      <c r="D64" s="133">
        <v>88255.187215020356</v>
      </c>
      <c r="E64" s="134">
        <v>120604.50057178093</v>
      </c>
      <c r="F64" s="133">
        <v>-47112.347061978078</v>
      </c>
      <c r="G64" s="133">
        <v>88817.238797140861</v>
      </c>
      <c r="H64" s="133">
        <v>156110.03066743465</v>
      </c>
      <c r="I64" s="133">
        <v>114711.22349891036</v>
      </c>
      <c r="J64" s="133">
        <v>137603.78049891035</v>
      </c>
    </row>
    <row r="65" spans="1:10" s="139" customFormat="1" ht="15.75" thickBot="1" x14ac:dyDescent="0.3">
      <c r="A65" s="93" t="s">
        <v>708</v>
      </c>
      <c r="B65" s="127">
        <v>71542959</v>
      </c>
      <c r="C65" s="127">
        <v>51833999</v>
      </c>
      <c r="D65" s="135">
        <v>3751989.5883750198</v>
      </c>
      <c r="E65" s="136">
        <v>4172963.8500517812</v>
      </c>
      <c r="F65" s="135">
        <v>4554049.7190044224</v>
      </c>
      <c r="G65" s="135">
        <v>4351951.2935371408</v>
      </c>
      <c r="H65" s="135">
        <v>4572024.0574050341</v>
      </c>
      <c r="I65" s="135">
        <v>4448965.3715489116</v>
      </c>
      <c r="J65" s="135">
        <v>5047022.1124094576</v>
      </c>
    </row>
    <row r="66" spans="1:10" ht="15" thickTop="1" x14ac:dyDescent="0.2">
      <c r="A66" s="360" t="s">
        <v>54</v>
      </c>
      <c r="B66" s="360"/>
      <c r="C66" s="360"/>
      <c r="D66" s="360"/>
      <c r="E66" s="360"/>
      <c r="F66" s="360"/>
      <c r="G66" s="360"/>
      <c r="H66" s="360"/>
      <c r="I66" s="360"/>
      <c r="J66" s="360"/>
    </row>
    <row r="67" spans="1:10" x14ac:dyDescent="0.2">
      <c r="A67" s="379" t="s">
        <v>709</v>
      </c>
      <c r="B67" s="379"/>
      <c r="C67" s="379"/>
      <c r="D67" s="379"/>
      <c r="E67" s="379"/>
      <c r="F67" s="379"/>
      <c r="G67" s="379"/>
      <c r="H67" s="379"/>
      <c r="I67" s="379"/>
      <c r="J67" s="379"/>
    </row>
    <row r="68" spans="1:10" ht="23.25" customHeight="1" x14ac:dyDescent="0.2">
      <c r="A68" s="515" t="s">
        <v>710</v>
      </c>
      <c r="B68" s="515"/>
      <c r="C68" s="515"/>
      <c r="D68" s="515"/>
      <c r="E68" s="515"/>
      <c r="F68" s="515"/>
      <c r="G68" s="515"/>
      <c r="H68" s="515"/>
      <c r="I68" s="515"/>
      <c r="J68" s="515"/>
    </row>
  </sheetData>
  <mergeCells count="10">
    <mergeCell ref="A67:J67"/>
    <mergeCell ref="A68:J68"/>
    <mergeCell ref="A66:J66"/>
    <mergeCell ref="A1:J1"/>
    <mergeCell ref="A2:J2"/>
    <mergeCell ref="A3:J3"/>
    <mergeCell ref="A4:A5"/>
    <mergeCell ref="B4:B5"/>
    <mergeCell ref="C4:C5"/>
    <mergeCell ref="F4:J4"/>
  </mergeCells>
  <pageMargins left="0.7" right="0.7" top="0.75" bottom="0.75" header="0.3" footer="0.3"/>
  <pageSetup paperSize="9" scale="66"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115" zoomScaleNormal="100" zoomScaleSheetLayoutView="115" workbookViewId="0">
      <selection activeCell="C8" sqref="C8"/>
    </sheetView>
  </sheetViews>
  <sheetFormatPr defaultColWidth="9.125" defaultRowHeight="14.25" x14ac:dyDescent="0.2"/>
  <cols>
    <col min="1" max="1" width="5.5" style="2" bestFit="1" customWidth="1"/>
    <col min="2" max="2" width="16.25" style="2" customWidth="1"/>
    <col min="3" max="4" width="8.5" style="2"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55" t="s">
        <v>711</v>
      </c>
      <c r="B1" s="355"/>
      <c r="C1" s="355"/>
      <c r="D1" s="355"/>
      <c r="E1" s="355"/>
      <c r="F1" s="355"/>
      <c r="G1" s="355"/>
      <c r="H1" s="355"/>
      <c r="I1" s="355"/>
      <c r="J1" s="355"/>
    </row>
    <row r="2" spans="1:12" x14ac:dyDescent="0.2">
      <c r="A2" s="449" t="s">
        <v>520</v>
      </c>
      <c r="B2" s="449"/>
      <c r="C2" s="449"/>
      <c r="D2" s="449"/>
      <c r="E2" s="449"/>
      <c r="F2" s="449"/>
      <c r="G2" s="449"/>
      <c r="H2" s="449"/>
      <c r="I2" s="449"/>
      <c r="J2" s="449"/>
    </row>
    <row r="3" spans="1:12" ht="15" thickBot="1" x14ac:dyDescent="0.25">
      <c r="A3" s="359" t="s">
        <v>649</v>
      </c>
      <c r="B3" s="359"/>
      <c r="C3" s="359"/>
      <c r="D3" s="359"/>
      <c r="E3" s="359"/>
      <c r="F3" s="359"/>
      <c r="G3" s="359"/>
      <c r="H3" s="359"/>
      <c r="I3" s="359"/>
      <c r="J3" s="359"/>
      <c r="K3" s="359"/>
    </row>
    <row r="4" spans="1:12" ht="15.75" thickTop="1" thickBot="1" x14ac:dyDescent="0.25">
      <c r="A4" s="523" t="s">
        <v>538</v>
      </c>
      <c r="B4" s="518"/>
      <c r="C4" s="386" t="s">
        <v>598</v>
      </c>
      <c r="D4" s="386" t="s">
        <v>599</v>
      </c>
      <c r="E4" s="230">
        <v>2023</v>
      </c>
      <c r="F4" s="242">
        <v>2023</v>
      </c>
      <c r="G4" s="374">
        <v>2024</v>
      </c>
      <c r="H4" s="374"/>
      <c r="I4" s="374"/>
      <c r="J4" s="374"/>
      <c r="K4" s="374"/>
    </row>
    <row r="5" spans="1:12" ht="15" thickBot="1" x14ac:dyDescent="0.25">
      <c r="A5" s="524"/>
      <c r="B5" s="519"/>
      <c r="C5" s="387"/>
      <c r="D5" s="387"/>
      <c r="E5" s="22" t="s">
        <v>47</v>
      </c>
      <c r="F5" s="22" t="s">
        <v>42</v>
      </c>
      <c r="G5" s="100" t="s">
        <v>43</v>
      </c>
      <c r="H5" s="47" t="s">
        <v>44</v>
      </c>
      <c r="I5" s="47" t="s">
        <v>45</v>
      </c>
      <c r="J5" s="47" t="s">
        <v>46</v>
      </c>
      <c r="K5" s="47" t="s">
        <v>910</v>
      </c>
      <c r="L5" s="130"/>
    </row>
    <row r="6" spans="1:12" ht="15" thickTop="1" x14ac:dyDescent="0.2">
      <c r="A6" s="525" t="s">
        <v>651</v>
      </c>
      <c r="B6" s="525"/>
      <c r="C6" s="125">
        <v>9016246</v>
      </c>
      <c r="D6" s="110">
        <v>8936960</v>
      </c>
      <c r="E6" s="125">
        <v>617381.64899999998</v>
      </c>
      <c r="F6" s="125">
        <v>607151.35999999999</v>
      </c>
      <c r="G6" s="125">
        <v>764309.89300000004</v>
      </c>
      <c r="H6" s="125">
        <v>739819</v>
      </c>
      <c r="I6" s="125">
        <v>829163.07799999998</v>
      </c>
      <c r="J6" s="125">
        <v>527024.86</v>
      </c>
      <c r="K6" s="243">
        <v>552458</v>
      </c>
    </row>
    <row r="7" spans="1:12" x14ac:dyDescent="0.2">
      <c r="A7" s="379" t="s">
        <v>652</v>
      </c>
      <c r="B7" s="379"/>
      <c r="C7" s="112">
        <v>162140</v>
      </c>
      <c r="D7" s="140">
        <v>144299</v>
      </c>
      <c r="E7" s="112">
        <v>6975.0959999999995</v>
      </c>
      <c r="F7" s="112">
        <v>9325.1859999999997</v>
      </c>
      <c r="G7" s="112">
        <v>6701.7759999999998</v>
      </c>
      <c r="H7" s="112">
        <v>6138</v>
      </c>
      <c r="I7" s="112">
        <v>8841.8369999999995</v>
      </c>
      <c r="J7" s="112">
        <v>5323.0659999999998</v>
      </c>
      <c r="K7" s="244">
        <v>15300</v>
      </c>
    </row>
    <row r="8" spans="1:12" x14ac:dyDescent="0.2">
      <c r="A8" s="379" t="s">
        <v>653</v>
      </c>
      <c r="B8" s="379"/>
      <c r="C8" s="112">
        <v>795286</v>
      </c>
      <c r="D8" s="140">
        <v>1072453</v>
      </c>
      <c r="E8" s="112">
        <v>19156.834999999999</v>
      </c>
      <c r="F8" s="112">
        <v>88614.452999999994</v>
      </c>
      <c r="G8" s="112">
        <v>176348.37100000001</v>
      </c>
      <c r="H8" s="112">
        <v>226439</v>
      </c>
      <c r="I8" s="112">
        <v>205205.62599999999</v>
      </c>
      <c r="J8" s="112">
        <v>26554.243999999999</v>
      </c>
      <c r="K8" s="246">
        <v>0</v>
      </c>
    </row>
    <row r="9" spans="1:12" x14ac:dyDescent="0.2">
      <c r="A9" s="379" t="s">
        <v>654</v>
      </c>
      <c r="B9" s="379"/>
      <c r="C9" s="112">
        <v>65252</v>
      </c>
      <c r="D9" s="140">
        <v>39965</v>
      </c>
      <c r="E9" s="112">
        <v>3944.703</v>
      </c>
      <c r="F9" s="112">
        <v>8552.509</v>
      </c>
      <c r="G9" s="112">
        <v>7903.43</v>
      </c>
      <c r="H9" s="112">
        <v>5622</v>
      </c>
      <c r="I9" s="112">
        <v>4932.5309999999999</v>
      </c>
      <c r="J9" s="112">
        <v>3664.9160000000002</v>
      </c>
      <c r="K9" s="244">
        <v>6696</v>
      </c>
    </row>
    <row r="10" spans="1:12" x14ac:dyDescent="0.2">
      <c r="A10" s="379" t="s">
        <v>655</v>
      </c>
      <c r="B10" s="379"/>
      <c r="C10" s="112">
        <v>626195</v>
      </c>
      <c r="D10" s="140">
        <v>569039</v>
      </c>
      <c r="E10" s="112">
        <v>48839.942999999999</v>
      </c>
      <c r="F10" s="112">
        <v>58868.951999999997</v>
      </c>
      <c r="G10" s="112">
        <v>54985.476999999999</v>
      </c>
      <c r="H10" s="112">
        <v>45269</v>
      </c>
      <c r="I10" s="112">
        <v>58538.870999999999</v>
      </c>
      <c r="J10" s="112">
        <v>52213.302000000003</v>
      </c>
      <c r="K10" s="244">
        <v>56333</v>
      </c>
    </row>
    <row r="11" spans="1:12" x14ac:dyDescent="0.2">
      <c r="A11" s="379" t="s">
        <v>656</v>
      </c>
      <c r="B11" s="379"/>
      <c r="C11" s="112">
        <v>216183</v>
      </c>
      <c r="D11" s="140">
        <v>151241</v>
      </c>
      <c r="E11" s="112">
        <v>12428.393</v>
      </c>
      <c r="F11" s="112">
        <v>17994.294999999998</v>
      </c>
      <c r="G11" s="112">
        <v>19730.870999999999</v>
      </c>
      <c r="H11" s="112">
        <v>16438</v>
      </c>
      <c r="I11" s="112">
        <v>17471.824000000001</v>
      </c>
      <c r="J11" s="112">
        <v>18754.737000000001</v>
      </c>
      <c r="K11" s="244">
        <v>25283</v>
      </c>
    </row>
    <row r="12" spans="1:12" x14ac:dyDescent="0.2">
      <c r="A12" s="379" t="s">
        <v>657</v>
      </c>
      <c r="B12" s="379"/>
      <c r="C12" s="112">
        <v>197154</v>
      </c>
      <c r="D12" s="140">
        <v>315541</v>
      </c>
      <c r="E12" s="112">
        <v>25288.623</v>
      </c>
      <c r="F12" s="112">
        <v>9307.2180000000008</v>
      </c>
      <c r="G12" s="112">
        <v>8842.5040000000008</v>
      </c>
      <c r="H12" s="112">
        <v>5674</v>
      </c>
      <c r="I12" s="112">
        <v>10406.32</v>
      </c>
      <c r="J12" s="112">
        <v>530.173</v>
      </c>
      <c r="K12" s="244">
        <v>5452</v>
      </c>
    </row>
    <row r="13" spans="1:12" x14ac:dyDescent="0.2">
      <c r="A13" s="379" t="s">
        <v>658</v>
      </c>
      <c r="B13" s="379"/>
      <c r="C13" s="112">
        <v>3549303</v>
      </c>
      <c r="D13" s="140">
        <v>3640709</v>
      </c>
      <c r="E13" s="112">
        <v>294163.565</v>
      </c>
      <c r="F13" s="112">
        <v>212906.69200000001</v>
      </c>
      <c r="G13" s="112">
        <v>223296.204</v>
      </c>
      <c r="H13" s="112">
        <v>199078</v>
      </c>
      <c r="I13" s="112">
        <v>273921.52100000001</v>
      </c>
      <c r="J13" s="112">
        <v>216102.65599999999</v>
      </c>
      <c r="K13" s="244">
        <v>231002</v>
      </c>
    </row>
    <row r="14" spans="1:12" x14ac:dyDescent="0.2">
      <c r="A14" s="379" t="s">
        <v>659</v>
      </c>
      <c r="B14" s="379"/>
      <c r="C14" s="112">
        <v>191720</v>
      </c>
      <c r="D14" s="140">
        <v>5641</v>
      </c>
      <c r="E14" s="112">
        <v>678.29300000000001</v>
      </c>
      <c r="F14" s="112">
        <v>128.023</v>
      </c>
      <c r="G14" s="112">
        <v>410.95699999999999</v>
      </c>
      <c r="H14" s="112">
        <v>368</v>
      </c>
      <c r="I14" s="112">
        <v>203.18</v>
      </c>
      <c r="J14" s="112">
        <v>185.26499999999999</v>
      </c>
      <c r="K14" s="231">
        <v>319</v>
      </c>
    </row>
    <row r="15" spans="1:12" x14ac:dyDescent="0.2">
      <c r="A15" s="379" t="s">
        <v>660</v>
      </c>
      <c r="B15" s="379"/>
      <c r="C15" s="112">
        <v>611335</v>
      </c>
      <c r="D15" s="140">
        <v>946174</v>
      </c>
      <c r="E15" s="112">
        <v>69108.960000000006</v>
      </c>
      <c r="F15" s="112">
        <v>52917.362000000001</v>
      </c>
      <c r="G15" s="112">
        <v>59087.48</v>
      </c>
      <c r="H15" s="112">
        <v>55945</v>
      </c>
      <c r="I15" s="112">
        <v>66391.7</v>
      </c>
      <c r="J15" s="112">
        <v>50478.845000000001</v>
      </c>
      <c r="K15" s="244">
        <v>48025</v>
      </c>
    </row>
    <row r="16" spans="1:12" x14ac:dyDescent="0.2">
      <c r="A16" s="379" t="s">
        <v>829</v>
      </c>
      <c r="B16" s="379"/>
      <c r="C16" s="112">
        <v>2601678</v>
      </c>
      <c r="D16" s="140">
        <v>2051896</v>
      </c>
      <c r="E16" s="112">
        <v>136797.23800000001</v>
      </c>
      <c r="F16" s="112">
        <v>148536.67000000001</v>
      </c>
      <c r="G16" s="112">
        <v>207002.823</v>
      </c>
      <c r="H16" s="112">
        <v>178848</v>
      </c>
      <c r="I16" s="112">
        <v>183249.66800000001</v>
      </c>
      <c r="J16" s="112">
        <v>153217.65599999999</v>
      </c>
      <c r="K16" s="244">
        <v>164048</v>
      </c>
    </row>
    <row r="17" spans="1:11" x14ac:dyDescent="0.2">
      <c r="A17" s="505" t="s">
        <v>661</v>
      </c>
      <c r="B17" s="505"/>
      <c r="C17" s="125">
        <v>10920414</v>
      </c>
      <c r="D17" s="110">
        <v>5811518</v>
      </c>
      <c r="E17" s="125">
        <v>548770.31499999994</v>
      </c>
      <c r="F17" s="125">
        <v>669918.14</v>
      </c>
      <c r="G17" s="125">
        <v>749805.152</v>
      </c>
      <c r="H17" s="125">
        <v>689879</v>
      </c>
      <c r="I17" s="125">
        <v>811156.18199999991</v>
      </c>
      <c r="J17" s="125">
        <v>905255.49399999995</v>
      </c>
      <c r="K17" s="243">
        <v>848967</v>
      </c>
    </row>
    <row r="18" spans="1:11" x14ac:dyDescent="0.2">
      <c r="A18" s="379" t="s">
        <v>662</v>
      </c>
      <c r="B18" s="379"/>
      <c r="C18" s="112">
        <v>1473034</v>
      </c>
      <c r="D18" s="140">
        <v>500450</v>
      </c>
      <c r="E18" s="112">
        <v>38735.35</v>
      </c>
      <c r="F18" s="112">
        <v>30203.672999999999</v>
      </c>
      <c r="G18" s="112">
        <v>35347.211000000003</v>
      </c>
      <c r="H18" s="112">
        <v>22838</v>
      </c>
      <c r="I18" s="112">
        <v>28081.942999999999</v>
      </c>
      <c r="J18" s="112">
        <v>25360.612000000001</v>
      </c>
      <c r="K18" s="244">
        <v>42057</v>
      </c>
    </row>
    <row r="19" spans="1:11" ht="19.5" customHeight="1" x14ac:dyDescent="0.2">
      <c r="A19" s="515" t="s">
        <v>663</v>
      </c>
      <c r="B19" s="515"/>
      <c r="C19" s="112">
        <v>590357</v>
      </c>
      <c r="D19" s="140">
        <v>339428</v>
      </c>
      <c r="E19" s="112">
        <v>34207.112000000001</v>
      </c>
      <c r="F19" s="112">
        <v>40199.375</v>
      </c>
      <c r="G19" s="112">
        <v>41376.067999999999</v>
      </c>
      <c r="H19" s="112">
        <v>33227</v>
      </c>
      <c r="I19" s="112">
        <v>33615.559000000001</v>
      </c>
      <c r="J19" s="112">
        <v>30244.833999999999</v>
      </c>
      <c r="K19" s="244">
        <v>34454</v>
      </c>
    </row>
    <row r="20" spans="1:11" x14ac:dyDescent="0.2">
      <c r="A20" s="379" t="s">
        <v>664</v>
      </c>
      <c r="B20" s="379"/>
      <c r="C20" s="112">
        <v>764717</v>
      </c>
      <c r="D20" s="140">
        <v>328428</v>
      </c>
      <c r="E20" s="112">
        <v>15249.592000000001</v>
      </c>
      <c r="F20" s="112">
        <v>12123.697</v>
      </c>
      <c r="G20" s="112">
        <v>11067.307000000001</v>
      </c>
      <c r="H20" s="112">
        <v>14663</v>
      </c>
      <c r="I20" s="112">
        <v>9464.1170000000002</v>
      </c>
      <c r="J20" s="112">
        <v>14194.433999999999</v>
      </c>
      <c r="K20" s="244">
        <v>14329</v>
      </c>
    </row>
    <row r="21" spans="1:11" x14ac:dyDescent="0.2">
      <c r="A21" s="379" t="s">
        <v>665</v>
      </c>
      <c r="B21" s="379"/>
      <c r="C21" s="112">
        <v>174900</v>
      </c>
      <c r="D21" s="140">
        <v>84730</v>
      </c>
      <c r="E21" s="112">
        <v>8947.6229999999996</v>
      </c>
      <c r="F21" s="112">
        <v>6452.1559999999999</v>
      </c>
      <c r="G21" s="112">
        <v>8866.3760000000002</v>
      </c>
      <c r="H21" s="112">
        <v>7620</v>
      </c>
      <c r="I21" s="112">
        <v>5824.1059999999998</v>
      </c>
      <c r="J21" s="112">
        <v>9330.3819999999996</v>
      </c>
      <c r="K21" s="244">
        <v>13769</v>
      </c>
    </row>
    <row r="22" spans="1:11" x14ac:dyDescent="0.2">
      <c r="A22" s="379" t="s">
        <v>838</v>
      </c>
      <c r="B22" s="379"/>
      <c r="C22" s="112">
        <v>1929160</v>
      </c>
      <c r="D22" s="140">
        <v>1673819</v>
      </c>
      <c r="E22" s="112">
        <v>184046.106</v>
      </c>
      <c r="F22" s="112">
        <v>224357.73199999999</v>
      </c>
      <c r="G22" s="112">
        <v>280098.05800000002</v>
      </c>
      <c r="H22" s="112">
        <v>268626</v>
      </c>
      <c r="I22" s="112">
        <v>419948.87099999998</v>
      </c>
      <c r="J22" s="112">
        <v>485871.696</v>
      </c>
      <c r="K22" s="244">
        <v>368842</v>
      </c>
    </row>
    <row r="23" spans="1:11" x14ac:dyDescent="0.2">
      <c r="A23" s="379" t="s">
        <v>667</v>
      </c>
      <c r="B23" s="379"/>
      <c r="C23" s="112">
        <v>2684004</v>
      </c>
      <c r="D23" s="140">
        <v>956698</v>
      </c>
      <c r="E23" s="112">
        <v>80921.573999999993</v>
      </c>
      <c r="F23" s="112">
        <v>216132.95</v>
      </c>
      <c r="G23" s="112">
        <v>232567.51300000001</v>
      </c>
      <c r="H23" s="112">
        <v>191504</v>
      </c>
      <c r="I23" s="112">
        <v>188952.40399999998</v>
      </c>
      <c r="J23" s="112">
        <v>211588.698</v>
      </c>
      <c r="K23" s="244">
        <v>212980</v>
      </c>
    </row>
    <row r="24" spans="1:11" x14ac:dyDescent="0.2">
      <c r="A24" s="379" t="s">
        <v>668</v>
      </c>
      <c r="B24" s="379"/>
      <c r="C24" s="112">
        <v>111917</v>
      </c>
      <c r="D24" s="140">
        <v>40971</v>
      </c>
      <c r="E24" s="112">
        <v>2518.2069999999999</v>
      </c>
      <c r="F24" s="112">
        <v>4809.0659999999998</v>
      </c>
      <c r="G24" s="112">
        <v>11972.814</v>
      </c>
      <c r="H24" s="112">
        <v>4404</v>
      </c>
      <c r="I24" s="112">
        <v>8113.6289999999999</v>
      </c>
      <c r="J24" s="112">
        <v>8180.4430000000002</v>
      </c>
      <c r="K24" s="244">
        <v>12518</v>
      </c>
    </row>
    <row r="25" spans="1:11" x14ac:dyDescent="0.2">
      <c r="A25" s="379" t="s">
        <v>669</v>
      </c>
      <c r="B25" s="379"/>
      <c r="C25" s="112">
        <v>3192324</v>
      </c>
      <c r="D25" s="140">
        <v>1886995</v>
      </c>
      <c r="E25" s="112">
        <v>184144.75099999999</v>
      </c>
      <c r="F25" s="112">
        <v>135639.49100000001</v>
      </c>
      <c r="G25" s="112">
        <v>128509.80499999999</v>
      </c>
      <c r="H25" s="112">
        <v>146997</v>
      </c>
      <c r="I25" s="112">
        <v>117155.553</v>
      </c>
      <c r="J25" s="112">
        <v>120484.395</v>
      </c>
      <c r="K25" s="244">
        <v>150018</v>
      </c>
    </row>
    <row r="26" spans="1:11" x14ac:dyDescent="0.2">
      <c r="A26" s="505" t="s">
        <v>670</v>
      </c>
      <c r="B26" s="505"/>
      <c r="C26" s="125">
        <v>4453512</v>
      </c>
      <c r="D26" s="110">
        <v>1757250</v>
      </c>
      <c r="E26" s="125">
        <v>74055.611999999994</v>
      </c>
      <c r="F26" s="125">
        <v>181527.98199999999</v>
      </c>
      <c r="G26" s="125">
        <v>135438.70000000001</v>
      </c>
      <c r="H26" s="125">
        <v>134339</v>
      </c>
      <c r="I26" s="125">
        <v>129915.348</v>
      </c>
      <c r="J26" s="125">
        <v>159164.212</v>
      </c>
      <c r="K26" s="243">
        <v>180083</v>
      </c>
    </row>
    <row r="27" spans="1:11" x14ac:dyDescent="0.2">
      <c r="A27" s="379" t="s">
        <v>712</v>
      </c>
      <c r="B27" s="379"/>
      <c r="C27" s="112">
        <v>3681378</v>
      </c>
      <c r="D27" s="140">
        <v>1564219</v>
      </c>
      <c r="E27" s="112">
        <v>69225.822</v>
      </c>
      <c r="F27" s="112">
        <v>171596.875</v>
      </c>
      <c r="G27" s="112">
        <v>118028.13099999999</v>
      </c>
      <c r="H27" s="112">
        <v>116286</v>
      </c>
      <c r="I27" s="112">
        <v>127894.02100000001</v>
      </c>
      <c r="J27" s="112">
        <v>132203.639</v>
      </c>
      <c r="K27" s="244">
        <v>160340</v>
      </c>
    </row>
    <row r="28" spans="1:11" x14ac:dyDescent="0.2">
      <c r="A28" s="379" t="s">
        <v>713</v>
      </c>
      <c r="B28" s="379"/>
      <c r="C28" s="112">
        <v>761318</v>
      </c>
      <c r="D28" s="140">
        <v>134380</v>
      </c>
      <c r="E28" s="112">
        <v>4637.8940000000002</v>
      </c>
      <c r="F28" s="112">
        <v>9244.19</v>
      </c>
      <c r="G28" s="112">
        <v>17117.646000000001</v>
      </c>
      <c r="H28" s="112">
        <v>16481</v>
      </c>
      <c r="I28" s="112">
        <v>1166.1769999999999</v>
      </c>
      <c r="J28" s="112">
        <v>26154.758999999998</v>
      </c>
      <c r="K28" s="244">
        <v>19002</v>
      </c>
    </row>
    <row r="29" spans="1:11" x14ac:dyDescent="0.2">
      <c r="A29" s="379" t="s">
        <v>673</v>
      </c>
      <c r="B29" s="379"/>
      <c r="C29" s="112">
        <v>10816</v>
      </c>
      <c r="D29" s="140">
        <v>58652</v>
      </c>
      <c r="E29" s="112">
        <v>191.89599999999999</v>
      </c>
      <c r="F29" s="112">
        <v>686.91700000000003</v>
      </c>
      <c r="G29" s="112">
        <v>292.923</v>
      </c>
      <c r="H29" s="112">
        <v>1572</v>
      </c>
      <c r="I29" s="112">
        <v>855.15</v>
      </c>
      <c r="J29" s="112">
        <v>805.81399999999996</v>
      </c>
      <c r="K29" s="231">
        <v>741</v>
      </c>
    </row>
    <row r="30" spans="1:11" x14ac:dyDescent="0.2">
      <c r="A30" s="505" t="s">
        <v>674</v>
      </c>
      <c r="B30" s="505"/>
      <c r="C30" s="125">
        <v>23318723</v>
      </c>
      <c r="D30" s="110">
        <v>17014558</v>
      </c>
      <c r="E30" s="125">
        <v>1407697.831</v>
      </c>
      <c r="F30" s="125">
        <v>1551868.4779999999</v>
      </c>
      <c r="G30" s="125">
        <v>1326540.727</v>
      </c>
      <c r="H30" s="125">
        <v>1245996</v>
      </c>
      <c r="I30" s="125">
        <v>1506003.8919999998</v>
      </c>
      <c r="J30" s="125">
        <v>1676752.8790000002</v>
      </c>
      <c r="K30" s="243">
        <v>1577878</v>
      </c>
    </row>
    <row r="31" spans="1:11" x14ac:dyDescent="0.2">
      <c r="A31" s="379" t="s">
        <v>675</v>
      </c>
      <c r="B31" s="379"/>
      <c r="C31" s="112">
        <v>12069437</v>
      </c>
      <c r="D31" s="140">
        <v>7628441</v>
      </c>
      <c r="E31" s="112">
        <v>599080.14500000002</v>
      </c>
      <c r="F31" s="112">
        <v>532614.61199999996</v>
      </c>
      <c r="G31" s="112">
        <v>427573.32900000003</v>
      </c>
      <c r="H31" s="112">
        <v>491234</v>
      </c>
      <c r="I31" s="112">
        <v>497036.57299999997</v>
      </c>
      <c r="J31" s="112">
        <v>673313.34299999999</v>
      </c>
      <c r="K31" s="244">
        <v>676417</v>
      </c>
    </row>
    <row r="32" spans="1:11" x14ac:dyDescent="0.2">
      <c r="A32" s="379" t="s">
        <v>676</v>
      </c>
      <c r="B32" s="379"/>
      <c r="C32" s="112">
        <v>5598672</v>
      </c>
      <c r="D32" s="140">
        <v>4947217</v>
      </c>
      <c r="E32" s="112">
        <v>384834.21899999998</v>
      </c>
      <c r="F32" s="112">
        <v>558636.72499999998</v>
      </c>
      <c r="G32" s="112">
        <v>366492.05599999998</v>
      </c>
      <c r="H32" s="112">
        <v>373512</v>
      </c>
      <c r="I32" s="112">
        <v>635297.14099999995</v>
      </c>
      <c r="J32" s="112">
        <v>581474.22</v>
      </c>
      <c r="K32" s="244">
        <v>499896</v>
      </c>
    </row>
    <row r="33" spans="1:11" x14ac:dyDescent="0.2">
      <c r="A33" s="379" t="s">
        <v>677</v>
      </c>
      <c r="B33" s="379"/>
      <c r="C33" s="112">
        <v>4989651</v>
      </c>
      <c r="D33" s="140">
        <v>3763531</v>
      </c>
      <c r="E33" s="112">
        <v>360771.27899999998</v>
      </c>
      <c r="F33" s="112">
        <v>386577.52899999998</v>
      </c>
      <c r="G33" s="112">
        <v>445148.065</v>
      </c>
      <c r="H33" s="112">
        <v>317830</v>
      </c>
      <c r="I33" s="112">
        <v>292952.13299999997</v>
      </c>
      <c r="J33" s="112">
        <v>343886.28600000002</v>
      </c>
      <c r="K33" s="244">
        <v>324352</v>
      </c>
    </row>
    <row r="34" spans="1:11" x14ac:dyDescent="0.2">
      <c r="A34" s="379" t="s">
        <v>678</v>
      </c>
      <c r="B34" s="379"/>
      <c r="C34" s="112">
        <v>660684</v>
      </c>
      <c r="D34" s="140">
        <v>675028</v>
      </c>
      <c r="E34" s="112">
        <v>63006.745000000003</v>
      </c>
      <c r="F34" s="112">
        <v>74027.782000000007</v>
      </c>
      <c r="G34" s="112">
        <v>87322.351999999999</v>
      </c>
      <c r="H34" s="112">
        <v>63390</v>
      </c>
      <c r="I34" s="112">
        <v>80679.929000000004</v>
      </c>
      <c r="J34" s="112">
        <v>78071.062000000005</v>
      </c>
      <c r="K34" s="244">
        <v>77173</v>
      </c>
    </row>
    <row r="35" spans="1:11" x14ac:dyDescent="0.2">
      <c r="A35" s="379" t="s">
        <v>679</v>
      </c>
      <c r="B35" s="379"/>
      <c r="C35" s="112">
        <v>279</v>
      </c>
      <c r="D35" s="140">
        <v>339</v>
      </c>
      <c r="E35" s="112">
        <v>5.4429999999999996</v>
      </c>
      <c r="F35" s="112">
        <v>11.83</v>
      </c>
      <c r="G35" s="112">
        <v>4.9249999999999998</v>
      </c>
      <c r="H35" s="112">
        <v>30</v>
      </c>
      <c r="I35" s="112">
        <v>38.116</v>
      </c>
      <c r="J35" s="112">
        <v>7.968</v>
      </c>
      <c r="K35" s="231">
        <v>40</v>
      </c>
    </row>
    <row r="36" spans="1:11" x14ac:dyDescent="0.2">
      <c r="A36" s="505" t="s">
        <v>680</v>
      </c>
      <c r="B36" s="505"/>
      <c r="C36" s="125">
        <v>4787031</v>
      </c>
      <c r="D36" s="110">
        <v>3741594</v>
      </c>
      <c r="E36" s="125">
        <v>282092.11099999998</v>
      </c>
      <c r="F36" s="125">
        <v>202775.29199999999</v>
      </c>
      <c r="G36" s="125">
        <v>215352.908</v>
      </c>
      <c r="H36" s="125">
        <v>185516</v>
      </c>
      <c r="I36" s="125">
        <v>227888.45699999997</v>
      </c>
      <c r="J36" s="125">
        <v>224342.70600000001</v>
      </c>
      <c r="K36" s="243">
        <v>258933</v>
      </c>
    </row>
    <row r="37" spans="1:11" x14ac:dyDescent="0.2">
      <c r="A37" s="379" t="s">
        <v>681</v>
      </c>
      <c r="B37" s="379"/>
      <c r="C37" s="112">
        <v>1828461</v>
      </c>
      <c r="D37" s="140">
        <v>1679398</v>
      </c>
      <c r="E37" s="112">
        <v>104606.143</v>
      </c>
      <c r="F37" s="112">
        <v>15377.942999999999</v>
      </c>
      <c r="G37" s="112">
        <v>16416.581999999999</v>
      </c>
      <c r="H37" s="112">
        <v>12198</v>
      </c>
      <c r="I37" s="112">
        <v>46626.089</v>
      </c>
      <c r="J37" s="112">
        <v>47101.396999999997</v>
      </c>
      <c r="K37" s="244">
        <v>55496</v>
      </c>
    </row>
    <row r="38" spans="1:11" x14ac:dyDescent="0.2">
      <c r="A38" s="379" t="s">
        <v>682</v>
      </c>
      <c r="B38" s="379"/>
      <c r="C38" s="112">
        <v>742810</v>
      </c>
      <c r="D38" s="140">
        <v>484529</v>
      </c>
      <c r="E38" s="112">
        <v>45461.182000000001</v>
      </c>
      <c r="F38" s="112">
        <v>27635.49</v>
      </c>
      <c r="G38" s="112">
        <v>44920.652000000002</v>
      </c>
      <c r="H38" s="112">
        <v>37936</v>
      </c>
      <c r="I38" s="112">
        <v>42335.985000000001</v>
      </c>
      <c r="J38" s="112">
        <v>37415.438999999998</v>
      </c>
      <c r="K38" s="244">
        <v>42744</v>
      </c>
    </row>
    <row r="39" spans="1:11" x14ac:dyDescent="0.2">
      <c r="A39" s="379" t="s">
        <v>683</v>
      </c>
      <c r="B39" s="379"/>
      <c r="C39" s="112">
        <v>878757</v>
      </c>
      <c r="D39" s="140">
        <v>583056</v>
      </c>
      <c r="E39" s="112">
        <v>53760.419000000002</v>
      </c>
      <c r="F39" s="112">
        <v>51629.902000000002</v>
      </c>
      <c r="G39" s="112">
        <v>54696.08</v>
      </c>
      <c r="H39" s="112">
        <v>43310</v>
      </c>
      <c r="I39" s="112">
        <v>43328.031000000003</v>
      </c>
      <c r="J39" s="112">
        <v>51130.875999999997</v>
      </c>
      <c r="K39" s="244">
        <v>52463</v>
      </c>
    </row>
    <row r="40" spans="1:11" x14ac:dyDescent="0.2">
      <c r="A40" s="379" t="s">
        <v>684</v>
      </c>
      <c r="B40" s="379"/>
      <c r="C40" s="112">
        <v>433912</v>
      </c>
      <c r="D40" s="140">
        <v>370736</v>
      </c>
      <c r="E40" s="112">
        <v>35251.042999999998</v>
      </c>
      <c r="F40" s="112">
        <v>39937.455000000002</v>
      </c>
      <c r="G40" s="112">
        <v>32991.904999999999</v>
      </c>
      <c r="H40" s="112">
        <v>29782</v>
      </c>
      <c r="I40" s="112">
        <v>36865.947</v>
      </c>
      <c r="J40" s="112">
        <v>37158.035000000003</v>
      </c>
      <c r="K40" s="244">
        <v>39155</v>
      </c>
    </row>
    <row r="41" spans="1:11" x14ac:dyDescent="0.2">
      <c r="A41" s="379" t="s">
        <v>685</v>
      </c>
      <c r="B41" s="379"/>
      <c r="C41" s="112">
        <v>903091</v>
      </c>
      <c r="D41" s="140">
        <v>623871</v>
      </c>
      <c r="E41" s="112">
        <v>43013.324000000001</v>
      </c>
      <c r="F41" s="112">
        <v>68194.501999999993</v>
      </c>
      <c r="G41" s="112">
        <v>66327.688999999998</v>
      </c>
      <c r="H41" s="112">
        <v>62290</v>
      </c>
      <c r="I41" s="112">
        <v>58732.404999999999</v>
      </c>
      <c r="J41" s="112">
        <v>51536.959000000003</v>
      </c>
      <c r="K41" s="244">
        <v>69075</v>
      </c>
    </row>
    <row r="42" spans="1:11" ht="20.25" customHeight="1" x14ac:dyDescent="0.2">
      <c r="A42" s="526" t="s">
        <v>686</v>
      </c>
      <c r="B42" s="526"/>
      <c r="C42" s="125">
        <v>14085574</v>
      </c>
      <c r="D42" s="110">
        <v>8927964</v>
      </c>
      <c r="E42" s="125">
        <v>741535.26899999997</v>
      </c>
      <c r="F42" s="125">
        <v>708678.15399999998</v>
      </c>
      <c r="G42" s="125">
        <v>839028.15099999995</v>
      </c>
      <c r="H42" s="125">
        <v>656301</v>
      </c>
      <c r="I42" s="125">
        <v>639766.1129999999</v>
      </c>
      <c r="J42" s="125">
        <v>716060.255</v>
      </c>
      <c r="K42" s="243">
        <v>753207</v>
      </c>
    </row>
    <row r="43" spans="1:11" x14ac:dyDescent="0.2">
      <c r="A43" s="379" t="s">
        <v>687</v>
      </c>
      <c r="B43" s="379"/>
      <c r="C43" s="112">
        <v>845538</v>
      </c>
      <c r="D43" s="140">
        <v>604374</v>
      </c>
      <c r="E43" s="112">
        <v>28287.888999999999</v>
      </c>
      <c r="F43" s="112">
        <v>71931.335000000006</v>
      </c>
      <c r="G43" s="112">
        <v>178730.31099999999</v>
      </c>
      <c r="H43" s="112">
        <v>31870</v>
      </c>
      <c r="I43" s="112">
        <v>27683.467000000001</v>
      </c>
      <c r="J43" s="112">
        <v>58609.313000000002</v>
      </c>
      <c r="K43" s="244">
        <v>55567</v>
      </c>
    </row>
    <row r="44" spans="1:11" x14ac:dyDescent="0.2">
      <c r="A44" s="379" t="s">
        <v>688</v>
      </c>
      <c r="B44" s="379"/>
      <c r="C44" s="112">
        <v>201732</v>
      </c>
      <c r="D44" s="140">
        <v>204662</v>
      </c>
      <c r="E44" s="112">
        <v>21062.538</v>
      </c>
      <c r="F44" s="112">
        <v>10139.879999999999</v>
      </c>
      <c r="G44" s="112">
        <v>17064.760999999999</v>
      </c>
      <c r="H44" s="112">
        <v>17318</v>
      </c>
      <c r="I44" s="112">
        <v>15143.243</v>
      </c>
      <c r="J44" s="112">
        <v>17172.171999999999</v>
      </c>
      <c r="K44" s="244">
        <v>20675</v>
      </c>
    </row>
    <row r="45" spans="1:11" x14ac:dyDescent="0.2">
      <c r="A45" s="379" t="s">
        <v>689</v>
      </c>
      <c r="B45" s="379"/>
      <c r="C45" s="112">
        <v>3135613</v>
      </c>
      <c r="D45" s="140">
        <v>2273347</v>
      </c>
      <c r="E45" s="112">
        <v>191461.13200000001</v>
      </c>
      <c r="F45" s="112">
        <v>184323.49299999999</v>
      </c>
      <c r="G45" s="112">
        <v>204653.924</v>
      </c>
      <c r="H45" s="112">
        <v>182742</v>
      </c>
      <c r="I45" s="112">
        <v>178054.58</v>
      </c>
      <c r="J45" s="112">
        <v>170618.261</v>
      </c>
      <c r="K45" s="244">
        <v>182612</v>
      </c>
    </row>
    <row r="46" spans="1:11" x14ac:dyDescent="0.2">
      <c r="A46" s="379" t="s">
        <v>690</v>
      </c>
      <c r="B46" s="379"/>
      <c r="C46" s="112">
        <v>4062811</v>
      </c>
      <c r="D46" s="140">
        <v>1328560</v>
      </c>
      <c r="E46" s="112">
        <v>84184.346000000005</v>
      </c>
      <c r="F46" s="112">
        <v>99647.358999999997</v>
      </c>
      <c r="G46" s="112">
        <v>99619.490999999995</v>
      </c>
      <c r="H46" s="112">
        <v>83575</v>
      </c>
      <c r="I46" s="112">
        <v>88368.937000000005</v>
      </c>
      <c r="J46" s="112">
        <v>80900.635999999999</v>
      </c>
      <c r="K46" s="244">
        <v>117588</v>
      </c>
    </row>
    <row r="47" spans="1:11" x14ac:dyDescent="0.2">
      <c r="A47" s="379" t="s">
        <v>691</v>
      </c>
      <c r="B47" s="379"/>
      <c r="C47" s="112">
        <v>5839881</v>
      </c>
      <c r="D47" s="140">
        <v>4517025</v>
      </c>
      <c r="E47" s="112">
        <v>416539.364</v>
      </c>
      <c r="F47" s="112">
        <v>342636.087</v>
      </c>
      <c r="G47" s="112">
        <v>338959.66399999999</v>
      </c>
      <c r="H47" s="112">
        <v>340796</v>
      </c>
      <c r="I47" s="112">
        <v>330515.886</v>
      </c>
      <c r="J47" s="112">
        <v>388759.87300000002</v>
      </c>
      <c r="K47" s="244">
        <v>376765</v>
      </c>
    </row>
    <row r="48" spans="1:11" x14ac:dyDescent="0.2">
      <c r="A48" s="505" t="s">
        <v>692</v>
      </c>
      <c r="B48" s="505"/>
      <c r="C48" s="125">
        <v>6524427</v>
      </c>
      <c r="D48" s="110">
        <v>4151946</v>
      </c>
      <c r="E48" s="125">
        <v>293239.17200000002</v>
      </c>
      <c r="F48" s="125">
        <v>338220.89799999999</v>
      </c>
      <c r="G48" s="125">
        <v>348093.98200000002</v>
      </c>
      <c r="H48" s="125">
        <v>357694</v>
      </c>
      <c r="I48" s="125">
        <v>396748.33499999996</v>
      </c>
      <c r="J48" s="125">
        <v>362772.47499999998</v>
      </c>
      <c r="K48" s="243">
        <v>412376</v>
      </c>
    </row>
    <row r="49" spans="1:11" x14ac:dyDescent="0.2">
      <c r="A49" s="379" t="s">
        <v>693</v>
      </c>
      <c r="B49" s="379"/>
      <c r="C49" s="112">
        <v>22623</v>
      </c>
      <c r="D49" s="140">
        <v>30649</v>
      </c>
      <c r="E49" s="112">
        <v>3420.69</v>
      </c>
      <c r="F49" s="112">
        <v>779.55899999999997</v>
      </c>
      <c r="G49" s="112">
        <v>1274.1079999999999</v>
      </c>
      <c r="H49" s="112">
        <v>2196</v>
      </c>
      <c r="I49" s="112">
        <v>0</v>
      </c>
      <c r="J49" s="112">
        <v>0</v>
      </c>
      <c r="K49" s="246">
        <v>0</v>
      </c>
    </row>
    <row r="50" spans="1:11" x14ac:dyDescent="0.2">
      <c r="A50" s="379" t="s">
        <v>694</v>
      </c>
      <c r="B50" s="379"/>
      <c r="C50" s="112">
        <v>2305317</v>
      </c>
      <c r="D50" s="140">
        <v>1152029</v>
      </c>
      <c r="E50" s="112">
        <v>68247.294999999998</v>
      </c>
      <c r="F50" s="112">
        <v>107400.276</v>
      </c>
      <c r="G50" s="112">
        <v>99795.161999999997</v>
      </c>
      <c r="H50" s="112">
        <v>114284</v>
      </c>
      <c r="I50" s="112">
        <v>114922.97900000001</v>
      </c>
      <c r="J50" s="112">
        <v>83049.001000000004</v>
      </c>
      <c r="K50" s="244">
        <v>113341</v>
      </c>
    </row>
    <row r="51" spans="1:11" x14ac:dyDescent="0.2">
      <c r="A51" s="379" t="s">
        <v>695</v>
      </c>
      <c r="B51" s="379"/>
      <c r="C51" s="112">
        <v>2936818</v>
      </c>
      <c r="D51" s="140">
        <v>1889966</v>
      </c>
      <c r="E51" s="112">
        <v>141157.14300000001</v>
      </c>
      <c r="F51" s="112">
        <v>147032.424</v>
      </c>
      <c r="G51" s="112">
        <v>156244.628</v>
      </c>
      <c r="H51" s="112">
        <v>137579</v>
      </c>
      <c r="I51" s="112">
        <v>185359.63</v>
      </c>
      <c r="J51" s="112">
        <v>191169.826</v>
      </c>
      <c r="K51" s="244">
        <v>207096</v>
      </c>
    </row>
    <row r="52" spans="1:11" x14ac:dyDescent="0.2">
      <c r="A52" s="379" t="s">
        <v>696</v>
      </c>
      <c r="B52" s="379"/>
      <c r="C52" s="112">
        <v>260699</v>
      </c>
      <c r="D52" s="140">
        <v>229952</v>
      </c>
      <c r="E52" s="112">
        <v>20335.882000000001</v>
      </c>
      <c r="F52" s="112">
        <v>13337.143</v>
      </c>
      <c r="G52" s="112">
        <v>18574.400000000001</v>
      </c>
      <c r="H52" s="112">
        <v>17323</v>
      </c>
      <c r="I52" s="112">
        <v>17815.432000000001</v>
      </c>
      <c r="J52" s="112">
        <v>13891.683000000001</v>
      </c>
      <c r="K52" s="244">
        <v>12055</v>
      </c>
    </row>
    <row r="53" spans="1:11" x14ac:dyDescent="0.2">
      <c r="A53" s="379" t="s">
        <v>697</v>
      </c>
      <c r="B53" s="379"/>
      <c r="C53" s="112">
        <v>998971</v>
      </c>
      <c r="D53" s="140">
        <v>849348</v>
      </c>
      <c r="E53" s="112">
        <v>60078.161999999997</v>
      </c>
      <c r="F53" s="112">
        <v>69671.495999999999</v>
      </c>
      <c r="G53" s="112">
        <v>72205.683999999994</v>
      </c>
      <c r="H53" s="112">
        <v>86312</v>
      </c>
      <c r="I53" s="112">
        <v>78650.293999999994</v>
      </c>
      <c r="J53" s="112">
        <v>74661.964999999997</v>
      </c>
      <c r="K53" s="244">
        <v>79884</v>
      </c>
    </row>
    <row r="54" spans="1:11" x14ac:dyDescent="0.2">
      <c r="A54" s="505" t="s">
        <v>698</v>
      </c>
      <c r="B54" s="505"/>
      <c r="C54" s="125">
        <v>1191258</v>
      </c>
      <c r="D54" s="110">
        <v>869364</v>
      </c>
      <c r="E54" s="125">
        <v>63713.739000000001</v>
      </c>
      <c r="F54" s="125">
        <v>74984.278999999995</v>
      </c>
      <c r="G54" s="125">
        <v>73327.278999999995</v>
      </c>
      <c r="H54" s="125">
        <v>68323</v>
      </c>
      <c r="I54" s="125">
        <v>71525.709999999992</v>
      </c>
      <c r="J54" s="125">
        <v>67929.457999999999</v>
      </c>
      <c r="K54" s="243">
        <v>74101</v>
      </c>
    </row>
    <row r="55" spans="1:11" x14ac:dyDescent="0.2">
      <c r="A55" s="379" t="s">
        <v>699</v>
      </c>
      <c r="B55" s="379"/>
      <c r="C55" s="112">
        <v>254557</v>
      </c>
      <c r="D55" s="140">
        <v>208855</v>
      </c>
      <c r="E55" s="112">
        <v>19759.167000000001</v>
      </c>
      <c r="F55" s="112">
        <v>19899.73</v>
      </c>
      <c r="G55" s="112">
        <v>19518.713</v>
      </c>
      <c r="H55" s="112">
        <v>19821</v>
      </c>
      <c r="I55" s="112">
        <v>19495.133999999998</v>
      </c>
      <c r="J55" s="112">
        <v>18727.002</v>
      </c>
      <c r="K55" s="244">
        <v>22930</v>
      </c>
    </row>
    <row r="56" spans="1:11" x14ac:dyDescent="0.2">
      <c r="A56" s="379" t="s">
        <v>700</v>
      </c>
      <c r="B56" s="379"/>
      <c r="C56" s="112">
        <v>239042</v>
      </c>
      <c r="D56" s="140">
        <v>92967</v>
      </c>
      <c r="E56" s="112">
        <v>3890.5360000000001</v>
      </c>
      <c r="F56" s="112">
        <v>11340.563</v>
      </c>
      <c r="G56" s="112">
        <v>9500.1640000000007</v>
      </c>
      <c r="H56" s="112">
        <v>8974</v>
      </c>
      <c r="I56" s="112">
        <v>9450.6830000000009</v>
      </c>
      <c r="J56" s="112">
        <v>10257.541999999999</v>
      </c>
      <c r="K56" s="244">
        <v>9387</v>
      </c>
    </row>
    <row r="57" spans="1:11" x14ac:dyDescent="0.2">
      <c r="A57" s="379" t="s">
        <v>701</v>
      </c>
      <c r="B57" s="379"/>
      <c r="C57" s="112">
        <v>134561</v>
      </c>
      <c r="D57" s="140">
        <v>83984</v>
      </c>
      <c r="E57" s="112">
        <v>3925.4789999999998</v>
      </c>
      <c r="F57" s="112">
        <v>10539.675999999999</v>
      </c>
      <c r="G57" s="112">
        <v>5941.51</v>
      </c>
      <c r="H57" s="112">
        <v>5537</v>
      </c>
      <c r="I57" s="112">
        <v>7675.9139999999998</v>
      </c>
      <c r="J57" s="112">
        <v>7574.4759999999997</v>
      </c>
      <c r="K57" s="244">
        <v>8925</v>
      </c>
    </row>
    <row r="58" spans="1:11" x14ac:dyDescent="0.2">
      <c r="A58" s="379" t="s">
        <v>702</v>
      </c>
      <c r="B58" s="379"/>
      <c r="C58" s="112">
        <v>58456</v>
      </c>
      <c r="D58" s="140">
        <v>57903</v>
      </c>
      <c r="E58" s="112">
        <v>3542.38</v>
      </c>
      <c r="F58" s="112">
        <v>1667.04</v>
      </c>
      <c r="G58" s="112">
        <v>1054.125</v>
      </c>
      <c r="H58" s="112">
        <v>1246</v>
      </c>
      <c r="I58" s="112">
        <v>1589.1110000000001</v>
      </c>
      <c r="J58" s="112">
        <v>2631.99</v>
      </c>
      <c r="K58" s="244">
        <v>910</v>
      </c>
    </row>
    <row r="59" spans="1:11" x14ac:dyDescent="0.2">
      <c r="A59" s="379" t="s">
        <v>703</v>
      </c>
      <c r="B59" s="379"/>
      <c r="C59" s="112">
        <v>504641</v>
      </c>
      <c r="D59" s="140">
        <v>425658</v>
      </c>
      <c r="E59" s="112">
        <v>32596.177</v>
      </c>
      <c r="F59" s="112">
        <v>31537.27</v>
      </c>
      <c r="G59" s="112">
        <v>37312.767</v>
      </c>
      <c r="H59" s="112">
        <v>32745</v>
      </c>
      <c r="I59" s="112">
        <v>33314.868000000002</v>
      </c>
      <c r="J59" s="112">
        <v>28738.448</v>
      </c>
      <c r="K59" s="244">
        <v>31949</v>
      </c>
    </row>
    <row r="60" spans="1:11" ht="15" thickBot="1" x14ac:dyDescent="0.25">
      <c r="A60" s="527" t="s">
        <v>714</v>
      </c>
      <c r="B60" s="527"/>
      <c r="C60" s="125">
        <v>5839153</v>
      </c>
      <c r="D60" s="110">
        <v>3987297</v>
      </c>
      <c r="E60" s="125">
        <v>275540.86700000003</v>
      </c>
      <c r="F60" s="125">
        <v>299692.68599999999</v>
      </c>
      <c r="G60" s="125">
        <v>303856.45</v>
      </c>
      <c r="H60" s="125">
        <v>247664</v>
      </c>
      <c r="I60" s="125">
        <v>242734.67100000102</v>
      </c>
      <c r="J60" s="125">
        <v>206474.94600000046</v>
      </c>
      <c r="K60" s="243">
        <v>290118</v>
      </c>
    </row>
    <row r="61" spans="1:11" ht="15.75" thickTop="1" thickBot="1" x14ac:dyDescent="0.25">
      <c r="A61" s="83" t="s">
        <v>497</v>
      </c>
      <c r="B61" s="83"/>
      <c r="C61" s="145">
        <v>80136339</v>
      </c>
      <c r="D61" s="146">
        <v>55198449</v>
      </c>
      <c r="E61" s="145">
        <v>4304026.5650000004</v>
      </c>
      <c r="F61" s="145">
        <v>4634817.2690000003</v>
      </c>
      <c r="G61" s="145">
        <v>4755753.2419999996</v>
      </c>
      <c r="H61" s="145">
        <v>4325531</v>
      </c>
      <c r="I61" s="145">
        <v>4854901.7860000003</v>
      </c>
      <c r="J61" s="145">
        <v>4845777.2850000001</v>
      </c>
      <c r="K61" s="245">
        <v>4948121</v>
      </c>
    </row>
    <row r="62" spans="1:11" ht="15" thickTop="1" x14ac:dyDescent="0.2">
      <c r="A62" s="522" t="s">
        <v>810</v>
      </c>
      <c r="B62" s="522"/>
      <c r="C62" s="522"/>
      <c r="D62" s="522"/>
      <c r="E62" s="522"/>
      <c r="F62" s="522"/>
      <c r="G62" s="522"/>
      <c r="H62" s="522"/>
      <c r="I62" s="522"/>
      <c r="J62" s="522"/>
      <c r="K62" s="522"/>
    </row>
  </sheetData>
  <mergeCells count="63">
    <mergeCell ref="A54:B54"/>
    <mergeCell ref="A55:B55"/>
    <mergeCell ref="A56:B56"/>
    <mergeCell ref="A57:B57"/>
    <mergeCell ref="A58:B58"/>
    <mergeCell ref="A49:B49"/>
    <mergeCell ref="A50:B50"/>
    <mergeCell ref="A51:B51"/>
    <mergeCell ref="A52:B52"/>
    <mergeCell ref="A53:B53"/>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J1"/>
    <mergeCell ref="A2:J2"/>
    <mergeCell ref="A4:B5"/>
    <mergeCell ref="C4:C5"/>
    <mergeCell ref="D4:D5"/>
    <mergeCell ref="A6:B6"/>
    <mergeCell ref="A7:B7"/>
    <mergeCell ref="A8:B8"/>
    <mergeCell ref="A9:B9"/>
    <mergeCell ref="A10:B10"/>
    <mergeCell ref="A3:K3"/>
    <mergeCell ref="G4:K4"/>
  </mergeCells>
  <pageMargins left="0.7" right="0.7" top="0.75" bottom="0.75" header="0.3" footer="0.3"/>
  <pageSetup paperSize="9" scale="83"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view="pageBreakPreview" topLeftCell="A34" zoomScaleNormal="100" zoomScaleSheetLayoutView="100" workbookViewId="0">
      <selection activeCell="J51" sqref="J51"/>
    </sheetView>
  </sheetViews>
  <sheetFormatPr defaultColWidth="9.125" defaultRowHeight="15" x14ac:dyDescent="0.25"/>
  <cols>
    <col min="1" max="1" width="2.375" style="251" bestFit="1" customWidth="1"/>
    <col min="2" max="2" width="20" style="251" customWidth="1"/>
    <col min="3" max="8" width="10.25" style="251" customWidth="1"/>
    <col min="9" max="9" width="10.25" style="296" customWidth="1"/>
    <col min="10" max="10" width="10.25" style="297" customWidth="1"/>
    <col min="11" max="11" width="10.25" style="251" customWidth="1"/>
    <col min="12" max="16384" width="9.125" style="251"/>
  </cols>
  <sheetData>
    <row r="1" spans="1:11" ht="18.75" x14ac:dyDescent="0.25">
      <c r="A1" s="528" t="s">
        <v>715</v>
      </c>
      <c r="B1" s="528"/>
      <c r="C1" s="528"/>
      <c r="D1" s="528"/>
      <c r="E1" s="528"/>
      <c r="F1" s="528"/>
      <c r="G1" s="528"/>
      <c r="H1" s="528"/>
      <c r="I1" s="528"/>
      <c r="J1" s="528"/>
      <c r="K1" s="528"/>
    </row>
    <row r="2" spans="1:11" x14ac:dyDescent="0.25">
      <c r="A2" s="529" t="s">
        <v>503</v>
      </c>
      <c r="B2" s="529"/>
      <c r="C2" s="529"/>
      <c r="D2" s="529"/>
      <c r="E2" s="529"/>
      <c r="F2" s="529"/>
      <c r="G2" s="529"/>
      <c r="H2" s="529"/>
      <c r="I2" s="529"/>
      <c r="J2" s="529"/>
      <c r="K2" s="529"/>
    </row>
    <row r="3" spans="1:11" ht="15.75" thickBot="1" x14ac:dyDescent="0.3">
      <c r="A3" s="530" t="s">
        <v>649</v>
      </c>
      <c r="B3" s="530"/>
      <c r="C3" s="530"/>
      <c r="D3" s="530"/>
      <c r="E3" s="530"/>
      <c r="F3" s="530"/>
      <c r="G3" s="530"/>
      <c r="H3" s="530"/>
      <c r="I3" s="530"/>
      <c r="J3" s="530"/>
      <c r="K3" s="530"/>
    </row>
    <row r="4" spans="1:11" ht="16.5" thickTop="1" thickBot="1" x14ac:dyDescent="0.3">
      <c r="A4" s="531"/>
      <c r="B4" s="533" t="s">
        <v>716</v>
      </c>
      <c r="C4" s="535" t="s">
        <v>131</v>
      </c>
      <c r="D4" s="535" t="s">
        <v>924</v>
      </c>
      <c r="E4" s="265">
        <v>2023</v>
      </c>
      <c r="F4" s="266">
        <v>2023</v>
      </c>
      <c r="G4" s="537">
        <v>2024</v>
      </c>
      <c r="H4" s="538"/>
      <c r="I4" s="538"/>
      <c r="J4" s="538"/>
      <c r="K4" s="538"/>
    </row>
    <row r="5" spans="1:11" ht="15.75" thickBot="1" x14ac:dyDescent="0.3">
      <c r="A5" s="532"/>
      <c r="B5" s="534"/>
      <c r="C5" s="536"/>
      <c r="D5" s="536"/>
      <c r="E5" s="267" t="s">
        <v>47</v>
      </c>
      <c r="F5" s="267" t="s">
        <v>42</v>
      </c>
      <c r="G5" s="268" t="s">
        <v>43</v>
      </c>
      <c r="H5" s="269" t="s">
        <v>44</v>
      </c>
      <c r="I5" s="269" t="s">
        <v>45</v>
      </c>
      <c r="J5" s="269" t="s">
        <v>46</v>
      </c>
      <c r="K5" s="269" t="s">
        <v>925</v>
      </c>
    </row>
    <row r="6" spans="1:11" ht="15.75" thickTop="1" x14ac:dyDescent="0.25">
      <c r="A6" s="270"/>
      <c r="B6" s="271"/>
      <c r="C6" s="272"/>
      <c r="D6" s="272"/>
      <c r="E6" s="272"/>
      <c r="F6" s="273"/>
      <c r="G6" s="273"/>
      <c r="H6" s="273"/>
      <c r="I6" s="274"/>
      <c r="J6" s="275"/>
    </row>
    <row r="7" spans="1:11" x14ac:dyDescent="0.25">
      <c r="A7" s="270"/>
      <c r="B7" s="276" t="s">
        <v>717</v>
      </c>
      <c r="C7" s="277">
        <v>32492942</v>
      </c>
      <c r="D7" s="277">
        <v>27878962</v>
      </c>
      <c r="E7" s="278">
        <v>2564959.4815156092</v>
      </c>
      <c r="F7" s="278">
        <v>2798026.8640009719</v>
      </c>
      <c r="G7" s="279">
        <v>2696971.8430253263</v>
      </c>
      <c r="H7" s="277">
        <v>2534019.2674548575</v>
      </c>
      <c r="I7" s="277">
        <v>2528148.9190886212</v>
      </c>
      <c r="J7" s="277">
        <v>2634031.6283183554</v>
      </c>
      <c r="K7" s="277">
        <v>3009018.0501479129</v>
      </c>
    </row>
    <row r="8" spans="1:11" x14ac:dyDescent="0.25">
      <c r="A8" s="270"/>
      <c r="B8" s="271"/>
      <c r="C8" s="280"/>
      <c r="D8" s="281"/>
      <c r="E8" s="282"/>
      <c r="F8" s="283"/>
      <c r="G8" s="284"/>
      <c r="H8" s="282"/>
      <c r="I8" s="282"/>
      <c r="J8" s="277"/>
    </row>
    <row r="9" spans="1:11" x14ac:dyDescent="0.25">
      <c r="A9" s="285" t="s">
        <v>718</v>
      </c>
      <c r="B9" s="276" t="s">
        <v>719</v>
      </c>
      <c r="C9" s="277">
        <v>30100</v>
      </c>
      <c r="D9" s="277">
        <v>52844</v>
      </c>
      <c r="E9" s="277">
        <v>4201.2461000000003</v>
      </c>
      <c r="F9" s="278">
        <v>6535.0337</v>
      </c>
      <c r="G9" s="279">
        <v>12355.66</v>
      </c>
      <c r="H9" s="277">
        <v>7382.6705000000002</v>
      </c>
      <c r="I9" s="277">
        <v>3388.7449999999999</v>
      </c>
      <c r="J9" s="280">
        <v>3574.6275999999998</v>
      </c>
      <c r="K9" s="277">
        <v>4203.5325000000003</v>
      </c>
    </row>
    <row r="10" spans="1:11" x14ac:dyDescent="0.25">
      <c r="A10" s="285" t="s">
        <v>720</v>
      </c>
      <c r="B10" s="276" t="s">
        <v>721</v>
      </c>
      <c r="C10" s="277">
        <v>167437</v>
      </c>
      <c r="D10" s="277">
        <v>189689</v>
      </c>
      <c r="E10" s="277">
        <v>16039.604799999999</v>
      </c>
      <c r="F10" s="278">
        <v>15177.321400000001</v>
      </c>
      <c r="G10" s="279">
        <v>13483.4133</v>
      </c>
      <c r="H10" s="277">
        <v>13641.238499999999</v>
      </c>
      <c r="I10" s="277">
        <v>12594.414699999999</v>
      </c>
      <c r="J10" s="280">
        <v>14947.272800000001</v>
      </c>
      <c r="K10" s="277">
        <v>16942.290400000002</v>
      </c>
    </row>
    <row r="11" spans="1:11" x14ac:dyDescent="0.25">
      <c r="A11" s="271"/>
      <c r="B11" s="286" t="s">
        <v>722</v>
      </c>
      <c r="C11" s="280">
        <v>101800</v>
      </c>
      <c r="D11" s="280">
        <v>115313</v>
      </c>
      <c r="E11" s="280">
        <v>11505.341</v>
      </c>
      <c r="F11" s="287">
        <v>11860.938</v>
      </c>
      <c r="G11" s="288">
        <v>10635.37</v>
      </c>
      <c r="H11" s="280">
        <v>11153.3917</v>
      </c>
      <c r="I11" s="280">
        <v>10292.734399999999</v>
      </c>
      <c r="J11" s="277">
        <v>12037.1777</v>
      </c>
      <c r="K11" s="280">
        <v>14027.739</v>
      </c>
    </row>
    <row r="12" spans="1:11" x14ac:dyDescent="0.25">
      <c r="A12" s="271"/>
      <c r="B12" s="286" t="s">
        <v>138</v>
      </c>
      <c r="C12" s="280">
        <v>65637</v>
      </c>
      <c r="D12" s="280">
        <v>74376</v>
      </c>
      <c r="E12" s="280">
        <v>4534.2637999999997</v>
      </c>
      <c r="F12" s="287">
        <v>3316.3834000000002</v>
      </c>
      <c r="G12" s="288">
        <v>2848.0432999999998</v>
      </c>
      <c r="H12" s="280">
        <v>2487.8467999999998</v>
      </c>
      <c r="I12" s="280">
        <v>2301.6803</v>
      </c>
      <c r="J12" s="280">
        <v>2910.0951</v>
      </c>
      <c r="K12" s="280">
        <v>2914.5513999999998</v>
      </c>
    </row>
    <row r="13" spans="1:11" x14ac:dyDescent="0.25">
      <c r="A13" s="285" t="s">
        <v>723</v>
      </c>
      <c r="B13" s="276" t="s">
        <v>724</v>
      </c>
      <c r="C13" s="277">
        <v>371263</v>
      </c>
      <c r="D13" s="277">
        <v>309575</v>
      </c>
      <c r="E13" s="277">
        <v>24840.1427</v>
      </c>
      <c r="F13" s="278">
        <v>27285.563699999999</v>
      </c>
      <c r="G13" s="279">
        <v>27681.1646</v>
      </c>
      <c r="H13" s="277">
        <v>25393.9329</v>
      </c>
      <c r="I13" s="277">
        <v>26309.249199999998</v>
      </c>
      <c r="J13" s="280">
        <v>27488.099200000001</v>
      </c>
      <c r="K13" s="277">
        <v>29938.934700000002</v>
      </c>
    </row>
    <row r="14" spans="1:11" x14ac:dyDescent="0.25">
      <c r="A14" s="271"/>
      <c r="B14" s="286" t="s">
        <v>725</v>
      </c>
      <c r="C14" s="280">
        <v>47361</v>
      </c>
      <c r="D14" s="280">
        <v>47033</v>
      </c>
      <c r="E14" s="280">
        <v>2424.9288000000001</v>
      </c>
      <c r="F14" s="287">
        <v>1573.5379</v>
      </c>
      <c r="G14" s="288">
        <v>5912.5146999999997</v>
      </c>
      <c r="H14" s="280">
        <v>2647.8240000000001</v>
      </c>
      <c r="I14" s="280">
        <v>3129.9191999999998</v>
      </c>
      <c r="J14" s="280">
        <v>3498.46</v>
      </c>
      <c r="K14" s="280">
        <v>2446.7401</v>
      </c>
    </row>
    <row r="15" spans="1:11" x14ac:dyDescent="0.25">
      <c r="A15" s="271"/>
      <c r="B15" s="286" t="s">
        <v>726</v>
      </c>
      <c r="C15" s="280">
        <v>102958</v>
      </c>
      <c r="D15" s="280">
        <v>106780</v>
      </c>
      <c r="E15" s="280">
        <v>10033.034100000001</v>
      </c>
      <c r="F15" s="287">
        <v>11770.894</v>
      </c>
      <c r="G15" s="288">
        <v>10412.3784</v>
      </c>
      <c r="H15" s="280">
        <v>12062.215099999999</v>
      </c>
      <c r="I15" s="280">
        <v>11591.774100000001</v>
      </c>
      <c r="J15" s="280">
        <v>11902.5645</v>
      </c>
      <c r="K15" s="280">
        <v>13287.736999999999</v>
      </c>
    </row>
    <row r="16" spans="1:11" x14ac:dyDescent="0.25">
      <c r="A16" s="271"/>
      <c r="B16" s="286" t="s">
        <v>727</v>
      </c>
      <c r="C16" s="280">
        <v>9419</v>
      </c>
      <c r="D16" s="280">
        <v>7328</v>
      </c>
      <c r="E16" s="280">
        <v>521.67200000000003</v>
      </c>
      <c r="F16" s="287">
        <v>771.09979999999996</v>
      </c>
      <c r="G16" s="288">
        <v>791.86180000000002</v>
      </c>
      <c r="H16" s="280">
        <v>530.79380000000003</v>
      </c>
      <c r="I16" s="280">
        <v>1160.2918</v>
      </c>
      <c r="J16" s="277">
        <v>630.24980000000005</v>
      </c>
      <c r="K16" s="280">
        <v>668.19159999999999</v>
      </c>
    </row>
    <row r="17" spans="1:11" x14ac:dyDescent="0.25">
      <c r="A17" s="271"/>
      <c r="B17" s="286" t="s">
        <v>138</v>
      </c>
      <c r="C17" s="280">
        <v>211525</v>
      </c>
      <c r="D17" s="280">
        <v>148434</v>
      </c>
      <c r="E17" s="280">
        <v>11860.507799999999</v>
      </c>
      <c r="F17" s="287">
        <v>13170.031999999999</v>
      </c>
      <c r="G17" s="288">
        <v>10564.4097</v>
      </c>
      <c r="H17" s="280">
        <v>10153.1</v>
      </c>
      <c r="I17" s="280">
        <v>10427.2641</v>
      </c>
      <c r="J17" s="280">
        <v>11456.8249</v>
      </c>
      <c r="K17" s="280">
        <v>13536.266</v>
      </c>
    </row>
    <row r="18" spans="1:11" x14ac:dyDescent="0.25">
      <c r="A18" s="285" t="s">
        <v>728</v>
      </c>
      <c r="B18" s="276" t="s">
        <v>729</v>
      </c>
      <c r="C18" s="277">
        <v>7213343</v>
      </c>
      <c r="D18" s="277">
        <v>6358219</v>
      </c>
      <c r="E18" s="277">
        <v>519214.02649999998</v>
      </c>
      <c r="F18" s="278">
        <v>480142.98629999999</v>
      </c>
      <c r="G18" s="279">
        <v>492631.97580000001</v>
      </c>
      <c r="H18" s="277">
        <v>457614.22090000001</v>
      </c>
      <c r="I18" s="277">
        <v>451695.8616</v>
      </c>
      <c r="J18" s="280">
        <v>485225.4068</v>
      </c>
      <c r="K18" s="277">
        <v>526423.66540000006</v>
      </c>
    </row>
    <row r="19" spans="1:11" x14ac:dyDescent="0.25">
      <c r="A19" s="271"/>
      <c r="B19" s="286" t="s">
        <v>730</v>
      </c>
      <c r="C19" s="280">
        <v>403722</v>
      </c>
      <c r="D19" s="280">
        <v>426592</v>
      </c>
      <c r="E19" s="280">
        <v>28225.926800000001</v>
      </c>
      <c r="F19" s="287">
        <v>31038.165799999999</v>
      </c>
      <c r="G19" s="288">
        <v>36680.898999999998</v>
      </c>
      <c r="H19" s="280">
        <v>34273.861700000001</v>
      </c>
      <c r="I19" s="280">
        <v>30256.722099999999</v>
      </c>
      <c r="J19" s="280">
        <v>33944.032399999996</v>
      </c>
      <c r="K19" s="280">
        <v>34934.400900000001</v>
      </c>
    </row>
    <row r="20" spans="1:11" x14ac:dyDescent="0.25">
      <c r="A20" s="271"/>
      <c r="B20" s="286" t="s">
        <v>731</v>
      </c>
      <c r="C20" s="280">
        <v>6808278</v>
      </c>
      <c r="D20" s="280">
        <v>5931218</v>
      </c>
      <c r="E20" s="280">
        <v>490946.73940000002</v>
      </c>
      <c r="F20" s="287">
        <v>449092.15350000001</v>
      </c>
      <c r="G20" s="288">
        <v>455943.8198</v>
      </c>
      <c r="H20" s="280">
        <v>423340.35920000001</v>
      </c>
      <c r="I20" s="280">
        <v>421430.9865</v>
      </c>
      <c r="J20" s="277">
        <v>451242.96740000002</v>
      </c>
      <c r="K20" s="280">
        <v>491481.87150000001</v>
      </c>
    </row>
    <row r="21" spans="1:11" x14ac:dyDescent="0.25">
      <c r="A21" s="271"/>
      <c r="B21" s="286" t="s">
        <v>138</v>
      </c>
      <c r="C21" s="280">
        <v>1342</v>
      </c>
      <c r="D21" s="280">
        <v>408</v>
      </c>
      <c r="E21" s="280">
        <v>41.360300000000002</v>
      </c>
      <c r="F21" s="287">
        <v>12.667</v>
      </c>
      <c r="G21" s="288">
        <v>7.2569999999999997</v>
      </c>
      <c r="H21" s="280">
        <v>0</v>
      </c>
      <c r="I21" s="280">
        <v>8.1530000000000005</v>
      </c>
      <c r="J21" s="280">
        <v>38.406999999999996</v>
      </c>
      <c r="K21" s="280">
        <v>7.3929999999999998</v>
      </c>
    </row>
    <row r="22" spans="1:11" x14ac:dyDescent="0.25">
      <c r="A22" s="285" t="s">
        <v>732</v>
      </c>
      <c r="B22" s="276" t="s">
        <v>733</v>
      </c>
      <c r="C22" s="277">
        <v>757773</v>
      </c>
      <c r="D22" s="277">
        <v>659749</v>
      </c>
      <c r="E22" s="277">
        <v>52724.932200000003</v>
      </c>
      <c r="F22" s="278">
        <v>59872.963799999998</v>
      </c>
      <c r="G22" s="279">
        <v>60598.998299999999</v>
      </c>
      <c r="H22" s="277">
        <v>56358.876499999998</v>
      </c>
      <c r="I22" s="277">
        <v>66496.786500000002</v>
      </c>
      <c r="J22" s="280">
        <v>58712.382700000002</v>
      </c>
      <c r="K22" s="277">
        <v>65763.718200000003</v>
      </c>
    </row>
    <row r="23" spans="1:11" x14ac:dyDescent="0.25">
      <c r="A23" s="271"/>
      <c r="B23" s="286" t="s">
        <v>734</v>
      </c>
      <c r="C23" s="280">
        <v>26645</v>
      </c>
      <c r="D23" s="280">
        <v>20790</v>
      </c>
      <c r="E23" s="280">
        <v>1751.8716999999999</v>
      </c>
      <c r="F23" s="287">
        <v>1895.1063999999999</v>
      </c>
      <c r="G23" s="288">
        <v>2196.5922</v>
      </c>
      <c r="H23" s="280">
        <v>2200.3339000000001</v>
      </c>
      <c r="I23" s="280">
        <v>2171.4731999999999</v>
      </c>
      <c r="J23" s="280">
        <v>3258.7274000000002</v>
      </c>
      <c r="K23" s="280">
        <v>3250.8456000000001</v>
      </c>
    </row>
    <row r="24" spans="1:11" x14ac:dyDescent="0.25">
      <c r="A24" s="271"/>
      <c r="B24" s="286" t="s">
        <v>735</v>
      </c>
      <c r="C24" s="280">
        <v>54285</v>
      </c>
      <c r="D24" s="280">
        <v>65315</v>
      </c>
      <c r="E24" s="280">
        <v>5078.2542000000003</v>
      </c>
      <c r="F24" s="287">
        <v>5597.6052</v>
      </c>
      <c r="G24" s="288">
        <v>4054.9630999999999</v>
      </c>
      <c r="H24" s="280">
        <v>4716.8293000000003</v>
      </c>
      <c r="I24" s="280">
        <v>5299.3928999999998</v>
      </c>
      <c r="J24" s="280">
        <v>5437.3894</v>
      </c>
      <c r="K24" s="280">
        <v>6911.9908999999998</v>
      </c>
    </row>
    <row r="25" spans="1:11" x14ac:dyDescent="0.25">
      <c r="A25" s="271"/>
      <c r="B25" s="286" t="s">
        <v>736</v>
      </c>
      <c r="C25" s="280">
        <v>134321</v>
      </c>
      <c r="D25" s="280">
        <v>88565</v>
      </c>
      <c r="E25" s="280">
        <v>5836.1022999999996</v>
      </c>
      <c r="F25" s="287">
        <v>8313.0833999999995</v>
      </c>
      <c r="G25" s="288">
        <v>7159.3413</v>
      </c>
      <c r="H25" s="280">
        <v>6501.6761999999999</v>
      </c>
      <c r="I25" s="280">
        <v>6755.5263000000004</v>
      </c>
      <c r="J25" s="280">
        <v>7050.3638000000001</v>
      </c>
      <c r="K25" s="280">
        <v>5307.1428999999998</v>
      </c>
    </row>
    <row r="26" spans="1:11" x14ac:dyDescent="0.25">
      <c r="A26" s="271"/>
      <c r="B26" s="286" t="s">
        <v>737</v>
      </c>
      <c r="C26" s="280">
        <v>44487</v>
      </c>
      <c r="D26" s="280">
        <v>11070</v>
      </c>
      <c r="E26" s="280">
        <v>781.92499999999995</v>
      </c>
      <c r="F26" s="287">
        <v>1170.0363</v>
      </c>
      <c r="G26" s="288">
        <v>1114.0431000000001</v>
      </c>
      <c r="H26" s="280">
        <v>1810.7439999999999</v>
      </c>
      <c r="I26" s="280">
        <v>967.29319999999996</v>
      </c>
      <c r="J26" s="277">
        <v>447.125</v>
      </c>
      <c r="K26" s="280">
        <v>462.15600000000001</v>
      </c>
    </row>
    <row r="27" spans="1:11" x14ac:dyDescent="0.25">
      <c r="A27" s="271"/>
      <c r="B27" s="286" t="s">
        <v>138</v>
      </c>
      <c r="C27" s="280">
        <v>498034</v>
      </c>
      <c r="D27" s="280">
        <v>474010</v>
      </c>
      <c r="E27" s="280">
        <v>39276.779000000002</v>
      </c>
      <c r="F27" s="287">
        <v>42897.1325</v>
      </c>
      <c r="G27" s="288">
        <v>46074.058599999997</v>
      </c>
      <c r="H27" s="280">
        <v>41129.293100000003</v>
      </c>
      <c r="I27" s="280">
        <v>51303.100899999998</v>
      </c>
      <c r="J27" s="280">
        <v>42518.777099999999</v>
      </c>
      <c r="K27" s="280">
        <v>49831.582799999996</v>
      </c>
    </row>
    <row r="28" spans="1:11" x14ac:dyDescent="0.25">
      <c r="A28" s="285" t="s">
        <v>738</v>
      </c>
      <c r="B28" s="276" t="s">
        <v>739</v>
      </c>
      <c r="C28" s="277">
        <v>2967765</v>
      </c>
      <c r="D28" s="277">
        <v>2586468</v>
      </c>
      <c r="E28" s="277">
        <v>209380.14309999999</v>
      </c>
      <c r="F28" s="278">
        <v>200464.80799999999</v>
      </c>
      <c r="G28" s="279">
        <v>229113.84669999999</v>
      </c>
      <c r="H28" s="277">
        <v>220965.7795</v>
      </c>
      <c r="I28" s="277">
        <v>231227.35089999999</v>
      </c>
      <c r="J28" s="280">
        <v>207059.18090000001</v>
      </c>
      <c r="K28" s="277">
        <v>233439.4737</v>
      </c>
    </row>
    <row r="29" spans="1:11" x14ac:dyDescent="0.25">
      <c r="A29" s="271"/>
      <c r="B29" s="286" t="s">
        <v>740</v>
      </c>
      <c r="C29" s="280">
        <v>294873</v>
      </c>
      <c r="D29" s="280">
        <v>207980</v>
      </c>
      <c r="E29" s="280">
        <v>14853.2898</v>
      </c>
      <c r="F29" s="287">
        <v>17954.2055</v>
      </c>
      <c r="G29" s="288">
        <v>22861.675200000001</v>
      </c>
      <c r="H29" s="280">
        <v>22210.345099999999</v>
      </c>
      <c r="I29" s="280">
        <v>19912.184099999999</v>
      </c>
      <c r="J29" s="280">
        <v>20119.508600000001</v>
      </c>
      <c r="K29" s="280">
        <v>21562.9974</v>
      </c>
    </row>
    <row r="30" spans="1:11" x14ac:dyDescent="0.25">
      <c r="A30" s="271"/>
      <c r="B30" s="286" t="s">
        <v>741</v>
      </c>
      <c r="C30" s="280">
        <v>30604</v>
      </c>
      <c r="D30" s="280">
        <v>33934</v>
      </c>
      <c r="E30" s="280">
        <v>2034.3972000000001</v>
      </c>
      <c r="F30" s="287">
        <v>2379.4531000000002</v>
      </c>
      <c r="G30" s="288">
        <v>2971.6495</v>
      </c>
      <c r="H30" s="280">
        <v>2333.9504000000002</v>
      </c>
      <c r="I30" s="280">
        <v>2755.4412000000002</v>
      </c>
      <c r="J30" s="280">
        <v>1976.9691</v>
      </c>
      <c r="K30" s="280">
        <v>2823.2473</v>
      </c>
    </row>
    <row r="31" spans="1:11" x14ac:dyDescent="0.25">
      <c r="A31" s="271"/>
      <c r="B31" s="286" t="s">
        <v>742</v>
      </c>
      <c r="C31" s="280">
        <v>58622</v>
      </c>
      <c r="D31" s="280">
        <v>51246</v>
      </c>
      <c r="E31" s="280">
        <v>4588.4143999999997</v>
      </c>
      <c r="F31" s="287">
        <v>2869.2691</v>
      </c>
      <c r="G31" s="288">
        <v>5903.0954000000002</v>
      </c>
      <c r="H31" s="280">
        <v>3354.9733000000001</v>
      </c>
      <c r="I31" s="280">
        <v>6336.8802999999998</v>
      </c>
      <c r="J31" s="280">
        <v>4107.1823000000004</v>
      </c>
      <c r="K31" s="280">
        <v>5297.0019000000002</v>
      </c>
    </row>
    <row r="32" spans="1:11" x14ac:dyDescent="0.25">
      <c r="A32" s="271"/>
      <c r="B32" s="286" t="s">
        <v>743</v>
      </c>
      <c r="C32" s="280">
        <v>192404</v>
      </c>
      <c r="D32" s="280">
        <v>156587</v>
      </c>
      <c r="E32" s="280">
        <v>10177.365299999999</v>
      </c>
      <c r="F32" s="287">
        <v>10405.784100000001</v>
      </c>
      <c r="G32" s="288">
        <v>11965.5784</v>
      </c>
      <c r="H32" s="280">
        <v>12297.0908</v>
      </c>
      <c r="I32" s="280">
        <v>12073.777099999999</v>
      </c>
      <c r="J32" s="280">
        <v>11332.6986</v>
      </c>
      <c r="K32" s="280">
        <v>10759.6654</v>
      </c>
    </row>
    <row r="33" spans="1:11" x14ac:dyDescent="0.25">
      <c r="A33" s="271"/>
      <c r="B33" s="286" t="s">
        <v>744</v>
      </c>
      <c r="C33" s="280">
        <v>2201080</v>
      </c>
      <c r="D33" s="280">
        <v>1966593</v>
      </c>
      <c r="E33" s="280">
        <v>162533.4411</v>
      </c>
      <c r="F33" s="287">
        <v>152335.80379999999</v>
      </c>
      <c r="G33" s="288">
        <v>172285.7101</v>
      </c>
      <c r="H33" s="280">
        <v>163513.20670000001</v>
      </c>
      <c r="I33" s="280">
        <v>178516.51980000001</v>
      </c>
      <c r="J33" s="277">
        <v>154613.47</v>
      </c>
      <c r="K33" s="280">
        <v>177427.73439999999</v>
      </c>
    </row>
    <row r="34" spans="1:11" x14ac:dyDescent="0.25">
      <c r="A34" s="271"/>
      <c r="B34" s="286" t="s">
        <v>138</v>
      </c>
      <c r="C34" s="280">
        <v>190183</v>
      </c>
      <c r="D34" s="280">
        <v>170127</v>
      </c>
      <c r="E34" s="280">
        <v>15193.2353</v>
      </c>
      <c r="F34" s="287">
        <v>14520.2924</v>
      </c>
      <c r="G34" s="288">
        <v>13126.1381</v>
      </c>
      <c r="H34" s="280">
        <v>17256.213199999998</v>
      </c>
      <c r="I34" s="280">
        <v>11632.5484</v>
      </c>
      <c r="J34" s="280">
        <v>14909.3523</v>
      </c>
      <c r="K34" s="280">
        <v>15568.827300000001</v>
      </c>
    </row>
    <row r="35" spans="1:11" x14ac:dyDescent="0.25">
      <c r="A35" s="285" t="s">
        <v>745</v>
      </c>
      <c r="B35" s="276" t="s">
        <v>746</v>
      </c>
      <c r="C35" s="277">
        <v>2736823</v>
      </c>
      <c r="D35" s="277">
        <v>2980957</v>
      </c>
      <c r="E35" s="277">
        <v>255116.9319</v>
      </c>
      <c r="F35" s="278">
        <v>212445.78769999999</v>
      </c>
      <c r="G35" s="279">
        <v>219336.6765</v>
      </c>
      <c r="H35" s="277">
        <v>224585.139</v>
      </c>
      <c r="I35" s="277">
        <v>248423.3106</v>
      </c>
      <c r="J35" s="280">
        <v>245768.9192</v>
      </c>
      <c r="K35" s="277">
        <v>288116.53149999998</v>
      </c>
    </row>
    <row r="36" spans="1:11" x14ac:dyDescent="0.25">
      <c r="A36" s="271"/>
      <c r="B36" s="286" t="s">
        <v>747</v>
      </c>
      <c r="C36" s="280">
        <v>108465</v>
      </c>
      <c r="D36" s="280">
        <v>124736</v>
      </c>
      <c r="E36" s="280">
        <v>12836.567300000001</v>
      </c>
      <c r="F36" s="287">
        <v>14455.1733</v>
      </c>
      <c r="G36" s="288">
        <v>7926.2864</v>
      </c>
      <c r="H36" s="280">
        <v>10357.0461</v>
      </c>
      <c r="I36" s="280">
        <v>14008.428099999999</v>
      </c>
      <c r="J36" s="280">
        <v>11060.711499999999</v>
      </c>
      <c r="K36" s="280">
        <v>10102.163699999999</v>
      </c>
    </row>
    <row r="37" spans="1:11" x14ac:dyDescent="0.25">
      <c r="A37" s="271"/>
      <c r="B37" s="286" t="s">
        <v>748</v>
      </c>
      <c r="C37" s="280">
        <v>1087434</v>
      </c>
      <c r="D37" s="280">
        <v>1151424</v>
      </c>
      <c r="E37" s="280">
        <v>101399.9467</v>
      </c>
      <c r="F37" s="287">
        <v>66193.549499999994</v>
      </c>
      <c r="G37" s="288">
        <v>81257.941000000006</v>
      </c>
      <c r="H37" s="280">
        <v>84115.459799999997</v>
      </c>
      <c r="I37" s="280">
        <v>91887.491099999999</v>
      </c>
      <c r="J37" s="280">
        <v>92571.98</v>
      </c>
      <c r="K37" s="280">
        <v>114463.3334</v>
      </c>
    </row>
    <row r="38" spans="1:11" x14ac:dyDescent="0.25">
      <c r="A38" s="271"/>
      <c r="B38" s="286" t="s">
        <v>749</v>
      </c>
      <c r="C38" s="280">
        <v>1150868</v>
      </c>
      <c r="D38" s="280">
        <v>1375278</v>
      </c>
      <c r="E38" s="280">
        <v>115303.69130000001</v>
      </c>
      <c r="F38" s="287">
        <v>109074.3425</v>
      </c>
      <c r="G38" s="288">
        <v>108565.63340000001</v>
      </c>
      <c r="H38" s="280">
        <v>108500.30590000001</v>
      </c>
      <c r="I38" s="280">
        <v>120003.5815</v>
      </c>
      <c r="J38" s="277">
        <v>114522.37910000001</v>
      </c>
      <c r="K38" s="280">
        <v>134425.75539999999</v>
      </c>
    </row>
    <row r="39" spans="1:11" x14ac:dyDescent="0.25">
      <c r="A39" s="271"/>
      <c r="B39" s="286" t="s">
        <v>138</v>
      </c>
      <c r="C39" s="280">
        <v>390056</v>
      </c>
      <c r="D39" s="280">
        <v>329520</v>
      </c>
      <c r="E39" s="280">
        <v>25576.726600000002</v>
      </c>
      <c r="F39" s="287">
        <v>22722.722399999999</v>
      </c>
      <c r="G39" s="288">
        <v>21586.815699999999</v>
      </c>
      <c r="H39" s="280">
        <v>21612.3272</v>
      </c>
      <c r="I39" s="280">
        <v>22523.8099</v>
      </c>
      <c r="J39" s="280">
        <v>27613.848600000001</v>
      </c>
      <c r="K39" s="280">
        <v>29125.278999999999</v>
      </c>
    </row>
    <row r="40" spans="1:11" x14ac:dyDescent="0.25">
      <c r="A40" s="285" t="s">
        <v>750</v>
      </c>
      <c r="B40" s="276" t="s">
        <v>751</v>
      </c>
      <c r="C40" s="277">
        <v>4662682</v>
      </c>
      <c r="D40" s="277">
        <v>4526556</v>
      </c>
      <c r="E40" s="277">
        <v>352819.32549999998</v>
      </c>
      <c r="F40" s="278">
        <v>332206.79239999998</v>
      </c>
      <c r="G40" s="279">
        <v>332794.4449</v>
      </c>
      <c r="H40" s="277">
        <v>365397.71970000002</v>
      </c>
      <c r="I40" s="277">
        <v>345802.32130000001</v>
      </c>
      <c r="J40" s="280">
        <v>334878.03019999998</v>
      </c>
      <c r="K40" s="277">
        <v>387060.70860000001</v>
      </c>
    </row>
    <row r="41" spans="1:11" x14ac:dyDescent="0.25">
      <c r="A41" s="271"/>
      <c r="B41" s="286" t="s">
        <v>752</v>
      </c>
      <c r="C41" s="280">
        <v>717140</v>
      </c>
      <c r="D41" s="280">
        <v>700931</v>
      </c>
      <c r="E41" s="280">
        <v>58459.142099999997</v>
      </c>
      <c r="F41" s="287">
        <v>41562.151100000003</v>
      </c>
      <c r="G41" s="288">
        <v>39883.331299999998</v>
      </c>
      <c r="H41" s="280">
        <v>46822.285499999998</v>
      </c>
      <c r="I41" s="280">
        <v>40771.845699999998</v>
      </c>
      <c r="J41" s="280">
        <v>43256.217799999999</v>
      </c>
      <c r="K41" s="280">
        <v>57905.299599999998</v>
      </c>
    </row>
    <row r="42" spans="1:11" x14ac:dyDescent="0.25">
      <c r="A42" s="271"/>
      <c r="B42" s="286" t="s">
        <v>753</v>
      </c>
      <c r="C42" s="280">
        <v>531609</v>
      </c>
      <c r="D42" s="280">
        <v>570126</v>
      </c>
      <c r="E42" s="280">
        <v>43019.203300000001</v>
      </c>
      <c r="F42" s="287">
        <v>46379.082300000002</v>
      </c>
      <c r="G42" s="288">
        <v>46145.122900000002</v>
      </c>
      <c r="H42" s="280">
        <v>37063.332999999999</v>
      </c>
      <c r="I42" s="280">
        <v>41774.020100000002</v>
      </c>
      <c r="J42" s="280">
        <v>43078.588000000003</v>
      </c>
      <c r="K42" s="280">
        <v>42504.108899999999</v>
      </c>
    </row>
    <row r="43" spans="1:11" x14ac:dyDescent="0.25">
      <c r="A43" s="271"/>
      <c r="B43" s="286" t="s">
        <v>754</v>
      </c>
      <c r="C43" s="280">
        <v>1751423</v>
      </c>
      <c r="D43" s="280">
        <v>1600319</v>
      </c>
      <c r="E43" s="280">
        <v>122392.8694</v>
      </c>
      <c r="F43" s="287">
        <v>118753.6161</v>
      </c>
      <c r="G43" s="288">
        <v>123163.34450000001</v>
      </c>
      <c r="H43" s="280">
        <v>128464.6856</v>
      </c>
      <c r="I43" s="280">
        <v>137498.64749999999</v>
      </c>
      <c r="J43" s="280">
        <v>115188.1787</v>
      </c>
      <c r="K43" s="280">
        <v>146020.74100000001</v>
      </c>
    </row>
    <row r="44" spans="1:11" x14ac:dyDescent="0.25">
      <c r="A44" s="271"/>
      <c r="B44" s="286" t="s">
        <v>755</v>
      </c>
      <c r="C44" s="280">
        <v>1499671</v>
      </c>
      <c r="D44" s="280">
        <v>1446997</v>
      </c>
      <c r="E44" s="280">
        <v>113391.5266</v>
      </c>
      <c r="F44" s="287">
        <v>109943.89290000001</v>
      </c>
      <c r="G44" s="288">
        <v>112220.2549</v>
      </c>
      <c r="H44" s="280">
        <v>124591.35129999999</v>
      </c>
      <c r="I44" s="280">
        <v>118156.35430000001</v>
      </c>
      <c r="J44" s="280">
        <v>119148.0288</v>
      </c>
      <c r="K44" s="280">
        <v>129155.5618</v>
      </c>
    </row>
    <row r="45" spans="1:11" x14ac:dyDescent="0.25">
      <c r="A45" s="271"/>
      <c r="B45" s="286" t="s">
        <v>756</v>
      </c>
      <c r="C45" s="280">
        <v>132343</v>
      </c>
      <c r="D45" s="280">
        <v>180427</v>
      </c>
      <c r="E45" s="280">
        <v>13190.5851</v>
      </c>
      <c r="F45" s="287">
        <v>12579.8832</v>
      </c>
      <c r="G45" s="288">
        <v>10095.551600000001</v>
      </c>
      <c r="H45" s="280">
        <v>26696.575799999999</v>
      </c>
      <c r="I45" s="280">
        <v>5815.9522999999999</v>
      </c>
      <c r="J45" s="277">
        <v>12451.468000000001</v>
      </c>
      <c r="K45" s="280">
        <v>9715.6414999999997</v>
      </c>
    </row>
    <row r="46" spans="1:11" x14ac:dyDescent="0.25">
      <c r="A46" s="271"/>
      <c r="B46" s="286" t="s">
        <v>138</v>
      </c>
      <c r="C46" s="280">
        <v>30496</v>
      </c>
      <c r="D46" s="280">
        <v>27756</v>
      </c>
      <c r="E46" s="280">
        <v>2365.9989999999998</v>
      </c>
      <c r="F46" s="287">
        <v>2988.1668</v>
      </c>
      <c r="G46" s="288">
        <v>1286.8397</v>
      </c>
      <c r="H46" s="280">
        <v>1759.4884999999999</v>
      </c>
      <c r="I46" s="280">
        <v>1785.5014000000001</v>
      </c>
      <c r="J46" s="280">
        <v>1755.5489</v>
      </c>
      <c r="K46" s="280">
        <v>1759.3558</v>
      </c>
    </row>
    <row r="47" spans="1:11" x14ac:dyDescent="0.25">
      <c r="A47" s="285" t="s">
        <v>757</v>
      </c>
      <c r="B47" s="276" t="s">
        <v>758</v>
      </c>
      <c r="C47" s="277">
        <v>641069</v>
      </c>
      <c r="D47" s="277">
        <v>650470</v>
      </c>
      <c r="E47" s="277">
        <v>56960.695399999997</v>
      </c>
      <c r="F47" s="278">
        <v>89779.095499999996</v>
      </c>
      <c r="G47" s="279">
        <v>91673.791700000002</v>
      </c>
      <c r="H47" s="277">
        <v>72604.653399999996</v>
      </c>
      <c r="I47" s="277">
        <v>92479.344800000006</v>
      </c>
      <c r="J47" s="280">
        <v>80838.830199999997</v>
      </c>
      <c r="K47" s="277">
        <v>92710.777799999996</v>
      </c>
    </row>
    <row r="48" spans="1:11" x14ac:dyDescent="0.25">
      <c r="A48" s="271"/>
      <c r="B48" s="286" t="s">
        <v>759</v>
      </c>
      <c r="C48" s="280">
        <v>204134</v>
      </c>
      <c r="D48" s="280">
        <v>242092</v>
      </c>
      <c r="E48" s="280">
        <v>20979.457699999999</v>
      </c>
      <c r="F48" s="287">
        <v>20319.678500000002</v>
      </c>
      <c r="G48" s="288">
        <v>25933.000100000001</v>
      </c>
      <c r="H48" s="280">
        <v>25044.905200000001</v>
      </c>
      <c r="I48" s="280">
        <v>44015.011899999998</v>
      </c>
      <c r="J48" s="280">
        <v>37552.837399999997</v>
      </c>
      <c r="K48" s="280">
        <v>33592.825799999999</v>
      </c>
    </row>
    <row r="49" spans="1:13" x14ac:dyDescent="0.25">
      <c r="A49" s="271"/>
      <c r="B49" s="286" t="s">
        <v>760</v>
      </c>
      <c r="C49" s="280">
        <v>26413</v>
      </c>
      <c r="D49" s="280">
        <v>24744</v>
      </c>
      <c r="E49" s="280">
        <v>2025.7435</v>
      </c>
      <c r="F49" s="287">
        <v>1374.606</v>
      </c>
      <c r="G49" s="288">
        <v>1589.3697999999999</v>
      </c>
      <c r="H49" s="280">
        <v>2237.1183999999998</v>
      </c>
      <c r="I49" s="280">
        <v>1628.6565000000001</v>
      </c>
      <c r="J49" s="280">
        <v>1291.6679999999999</v>
      </c>
      <c r="K49" s="280">
        <v>1421.9563000000001</v>
      </c>
    </row>
    <row r="50" spans="1:13" x14ac:dyDescent="0.25">
      <c r="A50" s="271"/>
      <c r="B50" s="286" t="s">
        <v>761</v>
      </c>
      <c r="C50" s="280">
        <v>62801</v>
      </c>
      <c r="D50" s="280">
        <v>110940</v>
      </c>
      <c r="E50" s="280">
        <v>12255.3927</v>
      </c>
      <c r="F50" s="287">
        <v>15918.632299999999</v>
      </c>
      <c r="G50" s="288">
        <v>13029.4398</v>
      </c>
      <c r="H50" s="280">
        <v>9566.6821999999993</v>
      </c>
      <c r="I50" s="280">
        <v>15214.5581</v>
      </c>
      <c r="J50" s="280">
        <v>11126.153</v>
      </c>
      <c r="K50" s="280">
        <v>11520.875400000001</v>
      </c>
    </row>
    <row r="51" spans="1:13" x14ac:dyDescent="0.25">
      <c r="A51" s="271"/>
      <c r="B51" s="286" t="s">
        <v>138</v>
      </c>
      <c r="C51" s="280">
        <v>347721</v>
      </c>
      <c r="D51" s="280">
        <v>272693</v>
      </c>
      <c r="E51" s="280">
        <v>21700.101500000001</v>
      </c>
      <c r="F51" s="287">
        <v>52166.178699999997</v>
      </c>
      <c r="G51" s="288">
        <v>51121.982000000004</v>
      </c>
      <c r="H51" s="280">
        <v>35755.9476</v>
      </c>
      <c r="I51" s="280">
        <v>31621.118299999998</v>
      </c>
      <c r="J51" s="280">
        <v>30868.1718</v>
      </c>
      <c r="K51" s="280">
        <v>46175.120300000002</v>
      </c>
    </row>
    <row r="52" spans="1:13" ht="15.75" thickBot="1" x14ac:dyDescent="0.3">
      <c r="A52" s="289"/>
      <c r="B52" s="290"/>
      <c r="C52" s="291"/>
      <c r="D52" s="290"/>
      <c r="E52" s="292"/>
      <c r="F52" s="293"/>
      <c r="G52" s="294"/>
      <c r="H52" s="294"/>
      <c r="I52" s="295"/>
      <c r="J52" s="295"/>
      <c r="K52" s="295"/>
      <c r="L52" s="296"/>
      <c r="M52" s="296"/>
    </row>
    <row r="53" spans="1:13" ht="15.75" thickTop="1" x14ac:dyDescent="0.25">
      <c r="J53" s="296"/>
      <c r="K53" s="296"/>
      <c r="L53" s="296"/>
      <c r="M53" s="296"/>
    </row>
    <row r="54" spans="1:13" x14ac:dyDescent="0.25">
      <c r="J54" s="296"/>
      <c r="K54" s="296"/>
      <c r="L54" s="296"/>
      <c r="M54" s="296"/>
    </row>
  </sheetData>
  <mergeCells count="8">
    <mergeCell ref="A1:K1"/>
    <mergeCell ref="A2:K2"/>
    <mergeCell ref="A3:K3"/>
    <mergeCell ref="A4:A5"/>
    <mergeCell ref="B4:B5"/>
    <mergeCell ref="C4:C5"/>
    <mergeCell ref="D4:D5"/>
    <mergeCell ref="G4:K4"/>
  </mergeCells>
  <pageMargins left="0.7" right="0.7" top="0.75" bottom="0.75" header="0.3" footer="0.3"/>
  <pageSetup paperSize="9" scale="70"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A25" sqref="A1:XFD1048576"/>
    </sheetView>
  </sheetViews>
  <sheetFormatPr defaultColWidth="9.125" defaultRowHeight="15" x14ac:dyDescent="0.25"/>
  <cols>
    <col min="1" max="1" width="2.625" style="251" bestFit="1" customWidth="1"/>
    <col min="2" max="2" width="22.375" style="251" bestFit="1" customWidth="1"/>
    <col min="3" max="11" width="9.75" style="251" customWidth="1"/>
    <col min="12" max="16384" width="9.125" style="251"/>
  </cols>
  <sheetData>
    <row r="1" spans="1:11" ht="18.75" x14ac:dyDescent="0.25">
      <c r="A1" s="528" t="s">
        <v>715</v>
      </c>
      <c r="B1" s="528"/>
      <c r="C1" s="528"/>
      <c r="D1" s="528"/>
      <c r="E1" s="528"/>
      <c r="F1" s="528"/>
      <c r="G1" s="528"/>
      <c r="H1" s="528"/>
      <c r="I1" s="528"/>
      <c r="J1" s="528"/>
      <c r="K1" s="528"/>
    </row>
    <row r="2" spans="1:11" x14ac:dyDescent="0.25">
      <c r="A2" s="529" t="s">
        <v>503</v>
      </c>
      <c r="B2" s="529"/>
      <c r="C2" s="529"/>
      <c r="D2" s="529"/>
      <c r="E2" s="529"/>
      <c r="F2" s="529"/>
      <c r="G2" s="529"/>
      <c r="H2" s="529"/>
      <c r="I2" s="529"/>
      <c r="J2" s="529"/>
      <c r="K2" s="529"/>
    </row>
    <row r="3" spans="1:11" ht="15.75" thickBot="1" x14ac:dyDescent="0.3">
      <c r="A3" s="530" t="s">
        <v>762</v>
      </c>
      <c r="B3" s="530"/>
      <c r="C3" s="530"/>
      <c r="D3" s="530"/>
      <c r="E3" s="530"/>
      <c r="F3" s="530"/>
      <c r="G3" s="530"/>
      <c r="H3" s="530"/>
      <c r="I3" s="530"/>
      <c r="J3" s="530"/>
      <c r="K3" s="530"/>
    </row>
    <row r="4" spans="1:11" ht="16.5" thickTop="1" thickBot="1" x14ac:dyDescent="0.3">
      <c r="A4" s="541"/>
      <c r="B4" s="543" t="s">
        <v>716</v>
      </c>
      <c r="C4" s="545" t="s">
        <v>131</v>
      </c>
      <c r="D4" s="545" t="s">
        <v>924</v>
      </c>
      <c r="E4" s="265">
        <v>2023</v>
      </c>
      <c r="F4" s="266">
        <v>2023</v>
      </c>
      <c r="G4" s="537">
        <v>2024</v>
      </c>
      <c r="H4" s="538"/>
      <c r="I4" s="538"/>
      <c r="J4" s="538"/>
      <c r="K4" s="538"/>
    </row>
    <row r="5" spans="1:11" ht="15.75" thickBot="1" x14ac:dyDescent="0.3">
      <c r="A5" s="542"/>
      <c r="B5" s="544"/>
      <c r="C5" s="536"/>
      <c r="D5" s="536"/>
      <c r="E5" s="267" t="s">
        <v>47</v>
      </c>
      <c r="F5" s="267" t="s">
        <v>42</v>
      </c>
      <c r="G5" s="268" t="s">
        <v>43</v>
      </c>
      <c r="H5" s="269" t="s">
        <v>44</v>
      </c>
      <c r="I5" s="269" t="s">
        <v>45</v>
      </c>
      <c r="J5" s="269" t="s">
        <v>46</v>
      </c>
      <c r="K5" s="269" t="s">
        <v>925</v>
      </c>
    </row>
    <row r="6" spans="1:11" ht="15.75" thickTop="1" x14ac:dyDescent="0.25">
      <c r="A6" s="271"/>
      <c r="B6" s="271"/>
      <c r="C6" s="298"/>
      <c r="D6" s="298"/>
      <c r="E6" s="298"/>
      <c r="F6" s="273"/>
      <c r="G6" s="273"/>
      <c r="H6" s="273"/>
      <c r="J6" s="273"/>
      <c r="K6" s="299"/>
    </row>
    <row r="7" spans="1:11" x14ac:dyDescent="0.25">
      <c r="A7" s="276" t="s">
        <v>763</v>
      </c>
      <c r="B7" s="276" t="s">
        <v>764</v>
      </c>
      <c r="C7" s="277">
        <v>32769</v>
      </c>
      <c r="D7" s="277">
        <v>30807</v>
      </c>
      <c r="E7" s="277">
        <v>2110.8222999999998</v>
      </c>
      <c r="F7" s="277">
        <v>15367.0275</v>
      </c>
      <c r="G7" s="277">
        <v>14092.1198</v>
      </c>
      <c r="H7" s="277">
        <v>29709.641599999999</v>
      </c>
      <c r="I7" s="277">
        <v>17057.691599999998</v>
      </c>
      <c r="J7" s="277">
        <v>20641.257000000001</v>
      </c>
      <c r="K7" s="277">
        <v>7919.5519999999997</v>
      </c>
    </row>
    <row r="8" spans="1:11" x14ac:dyDescent="0.25">
      <c r="A8" s="276" t="s">
        <v>765</v>
      </c>
      <c r="B8" s="276" t="s">
        <v>766</v>
      </c>
      <c r="C8" s="277">
        <v>214194</v>
      </c>
      <c r="D8" s="277">
        <v>187724</v>
      </c>
      <c r="E8" s="277">
        <v>15104.5983</v>
      </c>
      <c r="F8" s="277">
        <v>19144.962299999999</v>
      </c>
      <c r="G8" s="277">
        <v>12907.2567</v>
      </c>
      <c r="H8" s="277">
        <v>12692.359</v>
      </c>
      <c r="I8" s="277">
        <v>17298.553500000002</v>
      </c>
      <c r="J8" s="277">
        <v>17188.5877</v>
      </c>
      <c r="K8" s="277">
        <v>15008.910599999999</v>
      </c>
    </row>
    <row r="9" spans="1:11" x14ac:dyDescent="0.25">
      <c r="A9" s="271"/>
      <c r="B9" s="286" t="s">
        <v>395</v>
      </c>
      <c r="C9" s="280">
        <v>128797</v>
      </c>
      <c r="D9" s="280">
        <v>110156</v>
      </c>
      <c r="E9" s="280">
        <v>9668.2492999999995</v>
      </c>
      <c r="F9" s="280">
        <v>10032.1453</v>
      </c>
      <c r="G9" s="280">
        <v>6202.1875</v>
      </c>
      <c r="H9" s="280">
        <v>6439.1913999999997</v>
      </c>
      <c r="I9" s="280">
        <v>10827.838299999999</v>
      </c>
      <c r="J9" s="280">
        <v>10648.1693</v>
      </c>
      <c r="K9" s="280">
        <v>9211.2579999999998</v>
      </c>
    </row>
    <row r="10" spans="1:11" x14ac:dyDescent="0.25">
      <c r="A10" s="271"/>
      <c r="B10" s="286" t="s">
        <v>767</v>
      </c>
      <c r="C10" s="280">
        <v>29915</v>
      </c>
      <c r="D10" s="280">
        <v>26824</v>
      </c>
      <c r="E10" s="280">
        <v>1794.2908</v>
      </c>
      <c r="F10" s="280">
        <v>1819.1978999999999</v>
      </c>
      <c r="G10" s="280">
        <v>3507.5758999999998</v>
      </c>
      <c r="H10" s="280">
        <v>2021.3634999999999</v>
      </c>
      <c r="I10" s="280">
        <v>2075.7716999999998</v>
      </c>
      <c r="J10" s="280">
        <v>2060.4331999999999</v>
      </c>
      <c r="K10" s="280">
        <v>2555.9204</v>
      </c>
    </row>
    <row r="11" spans="1:11" x14ac:dyDescent="0.25">
      <c r="A11" s="271"/>
      <c r="B11" s="286" t="s">
        <v>138</v>
      </c>
      <c r="C11" s="280">
        <v>55482</v>
      </c>
      <c r="D11" s="280">
        <v>50744</v>
      </c>
      <c r="E11" s="280">
        <v>3642.0581999999999</v>
      </c>
      <c r="F11" s="280">
        <v>7293.6190999999999</v>
      </c>
      <c r="G11" s="280">
        <v>3197.4933000000001</v>
      </c>
      <c r="H11" s="280">
        <v>4231.8041000000003</v>
      </c>
      <c r="I11" s="280">
        <v>4394.9435000000003</v>
      </c>
      <c r="J11" s="280">
        <v>4479.9852000000001</v>
      </c>
      <c r="K11" s="280">
        <v>3241.7321999999999</v>
      </c>
    </row>
    <row r="12" spans="1:11" x14ac:dyDescent="0.25">
      <c r="A12" s="276" t="s">
        <v>768</v>
      </c>
      <c r="B12" s="276" t="s">
        <v>769</v>
      </c>
      <c r="C12" s="277">
        <v>209726</v>
      </c>
      <c r="D12" s="277">
        <v>212625</v>
      </c>
      <c r="E12" s="277">
        <v>17951.181799999998</v>
      </c>
      <c r="F12" s="277">
        <v>17908.432199999999</v>
      </c>
      <c r="G12" s="277">
        <v>17899.987499999999</v>
      </c>
      <c r="H12" s="277">
        <v>14531.416999999999</v>
      </c>
      <c r="I12" s="277">
        <v>16302.3192</v>
      </c>
      <c r="J12" s="277">
        <v>13674.8848</v>
      </c>
      <c r="K12" s="277">
        <v>17554.429899999999</v>
      </c>
    </row>
    <row r="13" spans="1:11" x14ac:dyDescent="0.25">
      <c r="A13" s="271"/>
      <c r="B13" s="286" t="s">
        <v>421</v>
      </c>
      <c r="C13" s="280">
        <v>199904</v>
      </c>
      <c r="D13" s="280">
        <v>199574</v>
      </c>
      <c r="E13" s="280">
        <v>17521.517400000001</v>
      </c>
      <c r="F13" s="280">
        <v>17778.878199999999</v>
      </c>
      <c r="G13" s="280">
        <v>17737.4143</v>
      </c>
      <c r="H13" s="280">
        <v>14383.387000000001</v>
      </c>
      <c r="I13" s="280">
        <v>15544.528200000001</v>
      </c>
      <c r="J13" s="280">
        <v>13470.8338</v>
      </c>
      <c r="K13" s="280">
        <v>17195.392100000001</v>
      </c>
    </row>
    <row r="14" spans="1:11" x14ac:dyDescent="0.25">
      <c r="A14" s="271"/>
      <c r="B14" s="286" t="s">
        <v>138</v>
      </c>
      <c r="C14" s="280">
        <v>9822</v>
      </c>
      <c r="D14" s="280">
        <v>13051</v>
      </c>
      <c r="E14" s="280">
        <v>429.6644</v>
      </c>
      <c r="F14" s="280">
        <v>129.554</v>
      </c>
      <c r="G14" s="280">
        <v>162.57320000000001</v>
      </c>
      <c r="H14" s="280">
        <v>148.03</v>
      </c>
      <c r="I14" s="280">
        <v>757.79100000000005</v>
      </c>
      <c r="J14" s="280">
        <v>204.05099999999999</v>
      </c>
      <c r="K14" s="280">
        <v>359.0378</v>
      </c>
    </row>
    <row r="15" spans="1:11" x14ac:dyDescent="0.25">
      <c r="A15" s="276" t="s">
        <v>770</v>
      </c>
      <c r="B15" s="276" t="s">
        <v>771</v>
      </c>
      <c r="C15" s="277">
        <v>316288</v>
      </c>
      <c r="D15" s="277">
        <v>235587</v>
      </c>
      <c r="E15" s="277">
        <v>12527.4938</v>
      </c>
      <c r="F15" s="277">
        <v>94265.595799999996</v>
      </c>
      <c r="G15" s="277">
        <v>72921.245800000004</v>
      </c>
      <c r="H15" s="277">
        <v>55315.552600000003</v>
      </c>
      <c r="I15" s="277">
        <v>39006.279399999999</v>
      </c>
      <c r="J15" s="277">
        <v>63959.776599999997</v>
      </c>
      <c r="K15" s="277">
        <v>43883.688800000004</v>
      </c>
    </row>
    <row r="16" spans="1:11" x14ac:dyDescent="0.25">
      <c r="A16" s="276" t="s">
        <v>772</v>
      </c>
      <c r="B16" s="276" t="s">
        <v>773</v>
      </c>
      <c r="C16" s="277">
        <v>3629482</v>
      </c>
      <c r="D16" s="277">
        <v>2740805</v>
      </c>
      <c r="E16" s="277">
        <v>251726.12609999999</v>
      </c>
      <c r="F16" s="277">
        <v>308966.79479999997</v>
      </c>
      <c r="G16" s="277">
        <v>307081.54670000001</v>
      </c>
      <c r="H16" s="277">
        <v>202273.38769999999</v>
      </c>
      <c r="I16" s="277">
        <v>288920.83199999999</v>
      </c>
      <c r="J16" s="277">
        <v>236495.28539999999</v>
      </c>
      <c r="K16" s="277">
        <v>252426.91310000001</v>
      </c>
    </row>
    <row r="17" spans="1:11" x14ac:dyDescent="0.25">
      <c r="A17" s="271"/>
      <c r="B17" s="286" t="s">
        <v>393</v>
      </c>
      <c r="C17" s="280">
        <v>2783059</v>
      </c>
      <c r="D17" s="280">
        <v>2029174</v>
      </c>
      <c r="E17" s="280">
        <v>188891.44289999999</v>
      </c>
      <c r="F17" s="280">
        <v>257978.05489999999</v>
      </c>
      <c r="G17" s="280">
        <v>245168.76560000001</v>
      </c>
      <c r="H17" s="280">
        <v>169028.2542</v>
      </c>
      <c r="I17" s="280">
        <v>246029.82569999999</v>
      </c>
      <c r="J17" s="280">
        <v>199351.5221</v>
      </c>
      <c r="K17" s="280">
        <v>212391.95370000001</v>
      </c>
    </row>
    <row r="18" spans="1:11" x14ac:dyDescent="0.25">
      <c r="A18" s="271"/>
      <c r="B18" s="286" t="s">
        <v>774</v>
      </c>
      <c r="C18" s="280">
        <v>334321</v>
      </c>
      <c r="D18" s="280">
        <v>179493</v>
      </c>
      <c r="E18" s="280">
        <v>16876.477500000001</v>
      </c>
      <c r="F18" s="280">
        <v>12856.100899999999</v>
      </c>
      <c r="G18" s="280">
        <v>14402.912399999999</v>
      </c>
      <c r="H18" s="280">
        <v>7706.7401</v>
      </c>
      <c r="I18" s="280">
        <v>11643.410900000001</v>
      </c>
      <c r="J18" s="280">
        <v>8383.9490999999998</v>
      </c>
      <c r="K18" s="280">
        <v>9616.2371999999996</v>
      </c>
    </row>
    <row r="19" spans="1:11" x14ac:dyDescent="0.25">
      <c r="A19" s="271"/>
      <c r="B19" s="286" t="s">
        <v>402</v>
      </c>
      <c r="C19" s="280">
        <v>199928</v>
      </c>
      <c r="D19" s="280">
        <v>204572</v>
      </c>
      <c r="E19" s="280">
        <v>15993.2567</v>
      </c>
      <c r="F19" s="280">
        <v>16136.841</v>
      </c>
      <c r="G19" s="280">
        <v>14264.4336</v>
      </c>
      <c r="H19" s="280">
        <v>12371.9041</v>
      </c>
      <c r="I19" s="280">
        <v>15516.06</v>
      </c>
      <c r="J19" s="280">
        <v>13750.929599999999</v>
      </c>
      <c r="K19" s="280">
        <v>14785.808499999999</v>
      </c>
    </row>
    <row r="20" spans="1:11" x14ac:dyDescent="0.25">
      <c r="A20" s="271"/>
      <c r="B20" s="286" t="s">
        <v>775</v>
      </c>
      <c r="C20" s="280">
        <v>205906</v>
      </c>
      <c r="D20" s="280">
        <v>197152</v>
      </c>
      <c r="E20" s="280">
        <v>19007.972000000002</v>
      </c>
      <c r="F20" s="280">
        <v>21959.928</v>
      </c>
      <c r="G20" s="280">
        <v>12568.580099999999</v>
      </c>
      <c r="H20" s="280">
        <v>13162.667299999999</v>
      </c>
      <c r="I20" s="280">
        <v>15673.6564</v>
      </c>
      <c r="J20" s="280">
        <v>15008.1446</v>
      </c>
      <c r="K20" s="280">
        <v>15623.173699999999</v>
      </c>
    </row>
    <row r="21" spans="1:11" x14ac:dyDescent="0.25">
      <c r="A21" s="271"/>
      <c r="B21" s="286" t="s">
        <v>138</v>
      </c>
      <c r="C21" s="280">
        <v>106268</v>
      </c>
      <c r="D21" s="280">
        <v>130413</v>
      </c>
      <c r="E21" s="280">
        <v>10956.977000000001</v>
      </c>
      <c r="F21" s="280">
        <v>35.869999999999997</v>
      </c>
      <c r="G21" s="280">
        <v>20676.855</v>
      </c>
      <c r="H21" s="280">
        <v>3.8220000000000001</v>
      </c>
      <c r="I21" s="280">
        <v>57.878999999999998</v>
      </c>
      <c r="J21" s="280">
        <v>0.74</v>
      </c>
      <c r="K21" s="280">
        <v>9.74</v>
      </c>
    </row>
    <row r="22" spans="1:11" x14ac:dyDescent="0.25">
      <c r="A22" s="276" t="s">
        <v>776</v>
      </c>
      <c r="B22" s="276" t="s">
        <v>777</v>
      </c>
      <c r="C22" s="277">
        <v>1981736</v>
      </c>
      <c r="D22" s="277">
        <v>1795094</v>
      </c>
      <c r="E22" s="277">
        <v>144452.4834</v>
      </c>
      <c r="F22" s="277">
        <v>140584.10440000001</v>
      </c>
      <c r="G22" s="277">
        <v>160632.21720000001</v>
      </c>
      <c r="H22" s="277">
        <v>151594.34340000001</v>
      </c>
      <c r="I22" s="277">
        <v>186119.5404</v>
      </c>
      <c r="J22" s="277">
        <v>181337.53219999999</v>
      </c>
      <c r="K22" s="277">
        <v>209929.98740000001</v>
      </c>
    </row>
    <row r="23" spans="1:11" x14ac:dyDescent="0.25">
      <c r="A23" s="271"/>
      <c r="B23" s="286" t="s">
        <v>778</v>
      </c>
      <c r="C23" s="280">
        <v>552781</v>
      </c>
      <c r="D23" s="280">
        <v>522145</v>
      </c>
      <c r="E23" s="280">
        <v>42659.9</v>
      </c>
      <c r="F23" s="280">
        <v>28019.315200000001</v>
      </c>
      <c r="G23" s="280">
        <v>24210.7624</v>
      </c>
      <c r="H23" s="280">
        <v>34960.318399999996</v>
      </c>
      <c r="I23" s="280">
        <v>55431.537100000001</v>
      </c>
      <c r="J23" s="280">
        <v>58248.120300000002</v>
      </c>
      <c r="K23" s="280">
        <v>74368.615300000005</v>
      </c>
    </row>
    <row r="24" spans="1:11" x14ac:dyDescent="0.25">
      <c r="A24" s="271"/>
      <c r="B24" s="286" t="s">
        <v>389</v>
      </c>
      <c r="C24" s="280">
        <v>872562</v>
      </c>
      <c r="D24" s="280">
        <v>768547</v>
      </c>
      <c r="E24" s="280">
        <v>64945.892</v>
      </c>
      <c r="F24" s="280">
        <v>56943.614000000001</v>
      </c>
      <c r="G24" s="280">
        <v>62332.438000000002</v>
      </c>
      <c r="H24" s="280">
        <v>53729.364600000001</v>
      </c>
      <c r="I24" s="280">
        <v>66741.834300000002</v>
      </c>
      <c r="J24" s="280">
        <v>53843.540099999998</v>
      </c>
      <c r="K24" s="280">
        <v>63578.334000000003</v>
      </c>
    </row>
    <row r="25" spans="1:11" x14ac:dyDescent="0.25">
      <c r="A25" s="271"/>
      <c r="B25" s="286" t="s">
        <v>779</v>
      </c>
      <c r="C25" s="280">
        <v>1292</v>
      </c>
      <c r="D25" s="280">
        <v>329</v>
      </c>
      <c r="E25" s="280">
        <v>22.82</v>
      </c>
      <c r="F25" s="280">
        <v>8.23</v>
      </c>
      <c r="G25" s="280">
        <v>71.992500000000007</v>
      </c>
      <c r="H25" s="280">
        <v>80.64</v>
      </c>
      <c r="I25" s="280">
        <v>1115.857</v>
      </c>
      <c r="J25" s="280">
        <v>29.829000000000001</v>
      </c>
      <c r="K25" s="280">
        <v>2173.7190000000001</v>
      </c>
    </row>
    <row r="26" spans="1:11" x14ac:dyDescent="0.25">
      <c r="A26" s="271"/>
      <c r="B26" s="300" t="s">
        <v>401</v>
      </c>
      <c r="C26" s="280" t="s">
        <v>180</v>
      </c>
      <c r="D26" s="280">
        <v>75</v>
      </c>
      <c r="E26" s="280">
        <v>0</v>
      </c>
      <c r="F26" s="280">
        <v>0.78500000000000003</v>
      </c>
      <c r="G26" s="280">
        <v>0</v>
      </c>
      <c r="H26" s="280">
        <v>0</v>
      </c>
      <c r="I26" s="280">
        <v>6.9749999999999996</v>
      </c>
      <c r="J26" s="280">
        <v>0</v>
      </c>
      <c r="K26" s="280">
        <v>14.502000000000001</v>
      </c>
    </row>
    <row r="27" spans="1:11" x14ac:dyDescent="0.25">
      <c r="A27" s="271"/>
      <c r="B27" s="286" t="s">
        <v>422</v>
      </c>
      <c r="C27" s="280">
        <v>375370</v>
      </c>
      <c r="D27" s="280">
        <v>283779</v>
      </c>
      <c r="E27" s="280">
        <v>23876.249299999999</v>
      </c>
      <c r="F27" s="280">
        <v>34060.172400000003</v>
      </c>
      <c r="G27" s="280">
        <v>47223.279499999997</v>
      </c>
      <c r="H27" s="280">
        <v>38892.622499999998</v>
      </c>
      <c r="I27" s="280">
        <v>32568.240099999999</v>
      </c>
      <c r="J27" s="280">
        <v>28280.2448</v>
      </c>
      <c r="K27" s="280">
        <v>34694.651899999997</v>
      </c>
    </row>
    <row r="28" spans="1:11" x14ac:dyDescent="0.25">
      <c r="A28" s="271"/>
      <c r="B28" s="286" t="s">
        <v>138</v>
      </c>
      <c r="C28" s="280">
        <v>179732</v>
      </c>
      <c r="D28" s="280">
        <v>220218</v>
      </c>
      <c r="E28" s="280">
        <v>12947.622100000001</v>
      </c>
      <c r="F28" s="280">
        <v>21551.987799999999</v>
      </c>
      <c r="G28" s="280">
        <v>26793.7448</v>
      </c>
      <c r="H28" s="280">
        <v>23931.3979</v>
      </c>
      <c r="I28" s="280">
        <v>30255.0969</v>
      </c>
      <c r="J28" s="280">
        <v>40935.798000000003</v>
      </c>
      <c r="K28" s="280">
        <v>35100.165200000003</v>
      </c>
    </row>
    <row r="29" spans="1:11" x14ac:dyDescent="0.25">
      <c r="A29" s="276" t="s">
        <v>780</v>
      </c>
      <c r="B29" s="276" t="s">
        <v>781</v>
      </c>
      <c r="C29" s="277">
        <v>1539754</v>
      </c>
      <c r="D29" s="277">
        <v>1297646</v>
      </c>
      <c r="E29" s="277">
        <v>110975.2994</v>
      </c>
      <c r="F29" s="277">
        <v>300624.15399999998</v>
      </c>
      <c r="G29" s="277">
        <v>290444.5943</v>
      </c>
      <c r="H29" s="277">
        <v>221326.98800000001</v>
      </c>
      <c r="I29" s="277">
        <v>179047.7248</v>
      </c>
      <c r="J29" s="277">
        <v>163453.03580000001</v>
      </c>
      <c r="K29" s="277">
        <v>200534.52290000001</v>
      </c>
    </row>
    <row r="30" spans="1:11" x14ac:dyDescent="0.25">
      <c r="A30" s="271"/>
      <c r="B30" s="286" t="s">
        <v>400</v>
      </c>
      <c r="C30" s="280">
        <v>122973</v>
      </c>
      <c r="D30" s="280">
        <v>127393</v>
      </c>
      <c r="E30" s="280">
        <v>9965.16</v>
      </c>
      <c r="F30" s="280">
        <v>100098.1053</v>
      </c>
      <c r="G30" s="280">
        <v>73634.269</v>
      </c>
      <c r="H30" s="280">
        <v>60187.215199999999</v>
      </c>
      <c r="I30" s="280">
        <v>48677.567000000003</v>
      </c>
      <c r="J30" s="280">
        <v>54733.875999999997</v>
      </c>
      <c r="K30" s="280">
        <v>45273.754999999997</v>
      </c>
    </row>
    <row r="31" spans="1:11" x14ac:dyDescent="0.25">
      <c r="A31" s="271"/>
      <c r="B31" s="286" t="s">
        <v>409</v>
      </c>
      <c r="C31" s="280">
        <v>432750</v>
      </c>
      <c r="D31" s="280">
        <v>299013</v>
      </c>
      <c r="E31" s="280">
        <v>27701.194299999999</v>
      </c>
      <c r="F31" s="280">
        <v>73613.105299999996</v>
      </c>
      <c r="G31" s="280">
        <v>84078.8514</v>
      </c>
      <c r="H31" s="280">
        <v>53815.068800000001</v>
      </c>
      <c r="I31" s="280">
        <v>56219.708700000003</v>
      </c>
      <c r="J31" s="280">
        <v>50750.745000000003</v>
      </c>
      <c r="K31" s="280">
        <v>28290.2817</v>
      </c>
    </row>
    <row r="32" spans="1:11" x14ac:dyDescent="0.25">
      <c r="A32" s="271"/>
      <c r="B32" s="286" t="s">
        <v>420</v>
      </c>
      <c r="C32" s="280">
        <v>374986</v>
      </c>
      <c r="D32" s="280">
        <v>290610</v>
      </c>
      <c r="E32" s="280">
        <v>25794.6306</v>
      </c>
      <c r="F32" s="280">
        <v>18223.7379</v>
      </c>
      <c r="G32" s="280">
        <v>30598.144700000001</v>
      </c>
      <c r="H32" s="280">
        <v>34153.534399999997</v>
      </c>
      <c r="I32" s="280">
        <v>6775.0295999999998</v>
      </c>
      <c r="J32" s="280">
        <v>8444.5339000000004</v>
      </c>
      <c r="K32" s="280">
        <v>71519.048299999995</v>
      </c>
    </row>
    <row r="33" spans="1:11" x14ac:dyDescent="0.25">
      <c r="A33" s="271"/>
      <c r="B33" s="286" t="s">
        <v>424</v>
      </c>
      <c r="C33" s="280">
        <v>146583</v>
      </c>
      <c r="D33" s="280">
        <v>164123</v>
      </c>
      <c r="E33" s="280">
        <v>14876.212600000001</v>
      </c>
      <c r="F33" s="280">
        <v>9548.6321000000007</v>
      </c>
      <c r="G33" s="280">
        <v>11788.137500000001</v>
      </c>
      <c r="H33" s="280">
        <v>12757.599</v>
      </c>
      <c r="I33" s="280">
        <v>14478.0605</v>
      </c>
      <c r="J33" s="280">
        <v>16383.046200000001</v>
      </c>
      <c r="K33" s="280">
        <v>16570.3524</v>
      </c>
    </row>
    <row r="34" spans="1:11" x14ac:dyDescent="0.25">
      <c r="A34" s="271"/>
      <c r="B34" s="286" t="s">
        <v>138</v>
      </c>
      <c r="C34" s="280">
        <v>462463</v>
      </c>
      <c r="D34" s="280">
        <v>416507</v>
      </c>
      <c r="E34" s="280">
        <v>32638.101900000001</v>
      </c>
      <c r="F34" s="280">
        <v>99140.573399999994</v>
      </c>
      <c r="G34" s="280">
        <v>90345.191699999996</v>
      </c>
      <c r="H34" s="280">
        <v>60413.570599999999</v>
      </c>
      <c r="I34" s="280">
        <v>52897.358999999997</v>
      </c>
      <c r="J34" s="280">
        <v>33140.834699999999</v>
      </c>
      <c r="K34" s="280">
        <v>38881.085500000001</v>
      </c>
    </row>
    <row r="35" spans="1:11" x14ac:dyDescent="0.25">
      <c r="A35" s="276" t="s">
        <v>782</v>
      </c>
      <c r="B35" s="276" t="s">
        <v>783</v>
      </c>
      <c r="C35" s="277">
        <v>3405891</v>
      </c>
      <c r="D35" s="277">
        <v>3028844</v>
      </c>
      <c r="E35" s="277">
        <v>273735.97080000001</v>
      </c>
      <c r="F35" s="277">
        <v>325311.7403</v>
      </c>
      <c r="G35" s="277">
        <v>322959.63020000001</v>
      </c>
      <c r="H35" s="277">
        <v>329864.5932</v>
      </c>
      <c r="I35" s="277">
        <v>323218.24690000003</v>
      </c>
      <c r="J35" s="277">
        <v>300956.18219999998</v>
      </c>
      <c r="K35" s="277">
        <v>425044.67940000002</v>
      </c>
    </row>
    <row r="36" spans="1:11" x14ac:dyDescent="0.25">
      <c r="A36" s="271"/>
      <c r="B36" s="286" t="s">
        <v>140</v>
      </c>
      <c r="C36" s="280">
        <v>69839</v>
      </c>
      <c r="D36" s="280">
        <v>64275</v>
      </c>
      <c r="E36" s="280">
        <v>4577.4053999999996</v>
      </c>
      <c r="F36" s="280">
        <v>6476.6930000000002</v>
      </c>
      <c r="G36" s="280">
        <v>6670.0320000000002</v>
      </c>
      <c r="H36" s="280">
        <v>5202.7241999999997</v>
      </c>
      <c r="I36" s="280">
        <v>5269.7401</v>
      </c>
      <c r="J36" s="280">
        <v>6123.2219999999998</v>
      </c>
      <c r="K36" s="280">
        <v>5863.558</v>
      </c>
    </row>
    <row r="37" spans="1:11" x14ac:dyDescent="0.25">
      <c r="A37" s="271"/>
      <c r="B37" s="286" t="s">
        <v>784</v>
      </c>
      <c r="C37" s="280">
        <v>41299</v>
      </c>
      <c r="D37" s="280">
        <v>40917</v>
      </c>
      <c r="E37" s="280">
        <v>2306.299</v>
      </c>
      <c r="F37" s="280">
        <v>2842.3910000000001</v>
      </c>
      <c r="G37" s="280">
        <v>2267.212</v>
      </c>
      <c r="H37" s="280">
        <v>2395.3517000000002</v>
      </c>
      <c r="I37" s="280">
        <v>2058.4232000000002</v>
      </c>
      <c r="J37" s="280">
        <v>2165.2710000000002</v>
      </c>
      <c r="K37" s="280">
        <v>4175.4409999999998</v>
      </c>
    </row>
    <row r="38" spans="1:11" x14ac:dyDescent="0.25">
      <c r="A38" s="271"/>
      <c r="B38" s="286" t="s">
        <v>141</v>
      </c>
      <c r="C38" s="280">
        <v>134441</v>
      </c>
      <c r="D38" s="280">
        <v>127445</v>
      </c>
      <c r="E38" s="280">
        <v>11788.56</v>
      </c>
      <c r="F38" s="280">
        <v>10234.9594</v>
      </c>
      <c r="G38" s="280">
        <v>12600.393</v>
      </c>
      <c r="H38" s="280">
        <v>11299.001</v>
      </c>
      <c r="I38" s="280">
        <v>11355.753000000001</v>
      </c>
      <c r="J38" s="280">
        <v>12155.164000000001</v>
      </c>
      <c r="K38" s="280">
        <v>12687.223</v>
      </c>
    </row>
    <row r="39" spans="1:11" x14ac:dyDescent="0.25">
      <c r="A39" s="271"/>
      <c r="B39" s="286" t="s">
        <v>418</v>
      </c>
      <c r="C39" s="280">
        <v>420402</v>
      </c>
      <c r="D39" s="280">
        <v>504152</v>
      </c>
      <c r="E39" s="280">
        <v>52115.208400000003</v>
      </c>
      <c r="F39" s="280">
        <v>52612.510199999997</v>
      </c>
      <c r="G39" s="280">
        <v>57977.197500000002</v>
      </c>
      <c r="H39" s="280">
        <v>56334.813600000001</v>
      </c>
      <c r="I39" s="280">
        <v>73797.383300000001</v>
      </c>
      <c r="J39" s="280">
        <v>63084.255400000002</v>
      </c>
      <c r="K39" s="280">
        <v>81845.899900000004</v>
      </c>
    </row>
    <row r="40" spans="1:11" x14ac:dyDescent="0.25">
      <c r="A40" s="271"/>
      <c r="B40" s="286" t="s">
        <v>425</v>
      </c>
      <c r="C40" s="280">
        <v>354725</v>
      </c>
      <c r="D40" s="280">
        <v>323329</v>
      </c>
      <c r="E40" s="280">
        <v>26785.580699999999</v>
      </c>
      <c r="F40" s="280">
        <v>21948.6005</v>
      </c>
      <c r="G40" s="280">
        <v>24070.064999999999</v>
      </c>
      <c r="H40" s="280">
        <v>28196.755099999998</v>
      </c>
      <c r="I40" s="280">
        <v>26700.464</v>
      </c>
      <c r="J40" s="280">
        <v>22338.159800000001</v>
      </c>
      <c r="K40" s="280">
        <v>29074.145199999999</v>
      </c>
    </row>
    <row r="41" spans="1:11" x14ac:dyDescent="0.25">
      <c r="A41" s="271"/>
      <c r="B41" s="286" t="s">
        <v>785</v>
      </c>
      <c r="C41" s="280">
        <v>1848990</v>
      </c>
      <c r="D41" s="280">
        <v>1475921</v>
      </c>
      <c r="E41" s="280">
        <v>134583.5515</v>
      </c>
      <c r="F41" s="280">
        <v>182871.00580000001</v>
      </c>
      <c r="G41" s="280">
        <v>168387.97949999999</v>
      </c>
      <c r="H41" s="280">
        <v>167736.3063</v>
      </c>
      <c r="I41" s="280">
        <v>149958.86679999999</v>
      </c>
      <c r="J41" s="280">
        <v>150841.92869999999</v>
      </c>
      <c r="K41" s="280">
        <v>243040.25330000001</v>
      </c>
    </row>
    <row r="42" spans="1:11" x14ac:dyDescent="0.25">
      <c r="A42" s="271"/>
      <c r="B42" s="286" t="s">
        <v>138</v>
      </c>
      <c r="C42" s="280">
        <v>536195</v>
      </c>
      <c r="D42" s="280">
        <v>492805</v>
      </c>
      <c r="E42" s="280">
        <v>41579.3658</v>
      </c>
      <c r="F42" s="280">
        <v>48325.580399999999</v>
      </c>
      <c r="G42" s="280">
        <v>50986.751199999999</v>
      </c>
      <c r="H42" s="280">
        <v>58699.641300000003</v>
      </c>
      <c r="I42" s="280">
        <v>54077.616499999996</v>
      </c>
      <c r="J42" s="280">
        <v>44248.181299999997</v>
      </c>
      <c r="K42" s="280">
        <v>48358.159</v>
      </c>
    </row>
    <row r="43" spans="1:11" x14ac:dyDescent="0.25">
      <c r="A43" s="276" t="s">
        <v>786</v>
      </c>
      <c r="B43" s="276" t="s">
        <v>787</v>
      </c>
      <c r="C43" s="277">
        <v>360870</v>
      </c>
      <c r="D43" s="277">
        <v>357443</v>
      </c>
      <c r="E43" s="277">
        <v>29297.299900000002</v>
      </c>
      <c r="F43" s="277">
        <v>25521.4162</v>
      </c>
      <c r="G43" s="277">
        <v>26586.339100000001</v>
      </c>
      <c r="H43" s="277">
        <v>23914.5396</v>
      </c>
      <c r="I43" s="277">
        <v>30878.208600000002</v>
      </c>
      <c r="J43" s="277">
        <v>29049.9031</v>
      </c>
      <c r="K43" s="277">
        <v>30795.797500000001</v>
      </c>
    </row>
    <row r="44" spans="1:11" x14ac:dyDescent="0.25">
      <c r="A44" s="271"/>
      <c r="B44" s="286" t="s">
        <v>386</v>
      </c>
      <c r="C44" s="280">
        <v>302690</v>
      </c>
      <c r="D44" s="280">
        <v>305283</v>
      </c>
      <c r="E44" s="280">
        <v>24686.815999999999</v>
      </c>
      <c r="F44" s="280">
        <v>21726.209500000001</v>
      </c>
      <c r="G44" s="280">
        <v>22743.768</v>
      </c>
      <c r="H44" s="280">
        <v>19666.805899999999</v>
      </c>
      <c r="I44" s="280">
        <v>27138.273799999999</v>
      </c>
      <c r="J44" s="280">
        <v>24052.732100000001</v>
      </c>
      <c r="K44" s="280">
        <v>26573.7745</v>
      </c>
    </row>
    <row r="45" spans="1:11" x14ac:dyDescent="0.25">
      <c r="A45" s="271"/>
      <c r="B45" s="286" t="s">
        <v>788</v>
      </c>
      <c r="C45" s="280">
        <v>51155</v>
      </c>
      <c r="D45" s="280">
        <v>47851</v>
      </c>
      <c r="E45" s="280">
        <v>3829.6169</v>
      </c>
      <c r="F45" s="280">
        <v>3517.0178000000001</v>
      </c>
      <c r="G45" s="280">
        <v>3494.6419999999998</v>
      </c>
      <c r="H45" s="280">
        <v>3807.0673000000002</v>
      </c>
      <c r="I45" s="280">
        <v>3522.4681</v>
      </c>
      <c r="J45" s="280">
        <v>4511.8149999999996</v>
      </c>
      <c r="K45" s="280">
        <v>3739.9319999999998</v>
      </c>
    </row>
    <row r="46" spans="1:11" x14ac:dyDescent="0.25">
      <c r="A46" s="271"/>
      <c r="B46" s="286" t="s">
        <v>138</v>
      </c>
      <c r="C46" s="280">
        <v>7025</v>
      </c>
      <c r="D46" s="280">
        <v>4309</v>
      </c>
      <c r="E46" s="280">
        <v>780.86699999999996</v>
      </c>
      <c r="F46" s="280">
        <v>278.18889999999999</v>
      </c>
      <c r="G46" s="280">
        <v>347.92910000000001</v>
      </c>
      <c r="H46" s="280">
        <v>440.66640000000001</v>
      </c>
      <c r="I46" s="280">
        <v>217.4667</v>
      </c>
      <c r="J46" s="280">
        <v>485.35599999999999</v>
      </c>
      <c r="K46" s="280">
        <v>482.09100000000001</v>
      </c>
    </row>
    <row r="47" spans="1:11" x14ac:dyDescent="0.25">
      <c r="A47" s="276" t="s">
        <v>789</v>
      </c>
      <c r="B47" s="276" t="s">
        <v>138</v>
      </c>
      <c r="C47" s="277">
        <v>65721</v>
      </c>
      <c r="D47" s="277">
        <v>85756</v>
      </c>
      <c r="E47" s="277">
        <v>9038.7037</v>
      </c>
      <c r="F47" s="277">
        <v>4401.0956999999999</v>
      </c>
      <c r="G47" s="277">
        <v>3335.6442000000002</v>
      </c>
      <c r="H47" s="277">
        <v>2012.6874</v>
      </c>
      <c r="I47" s="277">
        <v>3989.8865999999998</v>
      </c>
      <c r="J47" s="277">
        <v>3511.5101</v>
      </c>
      <c r="K47" s="277">
        <v>2647.3456999999999</v>
      </c>
    </row>
    <row r="48" spans="1:11" x14ac:dyDescent="0.25">
      <c r="A48" s="276" t="s">
        <v>757</v>
      </c>
      <c r="B48" s="276" t="s">
        <v>790</v>
      </c>
      <c r="C48" s="277">
        <v>31304688</v>
      </c>
      <c r="D48" s="277">
        <v>28286857</v>
      </c>
      <c r="E48" s="277">
        <v>2358217.0277</v>
      </c>
      <c r="F48" s="277">
        <v>2676005.6756999996</v>
      </c>
      <c r="G48" s="277">
        <v>2708530.5533000003</v>
      </c>
      <c r="H48" s="277">
        <v>2487179.7404</v>
      </c>
      <c r="I48" s="277">
        <v>2580256.6676000003</v>
      </c>
      <c r="J48" s="277">
        <v>2488760.7045</v>
      </c>
      <c r="K48" s="277">
        <v>2850345.4600999998</v>
      </c>
    </row>
    <row r="49" spans="1:11" x14ac:dyDescent="0.25">
      <c r="A49" s="276" t="s">
        <v>791</v>
      </c>
      <c r="B49" s="276" t="s">
        <v>792</v>
      </c>
      <c r="C49" s="277">
        <v>349676</v>
      </c>
      <c r="D49" s="277">
        <v>755178</v>
      </c>
      <c r="E49" s="277">
        <v>41825.664107999997</v>
      </c>
      <c r="F49" s="277">
        <v>47612.477983999997</v>
      </c>
      <c r="G49" s="277">
        <v>47612.477983999997</v>
      </c>
      <c r="H49" s="277">
        <v>60741.164393000006</v>
      </c>
      <c r="I49" s="277">
        <v>59576.442145999994</v>
      </c>
      <c r="J49" s="277">
        <v>59576.442145999994</v>
      </c>
      <c r="K49" s="277">
        <v>59576.442145999994</v>
      </c>
    </row>
    <row r="50" spans="1:11" x14ac:dyDescent="0.25">
      <c r="A50" s="276" t="s">
        <v>793</v>
      </c>
      <c r="B50" s="276" t="s">
        <v>794</v>
      </c>
      <c r="C50" s="277">
        <v>30955012</v>
      </c>
      <c r="D50" s="277">
        <v>27531679</v>
      </c>
      <c r="E50" s="277">
        <v>2316391.3635919997</v>
      </c>
      <c r="F50" s="277">
        <v>2628393.197716</v>
      </c>
      <c r="G50" s="277">
        <v>2660918.0753160012</v>
      </c>
      <c r="H50" s="277">
        <v>2426438.5760070011</v>
      </c>
      <c r="I50" s="277">
        <v>2520680.2254540003</v>
      </c>
      <c r="J50" s="277">
        <v>2429184.262354</v>
      </c>
      <c r="K50" s="277">
        <v>2790769.0179539998</v>
      </c>
    </row>
    <row r="51" spans="1:11" x14ac:dyDescent="0.25">
      <c r="A51" s="276" t="s">
        <v>795</v>
      </c>
      <c r="B51" s="276" t="s">
        <v>796</v>
      </c>
      <c r="C51" s="277">
        <v>1537930</v>
      </c>
      <c r="D51" s="277">
        <v>347283</v>
      </c>
      <c r="E51" s="277">
        <v>248568.11792360962</v>
      </c>
      <c r="F51" s="277">
        <v>169633.66628497199</v>
      </c>
      <c r="G51" s="277">
        <v>36053.767709324864</v>
      </c>
      <c r="H51" s="277">
        <v>107580.69144785641</v>
      </c>
      <c r="I51" s="277">
        <v>7468.6936346208931</v>
      </c>
      <c r="J51" s="277">
        <v>204847.36596435562</v>
      </c>
      <c r="K51" s="277">
        <v>218249.03219391298</v>
      </c>
    </row>
    <row r="52" spans="1:11" ht="15.75" thickBot="1" x14ac:dyDescent="0.3">
      <c r="A52" s="301"/>
      <c r="B52" s="302"/>
      <c r="C52" s="303"/>
      <c r="D52" s="303"/>
      <c r="F52" s="304"/>
      <c r="G52" s="303"/>
      <c r="H52" s="303"/>
      <c r="I52" s="303"/>
      <c r="K52" s="303"/>
    </row>
    <row r="53" spans="1:11" ht="15.75" thickTop="1" x14ac:dyDescent="0.25">
      <c r="A53" s="539" t="s">
        <v>849</v>
      </c>
      <c r="B53" s="539"/>
      <c r="C53" s="539"/>
      <c r="D53" s="539"/>
      <c r="E53" s="539"/>
      <c r="F53" s="539"/>
      <c r="G53" s="539"/>
      <c r="H53" s="539"/>
      <c r="I53" s="539"/>
      <c r="J53" s="539"/>
      <c r="K53" s="539"/>
    </row>
    <row r="54" spans="1:11" x14ac:dyDescent="0.25">
      <c r="A54" s="540" t="s">
        <v>797</v>
      </c>
      <c r="B54" s="540"/>
      <c r="C54" s="540"/>
      <c r="D54" s="540"/>
      <c r="E54" s="540"/>
      <c r="F54" s="540"/>
      <c r="G54" s="540"/>
      <c r="H54" s="540"/>
      <c r="I54" s="540"/>
      <c r="J54" s="540"/>
    </row>
    <row r="55" spans="1:11" x14ac:dyDescent="0.25">
      <c r="A55" s="286" t="s">
        <v>798</v>
      </c>
      <c r="B55" s="286"/>
      <c r="C55" s="286"/>
      <c r="D55" s="286"/>
      <c r="E55" s="286"/>
      <c r="F55" s="286"/>
      <c r="G55" s="286"/>
      <c r="H55" s="286"/>
      <c r="I55" s="286"/>
      <c r="J55" s="286"/>
    </row>
  </sheetData>
  <mergeCells count="10">
    <mergeCell ref="A1:K1"/>
    <mergeCell ref="A2:K2"/>
    <mergeCell ref="A3:K3"/>
    <mergeCell ref="A53:K53"/>
    <mergeCell ref="A54:J54"/>
    <mergeCell ref="A4:A5"/>
    <mergeCell ref="B4:B5"/>
    <mergeCell ref="C4:C5"/>
    <mergeCell ref="D4:D5"/>
    <mergeCell ref="G4:K4"/>
  </mergeCells>
  <pageMargins left="0.7" right="0.7" top="0.75" bottom="0.75" header="0.3" footer="0.3"/>
  <pageSetup paperSize="9" scale="71"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130" zoomScaleNormal="100" zoomScaleSheetLayoutView="130" workbookViewId="0">
      <selection activeCell="F56" sqref="F56"/>
    </sheetView>
  </sheetViews>
  <sheetFormatPr defaultColWidth="9.125" defaultRowHeight="15" x14ac:dyDescent="0.25"/>
  <cols>
    <col min="1" max="1" width="2.875" style="251" bestFit="1" customWidth="1"/>
    <col min="2" max="2" width="17.625" style="251" bestFit="1" customWidth="1"/>
    <col min="3" max="3" width="8.125" style="251" bestFit="1" customWidth="1"/>
    <col min="4" max="4" width="8.625" style="251" bestFit="1" customWidth="1"/>
    <col min="5" max="6" width="7.875" style="251" bestFit="1" customWidth="1"/>
    <col min="7" max="8" width="7.75" style="251" bestFit="1" customWidth="1"/>
    <col min="9" max="11" width="7.875" style="251" bestFit="1" customWidth="1"/>
    <col min="12" max="16384" width="9.125" style="251"/>
  </cols>
  <sheetData>
    <row r="1" spans="1:11" ht="18.75" customHeight="1" x14ac:dyDescent="0.25">
      <c r="A1" s="546" t="s">
        <v>799</v>
      </c>
      <c r="B1" s="546"/>
      <c r="C1" s="546"/>
      <c r="D1" s="546"/>
      <c r="E1" s="546"/>
      <c r="F1" s="546"/>
      <c r="G1" s="546"/>
      <c r="H1" s="546"/>
      <c r="I1" s="546"/>
      <c r="J1" s="546"/>
      <c r="K1" s="546"/>
    </row>
    <row r="2" spans="1:11" x14ac:dyDescent="0.25">
      <c r="A2" s="547" t="s">
        <v>520</v>
      </c>
      <c r="B2" s="547"/>
      <c r="C2" s="547"/>
      <c r="D2" s="547"/>
      <c r="E2" s="547"/>
      <c r="F2" s="547"/>
      <c r="G2" s="547"/>
      <c r="H2" s="547"/>
      <c r="I2" s="547"/>
      <c r="J2" s="547"/>
      <c r="K2" s="547"/>
    </row>
    <row r="3" spans="1:11" ht="15.75" thickBot="1" x14ac:dyDescent="0.3">
      <c r="A3" s="548" t="s">
        <v>649</v>
      </c>
      <c r="B3" s="548"/>
      <c r="C3" s="548"/>
      <c r="D3" s="548"/>
      <c r="E3" s="548"/>
      <c r="F3" s="548"/>
      <c r="G3" s="548"/>
      <c r="H3" s="548"/>
      <c r="I3" s="548"/>
      <c r="J3" s="548"/>
      <c r="K3" s="548"/>
    </row>
    <row r="4" spans="1:11" ht="16.5" thickTop="1" thickBot="1" x14ac:dyDescent="0.3">
      <c r="A4" s="549"/>
      <c r="B4" s="551" t="s">
        <v>716</v>
      </c>
      <c r="C4" s="553" t="s">
        <v>131</v>
      </c>
      <c r="D4" s="553" t="s">
        <v>132</v>
      </c>
      <c r="E4" s="305">
        <v>2023</v>
      </c>
      <c r="F4" s="555">
        <v>2023</v>
      </c>
      <c r="G4" s="556"/>
      <c r="H4" s="556"/>
      <c r="I4" s="556"/>
      <c r="J4" s="556"/>
      <c r="K4" s="350">
        <v>2024</v>
      </c>
    </row>
    <row r="5" spans="1:11" ht="15.75" thickBot="1" x14ac:dyDescent="0.3">
      <c r="A5" s="550"/>
      <c r="B5" s="552"/>
      <c r="C5" s="554"/>
      <c r="D5" s="554"/>
      <c r="E5" s="306" t="s">
        <v>43</v>
      </c>
      <c r="F5" s="351" t="s">
        <v>38</v>
      </c>
      <c r="G5" s="306" t="s">
        <v>39</v>
      </c>
      <c r="H5" s="306" t="s">
        <v>40</v>
      </c>
      <c r="I5" s="306" t="s">
        <v>41</v>
      </c>
      <c r="J5" s="306" t="s">
        <v>42</v>
      </c>
      <c r="K5" s="351" t="s">
        <v>43</v>
      </c>
    </row>
    <row r="6" spans="1:11" ht="15.75" thickTop="1" x14ac:dyDescent="0.25">
      <c r="A6" s="307"/>
      <c r="B6" s="308"/>
      <c r="C6" s="309"/>
      <c r="D6" s="309"/>
      <c r="E6" s="309"/>
      <c r="F6" s="311"/>
    </row>
    <row r="7" spans="1:11" x14ac:dyDescent="0.25">
      <c r="A7" s="307"/>
      <c r="B7" s="312" t="s">
        <v>717</v>
      </c>
      <c r="C7" s="313">
        <v>31781600</v>
      </c>
      <c r="D7" s="314">
        <v>27724078</v>
      </c>
      <c r="E7" s="315">
        <v>2237293</v>
      </c>
      <c r="F7" s="316">
        <v>2365955.4586548158</v>
      </c>
      <c r="G7" s="316">
        <v>2470794.7008707179</v>
      </c>
      <c r="H7" s="316">
        <v>2688598.1333072712</v>
      </c>
      <c r="I7" s="316">
        <v>2572506.124214462</v>
      </c>
      <c r="J7" s="316">
        <v>2822294.6601276896</v>
      </c>
      <c r="K7" s="316">
        <v>2791952.7191116172</v>
      </c>
    </row>
    <row r="8" spans="1:11" x14ac:dyDescent="0.25">
      <c r="A8" s="307"/>
      <c r="B8" s="308"/>
      <c r="C8" s="313"/>
      <c r="D8" s="314"/>
      <c r="E8" s="317"/>
      <c r="F8" s="319"/>
      <c r="G8" s="319"/>
      <c r="H8" s="319"/>
      <c r="I8" s="319"/>
      <c r="J8" s="319"/>
      <c r="K8" s="319"/>
    </row>
    <row r="9" spans="1:11" x14ac:dyDescent="0.25">
      <c r="A9" s="320" t="s">
        <v>718</v>
      </c>
      <c r="B9" s="312" t="s">
        <v>719</v>
      </c>
      <c r="C9" s="313">
        <v>24198</v>
      </c>
      <c r="D9" s="314">
        <v>60926</v>
      </c>
      <c r="E9" s="315">
        <v>2406</v>
      </c>
      <c r="F9" s="316">
        <v>3422.2358369289341</v>
      </c>
      <c r="G9" s="316">
        <v>2512.0405992593887</v>
      </c>
      <c r="H9" s="316">
        <v>3942.1217462890145</v>
      </c>
      <c r="I9" s="316">
        <v>6843.8226755538217</v>
      </c>
      <c r="J9" s="316">
        <v>7169.9206201567895</v>
      </c>
      <c r="K9" s="316">
        <v>4753.5770007626979</v>
      </c>
    </row>
    <row r="10" spans="1:11" x14ac:dyDescent="0.25">
      <c r="A10" s="320" t="s">
        <v>720</v>
      </c>
      <c r="B10" s="312" t="s">
        <v>721</v>
      </c>
      <c r="C10" s="313">
        <v>196293</v>
      </c>
      <c r="D10" s="314">
        <v>192437</v>
      </c>
      <c r="E10" s="315">
        <v>12019</v>
      </c>
      <c r="F10" s="316">
        <v>16220.212757919198</v>
      </c>
      <c r="G10" s="316">
        <v>15142.351923163469</v>
      </c>
      <c r="H10" s="316">
        <v>16616.723496630006</v>
      </c>
      <c r="I10" s="316">
        <v>14900.346524787872</v>
      </c>
      <c r="J10" s="316">
        <v>13817.793513571134</v>
      </c>
      <c r="K10" s="316">
        <v>13647.890465417096</v>
      </c>
    </row>
    <row r="11" spans="1:11" x14ac:dyDescent="0.25">
      <c r="A11" s="308"/>
      <c r="B11" s="321" t="s">
        <v>722</v>
      </c>
      <c r="C11" s="322">
        <v>112893</v>
      </c>
      <c r="D11" s="323">
        <v>125750</v>
      </c>
      <c r="E11" s="324">
        <v>7710</v>
      </c>
      <c r="F11" s="319">
        <v>10763.0329422504</v>
      </c>
      <c r="G11" s="319">
        <v>11537.679438274925</v>
      </c>
      <c r="H11" s="319">
        <v>12187.073757440518</v>
      </c>
      <c r="I11" s="319">
        <v>11730.083303942587</v>
      </c>
      <c r="J11" s="319">
        <v>10437.238327672001</v>
      </c>
      <c r="K11" s="319">
        <v>10849.335296799451</v>
      </c>
    </row>
    <row r="12" spans="1:11" x14ac:dyDescent="0.25">
      <c r="A12" s="308"/>
      <c r="B12" s="321" t="s">
        <v>138</v>
      </c>
      <c r="C12" s="322">
        <v>83400</v>
      </c>
      <c r="D12" s="323">
        <v>66687</v>
      </c>
      <c r="E12" s="324">
        <v>4310</v>
      </c>
      <c r="F12" s="319">
        <v>5457.1798156687983</v>
      </c>
      <c r="G12" s="319">
        <v>3604.6724848885419</v>
      </c>
      <c r="H12" s="319">
        <v>4429.6497391894882</v>
      </c>
      <c r="I12" s="319">
        <v>3170.2632208452846</v>
      </c>
      <c r="J12" s="319">
        <v>3380.5551858991334</v>
      </c>
      <c r="K12" s="319">
        <v>2798.5551686176464</v>
      </c>
    </row>
    <row r="13" spans="1:11" x14ac:dyDescent="0.25">
      <c r="A13" s="320" t="s">
        <v>723</v>
      </c>
      <c r="B13" s="312" t="s">
        <v>724</v>
      </c>
      <c r="C13" s="313">
        <v>403004</v>
      </c>
      <c r="D13" s="314">
        <v>302284</v>
      </c>
      <c r="E13" s="315">
        <v>23809</v>
      </c>
      <c r="F13" s="316">
        <v>30118.675036528944</v>
      </c>
      <c r="G13" s="316">
        <v>29144.379729992055</v>
      </c>
      <c r="H13" s="316">
        <v>35214.641867077953</v>
      </c>
      <c r="I13" s="316">
        <v>32559.264470141745</v>
      </c>
      <c r="J13" s="316">
        <v>28074.715603215151</v>
      </c>
      <c r="K13" s="316">
        <v>26218.887202724309</v>
      </c>
    </row>
    <row r="14" spans="1:11" x14ac:dyDescent="0.25">
      <c r="A14" s="308"/>
      <c r="B14" s="321" t="s">
        <v>725</v>
      </c>
      <c r="C14" s="322">
        <v>54497</v>
      </c>
      <c r="D14" s="323">
        <v>44716</v>
      </c>
      <c r="E14" s="324">
        <v>3595</v>
      </c>
      <c r="F14" s="319">
        <v>7431.5919778930538</v>
      </c>
      <c r="G14" s="319">
        <v>4359.4078840869415</v>
      </c>
      <c r="H14" s="319">
        <v>2990.3228029425359</v>
      </c>
      <c r="I14" s="319">
        <v>3091.0808918582788</v>
      </c>
      <c r="J14" s="319">
        <v>2891.7148982989879</v>
      </c>
      <c r="K14" s="319">
        <v>1776.357841699825</v>
      </c>
    </row>
    <row r="15" spans="1:11" x14ac:dyDescent="0.25">
      <c r="A15" s="308"/>
      <c r="B15" s="321" t="s">
        <v>726</v>
      </c>
      <c r="C15" s="322">
        <v>107458</v>
      </c>
      <c r="D15" s="323">
        <v>101462</v>
      </c>
      <c r="E15" s="324">
        <v>8899</v>
      </c>
      <c r="F15" s="319">
        <v>11216.340328942597</v>
      </c>
      <c r="G15" s="319">
        <v>13318.826599255357</v>
      </c>
      <c r="H15" s="319">
        <v>16545.448556981675</v>
      </c>
      <c r="I15" s="319">
        <v>14267.918042369609</v>
      </c>
      <c r="J15" s="319">
        <v>11293.554094108602</v>
      </c>
      <c r="K15" s="319">
        <v>12273.637388761295</v>
      </c>
    </row>
    <row r="16" spans="1:11" x14ac:dyDescent="0.25">
      <c r="A16" s="308"/>
      <c r="B16" s="321" t="s">
        <v>727</v>
      </c>
      <c r="C16" s="322">
        <v>7982</v>
      </c>
      <c r="D16" s="323">
        <v>7426</v>
      </c>
      <c r="E16" s="325">
        <v>767</v>
      </c>
      <c r="F16" s="319">
        <v>641.85118109405425</v>
      </c>
      <c r="G16" s="319">
        <v>453.69972614995856</v>
      </c>
      <c r="H16" s="319">
        <v>655.80128250857467</v>
      </c>
      <c r="I16" s="319">
        <v>1079.1984609171946</v>
      </c>
      <c r="J16" s="319">
        <v>790.04111599136024</v>
      </c>
      <c r="K16" s="319">
        <v>517.04279314470648</v>
      </c>
    </row>
    <row r="17" spans="1:11" x14ac:dyDescent="0.25">
      <c r="A17" s="308"/>
      <c r="B17" s="321" t="s">
        <v>138</v>
      </c>
      <c r="C17" s="322">
        <v>233067</v>
      </c>
      <c r="D17" s="323">
        <v>148680</v>
      </c>
      <c r="E17" s="324">
        <v>10548</v>
      </c>
      <c r="F17" s="319">
        <v>10828.89154859924</v>
      </c>
      <c r="G17" s="319">
        <v>11012.445520499794</v>
      </c>
      <c r="H17" s="319">
        <v>15023.069224645165</v>
      </c>
      <c r="I17" s="319">
        <v>14121.067074996663</v>
      </c>
      <c r="J17" s="319">
        <v>13099.405494816201</v>
      </c>
      <c r="K17" s="319">
        <v>11651.849179118481</v>
      </c>
    </row>
    <row r="18" spans="1:11" x14ac:dyDescent="0.25">
      <c r="A18" s="320" t="s">
        <v>728</v>
      </c>
      <c r="B18" s="312" t="s">
        <v>729</v>
      </c>
      <c r="C18" s="313">
        <v>7237619</v>
      </c>
      <c r="D18" s="314">
        <v>5561041</v>
      </c>
      <c r="E18" s="315">
        <v>426482</v>
      </c>
      <c r="F18" s="316">
        <v>486668.93334799143</v>
      </c>
      <c r="G18" s="316">
        <v>471833.31365602894</v>
      </c>
      <c r="H18" s="316">
        <v>439937.04979155131</v>
      </c>
      <c r="I18" s="316">
        <v>470576.78803673433</v>
      </c>
      <c r="J18" s="316">
        <v>468312.67612226214</v>
      </c>
      <c r="K18" s="316">
        <v>506711.96988733613</v>
      </c>
    </row>
    <row r="19" spans="1:11" x14ac:dyDescent="0.25">
      <c r="A19" s="308"/>
      <c r="B19" s="321" t="s">
        <v>730</v>
      </c>
      <c r="C19" s="322">
        <v>464398</v>
      </c>
      <c r="D19" s="323">
        <v>361895</v>
      </c>
      <c r="E19" s="324">
        <v>24284</v>
      </c>
      <c r="F19" s="319">
        <v>33118.61353720336</v>
      </c>
      <c r="G19" s="319">
        <v>27012.516878015489</v>
      </c>
      <c r="H19" s="319">
        <v>35762.255229764356</v>
      </c>
      <c r="I19" s="319">
        <v>30552.812955417983</v>
      </c>
      <c r="J19" s="319">
        <v>38397.552857240174</v>
      </c>
      <c r="K19" s="319">
        <v>33582.692014072425</v>
      </c>
    </row>
    <row r="20" spans="1:11" x14ac:dyDescent="0.25">
      <c r="A20" s="308"/>
      <c r="B20" s="321" t="s">
        <v>731</v>
      </c>
      <c r="C20" s="322">
        <v>6773098</v>
      </c>
      <c r="D20" s="323">
        <v>5198971</v>
      </c>
      <c r="E20" s="324">
        <v>402184</v>
      </c>
      <c r="F20" s="319">
        <v>453509.11092988926</v>
      </c>
      <c r="G20" s="319">
        <v>444798.82900056482</v>
      </c>
      <c r="H20" s="319">
        <v>404167.20756550221</v>
      </c>
      <c r="I20" s="319">
        <v>439993.00460176799</v>
      </c>
      <c r="J20" s="319">
        <v>429902.3059265553</v>
      </c>
      <c r="K20" s="319">
        <v>473119.75333600171</v>
      </c>
    </row>
    <row r="21" spans="1:11" x14ac:dyDescent="0.25">
      <c r="A21" s="308"/>
      <c r="B21" s="321" t="s">
        <v>138</v>
      </c>
      <c r="C21" s="322">
        <v>123</v>
      </c>
      <c r="D21" s="323">
        <v>172</v>
      </c>
      <c r="E21" s="325">
        <v>14</v>
      </c>
      <c r="F21" s="319">
        <v>41.208880898790738</v>
      </c>
      <c r="G21" s="319">
        <v>21.967777448647237</v>
      </c>
      <c r="H21" s="319">
        <v>7.5869962847791612</v>
      </c>
      <c r="I21" s="319">
        <v>30.970479548311985</v>
      </c>
      <c r="J21" s="319">
        <v>12.817338466654469</v>
      </c>
      <c r="K21" s="319">
        <v>9.524537261960031</v>
      </c>
    </row>
    <row r="22" spans="1:11" x14ac:dyDescent="0.25">
      <c r="A22" s="320" t="s">
        <v>732</v>
      </c>
      <c r="B22" s="312" t="s">
        <v>733</v>
      </c>
      <c r="C22" s="313">
        <v>736261</v>
      </c>
      <c r="D22" s="314">
        <v>628155</v>
      </c>
      <c r="E22" s="315">
        <v>53694</v>
      </c>
      <c r="F22" s="316">
        <v>60188.681697339176</v>
      </c>
      <c r="G22" s="316">
        <v>53027.908019433475</v>
      </c>
      <c r="H22" s="316">
        <v>57196.729695873248</v>
      </c>
      <c r="I22" s="316">
        <v>61115.024763528534</v>
      </c>
      <c r="J22" s="316">
        <v>71143.0026534075</v>
      </c>
      <c r="K22" s="316">
        <v>64418.903430571983</v>
      </c>
    </row>
    <row r="23" spans="1:11" x14ac:dyDescent="0.25">
      <c r="A23" s="308"/>
      <c r="B23" s="321" t="s">
        <v>734</v>
      </c>
      <c r="C23" s="322">
        <v>21982</v>
      </c>
      <c r="D23" s="323">
        <v>16369</v>
      </c>
      <c r="E23" s="325">
        <v>1310</v>
      </c>
      <c r="F23" s="319">
        <v>1808.2871983447696</v>
      </c>
      <c r="G23" s="319">
        <v>2260.5419167890827</v>
      </c>
      <c r="H23" s="319">
        <v>1867.0029191373276</v>
      </c>
      <c r="I23" s="319">
        <v>1425.422160284701</v>
      </c>
      <c r="J23" s="319">
        <v>1910.6366589585948</v>
      </c>
      <c r="K23" s="319">
        <v>2226.5111518739614</v>
      </c>
    </row>
    <row r="24" spans="1:11" x14ac:dyDescent="0.25">
      <c r="A24" s="308"/>
      <c r="B24" s="321" t="s">
        <v>735</v>
      </c>
      <c r="C24" s="322">
        <v>60463</v>
      </c>
      <c r="D24" s="323">
        <v>71602</v>
      </c>
      <c r="E24" s="324">
        <v>4937</v>
      </c>
      <c r="F24" s="319">
        <v>5627.9023995594398</v>
      </c>
      <c r="G24" s="319">
        <v>5950.1019330709687</v>
      </c>
      <c r="H24" s="319">
        <v>6847.2743268577751</v>
      </c>
      <c r="I24" s="319">
        <v>5500.7581797046587</v>
      </c>
      <c r="J24" s="319">
        <v>5598.9051067063747</v>
      </c>
      <c r="K24" s="319">
        <v>6026.8457259295246</v>
      </c>
    </row>
    <row r="25" spans="1:11" x14ac:dyDescent="0.25">
      <c r="A25" s="308"/>
      <c r="B25" s="321" t="s">
        <v>736</v>
      </c>
      <c r="C25" s="322">
        <v>121596</v>
      </c>
      <c r="D25" s="323">
        <v>73225</v>
      </c>
      <c r="E25" s="324">
        <v>10474</v>
      </c>
      <c r="F25" s="319">
        <v>6271.2512929357626</v>
      </c>
      <c r="G25" s="319">
        <v>6470.8500031233816</v>
      </c>
      <c r="H25" s="319">
        <v>6390.8154787042795</v>
      </c>
      <c r="I25" s="319">
        <v>10373.019952668932</v>
      </c>
      <c r="J25" s="319">
        <v>10868.011638705932</v>
      </c>
      <c r="K25" s="319">
        <v>6609.3543464162103</v>
      </c>
    </row>
    <row r="26" spans="1:11" x14ac:dyDescent="0.25">
      <c r="A26" s="308"/>
      <c r="B26" s="321" t="s">
        <v>737</v>
      </c>
      <c r="C26" s="322">
        <v>37333</v>
      </c>
      <c r="D26" s="323">
        <v>816</v>
      </c>
      <c r="E26" s="325">
        <v>19</v>
      </c>
      <c r="F26" s="319">
        <v>51.443377497080576</v>
      </c>
      <c r="G26" s="319">
        <v>172.14430896356791</v>
      </c>
      <c r="H26" s="319">
        <v>286.96919425532036</v>
      </c>
      <c r="I26" s="319">
        <v>252.80774038449752</v>
      </c>
      <c r="J26" s="319">
        <v>1010.029121473963</v>
      </c>
      <c r="K26" s="319">
        <v>390.85599845319962</v>
      </c>
    </row>
    <row r="27" spans="1:11" x14ac:dyDescent="0.25">
      <c r="A27" s="308"/>
      <c r="B27" s="321" t="s">
        <v>138</v>
      </c>
      <c r="C27" s="322">
        <v>494888</v>
      </c>
      <c r="D27" s="323">
        <v>466144</v>
      </c>
      <c r="E27" s="324">
        <v>36954</v>
      </c>
      <c r="F27" s="319">
        <v>46429.797429002123</v>
      </c>
      <c r="G27" s="319">
        <v>38174.269857486506</v>
      </c>
      <c r="H27" s="319">
        <v>41804.667776918548</v>
      </c>
      <c r="I27" s="319">
        <v>43563.016730485746</v>
      </c>
      <c r="J27" s="319">
        <v>51755.42012756264</v>
      </c>
      <c r="K27" s="319">
        <v>49165.33620789909</v>
      </c>
    </row>
    <row r="28" spans="1:11" x14ac:dyDescent="0.25">
      <c r="A28" s="320" t="s">
        <v>738</v>
      </c>
      <c r="B28" s="312" t="s">
        <v>739</v>
      </c>
      <c r="C28" s="313">
        <v>2879082</v>
      </c>
      <c r="D28" s="314">
        <v>2512926</v>
      </c>
      <c r="E28" s="315">
        <v>211165</v>
      </c>
      <c r="F28" s="316">
        <v>247758.18166347349</v>
      </c>
      <c r="G28" s="316">
        <v>207364.04407729596</v>
      </c>
      <c r="H28" s="316">
        <v>231471.53333537831</v>
      </c>
      <c r="I28" s="316">
        <v>205034.07959562971</v>
      </c>
      <c r="J28" s="316">
        <v>216660.74901489992</v>
      </c>
      <c r="K28" s="316">
        <v>242402.14050269619</v>
      </c>
    </row>
    <row r="29" spans="1:11" x14ac:dyDescent="0.25">
      <c r="A29" s="308"/>
      <c r="B29" s="321" t="s">
        <v>740</v>
      </c>
      <c r="C29" s="322">
        <v>269600</v>
      </c>
      <c r="D29" s="323">
        <v>187327</v>
      </c>
      <c r="E29" s="324">
        <v>13014</v>
      </c>
      <c r="F29" s="319">
        <v>20333.47456724304</v>
      </c>
      <c r="G29" s="319">
        <v>15386.382066147178</v>
      </c>
      <c r="H29" s="319">
        <v>21835.923444696185</v>
      </c>
      <c r="I29" s="319">
        <v>22936.799916783617</v>
      </c>
      <c r="J29" s="319">
        <v>19581.364127497694</v>
      </c>
      <c r="K29" s="319">
        <v>29775.606812342725</v>
      </c>
    </row>
    <row r="30" spans="1:11" x14ac:dyDescent="0.25">
      <c r="A30" s="308"/>
      <c r="B30" s="321" t="s">
        <v>741</v>
      </c>
      <c r="C30" s="322">
        <v>36097</v>
      </c>
      <c r="D30" s="323">
        <v>40285</v>
      </c>
      <c r="E30" s="324">
        <v>3029</v>
      </c>
      <c r="F30" s="319">
        <v>1672.3040821543038</v>
      </c>
      <c r="G30" s="319">
        <v>3332.9986747458138</v>
      </c>
      <c r="H30" s="319">
        <v>3485.95311046495</v>
      </c>
      <c r="I30" s="319">
        <v>2286.9511912796484</v>
      </c>
      <c r="J30" s="319">
        <v>2748.9679985005082</v>
      </c>
      <c r="K30" s="319">
        <v>2244.9378711375475</v>
      </c>
    </row>
    <row r="31" spans="1:11" x14ac:dyDescent="0.25">
      <c r="A31" s="308"/>
      <c r="B31" s="321" t="s">
        <v>742</v>
      </c>
      <c r="C31" s="322">
        <v>66240</v>
      </c>
      <c r="D31" s="323">
        <v>60202</v>
      </c>
      <c r="E31" s="324">
        <v>5520</v>
      </c>
      <c r="F31" s="319">
        <v>5960.2847028383494</v>
      </c>
      <c r="G31" s="319">
        <v>5244.3045203056745</v>
      </c>
      <c r="H31" s="319">
        <v>4205.464019420966</v>
      </c>
      <c r="I31" s="319">
        <v>3743.3973123489827</v>
      </c>
      <c r="J31" s="319">
        <v>4945.5236270460482</v>
      </c>
      <c r="K31" s="319">
        <v>5035.0000321060952</v>
      </c>
    </row>
    <row r="32" spans="1:11" x14ac:dyDescent="0.25">
      <c r="A32" s="308"/>
      <c r="B32" s="321" t="s">
        <v>743</v>
      </c>
      <c r="C32" s="322">
        <v>177589</v>
      </c>
      <c r="D32" s="323">
        <v>151810</v>
      </c>
      <c r="E32" s="324">
        <v>12187</v>
      </c>
      <c r="F32" s="319">
        <v>12306.377639009952</v>
      </c>
      <c r="G32" s="319">
        <v>10384.608055906514</v>
      </c>
      <c r="H32" s="319">
        <v>12243.356009199706</v>
      </c>
      <c r="I32" s="319">
        <v>10274.506541907469</v>
      </c>
      <c r="J32" s="319">
        <v>13881.848084036454</v>
      </c>
      <c r="K32" s="319">
        <v>14288.905528170244</v>
      </c>
    </row>
    <row r="33" spans="1:11" x14ac:dyDescent="0.25">
      <c r="A33" s="308"/>
      <c r="B33" s="321" t="s">
        <v>744</v>
      </c>
      <c r="C33" s="322">
        <v>2156371</v>
      </c>
      <c r="D33" s="323">
        <v>1928343</v>
      </c>
      <c r="E33" s="324">
        <v>165223</v>
      </c>
      <c r="F33" s="319">
        <v>188255.23760917413</v>
      </c>
      <c r="G33" s="319">
        <v>159230.26793576716</v>
      </c>
      <c r="H33" s="319">
        <v>174590.34166105476</v>
      </c>
      <c r="I33" s="319">
        <v>154856.1951935534</v>
      </c>
      <c r="J33" s="319">
        <v>162061.85387303247</v>
      </c>
      <c r="K33" s="319">
        <v>178771.22428390922</v>
      </c>
    </row>
    <row r="34" spans="1:11" x14ac:dyDescent="0.25">
      <c r="A34" s="308"/>
      <c r="B34" s="321" t="s">
        <v>138</v>
      </c>
      <c r="C34" s="322">
        <v>173185</v>
      </c>
      <c r="D34" s="323">
        <v>144962</v>
      </c>
      <c r="E34" s="324">
        <v>12192</v>
      </c>
      <c r="F34" s="319">
        <v>19230.50306305374</v>
      </c>
      <c r="G34" s="319">
        <v>13785.482824423632</v>
      </c>
      <c r="H34" s="319">
        <v>15110.49509054175</v>
      </c>
      <c r="I34" s="319">
        <v>10936.229439756562</v>
      </c>
      <c r="J34" s="319">
        <v>13441.191304786749</v>
      </c>
      <c r="K34" s="319">
        <v>12286.46597503036</v>
      </c>
    </row>
    <row r="35" spans="1:11" x14ac:dyDescent="0.25">
      <c r="A35" s="320" t="s">
        <v>745</v>
      </c>
      <c r="B35" s="312" t="s">
        <v>746</v>
      </c>
      <c r="C35" s="313">
        <v>2980300</v>
      </c>
      <c r="D35" s="314">
        <v>3034828</v>
      </c>
      <c r="E35" s="315">
        <v>279784</v>
      </c>
      <c r="F35" s="316">
        <v>270733.36345049675</v>
      </c>
      <c r="G35" s="316">
        <v>219463.91403379026</v>
      </c>
      <c r="H35" s="316">
        <v>281042.55383140338</v>
      </c>
      <c r="I35" s="316">
        <v>193160.3410926073</v>
      </c>
      <c r="J35" s="316">
        <v>244431.31377382178</v>
      </c>
      <c r="K35" s="316">
        <v>261477.42083528647</v>
      </c>
    </row>
    <row r="36" spans="1:11" x14ac:dyDescent="0.25">
      <c r="A36" s="308"/>
      <c r="B36" s="321" t="s">
        <v>747</v>
      </c>
      <c r="C36" s="322">
        <v>115036</v>
      </c>
      <c r="D36" s="323">
        <v>131133</v>
      </c>
      <c r="E36" s="324">
        <v>16194</v>
      </c>
      <c r="F36" s="319">
        <v>10292.895580482635</v>
      </c>
      <c r="G36" s="319">
        <v>10668.595173468586</v>
      </c>
      <c r="H36" s="319">
        <v>11547.090471855861</v>
      </c>
      <c r="I36" s="319">
        <v>7646.2452809901361</v>
      </c>
      <c r="J36" s="319">
        <v>18197.879836679713</v>
      </c>
      <c r="K36" s="319">
        <v>10451.848137454042</v>
      </c>
    </row>
    <row r="37" spans="1:11" x14ac:dyDescent="0.25">
      <c r="A37" s="308"/>
      <c r="B37" s="321" t="s">
        <v>748</v>
      </c>
      <c r="C37" s="322">
        <v>1153843</v>
      </c>
      <c r="D37" s="323">
        <v>1155266</v>
      </c>
      <c r="E37" s="324">
        <v>111402</v>
      </c>
      <c r="F37" s="319">
        <v>90067.286252489284</v>
      </c>
      <c r="G37" s="319">
        <v>72930.604673250622</v>
      </c>
      <c r="H37" s="319">
        <v>122759.55471384998</v>
      </c>
      <c r="I37" s="319">
        <v>62316.57995725004</v>
      </c>
      <c r="J37" s="319">
        <v>95218.574202045129</v>
      </c>
      <c r="K37" s="319">
        <v>100179.53278496122</v>
      </c>
    </row>
    <row r="38" spans="1:11" x14ac:dyDescent="0.25">
      <c r="A38" s="308"/>
      <c r="B38" s="321" t="s">
        <v>749</v>
      </c>
      <c r="C38" s="322">
        <v>1280040</v>
      </c>
      <c r="D38" s="323">
        <v>1406868</v>
      </c>
      <c r="E38" s="324">
        <v>125419</v>
      </c>
      <c r="F38" s="319">
        <v>145736.60154706385</v>
      </c>
      <c r="G38" s="319">
        <v>112358.84628327659</v>
      </c>
      <c r="H38" s="319">
        <v>121298.33716178812</v>
      </c>
      <c r="I38" s="319">
        <v>103898.32745226528</v>
      </c>
      <c r="J38" s="319">
        <v>109353.31081860993</v>
      </c>
      <c r="K38" s="319">
        <v>120749.9417310037</v>
      </c>
    </row>
    <row r="39" spans="1:11" x14ac:dyDescent="0.25">
      <c r="A39" s="308"/>
      <c r="B39" s="321" t="s">
        <v>138</v>
      </c>
      <c r="C39" s="322">
        <v>431381</v>
      </c>
      <c r="D39" s="323">
        <v>341564</v>
      </c>
      <c r="E39" s="324">
        <v>26768</v>
      </c>
      <c r="F39" s="319">
        <v>24636.580070460957</v>
      </c>
      <c r="G39" s="319">
        <v>23505.867903794471</v>
      </c>
      <c r="H39" s="319">
        <v>25437.571483909385</v>
      </c>
      <c r="I39" s="319">
        <v>19299.188402101863</v>
      </c>
      <c r="J39" s="319">
        <v>21661.548916487001</v>
      </c>
      <c r="K39" s="319">
        <v>30096.098181867492</v>
      </c>
    </row>
    <row r="40" spans="1:11" x14ac:dyDescent="0.25">
      <c r="A40" s="320" t="s">
        <v>750</v>
      </c>
      <c r="B40" s="312" t="s">
        <v>751</v>
      </c>
      <c r="C40" s="313">
        <v>4801582</v>
      </c>
      <c r="D40" s="314">
        <v>4379409</v>
      </c>
      <c r="E40" s="315">
        <v>374506</v>
      </c>
      <c r="F40" s="316">
        <v>354909.20118608029</v>
      </c>
      <c r="G40" s="316">
        <v>313689.48371173267</v>
      </c>
      <c r="H40" s="316">
        <v>365080.98749522032</v>
      </c>
      <c r="I40" s="316">
        <v>304177.88863294327</v>
      </c>
      <c r="J40" s="316">
        <v>347393.89747334993</v>
      </c>
      <c r="K40" s="316">
        <v>364526.22977405152</v>
      </c>
    </row>
    <row r="41" spans="1:11" x14ac:dyDescent="0.25">
      <c r="A41" s="308"/>
      <c r="B41" s="321" t="s">
        <v>752</v>
      </c>
      <c r="C41" s="322">
        <v>787535</v>
      </c>
      <c r="D41" s="323">
        <v>718425</v>
      </c>
      <c r="E41" s="324">
        <v>48080</v>
      </c>
      <c r="F41" s="319">
        <v>52349.904910722333</v>
      </c>
      <c r="G41" s="319">
        <v>48409.382991071157</v>
      </c>
      <c r="H41" s="319">
        <v>56432.43489011145</v>
      </c>
      <c r="I41" s="319">
        <v>42872.268332908963</v>
      </c>
      <c r="J41" s="319">
        <v>50699.147016143172</v>
      </c>
      <c r="K41" s="319">
        <v>52365.622558598974</v>
      </c>
    </row>
    <row r="42" spans="1:11" x14ac:dyDescent="0.25">
      <c r="A42" s="308"/>
      <c r="B42" s="321" t="s">
        <v>753</v>
      </c>
      <c r="C42" s="322">
        <v>509882</v>
      </c>
      <c r="D42" s="323">
        <v>495312</v>
      </c>
      <c r="E42" s="324">
        <v>51749</v>
      </c>
      <c r="F42" s="319">
        <v>34832.145750917007</v>
      </c>
      <c r="G42" s="319">
        <v>43115.392296733342</v>
      </c>
      <c r="H42" s="319">
        <v>36762.022098269059</v>
      </c>
      <c r="I42" s="319">
        <v>29534.331325189385</v>
      </c>
      <c r="J42" s="319">
        <v>42248.415039952888</v>
      </c>
      <c r="K42" s="319">
        <v>38341.599143980136</v>
      </c>
    </row>
    <row r="43" spans="1:11" x14ac:dyDescent="0.25">
      <c r="A43" s="308"/>
      <c r="B43" s="321" t="s">
        <v>754</v>
      </c>
      <c r="C43" s="322">
        <v>1737218</v>
      </c>
      <c r="D43" s="323">
        <v>1567067</v>
      </c>
      <c r="E43" s="324">
        <v>125478</v>
      </c>
      <c r="F43" s="319">
        <v>136463.55605240291</v>
      </c>
      <c r="G43" s="319">
        <v>104272.9625543485</v>
      </c>
      <c r="H43" s="319">
        <v>143261.7690457303</v>
      </c>
      <c r="I43" s="319">
        <v>115101.93989087308</v>
      </c>
      <c r="J43" s="319">
        <v>132402.67136751933</v>
      </c>
      <c r="K43" s="319">
        <v>130964.15697597679</v>
      </c>
    </row>
    <row r="44" spans="1:11" x14ac:dyDescent="0.25">
      <c r="A44" s="308"/>
      <c r="B44" s="321" t="s">
        <v>755</v>
      </c>
      <c r="C44" s="322">
        <v>1737376</v>
      </c>
      <c r="D44" s="323">
        <v>1570853</v>
      </c>
      <c r="E44" s="324">
        <v>146706</v>
      </c>
      <c r="F44" s="319">
        <v>128665.5376111142</v>
      </c>
      <c r="G44" s="319">
        <v>115753.95391903791</v>
      </c>
      <c r="H44" s="319">
        <v>126563.71480199517</v>
      </c>
      <c r="I44" s="319">
        <v>114955.93927515589</v>
      </c>
      <c r="J44" s="319">
        <v>120160.75524160055</v>
      </c>
      <c r="K44" s="319">
        <v>141180.89921325797</v>
      </c>
    </row>
    <row r="45" spans="1:11" x14ac:dyDescent="0.25">
      <c r="A45" s="308"/>
      <c r="B45" s="321" t="s">
        <v>756</v>
      </c>
      <c r="C45" s="322">
        <v>14315</v>
      </c>
      <c r="D45" s="323">
        <v>14506</v>
      </c>
      <c r="E45" s="324">
        <v>1249</v>
      </c>
      <c r="F45" s="319">
        <v>1235.9051911775066</v>
      </c>
      <c r="G45" s="319">
        <v>1075.2719390692052</v>
      </c>
      <c r="H45" s="319">
        <v>1003.8168005912464</v>
      </c>
      <c r="I45" s="319">
        <v>741.32981951921522</v>
      </c>
      <c r="J45" s="319">
        <v>1054.0999505464424</v>
      </c>
      <c r="K45" s="319">
        <v>1055.9319650428831</v>
      </c>
    </row>
    <row r="46" spans="1:11" x14ac:dyDescent="0.25">
      <c r="A46" s="308"/>
      <c r="B46" s="321" t="s">
        <v>138</v>
      </c>
      <c r="C46" s="322">
        <v>15257</v>
      </c>
      <c r="D46" s="323">
        <v>13248</v>
      </c>
      <c r="E46" s="324">
        <v>1245</v>
      </c>
      <c r="F46" s="319">
        <v>1362.151669746341</v>
      </c>
      <c r="G46" s="319">
        <v>1062.5200114725501</v>
      </c>
      <c r="H46" s="319">
        <v>1057.2298585231183</v>
      </c>
      <c r="I46" s="319">
        <v>972.07998929677024</v>
      </c>
      <c r="J46" s="319">
        <v>828.8088575875264</v>
      </c>
      <c r="K46" s="319">
        <v>618.01991719481748</v>
      </c>
    </row>
    <row r="47" spans="1:11" x14ac:dyDescent="0.25">
      <c r="A47" s="320" t="s">
        <v>757</v>
      </c>
      <c r="B47" s="312" t="s">
        <v>758</v>
      </c>
      <c r="C47" s="313">
        <v>784032</v>
      </c>
      <c r="D47" s="314">
        <v>784409</v>
      </c>
      <c r="E47" s="315">
        <v>49894</v>
      </c>
      <c r="F47" s="316">
        <v>51253.157353388138</v>
      </c>
      <c r="G47" s="316">
        <v>85217.887697302009</v>
      </c>
      <c r="H47" s="316">
        <v>92560.223483075853</v>
      </c>
      <c r="I47" s="316">
        <v>103369.17595817047</v>
      </c>
      <c r="J47" s="316">
        <v>145999.42579866084</v>
      </c>
      <c r="K47" s="316">
        <v>102615.50111194111</v>
      </c>
    </row>
    <row r="48" spans="1:11" x14ac:dyDescent="0.25">
      <c r="A48" s="308"/>
      <c r="B48" s="321" t="s">
        <v>759</v>
      </c>
      <c r="C48" s="322">
        <v>282035</v>
      </c>
      <c r="D48" s="323">
        <v>309026</v>
      </c>
      <c r="E48" s="324">
        <v>16434</v>
      </c>
      <c r="F48" s="319">
        <v>12336.110427180191</v>
      </c>
      <c r="G48" s="319">
        <v>19058.357245674451</v>
      </c>
      <c r="H48" s="319">
        <v>23127.970504014884</v>
      </c>
      <c r="I48" s="319">
        <v>26134.218223057036</v>
      </c>
      <c r="J48" s="319">
        <v>37616.55745702111</v>
      </c>
      <c r="K48" s="319">
        <v>39635.161582844783</v>
      </c>
    </row>
    <row r="49" spans="1:11" x14ac:dyDescent="0.25">
      <c r="A49" s="308"/>
      <c r="B49" s="321" t="s">
        <v>760</v>
      </c>
      <c r="C49" s="322">
        <v>27918</v>
      </c>
      <c r="D49" s="323">
        <v>22562</v>
      </c>
      <c r="E49" s="324">
        <v>1553</v>
      </c>
      <c r="F49" s="319">
        <v>1764.5444424438945</v>
      </c>
      <c r="G49" s="319">
        <v>1826.7016653333519</v>
      </c>
      <c r="H49" s="319">
        <v>1648.3192132311397</v>
      </c>
      <c r="I49" s="319">
        <v>1699.0750968318584</v>
      </c>
      <c r="J49" s="319">
        <v>1909.270544140918</v>
      </c>
      <c r="K49" s="319">
        <v>2416.0434873498416</v>
      </c>
    </row>
    <row r="50" spans="1:11" x14ac:dyDescent="0.25">
      <c r="A50" s="308"/>
      <c r="B50" s="321" t="s">
        <v>761</v>
      </c>
      <c r="C50" s="322">
        <v>123456</v>
      </c>
      <c r="D50" s="323">
        <v>159554</v>
      </c>
      <c r="E50" s="324">
        <v>14853</v>
      </c>
      <c r="F50" s="319">
        <v>9949.8084055545078</v>
      </c>
      <c r="G50" s="319">
        <v>15539.6620232393</v>
      </c>
      <c r="H50" s="319">
        <v>19965.112513768167</v>
      </c>
      <c r="I50" s="319">
        <v>18461.547751178812</v>
      </c>
      <c r="J50" s="319">
        <v>29316.858308321218</v>
      </c>
      <c r="K50" s="319">
        <v>11822.724801530818</v>
      </c>
    </row>
    <row r="51" spans="1:11" x14ac:dyDescent="0.25">
      <c r="A51" s="308"/>
      <c r="B51" s="321" t="s">
        <v>138</v>
      </c>
      <c r="C51" s="322">
        <v>350624</v>
      </c>
      <c r="D51" s="323">
        <v>293267</v>
      </c>
      <c r="E51" s="324">
        <v>17055</v>
      </c>
      <c r="F51" s="319">
        <v>27202.694078209552</v>
      </c>
      <c r="G51" s="319">
        <v>48793.166763054891</v>
      </c>
      <c r="H51" s="319">
        <v>47818.821252061665</v>
      </c>
      <c r="I51" s="319">
        <v>57074.334887102763</v>
      </c>
      <c r="J51" s="319">
        <v>77156.739489177577</v>
      </c>
      <c r="K51" s="319">
        <v>48741.571240215657</v>
      </c>
    </row>
    <row r="52" spans="1:11" ht="15.75" thickBot="1" x14ac:dyDescent="0.3">
      <c r="A52" s="326"/>
      <c r="B52" s="327"/>
      <c r="C52" s="328"/>
      <c r="D52" s="328"/>
      <c r="E52" s="329"/>
      <c r="F52" s="330"/>
      <c r="G52" s="328"/>
      <c r="H52" s="330"/>
      <c r="I52" s="330"/>
      <c r="J52" s="330"/>
      <c r="K52" s="330"/>
    </row>
    <row r="53" spans="1:11" ht="9.75" customHeight="1" thickTop="1" x14ac:dyDescent="0.25"/>
  </sheetData>
  <mergeCells count="8">
    <mergeCell ref="A1:K1"/>
    <mergeCell ref="A2:K2"/>
    <mergeCell ref="A3:K3"/>
    <mergeCell ref="A4:A5"/>
    <mergeCell ref="B4:B5"/>
    <mergeCell ref="C4:C5"/>
    <mergeCell ref="D4:D5"/>
    <mergeCell ref="F4:J4"/>
  </mergeCells>
  <pageMargins left="0.7" right="0.7" top="0.75" bottom="0.75" header="0.3" footer="0.3"/>
  <pageSetup paperSize="9" scale="87"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37" zoomScale="115" zoomScaleNormal="100" zoomScaleSheetLayoutView="115" workbookViewId="0">
      <selection activeCell="E4" sqref="E4:K15"/>
    </sheetView>
  </sheetViews>
  <sheetFormatPr defaultColWidth="9.125" defaultRowHeight="15" x14ac:dyDescent="0.25"/>
  <cols>
    <col min="1" max="1" width="3.125" style="251" bestFit="1" customWidth="1"/>
    <col min="2" max="2" width="19.125" style="251" bestFit="1" customWidth="1"/>
    <col min="3" max="4" width="8.125" style="251" bestFit="1" customWidth="1"/>
    <col min="5" max="5" width="6.625" style="251" bestFit="1" customWidth="1"/>
    <col min="6" max="11" width="8.5" style="251" bestFit="1" customWidth="1"/>
    <col min="12" max="16384" width="9.125" style="251"/>
  </cols>
  <sheetData>
    <row r="1" spans="1:11" ht="18.75" customHeight="1" x14ac:dyDescent="0.25">
      <c r="A1" s="546" t="s">
        <v>799</v>
      </c>
      <c r="B1" s="546"/>
      <c r="C1" s="546"/>
      <c r="D1" s="546"/>
      <c r="E1" s="546"/>
      <c r="F1" s="546"/>
      <c r="G1" s="546"/>
      <c r="H1" s="546"/>
      <c r="I1" s="546"/>
      <c r="J1" s="546"/>
      <c r="K1" s="546"/>
    </row>
    <row r="2" spans="1:11" x14ac:dyDescent="0.25">
      <c r="A2" s="547" t="s">
        <v>520</v>
      </c>
      <c r="B2" s="547"/>
      <c r="C2" s="547"/>
      <c r="D2" s="547"/>
      <c r="E2" s="547"/>
      <c r="F2" s="547"/>
      <c r="G2" s="547"/>
      <c r="H2" s="547"/>
      <c r="I2" s="547"/>
      <c r="J2" s="547"/>
      <c r="K2" s="547"/>
    </row>
    <row r="3" spans="1:11" ht="15.75" thickBot="1" x14ac:dyDescent="0.3">
      <c r="A3" s="548" t="s">
        <v>649</v>
      </c>
      <c r="B3" s="548"/>
      <c r="C3" s="548"/>
      <c r="D3" s="548"/>
      <c r="E3" s="548"/>
      <c r="F3" s="548"/>
      <c r="G3" s="548"/>
      <c r="H3" s="548"/>
      <c r="I3" s="548"/>
      <c r="J3" s="548"/>
      <c r="K3" s="548"/>
    </row>
    <row r="4" spans="1:11" ht="16.5" thickTop="1" thickBot="1" x14ac:dyDescent="0.3">
      <c r="A4" s="549"/>
      <c r="B4" s="551" t="s">
        <v>716</v>
      </c>
      <c r="C4" s="553" t="s">
        <v>131</v>
      </c>
      <c r="D4" s="553" t="s">
        <v>132</v>
      </c>
      <c r="E4" s="305">
        <v>2023</v>
      </c>
      <c r="F4" s="555">
        <v>2023</v>
      </c>
      <c r="G4" s="556"/>
      <c r="H4" s="556"/>
      <c r="I4" s="556"/>
      <c r="J4" s="556"/>
      <c r="K4" s="350">
        <v>2024</v>
      </c>
    </row>
    <row r="5" spans="1:11" ht="15.75" thickBot="1" x14ac:dyDescent="0.3">
      <c r="A5" s="558"/>
      <c r="B5" s="559"/>
      <c r="C5" s="554"/>
      <c r="D5" s="554"/>
      <c r="E5" s="306" t="s">
        <v>43</v>
      </c>
      <c r="F5" s="351" t="s">
        <v>38</v>
      </c>
      <c r="G5" s="306" t="s">
        <v>39</v>
      </c>
      <c r="H5" s="306" t="s">
        <v>40</v>
      </c>
      <c r="I5" s="306" t="s">
        <v>41</v>
      </c>
      <c r="J5" s="306" t="s">
        <v>42</v>
      </c>
      <c r="K5" s="351" t="s">
        <v>43</v>
      </c>
    </row>
    <row r="6" spans="1:11" ht="15.75" thickTop="1" x14ac:dyDescent="0.25">
      <c r="A6" s="307"/>
      <c r="B6" s="307"/>
      <c r="C6" s="309"/>
      <c r="D6" s="309"/>
      <c r="E6" s="309"/>
      <c r="F6" s="310"/>
      <c r="G6" s="310"/>
      <c r="H6" s="310"/>
      <c r="I6" s="310"/>
    </row>
    <row r="7" spans="1:11" x14ac:dyDescent="0.25">
      <c r="A7" s="312" t="s">
        <v>763</v>
      </c>
      <c r="B7" s="312" t="s">
        <v>764</v>
      </c>
      <c r="C7" s="331">
        <v>54286</v>
      </c>
      <c r="D7" s="331">
        <v>64811</v>
      </c>
      <c r="E7" s="315">
        <v>3544</v>
      </c>
      <c r="F7" s="314">
        <v>5922.5310534324944</v>
      </c>
      <c r="G7" s="314">
        <v>7024.4597523729299</v>
      </c>
      <c r="H7" s="314">
        <v>8242.8660478361853</v>
      </c>
      <c r="I7" s="332">
        <v>12762.966622034761</v>
      </c>
      <c r="J7" s="332">
        <v>20127.52294860395</v>
      </c>
      <c r="K7" s="332">
        <v>8363.137033097104</v>
      </c>
    </row>
    <row r="8" spans="1:11" x14ac:dyDescent="0.25">
      <c r="A8" s="312" t="s">
        <v>765</v>
      </c>
      <c r="B8" s="312" t="s">
        <v>766</v>
      </c>
      <c r="C8" s="331">
        <v>216691</v>
      </c>
      <c r="D8" s="331">
        <v>178201</v>
      </c>
      <c r="E8" s="315">
        <v>13131</v>
      </c>
      <c r="F8" s="314">
        <v>15671.399539359192</v>
      </c>
      <c r="G8" s="314">
        <v>21661.825613207133</v>
      </c>
      <c r="H8" s="314">
        <v>24897.736980162419</v>
      </c>
      <c r="I8" s="332">
        <v>18321.11958957792</v>
      </c>
      <c r="J8" s="332">
        <v>18450.416927730384</v>
      </c>
      <c r="K8" s="332">
        <v>14647.55057601903</v>
      </c>
    </row>
    <row r="9" spans="1:11" x14ac:dyDescent="0.25">
      <c r="A9" s="308"/>
      <c r="B9" s="321" t="s">
        <v>395</v>
      </c>
      <c r="C9" s="333">
        <v>104097</v>
      </c>
      <c r="D9" s="333">
        <v>91635</v>
      </c>
      <c r="E9" s="324">
        <v>5397</v>
      </c>
      <c r="F9" s="323">
        <v>10238.241335075514</v>
      </c>
      <c r="G9" s="323">
        <v>9694.2582237295046</v>
      </c>
      <c r="H9" s="323">
        <v>11401.658807633701</v>
      </c>
      <c r="I9" s="334">
        <v>8300.9549115002883</v>
      </c>
      <c r="J9" s="334">
        <v>7716.9040802185409</v>
      </c>
      <c r="K9" s="334">
        <v>8638.866166096961</v>
      </c>
    </row>
    <row r="10" spans="1:11" x14ac:dyDescent="0.25">
      <c r="A10" s="308"/>
      <c r="B10" s="321" t="s">
        <v>767</v>
      </c>
      <c r="C10" s="333">
        <v>34914</v>
      </c>
      <c r="D10" s="333">
        <v>27626</v>
      </c>
      <c r="E10" s="324">
        <v>2162</v>
      </c>
      <c r="F10" s="323">
        <v>1741.278205059697</v>
      </c>
      <c r="G10" s="323">
        <v>2674.2397924193847</v>
      </c>
      <c r="H10" s="323">
        <v>2950.6985348669978</v>
      </c>
      <c r="I10" s="334">
        <v>2685.1775020164914</v>
      </c>
      <c r="J10" s="334">
        <v>3170.6467155742703</v>
      </c>
      <c r="K10" s="334">
        <v>2381.1182660139852</v>
      </c>
    </row>
    <row r="11" spans="1:11" x14ac:dyDescent="0.25">
      <c r="A11" s="308"/>
      <c r="B11" s="321" t="s">
        <v>138</v>
      </c>
      <c r="C11" s="333">
        <v>77678</v>
      </c>
      <c r="D11" s="333">
        <v>58939</v>
      </c>
      <c r="E11" s="324">
        <v>5572</v>
      </c>
      <c r="F11" s="323">
        <v>3691.8799992239828</v>
      </c>
      <c r="G11" s="323">
        <v>9293.3275970582417</v>
      </c>
      <c r="H11" s="323">
        <v>10545.379637661721</v>
      </c>
      <c r="I11" s="334">
        <v>7334.9871760611386</v>
      </c>
      <c r="J11" s="334">
        <v>7562.8661319375724</v>
      </c>
      <c r="K11" s="334">
        <v>3627.5661439080827</v>
      </c>
    </row>
    <row r="12" spans="1:11" x14ac:dyDescent="0.25">
      <c r="A12" s="312" t="s">
        <v>768</v>
      </c>
      <c r="B12" s="312" t="s">
        <v>769</v>
      </c>
      <c r="C12" s="331">
        <v>243055</v>
      </c>
      <c r="D12" s="331">
        <v>219319</v>
      </c>
      <c r="E12" s="315">
        <v>17961</v>
      </c>
      <c r="F12" s="314">
        <v>14934.661246575572</v>
      </c>
      <c r="G12" s="314">
        <v>14640.544667380005</v>
      </c>
      <c r="H12" s="314">
        <v>23305.945313257962</v>
      </c>
      <c r="I12" s="332">
        <v>15732.523771481368</v>
      </c>
      <c r="J12" s="332">
        <v>20054.81342312866</v>
      </c>
      <c r="K12" s="332">
        <v>14804.45741768532</v>
      </c>
    </row>
    <row r="13" spans="1:11" x14ac:dyDescent="0.25">
      <c r="A13" s="308"/>
      <c r="B13" s="321" t="s">
        <v>421</v>
      </c>
      <c r="C13" s="333">
        <v>236098</v>
      </c>
      <c r="D13" s="333">
        <v>214725</v>
      </c>
      <c r="E13" s="324">
        <v>17653</v>
      </c>
      <c r="F13" s="323">
        <v>14436.430867630947</v>
      </c>
      <c r="G13" s="323">
        <v>13977.578495954045</v>
      </c>
      <c r="H13" s="323">
        <v>22592.910448400038</v>
      </c>
      <c r="I13" s="334">
        <v>15232.31930294371</v>
      </c>
      <c r="J13" s="334">
        <v>19736.577633790228</v>
      </c>
      <c r="K13" s="334">
        <v>14563.109739348445</v>
      </c>
    </row>
    <row r="14" spans="1:11" x14ac:dyDescent="0.25">
      <c r="A14" s="308"/>
      <c r="B14" s="321" t="s">
        <v>138</v>
      </c>
      <c r="C14" s="333">
        <v>6956</v>
      </c>
      <c r="D14" s="333">
        <v>4593</v>
      </c>
      <c r="E14" s="325">
        <v>308</v>
      </c>
      <c r="F14" s="323">
        <v>498.23037894462396</v>
      </c>
      <c r="G14" s="323">
        <v>662.96617142596131</v>
      </c>
      <c r="H14" s="323">
        <v>713.03486485792382</v>
      </c>
      <c r="I14" s="334">
        <v>500.2044685376593</v>
      </c>
      <c r="J14" s="334">
        <v>318.23578933843294</v>
      </c>
      <c r="K14" s="334">
        <v>241.34767833687496</v>
      </c>
    </row>
    <row r="15" spans="1:11" x14ac:dyDescent="0.25">
      <c r="A15" s="312" t="s">
        <v>770</v>
      </c>
      <c r="B15" s="312" t="s">
        <v>771</v>
      </c>
      <c r="C15" s="331">
        <v>251965</v>
      </c>
      <c r="D15" s="331">
        <v>242413</v>
      </c>
      <c r="E15" s="315">
        <v>13698</v>
      </c>
      <c r="F15" s="314">
        <v>24974.591626303019</v>
      </c>
      <c r="G15" s="314">
        <v>24230.799212907827</v>
      </c>
      <c r="H15" s="314">
        <v>26887.446272036203</v>
      </c>
      <c r="I15" s="332">
        <v>52962.127218797097</v>
      </c>
      <c r="J15" s="332">
        <v>77529.967387479031</v>
      </c>
      <c r="K15" s="332">
        <v>85068.299536316626</v>
      </c>
    </row>
    <row r="16" spans="1:11" x14ac:dyDescent="0.25">
      <c r="A16" s="312" t="s">
        <v>772</v>
      </c>
      <c r="B16" s="312" t="s">
        <v>773</v>
      </c>
      <c r="C16" s="331">
        <v>3759983</v>
      </c>
      <c r="D16" s="331">
        <v>2719835</v>
      </c>
      <c r="E16" s="315">
        <v>235590</v>
      </c>
      <c r="F16" s="314">
        <v>238333.73450902136</v>
      </c>
      <c r="G16" s="314">
        <v>401135.61934306886</v>
      </c>
      <c r="H16" s="314">
        <v>370856.07337150368</v>
      </c>
      <c r="I16" s="332">
        <v>304724.53770602273</v>
      </c>
      <c r="J16" s="332">
        <v>278329.36815579172</v>
      </c>
      <c r="K16" s="332">
        <v>211530.74349512666</v>
      </c>
    </row>
    <row r="17" spans="1:11" x14ac:dyDescent="0.25">
      <c r="A17" s="308"/>
      <c r="B17" s="321" t="s">
        <v>393</v>
      </c>
      <c r="C17" s="333">
        <v>3195520</v>
      </c>
      <c r="D17" s="333">
        <v>2200362</v>
      </c>
      <c r="E17" s="324">
        <v>199330</v>
      </c>
      <c r="F17" s="323">
        <v>206524.29648467826</v>
      </c>
      <c r="G17" s="323">
        <v>353574.23788144719</v>
      </c>
      <c r="H17" s="323">
        <v>325868.12100152415</v>
      </c>
      <c r="I17" s="334">
        <v>254954.23401175471</v>
      </c>
      <c r="J17" s="334">
        <v>238596.61567525991</v>
      </c>
      <c r="K17" s="334">
        <v>178667.05409805771</v>
      </c>
    </row>
    <row r="18" spans="1:11" x14ac:dyDescent="0.25">
      <c r="A18" s="308"/>
      <c r="B18" s="321" t="s">
        <v>774</v>
      </c>
      <c r="C18" s="333">
        <v>58196</v>
      </c>
      <c r="D18" s="333">
        <v>55483</v>
      </c>
      <c r="E18" s="324">
        <v>3704</v>
      </c>
      <c r="F18" s="323">
        <v>3119.0537258843437</v>
      </c>
      <c r="G18" s="323">
        <v>3304.8397369373797</v>
      </c>
      <c r="H18" s="323">
        <v>3467.7750388076902</v>
      </c>
      <c r="I18" s="334">
        <v>3806.4217130316651</v>
      </c>
      <c r="J18" s="334">
        <v>4207.3313787235329</v>
      </c>
      <c r="K18" s="334">
        <v>2417.8737987861041</v>
      </c>
    </row>
    <row r="19" spans="1:11" x14ac:dyDescent="0.25">
      <c r="A19" s="308"/>
      <c r="B19" s="321" t="s">
        <v>402</v>
      </c>
      <c r="C19" s="333">
        <v>211192</v>
      </c>
      <c r="D19" s="333">
        <v>206878</v>
      </c>
      <c r="E19" s="324">
        <v>15526</v>
      </c>
      <c r="F19" s="323">
        <v>15005.107166888862</v>
      </c>
      <c r="G19" s="323">
        <v>17721.427869027539</v>
      </c>
      <c r="H19" s="323">
        <v>15994.468737694251</v>
      </c>
      <c r="I19" s="334">
        <v>17904.810698488764</v>
      </c>
      <c r="J19" s="334">
        <v>18404.796733876636</v>
      </c>
      <c r="K19" s="334">
        <v>14775.934679791639</v>
      </c>
    </row>
    <row r="20" spans="1:11" x14ac:dyDescent="0.25">
      <c r="A20" s="308"/>
      <c r="B20" s="321" t="s">
        <v>775</v>
      </c>
      <c r="C20" s="333">
        <v>224840</v>
      </c>
      <c r="D20" s="333">
        <v>187939</v>
      </c>
      <c r="E20" s="324">
        <v>11712</v>
      </c>
      <c r="F20" s="323">
        <v>10418.534560483526</v>
      </c>
      <c r="G20" s="323">
        <v>20090.751025510337</v>
      </c>
      <c r="H20" s="323">
        <v>20067.543990372269</v>
      </c>
      <c r="I20" s="334">
        <v>20656.75432639385</v>
      </c>
      <c r="J20" s="334">
        <v>10895.777192132189</v>
      </c>
      <c r="K20" s="334">
        <v>11857.111147022373</v>
      </c>
    </row>
    <row r="21" spans="1:11" x14ac:dyDescent="0.25">
      <c r="A21" s="308"/>
      <c r="B21" s="321" t="s">
        <v>138</v>
      </c>
      <c r="C21" s="333">
        <v>70230</v>
      </c>
      <c r="D21" s="333">
        <v>69172</v>
      </c>
      <c r="E21" s="324">
        <v>5318</v>
      </c>
      <c r="F21" s="323">
        <v>3266.7425710863654</v>
      </c>
      <c r="G21" s="323">
        <v>6444.362830146476</v>
      </c>
      <c r="H21" s="323">
        <v>5458.1646031052805</v>
      </c>
      <c r="I21" s="334">
        <v>7402.3169563537149</v>
      </c>
      <c r="J21" s="334">
        <v>6224.8471757994657</v>
      </c>
      <c r="K21" s="334">
        <v>3812.7697714688247</v>
      </c>
    </row>
    <row r="22" spans="1:11" x14ac:dyDescent="0.25">
      <c r="A22" s="312" t="s">
        <v>776</v>
      </c>
      <c r="B22" s="312" t="s">
        <v>777</v>
      </c>
      <c r="C22" s="331">
        <v>2395374</v>
      </c>
      <c r="D22" s="331">
        <v>2264781</v>
      </c>
      <c r="E22" s="315">
        <v>170000</v>
      </c>
      <c r="F22" s="314">
        <v>164676.20025451988</v>
      </c>
      <c r="G22" s="314">
        <v>193416.73641547287</v>
      </c>
      <c r="H22" s="314">
        <v>214346.53657054153</v>
      </c>
      <c r="I22" s="332">
        <v>213699.44385118139</v>
      </c>
      <c r="J22" s="332">
        <v>205785.19026559137</v>
      </c>
      <c r="K22" s="332">
        <v>205793.09090020496</v>
      </c>
    </row>
    <row r="23" spans="1:11" x14ac:dyDescent="0.25">
      <c r="A23" s="308"/>
      <c r="B23" s="321" t="s">
        <v>778</v>
      </c>
      <c r="C23" s="333">
        <v>796539</v>
      </c>
      <c r="D23" s="333">
        <v>977580</v>
      </c>
      <c r="E23" s="324">
        <v>79862</v>
      </c>
      <c r="F23" s="323">
        <v>74013.599699940198</v>
      </c>
      <c r="G23" s="323">
        <v>69152.646612541474</v>
      </c>
      <c r="H23" s="323">
        <v>97534.937497503168</v>
      </c>
      <c r="I23" s="334">
        <v>109481.69388419125</v>
      </c>
      <c r="J23" s="334">
        <v>86652.5040584745</v>
      </c>
      <c r="K23" s="334">
        <v>73620.072991424808</v>
      </c>
    </row>
    <row r="24" spans="1:11" x14ac:dyDescent="0.25">
      <c r="A24" s="308"/>
      <c r="B24" s="321" t="s">
        <v>389</v>
      </c>
      <c r="C24" s="333">
        <v>939943</v>
      </c>
      <c r="D24" s="333">
        <v>724185</v>
      </c>
      <c r="E24" s="324">
        <v>48340</v>
      </c>
      <c r="F24" s="323">
        <v>48403.008674709781</v>
      </c>
      <c r="G24" s="323">
        <v>73483.200401539245</v>
      </c>
      <c r="H24" s="323">
        <v>66529.766190796858</v>
      </c>
      <c r="I24" s="334">
        <v>57087.052437879291</v>
      </c>
      <c r="J24" s="334">
        <v>55625.940357103391</v>
      </c>
      <c r="K24" s="334">
        <v>56368.892539470879</v>
      </c>
    </row>
    <row r="25" spans="1:11" x14ac:dyDescent="0.25">
      <c r="A25" s="308"/>
      <c r="B25" s="321" t="s">
        <v>779</v>
      </c>
      <c r="C25" s="335">
        <v>2</v>
      </c>
      <c r="D25" s="335">
        <v>1</v>
      </c>
      <c r="E25" s="325" t="s">
        <v>180</v>
      </c>
      <c r="F25" s="323">
        <v>0</v>
      </c>
      <c r="G25" s="323">
        <v>0</v>
      </c>
      <c r="H25" s="323">
        <v>0</v>
      </c>
      <c r="I25" s="334">
        <v>0</v>
      </c>
      <c r="J25" s="334">
        <v>0</v>
      </c>
      <c r="K25" s="334">
        <v>0</v>
      </c>
    </row>
    <row r="26" spans="1:11" x14ac:dyDescent="0.25">
      <c r="A26" s="308"/>
      <c r="B26" s="321" t="s">
        <v>401</v>
      </c>
      <c r="C26" s="335" t="s">
        <v>180</v>
      </c>
      <c r="D26" s="335">
        <v>93</v>
      </c>
      <c r="E26" s="325" t="s">
        <v>180</v>
      </c>
      <c r="F26" s="323">
        <v>0</v>
      </c>
      <c r="G26" s="323">
        <v>0</v>
      </c>
      <c r="H26" s="323">
        <v>17.248074596371477</v>
      </c>
      <c r="I26" s="334">
        <v>0</v>
      </c>
      <c r="J26" s="334">
        <v>0</v>
      </c>
      <c r="K26" s="334">
        <v>0</v>
      </c>
    </row>
    <row r="27" spans="1:11" x14ac:dyDescent="0.25">
      <c r="A27" s="308"/>
      <c r="B27" s="321" t="s">
        <v>422</v>
      </c>
      <c r="C27" s="333">
        <v>388648</v>
      </c>
      <c r="D27" s="333">
        <v>299570</v>
      </c>
      <c r="E27" s="324">
        <v>20043</v>
      </c>
      <c r="F27" s="323">
        <v>22601.599084572546</v>
      </c>
      <c r="G27" s="323">
        <v>33483.15726528794</v>
      </c>
      <c r="H27" s="323">
        <v>35798.173555982947</v>
      </c>
      <c r="I27" s="334">
        <v>30633.406649675493</v>
      </c>
      <c r="J27" s="334">
        <v>36548.692622312832</v>
      </c>
      <c r="K27" s="334">
        <v>42759.633694419892</v>
      </c>
    </row>
    <row r="28" spans="1:11" x14ac:dyDescent="0.25">
      <c r="A28" s="308"/>
      <c r="B28" s="321" t="s">
        <v>138</v>
      </c>
      <c r="C28" s="333">
        <v>270246</v>
      </c>
      <c r="D28" s="333">
        <v>263349</v>
      </c>
      <c r="E28" s="324">
        <v>21755</v>
      </c>
      <c r="F28" s="323">
        <v>19657.992795297338</v>
      </c>
      <c r="G28" s="323">
        <v>17297.732136104209</v>
      </c>
      <c r="H28" s="323">
        <v>14466.411251662183</v>
      </c>
      <c r="I28" s="334">
        <v>16497.290879435361</v>
      </c>
      <c r="J28" s="334">
        <v>26958.05322770066</v>
      </c>
      <c r="K28" s="334">
        <v>33044.491674889374</v>
      </c>
    </row>
    <row r="29" spans="1:11" x14ac:dyDescent="0.25">
      <c r="A29" s="312" t="s">
        <v>780</v>
      </c>
      <c r="B29" s="312" t="s">
        <v>781</v>
      </c>
      <c r="C29" s="331">
        <v>1546279</v>
      </c>
      <c r="D29" s="331">
        <v>1225179</v>
      </c>
      <c r="E29" s="315">
        <v>72586</v>
      </c>
      <c r="F29" s="314">
        <v>103813.19263832412</v>
      </c>
      <c r="G29" s="314">
        <v>110490.10488517037</v>
      </c>
      <c r="H29" s="314">
        <v>197672.10698652573</v>
      </c>
      <c r="I29" s="332">
        <v>275490.80911471572</v>
      </c>
      <c r="J29" s="332">
        <v>312252.77476463671</v>
      </c>
      <c r="K29" s="332">
        <v>271847.35918088106</v>
      </c>
    </row>
    <row r="30" spans="1:11" x14ac:dyDescent="0.25">
      <c r="A30" s="308"/>
      <c r="B30" s="321" t="s">
        <v>400</v>
      </c>
      <c r="C30" s="333">
        <v>130584</v>
      </c>
      <c r="D30" s="333">
        <v>144303</v>
      </c>
      <c r="E30" s="324">
        <v>9369</v>
      </c>
      <c r="F30" s="323">
        <v>7590.9555420698061</v>
      </c>
      <c r="G30" s="323">
        <v>12994.437018856492</v>
      </c>
      <c r="H30" s="323">
        <v>39875.247755716999</v>
      </c>
      <c r="I30" s="334">
        <v>73678.739520462099</v>
      </c>
      <c r="J30" s="334">
        <v>122376.04445666564</v>
      </c>
      <c r="K30" s="334">
        <v>79506.287104836389</v>
      </c>
    </row>
    <row r="31" spans="1:11" x14ac:dyDescent="0.25">
      <c r="A31" s="308"/>
      <c r="B31" s="321" t="s">
        <v>409</v>
      </c>
      <c r="C31" s="333">
        <v>456829</v>
      </c>
      <c r="D31" s="333">
        <v>306413</v>
      </c>
      <c r="E31" s="324">
        <v>18213</v>
      </c>
      <c r="F31" s="323">
        <v>32025.128953218067</v>
      </c>
      <c r="G31" s="323">
        <v>34797.119909643588</v>
      </c>
      <c r="H31" s="323">
        <v>76920.853651489815</v>
      </c>
      <c r="I31" s="334">
        <v>76680.250622809486</v>
      </c>
      <c r="J31" s="334">
        <v>63112.163937307989</v>
      </c>
      <c r="K31" s="334">
        <v>77472.861252437375</v>
      </c>
    </row>
    <row r="32" spans="1:11" x14ac:dyDescent="0.25">
      <c r="A32" s="308"/>
      <c r="B32" s="321" t="s">
        <v>420</v>
      </c>
      <c r="C32" s="333">
        <v>80470</v>
      </c>
      <c r="D32" s="333">
        <v>97956</v>
      </c>
      <c r="E32" s="324">
        <v>5635</v>
      </c>
      <c r="F32" s="323">
        <v>5813.3062601065112</v>
      </c>
      <c r="G32" s="323">
        <v>4239.6703455400457</v>
      </c>
      <c r="H32" s="323">
        <v>7449.2354385554409</v>
      </c>
      <c r="I32" s="334">
        <v>17527.748436453119</v>
      </c>
      <c r="J32" s="334">
        <v>7476.5823991223306</v>
      </c>
      <c r="K32" s="334">
        <v>24378.637756197724</v>
      </c>
    </row>
    <row r="33" spans="1:11" x14ac:dyDescent="0.25">
      <c r="A33" s="308"/>
      <c r="B33" s="321" t="s">
        <v>424</v>
      </c>
      <c r="C33" s="333">
        <v>361483</v>
      </c>
      <c r="D33" s="333">
        <v>246786</v>
      </c>
      <c r="E33" s="324">
        <v>16314</v>
      </c>
      <c r="F33" s="323">
        <v>9059.5224161621136</v>
      </c>
      <c r="G33" s="323">
        <v>13032.73614612321</v>
      </c>
      <c r="H33" s="323">
        <v>10923.423351957219</v>
      </c>
      <c r="I33" s="334">
        <v>13285.012547251392</v>
      </c>
      <c r="J33" s="334">
        <v>14694.531859069008</v>
      </c>
      <c r="K33" s="334">
        <v>15833.431474533087</v>
      </c>
    </row>
    <row r="34" spans="1:11" x14ac:dyDescent="0.25">
      <c r="A34" s="308"/>
      <c r="B34" s="321" t="s">
        <v>138</v>
      </c>
      <c r="C34" s="333">
        <v>516913</v>
      </c>
      <c r="D34" s="333">
        <v>429719</v>
      </c>
      <c r="E34" s="324">
        <v>23055</v>
      </c>
      <c r="F34" s="323">
        <v>49324.279466767592</v>
      </c>
      <c r="G34" s="323">
        <v>45426.141465007036</v>
      </c>
      <c r="H34" s="323">
        <v>62503.346788806259</v>
      </c>
      <c r="I34" s="334">
        <v>94319.057987739609</v>
      </c>
      <c r="J34" s="334">
        <v>104593.45211247176</v>
      </c>
      <c r="K34" s="334">
        <v>74656.141592876505</v>
      </c>
    </row>
    <row r="35" spans="1:11" x14ac:dyDescent="0.25">
      <c r="A35" s="312" t="s">
        <v>782</v>
      </c>
      <c r="B35" s="312" t="s">
        <v>783</v>
      </c>
      <c r="C35" s="331">
        <v>2988609</v>
      </c>
      <c r="D35" s="331">
        <v>3003328</v>
      </c>
      <c r="E35" s="315">
        <v>245806</v>
      </c>
      <c r="F35" s="314">
        <v>251815.5618582333</v>
      </c>
      <c r="G35" s="314">
        <v>275497.03706614376</v>
      </c>
      <c r="H35" s="314">
        <v>273011.07764106308</v>
      </c>
      <c r="I35" s="332">
        <v>264674.36266792566</v>
      </c>
      <c r="J35" s="332">
        <v>315430.69084607903</v>
      </c>
      <c r="K35" s="332">
        <v>361761.50262948923</v>
      </c>
    </row>
    <row r="36" spans="1:11" x14ac:dyDescent="0.25">
      <c r="A36" s="308"/>
      <c r="B36" s="321" t="s">
        <v>140</v>
      </c>
      <c r="C36" s="333">
        <v>74363</v>
      </c>
      <c r="D36" s="333">
        <v>62013</v>
      </c>
      <c r="E36" s="324">
        <v>5023</v>
      </c>
      <c r="F36" s="323">
        <v>5677.5589202612182</v>
      </c>
      <c r="G36" s="323">
        <v>5195.1509701626364</v>
      </c>
      <c r="H36" s="323">
        <v>5267.8910088858202</v>
      </c>
      <c r="I36" s="334">
        <v>5073.2865708160571</v>
      </c>
      <c r="J36" s="334">
        <v>5745.8627810266353</v>
      </c>
      <c r="K36" s="334">
        <v>6729.6890774349076</v>
      </c>
    </row>
    <row r="37" spans="1:11" x14ac:dyDescent="0.25">
      <c r="A37" s="308"/>
      <c r="B37" s="321" t="s">
        <v>784</v>
      </c>
      <c r="C37" s="333">
        <v>43399</v>
      </c>
      <c r="D37" s="333">
        <v>45028</v>
      </c>
      <c r="E37" s="324">
        <v>2440</v>
      </c>
      <c r="F37" s="323">
        <v>3636.6233027612234</v>
      </c>
      <c r="G37" s="323">
        <v>5975.9699812798608</v>
      </c>
      <c r="H37" s="323">
        <v>3434.9044788640758</v>
      </c>
      <c r="I37" s="334">
        <v>2252.0418239378091</v>
      </c>
      <c r="J37" s="334">
        <v>1829.9612313759349</v>
      </c>
      <c r="K37" s="334">
        <v>709.84905140756689</v>
      </c>
    </row>
    <row r="38" spans="1:11" x14ac:dyDescent="0.25">
      <c r="A38" s="308"/>
      <c r="B38" s="321" t="s">
        <v>141</v>
      </c>
      <c r="C38" s="333">
        <v>131901</v>
      </c>
      <c r="D38" s="333">
        <v>129290</v>
      </c>
      <c r="E38" s="324">
        <v>12056</v>
      </c>
      <c r="F38" s="323">
        <v>10261.068670332777</v>
      </c>
      <c r="G38" s="323">
        <v>10881.453974452752</v>
      </c>
      <c r="H38" s="323">
        <v>10430.757227932405</v>
      </c>
      <c r="I38" s="334">
        <v>10233.849279579381</v>
      </c>
      <c r="J38" s="334">
        <v>11534.56730960998</v>
      </c>
      <c r="K38" s="334">
        <v>11965.59747303623</v>
      </c>
    </row>
    <row r="39" spans="1:11" x14ac:dyDescent="0.25">
      <c r="A39" s="308"/>
      <c r="B39" s="321" t="s">
        <v>418</v>
      </c>
      <c r="C39" s="333">
        <v>425760</v>
      </c>
      <c r="D39" s="333">
        <v>558480</v>
      </c>
      <c r="E39" s="324">
        <v>49575</v>
      </c>
      <c r="F39" s="323">
        <v>51152.270771295953</v>
      </c>
      <c r="G39" s="323">
        <v>57167.628201382213</v>
      </c>
      <c r="H39" s="323">
        <v>61189.588677713531</v>
      </c>
      <c r="I39" s="334">
        <v>63115.898700164304</v>
      </c>
      <c r="J39" s="334">
        <v>60032.945762401949</v>
      </c>
      <c r="K39" s="334">
        <v>61217.262363165595</v>
      </c>
    </row>
    <row r="40" spans="1:11" x14ac:dyDescent="0.25">
      <c r="A40" s="308"/>
      <c r="B40" s="321" t="s">
        <v>425</v>
      </c>
      <c r="C40" s="333">
        <v>363214</v>
      </c>
      <c r="D40" s="333">
        <v>325142</v>
      </c>
      <c r="E40" s="324">
        <v>21916</v>
      </c>
      <c r="F40" s="323">
        <v>29696.101703799141</v>
      </c>
      <c r="G40" s="323">
        <v>33992.72972807772</v>
      </c>
      <c r="H40" s="323">
        <v>29965.653324620627</v>
      </c>
      <c r="I40" s="334">
        <v>25636.142472332129</v>
      </c>
      <c r="J40" s="334">
        <v>17993.108419071068</v>
      </c>
      <c r="K40" s="334">
        <v>23105.231267341751</v>
      </c>
    </row>
    <row r="41" spans="1:11" x14ac:dyDescent="0.25">
      <c r="A41" s="308"/>
      <c r="B41" s="321" t="s">
        <v>785</v>
      </c>
      <c r="C41" s="333">
        <v>1383634</v>
      </c>
      <c r="D41" s="333">
        <v>1399071</v>
      </c>
      <c r="E41" s="324">
        <v>117946</v>
      </c>
      <c r="F41" s="323">
        <v>101317.41649736681</v>
      </c>
      <c r="G41" s="323">
        <v>110728.83802814569</v>
      </c>
      <c r="H41" s="323">
        <v>119763.77433327814</v>
      </c>
      <c r="I41" s="334">
        <v>121421.26867859319</v>
      </c>
      <c r="J41" s="334">
        <v>160617.37432671999</v>
      </c>
      <c r="K41" s="334">
        <v>193631.11779155757</v>
      </c>
    </row>
    <row r="42" spans="1:11" x14ac:dyDescent="0.25">
      <c r="A42" s="308"/>
      <c r="B42" s="321" t="s">
        <v>138</v>
      </c>
      <c r="C42" s="333">
        <v>566337</v>
      </c>
      <c r="D42" s="333">
        <v>484303</v>
      </c>
      <c r="E42" s="324">
        <v>36850</v>
      </c>
      <c r="F42" s="323">
        <v>50074.521992416157</v>
      </c>
      <c r="G42" s="323">
        <v>51555.266182643267</v>
      </c>
      <c r="H42" s="323">
        <v>42958.508589768491</v>
      </c>
      <c r="I42" s="334">
        <v>36941.875142502795</v>
      </c>
      <c r="J42" s="334">
        <v>57676.871015873505</v>
      </c>
      <c r="K42" s="334">
        <v>64402.755605545593</v>
      </c>
    </row>
    <row r="43" spans="1:11" x14ac:dyDescent="0.25">
      <c r="A43" s="312" t="s">
        <v>786</v>
      </c>
      <c r="B43" s="312" t="s">
        <v>787</v>
      </c>
      <c r="C43" s="331">
        <v>357269</v>
      </c>
      <c r="D43" s="331">
        <v>345682</v>
      </c>
      <c r="E43" s="315">
        <v>30991</v>
      </c>
      <c r="F43" s="314">
        <v>24113.491707682631</v>
      </c>
      <c r="G43" s="314">
        <v>24949.272826378234</v>
      </c>
      <c r="H43" s="314">
        <v>26106.964008006937</v>
      </c>
      <c r="I43" s="332">
        <v>22091.253043999965</v>
      </c>
      <c r="J43" s="332">
        <v>30575.652936980034</v>
      </c>
      <c r="K43" s="332">
        <v>31101.336038093563</v>
      </c>
    </row>
    <row r="44" spans="1:11" x14ac:dyDescent="0.25">
      <c r="A44" s="308"/>
      <c r="B44" s="321" t="s">
        <v>386</v>
      </c>
      <c r="C44" s="333">
        <v>304917</v>
      </c>
      <c r="D44" s="333">
        <v>295349</v>
      </c>
      <c r="E44" s="324">
        <v>27105</v>
      </c>
      <c r="F44" s="323">
        <v>20976.335985971793</v>
      </c>
      <c r="G44" s="323">
        <v>21200.314692454343</v>
      </c>
      <c r="H44" s="323">
        <v>22396.792401682429</v>
      </c>
      <c r="I44" s="334">
        <v>19213.064261190208</v>
      </c>
      <c r="J44" s="334">
        <v>26081.735248031968</v>
      </c>
      <c r="K44" s="334">
        <v>26927.816200450517</v>
      </c>
    </row>
    <row r="45" spans="1:11" x14ac:dyDescent="0.25">
      <c r="A45" s="308"/>
      <c r="B45" s="321" t="s">
        <v>788</v>
      </c>
      <c r="C45" s="333">
        <v>52356</v>
      </c>
      <c r="D45" s="333">
        <v>50332</v>
      </c>
      <c r="E45" s="324">
        <v>3886</v>
      </c>
      <c r="F45" s="323">
        <v>3137.1557217108684</v>
      </c>
      <c r="G45" s="323">
        <v>3748.9581339238875</v>
      </c>
      <c r="H45" s="323">
        <v>3710.1716063245121</v>
      </c>
      <c r="I45" s="334">
        <v>2878.1887828097929</v>
      </c>
      <c r="J45" s="334">
        <v>4491.4011029449393</v>
      </c>
      <c r="K45" s="334">
        <v>4173.5198376430417</v>
      </c>
    </row>
    <row r="46" spans="1:11" x14ac:dyDescent="0.25">
      <c r="A46" s="308"/>
      <c r="B46" s="321" t="s">
        <v>138</v>
      </c>
      <c r="C46" s="335" t="s">
        <v>180</v>
      </c>
      <c r="D46" s="335" t="s">
        <v>180</v>
      </c>
      <c r="E46" s="325" t="s">
        <v>180</v>
      </c>
      <c r="F46" s="323">
        <v>0</v>
      </c>
      <c r="G46" s="323">
        <v>0</v>
      </c>
      <c r="H46" s="323">
        <v>0</v>
      </c>
      <c r="I46" s="334">
        <v>-3.5880229772378203E-11</v>
      </c>
      <c r="J46" s="334">
        <v>2.5165860031229319</v>
      </c>
      <c r="K46" s="334">
        <v>0</v>
      </c>
    </row>
    <row r="47" spans="1:11" ht="15.75" thickBot="1" x14ac:dyDescent="0.3">
      <c r="A47" s="336" t="s">
        <v>789</v>
      </c>
      <c r="B47" s="336" t="s">
        <v>138</v>
      </c>
      <c r="C47" s="337">
        <v>5753</v>
      </c>
      <c r="D47" s="337">
        <v>4116</v>
      </c>
      <c r="E47" s="338">
        <v>226</v>
      </c>
      <c r="F47" s="352">
        <v>427.45189121743061</v>
      </c>
      <c r="G47" s="352">
        <v>352.97764061766384</v>
      </c>
      <c r="H47" s="352">
        <v>208.81537383790942</v>
      </c>
      <c r="I47" s="339">
        <v>310.24887862771425</v>
      </c>
      <c r="J47" s="339">
        <v>754.7678983226383</v>
      </c>
      <c r="K47" s="339">
        <v>262.72209391675108</v>
      </c>
    </row>
    <row r="48" spans="1:11" ht="10.5" customHeight="1" thickTop="1" x14ac:dyDescent="0.25">
      <c r="A48" s="557" t="s">
        <v>810</v>
      </c>
      <c r="B48" s="557"/>
      <c r="C48" s="557"/>
      <c r="D48" s="557"/>
      <c r="E48" s="557"/>
      <c r="F48" s="557"/>
      <c r="G48" s="557"/>
      <c r="H48" s="557"/>
      <c r="I48" s="557"/>
      <c r="J48" s="557"/>
      <c r="K48" s="557"/>
    </row>
  </sheetData>
  <mergeCells count="9">
    <mergeCell ref="A48:K48"/>
    <mergeCell ref="A1:K1"/>
    <mergeCell ref="A2:K2"/>
    <mergeCell ref="A3:K3"/>
    <mergeCell ref="A4:A5"/>
    <mergeCell ref="B4:B5"/>
    <mergeCell ref="C4:C5"/>
    <mergeCell ref="D4:D5"/>
    <mergeCell ref="F4:J4"/>
  </mergeCells>
  <pageMargins left="0.7" right="0.7" top="0.75" bottom="0.75" header="0.3" footer="0.3"/>
  <pageSetup paperSize="9" scale="83"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37" zoomScale="115" zoomScaleNormal="100" zoomScaleSheetLayoutView="115" workbookViewId="0">
      <selection activeCell="D56" sqref="D56"/>
    </sheetView>
  </sheetViews>
  <sheetFormatPr defaultColWidth="9.125" defaultRowHeight="15" x14ac:dyDescent="0.25"/>
  <cols>
    <col min="1" max="1" width="2.875" style="251" bestFit="1" customWidth="1"/>
    <col min="2" max="2" width="17.625" style="251" bestFit="1" customWidth="1"/>
    <col min="3" max="11" width="8.5" style="251" customWidth="1"/>
    <col min="12" max="16384" width="9.125" style="251"/>
  </cols>
  <sheetData>
    <row r="1" spans="1:12" ht="18.75" x14ac:dyDescent="0.25">
      <c r="A1" s="528" t="s">
        <v>800</v>
      </c>
      <c r="B1" s="528"/>
      <c r="C1" s="528"/>
      <c r="D1" s="528"/>
      <c r="E1" s="528"/>
      <c r="F1" s="528"/>
      <c r="G1" s="528"/>
      <c r="H1" s="528"/>
      <c r="I1" s="528"/>
      <c r="J1" s="528"/>
      <c r="K1" s="528"/>
    </row>
    <row r="2" spans="1:12" x14ac:dyDescent="0.25">
      <c r="A2" s="529" t="s">
        <v>503</v>
      </c>
      <c r="B2" s="529"/>
      <c r="C2" s="529"/>
      <c r="D2" s="529"/>
      <c r="E2" s="529"/>
      <c r="F2" s="529"/>
      <c r="G2" s="529"/>
      <c r="H2" s="529"/>
      <c r="I2" s="529"/>
      <c r="J2" s="529"/>
      <c r="K2" s="529"/>
    </row>
    <row r="3" spans="1:12" ht="15.75" thickBot="1" x14ac:dyDescent="0.3">
      <c r="A3" s="530" t="s">
        <v>649</v>
      </c>
      <c r="B3" s="530"/>
      <c r="C3" s="530"/>
      <c r="D3" s="530"/>
      <c r="E3" s="530"/>
      <c r="F3" s="530"/>
      <c r="G3" s="530"/>
      <c r="H3" s="530"/>
      <c r="I3" s="530"/>
      <c r="J3" s="530"/>
      <c r="K3" s="530"/>
    </row>
    <row r="4" spans="1:12" ht="16.5" thickTop="1" thickBot="1" x14ac:dyDescent="0.3">
      <c r="A4" s="541"/>
      <c r="B4" s="543" t="s">
        <v>716</v>
      </c>
      <c r="C4" s="545" t="s">
        <v>131</v>
      </c>
      <c r="D4" s="545" t="s">
        <v>924</v>
      </c>
      <c r="E4" s="265">
        <v>2023</v>
      </c>
      <c r="F4" s="266">
        <v>2023</v>
      </c>
      <c r="G4" s="537">
        <v>2024</v>
      </c>
      <c r="H4" s="538"/>
      <c r="I4" s="538"/>
      <c r="J4" s="538"/>
      <c r="K4" s="538"/>
      <c r="L4" s="311"/>
    </row>
    <row r="5" spans="1:12" ht="15.75" thickBot="1" x14ac:dyDescent="0.3">
      <c r="A5" s="532"/>
      <c r="B5" s="534"/>
      <c r="C5" s="536"/>
      <c r="D5" s="536"/>
      <c r="E5" s="267" t="s">
        <v>47</v>
      </c>
      <c r="F5" s="267" t="s">
        <v>42</v>
      </c>
      <c r="G5" s="268" t="s">
        <v>43</v>
      </c>
      <c r="H5" s="269" t="s">
        <v>44</v>
      </c>
      <c r="I5" s="269" t="s">
        <v>45</v>
      </c>
      <c r="J5" s="269" t="s">
        <v>46</v>
      </c>
      <c r="K5" s="269" t="s">
        <v>925</v>
      </c>
    </row>
    <row r="6" spans="1:12" ht="15.75" thickTop="1" x14ac:dyDescent="0.25">
      <c r="A6" s="270"/>
      <c r="B6" s="271"/>
      <c r="C6" s="273"/>
      <c r="D6" s="273"/>
      <c r="E6" s="273"/>
      <c r="F6" s="273"/>
      <c r="G6" s="273"/>
      <c r="H6" s="273"/>
      <c r="J6" s="275"/>
    </row>
    <row r="7" spans="1:12" x14ac:dyDescent="0.25">
      <c r="A7" s="270"/>
      <c r="B7" s="276" t="s">
        <v>717</v>
      </c>
      <c r="C7" s="277">
        <v>71542959</v>
      </c>
      <c r="D7" s="277">
        <v>51833999</v>
      </c>
      <c r="E7" s="277">
        <v>3751989.5883750198</v>
      </c>
      <c r="F7" s="277">
        <v>4172963.850051783</v>
      </c>
      <c r="G7" s="277">
        <v>4554049.7190044234</v>
      </c>
      <c r="H7" s="277">
        <v>4351951.2935371408</v>
      </c>
      <c r="I7" s="277">
        <v>4572024.0574050341</v>
      </c>
      <c r="J7" s="277">
        <v>4448965.3715489116</v>
      </c>
      <c r="K7" s="277">
        <v>5047022.1124094576</v>
      </c>
    </row>
    <row r="8" spans="1:12" x14ac:dyDescent="0.25">
      <c r="A8" s="270"/>
      <c r="B8" s="271"/>
      <c r="C8" s="277"/>
      <c r="D8" s="282"/>
      <c r="E8" s="282"/>
      <c r="F8" s="282"/>
      <c r="G8" s="282"/>
      <c r="H8" s="282"/>
      <c r="I8" s="282"/>
      <c r="J8" s="282"/>
    </row>
    <row r="9" spans="1:12" x14ac:dyDescent="0.25">
      <c r="A9" s="285" t="s">
        <v>718</v>
      </c>
      <c r="B9" s="276" t="s">
        <v>719</v>
      </c>
      <c r="C9" s="277">
        <v>6770</v>
      </c>
      <c r="D9" s="277">
        <v>3189</v>
      </c>
      <c r="E9" s="277">
        <v>309.42500000000001</v>
      </c>
      <c r="F9" s="277">
        <v>34618.207999999999</v>
      </c>
      <c r="G9" s="277">
        <v>133.3091</v>
      </c>
      <c r="H9" s="277">
        <v>164.19470000000001</v>
      </c>
      <c r="I9" s="277">
        <v>0</v>
      </c>
      <c r="J9" s="277">
        <v>104.09310000000001</v>
      </c>
      <c r="K9" s="277">
        <v>101.4898</v>
      </c>
    </row>
    <row r="10" spans="1:12" x14ac:dyDescent="0.25">
      <c r="A10" s="285" t="s">
        <v>720</v>
      </c>
      <c r="B10" s="276" t="s">
        <v>721</v>
      </c>
      <c r="C10" s="277">
        <v>152140</v>
      </c>
      <c r="D10" s="277">
        <v>117698</v>
      </c>
      <c r="E10" s="277">
        <v>8195.6653000000006</v>
      </c>
      <c r="F10" s="277">
        <v>5049.6891999999998</v>
      </c>
      <c r="G10" s="277">
        <v>5781.4538000000002</v>
      </c>
      <c r="H10" s="277">
        <v>5444.9273999999996</v>
      </c>
      <c r="I10" s="277">
        <v>2365.0128</v>
      </c>
      <c r="J10" s="277">
        <v>4952.4858000000004</v>
      </c>
      <c r="K10" s="277">
        <v>5524.9017999999996</v>
      </c>
    </row>
    <row r="11" spans="1:12" x14ac:dyDescent="0.25">
      <c r="A11" s="271"/>
      <c r="B11" s="286" t="s">
        <v>722</v>
      </c>
      <c r="C11" s="280">
        <v>66803</v>
      </c>
      <c r="D11" s="280">
        <v>57550</v>
      </c>
      <c r="E11" s="280">
        <v>7827.3073000000004</v>
      </c>
      <c r="F11" s="280">
        <v>4556.3262000000004</v>
      </c>
      <c r="G11" s="280">
        <v>4680.4988000000003</v>
      </c>
      <c r="H11" s="280">
        <v>5285.1624000000002</v>
      </c>
      <c r="I11" s="280">
        <v>1693.4190000000001</v>
      </c>
      <c r="J11" s="280">
        <v>3953.2752</v>
      </c>
      <c r="K11" s="280">
        <v>4317.6116000000002</v>
      </c>
    </row>
    <row r="12" spans="1:12" x14ac:dyDescent="0.25">
      <c r="A12" s="271"/>
      <c r="B12" s="286" t="s">
        <v>138</v>
      </c>
      <c r="C12" s="280">
        <v>85337</v>
      </c>
      <c r="D12" s="280">
        <v>60148</v>
      </c>
      <c r="E12" s="280">
        <v>368.358</v>
      </c>
      <c r="F12" s="280">
        <v>493.363</v>
      </c>
      <c r="G12" s="280">
        <v>1100.9549999999999</v>
      </c>
      <c r="H12" s="280">
        <v>159.76499999999999</v>
      </c>
      <c r="I12" s="280">
        <v>671.59379999999999</v>
      </c>
      <c r="J12" s="280">
        <v>999.2106</v>
      </c>
      <c r="K12" s="280">
        <v>1207.2901999999999</v>
      </c>
    </row>
    <row r="13" spans="1:12" x14ac:dyDescent="0.25">
      <c r="A13" s="285" t="s">
        <v>723</v>
      </c>
      <c r="B13" s="276" t="s">
        <v>724</v>
      </c>
      <c r="C13" s="277">
        <v>1339244</v>
      </c>
      <c r="D13" s="277">
        <v>970986</v>
      </c>
      <c r="E13" s="277">
        <v>51660.91</v>
      </c>
      <c r="F13" s="277">
        <v>37523.944199999998</v>
      </c>
      <c r="G13" s="277">
        <v>30957.613300000001</v>
      </c>
      <c r="H13" s="277">
        <v>28323.966400000001</v>
      </c>
      <c r="I13" s="277">
        <v>38716.031600000002</v>
      </c>
      <c r="J13" s="277">
        <v>31695.263900000002</v>
      </c>
      <c r="K13" s="277">
        <v>84120.381200000003</v>
      </c>
    </row>
    <row r="14" spans="1:12" x14ac:dyDescent="0.25">
      <c r="A14" s="271"/>
      <c r="B14" s="286" t="s">
        <v>725</v>
      </c>
      <c r="C14" s="280">
        <v>139951</v>
      </c>
      <c r="D14" s="280">
        <v>174150</v>
      </c>
      <c r="E14" s="280">
        <v>17655.308000000001</v>
      </c>
      <c r="F14" s="280">
        <v>5020.4930000000004</v>
      </c>
      <c r="G14" s="280">
        <v>2642.7826</v>
      </c>
      <c r="H14" s="280">
        <v>6486.518</v>
      </c>
      <c r="I14" s="280">
        <v>7234.5209999999997</v>
      </c>
      <c r="J14" s="280">
        <v>2349.049</v>
      </c>
      <c r="K14" s="280">
        <v>12975.453600000001</v>
      </c>
    </row>
    <row r="15" spans="1:12" x14ac:dyDescent="0.25">
      <c r="A15" s="271"/>
      <c r="B15" s="286" t="s">
        <v>726</v>
      </c>
      <c r="C15" s="280">
        <v>1119772</v>
      </c>
      <c r="D15" s="280">
        <v>718354</v>
      </c>
      <c r="E15" s="280">
        <v>27197.276000000002</v>
      </c>
      <c r="F15" s="280">
        <v>25052.8138</v>
      </c>
      <c r="G15" s="280">
        <v>26883.109400000001</v>
      </c>
      <c r="H15" s="280">
        <v>19090.808300000001</v>
      </c>
      <c r="I15" s="280">
        <v>27729.481899999999</v>
      </c>
      <c r="J15" s="280">
        <v>26938.5648</v>
      </c>
      <c r="K15" s="280">
        <v>64719.218099999998</v>
      </c>
    </row>
    <row r="16" spans="1:12" x14ac:dyDescent="0.25">
      <c r="A16" s="271"/>
      <c r="B16" s="286" t="s">
        <v>727</v>
      </c>
      <c r="C16" s="280">
        <v>11984</v>
      </c>
      <c r="D16" s="280">
        <v>8926</v>
      </c>
      <c r="E16" s="280">
        <v>1218.2919999999999</v>
      </c>
      <c r="F16" s="280">
        <v>1064.1631</v>
      </c>
      <c r="G16" s="280">
        <v>1125.152</v>
      </c>
      <c r="H16" s="280">
        <v>202.19800000000001</v>
      </c>
      <c r="I16" s="280">
        <v>1160.42</v>
      </c>
      <c r="J16" s="280">
        <v>102.577</v>
      </c>
      <c r="K16" s="280">
        <v>2542.777</v>
      </c>
    </row>
    <row r="17" spans="1:11" x14ac:dyDescent="0.25">
      <c r="A17" s="271"/>
      <c r="B17" s="286" t="s">
        <v>138</v>
      </c>
      <c r="C17" s="280">
        <v>67537</v>
      </c>
      <c r="D17" s="280">
        <v>69555</v>
      </c>
      <c r="E17" s="280">
        <v>5590.0339999999997</v>
      </c>
      <c r="F17" s="280">
        <v>6386.4742999999999</v>
      </c>
      <c r="G17" s="280">
        <v>306.5693</v>
      </c>
      <c r="H17" s="280">
        <v>2544.4421000000002</v>
      </c>
      <c r="I17" s="280">
        <v>2591.6087000000002</v>
      </c>
      <c r="J17" s="280">
        <v>2305.0731000000001</v>
      </c>
      <c r="K17" s="280">
        <v>3882.9324999999999</v>
      </c>
    </row>
    <row r="18" spans="1:11" x14ac:dyDescent="0.25">
      <c r="A18" s="285" t="s">
        <v>728</v>
      </c>
      <c r="B18" s="276" t="s">
        <v>729</v>
      </c>
      <c r="C18" s="277">
        <v>3340480</v>
      </c>
      <c r="D18" s="277">
        <v>2614184</v>
      </c>
      <c r="E18" s="277">
        <v>219335.16154999999</v>
      </c>
      <c r="F18" s="277">
        <v>164448.63140000001</v>
      </c>
      <c r="G18" s="277">
        <v>151862.09830000001</v>
      </c>
      <c r="H18" s="277">
        <v>169204.38140000001</v>
      </c>
      <c r="I18" s="277">
        <v>208089.9338</v>
      </c>
      <c r="J18" s="277">
        <v>189210.52540000001</v>
      </c>
      <c r="K18" s="277">
        <v>204377.66620000001</v>
      </c>
    </row>
    <row r="19" spans="1:11" x14ac:dyDescent="0.25">
      <c r="A19" s="271"/>
      <c r="B19" s="286" t="s">
        <v>730</v>
      </c>
      <c r="C19" s="280">
        <v>284908</v>
      </c>
      <c r="D19" s="280">
        <v>398915</v>
      </c>
      <c r="E19" s="280">
        <v>15900.1973</v>
      </c>
      <c r="F19" s="280">
        <v>8630.2666000000008</v>
      </c>
      <c r="G19" s="280">
        <v>12078.752899999999</v>
      </c>
      <c r="H19" s="280">
        <v>12179.320900000001</v>
      </c>
      <c r="I19" s="280">
        <v>19669.2287</v>
      </c>
      <c r="J19" s="280">
        <v>13718.828600000001</v>
      </c>
      <c r="K19" s="280">
        <v>18896.841400000001</v>
      </c>
    </row>
    <row r="20" spans="1:11" x14ac:dyDescent="0.25">
      <c r="A20" s="271"/>
      <c r="B20" s="286" t="s">
        <v>731</v>
      </c>
      <c r="C20" s="280">
        <v>3055150</v>
      </c>
      <c r="D20" s="280">
        <v>2214849</v>
      </c>
      <c r="E20" s="280">
        <v>203367.65655000001</v>
      </c>
      <c r="F20" s="280">
        <v>155754.52480000001</v>
      </c>
      <c r="G20" s="280">
        <v>139783.34539999999</v>
      </c>
      <c r="H20" s="280">
        <v>157025.06049999999</v>
      </c>
      <c r="I20" s="280">
        <v>188397.47010000001</v>
      </c>
      <c r="J20" s="280">
        <v>175491.69680000001</v>
      </c>
      <c r="K20" s="280">
        <v>185415.35399999999</v>
      </c>
    </row>
    <row r="21" spans="1:11" x14ac:dyDescent="0.25">
      <c r="A21" s="271"/>
      <c r="B21" s="286" t="s">
        <v>138</v>
      </c>
      <c r="C21" s="280">
        <v>422</v>
      </c>
      <c r="D21" s="280">
        <v>420</v>
      </c>
      <c r="E21" s="280">
        <v>67.307699999999997</v>
      </c>
      <c r="F21" s="280">
        <v>63.84</v>
      </c>
      <c r="G21" s="280">
        <v>0</v>
      </c>
      <c r="H21" s="280">
        <v>0</v>
      </c>
      <c r="I21" s="280">
        <v>23.234999999999999</v>
      </c>
      <c r="J21" s="280">
        <v>0</v>
      </c>
      <c r="K21" s="280">
        <v>65.470799999999997</v>
      </c>
    </row>
    <row r="22" spans="1:11" x14ac:dyDescent="0.25">
      <c r="A22" s="285" t="s">
        <v>732</v>
      </c>
      <c r="B22" s="276" t="s">
        <v>733</v>
      </c>
      <c r="C22" s="277">
        <v>1294525</v>
      </c>
      <c r="D22" s="277">
        <v>1007420</v>
      </c>
      <c r="E22" s="277">
        <v>51030.760999999999</v>
      </c>
      <c r="F22" s="277">
        <v>137927.6004</v>
      </c>
      <c r="G22" s="277">
        <v>220990.78709999999</v>
      </c>
      <c r="H22" s="277">
        <v>317842.51579999999</v>
      </c>
      <c r="I22" s="277">
        <v>197897.02340000001</v>
      </c>
      <c r="J22" s="277">
        <v>111487.2457</v>
      </c>
      <c r="K22" s="277">
        <v>51127.818700000003</v>
      </c>
    </row>
    <row r="23" spans="1:11" x14ac:dyDescent="0.25">
      <c r="A23" s="271"/>
      <c r="B23" s="286" t="s">
        <v>734</v>
      </c>
      <c r="C23" s="280">
        <v>14964</v>
      </c>
      <c r="D23" s="280">
        <v>11268</v>
      </c>
      <c r="E23" s="280">
        <v>497.07850000000002</v>
      </c>
      <c r="F23" s="280">
        <v>1117.5749000000001</v>
      </c>
      <c r="G23" s="280">
        <v>898.77710000000002</v>
      </c>
      <c r="H23" s="280">
        <v>1064.0963999999999</v>
      </c>
      <c r="I23" s="280">
        <v>3272.46</v>
      </c>
      <c r="J23" s="280">
        <v>1637.4893</v>
      </c>
      <c r="K23" s="280">
        <v>749.19410000000005</v>
      </c>
    </row>
    <row r="24" spans="1:11" x14ac:dyDescent="0.25">
      <c r="A24" s="271"/>
      <c r="B24" s="286" t="s">
        <v>735</v>
      </c>
      <c r="C24" s="280">
        <v>60037</v>
      </c>
      <c r="D24" s="280">
        <v>151307</v>
      </c>
      <c r="E24" s="280">
        <v>15210.720499999999</v>
      </c>
      <c r="F24" s="280">
        <v>23823.088500000002</v>
      </c>
      <c r="G24" s="280">
        <v>6773.4193999999998</v>
      </c>
      <c r="H24" s="280">
        <v>54509.644</v>
      </c>
      <c r="I24" s="280">
        <v>25976.7978</v>
      </c>
      <c r="J24" s="280">
        <v>2507.3200999999999</v>
      </c>
      <c r="K24" s="280">
        <v>770.50760000000002</v>
      </c>
    </row>
    <row r="25" spans="1:11" x14ac:dyDescent="0.25">
      <c r="A25" s="271"/>
      <c r="B25" s="286" t="s">
        <v>736</v>
      </c>
      <c r="C25" s="280">
        <v>254172</v>
      </c>
      <c r="D25" s="280">
        <v>645196</v>
      </c>
      <c r="E25" s="280">
        <v>23391.440200000001</v>
      </c>
      <c r="F25" s="280">
        <v>77361.396999999997</v>
      </c>
      <c r="G25" s="280">
        <v>155307.916</v>
      </c>
      <c r="H25" s="280">
        <v>189037.5765</v>
      </c>
      <c r="I25" s="280">
        <v>98089.366399999999</v>
      </c>
      <c r="J25" s="280">
        <v>75344.032099999997</v>
      </c>
      <c r="K25" s="280">
        <v>21680.3884</v>
      </c>
    </row>
    <row r="26" spans="1:11" x14ac:dyDescent="0.25">
      <c r="A26" s="271"/>
      <c r="B26" s="286" t="s">
        <v>737</v>
      </c>
      <c r="C26" s="280">
        <v>693670</v>
      </c>
      <c r="D26" s="280">
        <v>49935</v>
      </c>
      <c r="E26" s="280">
        <v>3180.9612000000002</v>
      </c>
      <c r="F26" s="280">
        <v>21301.501</v>
      </c>
      <c r="G26" s="280">
        <v>44434.264999999999</v>
      </c>
      <c r="H26" s="280">
        <v>64731.271000000001</v>
      </c>
      <c r="I26" s="280">
        <v>56432.717299999997</v>
      </c>
      <c r="J26" s="280">
        <v>21270.732</v>
      </c>
      <c r="K26" s="280">
        <v>14051.6901</v>
      </c>
    </row>
    <row r="27" spans="1:11" x14ac:dyDescent="0.25">
      <c r="A27" s="271"/>
      <c r="B27" s="286" t="s">
        <v>138</v>
      </c>
      <c r="C27" s="280">
        <v>271683</v>
      </c>
      <c r="D27" s="280">
        <v>149714</v>
      </c>
      <c r="E27" s="280">
        <v>8750.5606000000007</v>
      </c>
      <c r="F27" s="280">
        <v>14324.039000000001</v>
      </c>
      <c r="G27" s="280">
        <v>13576.409600000001</v>
      </c>
      <c r="H27" s="280">
        <v>8499.9279000000006</v>
      </c>
      <c r="I27" s="280">
        <v>14125.6819</v>
      </c>
      <c r="J27" s="280">
        <v>10727.672200000001</v>
      </c>
      <c r="K27" s="280">
        <v>13876.038500000001</v>
      </c>
    </row>
    <row r="28" spans="1:11" x14ac:dyDescent="0.25">
      <c r="A28" s="285" t="s">
        <v>738</v>
      </c>
      <c r="B28" s="276" t="s">
        <v>739</v>
      </c>
      <c r="C28" s="277">
        <v>1431378</v>
      </c>
      <c r="D28" s="277">
        <v>1060623</v>
      </c>
      <c r="E28" s="277">
        <v>116306.60799999999</v>
      </c>
      <c r="F28" s="277">
        <v>84794.968500000003</v>
      </c>
      <c r="G28" s="277">
        <v>89779.759300000005</v>
      </c>
      <c r="H28" s="277">
        <v>114296.8005</v>
      </c>
      <c r="I28" s="277">
        <v>84765.005699999994</v>
      </c>
      <c r="J28" s="277">
        <v>76669.056100000002</v>
      </c>
      <c r="K28" s="277">
        <v>95410.724069999997</v>
      </c>
    </row>
    <row r="29" spans="1:11" x14ac:dyDescent="0.25">
      <c r="A29" s="271"/>
      <c r="B29" s="286" t="s">
        <v>740</v>
      </c>
      <c r="C29" s="280">
        <v>89877</v>
      </c>
      <c r="D29" s="280">
        <v>64537</v>
      </c>
      <c r="E29" s="280">
        <v>5158.4393</v>
      </c>
      <c r="F29" s="280">
        <v>3930.8488000000002</v>
      </c>
      <c r="G29" s="280">
        <v>6983.3652000000002</v>
      </c>
      <c r="H29" s="280">
        <v>4866.1050999999998</v>
      </c>
      <c r="I29" s="280">
        <v>4983.0780999999997</v>
      </c>
      <c r="J29" s="280">
        <v>5964.0293000000001</v>
      </c>
      <c r="K29" s="280">
        <v>12266.516799999999</v>
      </c>
    </row>
    <row r="30" spans="1:11" x14ac:dyDescent="0.25">
      <c r="A30" s="271"/>
      <c r="B30" s="286" t="s">
        <v>741</v>
      </c>
      <c r="C30" s="280">
        <v>101145</v>
      </c>
      <c r="D30" s="280">
        <v>61850</v>
      </c>
      <c r="E30" s="280">
        <v>3457.8485999999998</v>
      </c>
      <c r="F30" s="280">
        <v>6294.5749999999998</v>
      </c>
      <c r="G30" s="280">
        <v>6296.6598000000004</v>
      </c>
      <c r="H30" s="280">
        <v>8635.9092999999993</v>
      </c>
      <c r="I30" s="280">
        <v>5904.0987999999998</v>
      </c>
      <c r="J30" s="280">
        <v>5129.1013000000003</v>
      </c>
      <c r="K30" s="280">
        <v>5242.72</v>
      </c>
    </row>
    <row r="31" spans="1:11" x14ac:dyDescent="0.25">
      <c r="A31" s="271"/>
      <c r="B31" s="286" t="s">
        <v>742</v>
      </c>
      <c r="C31" s="280">
        <v>41585</v>
      </c>
      <c r="D31" s="280">
        <v>32394</v>
      </c>
      <c r="E31" s="280">
        <v>1402.3380999999999</v>
      </c>
      <c r="F31" s="280">
        <v>2236.6561000000002</v>
      </c>
      <c r="G31" s="280">
        <v>2375.9881999999998</v>
      </c>
      <c r="H31" s="280">
        <v>1704.6990000000001</v>
      </c>
      <c r="I31" s="280">
        <v>4327.68</v>
      </c>
      <c r="J31" s="280">
        <v>2710.2991000000002</v>
      </c>
      <c r="K31" s="280">
        <v>2698.5803000000001</v>
      </c>
    </row>
    <row r="32" spans="1:11" x14ac:dyDescent="0.25">
      <c r="A32" s="271"/>
      <c r="B32" s="286" t="s">
        <v>743</v>
      </c>
      <c r="C32" s="280">
        <v>248793</v>
      </c>
      <c r="D32" s="280">
        <v>194862</v>
      </c>
      <c r="E32" s="280">
        <v>13433.7178</v>
      </c>
      <c r="F32" s="280">
        <v>14733.410400000001</v>
      </c>
      <c r="G32" s="280">
        <v>15976.2498</v>
      </c>
      <c r="H32" s="280">
        <v>47972.217499999999</v>
      </c>
      <c r="I32" s="280">
        <v>16486.8871</v>
      </c>
      <c r="J32" s="280">
        <v>12201.251700000001</v>
      </c>
      <c r="K32" s="280">
        <v>15309.1535</v>
      </c>
    </row>
    <row r="33" spans="1:11" x14ac:dyDescent="0.25">
      <c r="A33" s="271"/>
      <c r="B33" s="286" t="s">
        <v>744</v>
      </c>
      <c r="C33" s="280">
        <v>869831</v>
      </c>
      <c r="D33" s="280">
        <v>638757</v>
      </c>
      <c r="E33" s="280">
        <v>86516.896800000002</v>
      </c>
      <c r="F33" s="280">
        <v>51337.351600000002</v>
      </c>
      <c r="G33" s="280">
        <v>51049.5553</v>
      </c>
      <c r="H33" s="280">
        <v>46002.2552</v>
      </c>
      <c r="I33" s="280">
        <v>43976.487500000003</v>
      </c>
      <c r="J33" s="280">
        <v>43002.658900000002</v>
      </c>
      <c r="K33" s="280">
        <v>51016.145069999999</v>
      </c>
    </row>
    <row r="34" spans="1:11" x14ac:dyDescent="0.25">
      <c r="A34" s="271"/>
      <c r="B34" s="286" t="s">
        <v>138</v>
      </c>
      <c r="C34" s="280">
        <v>80148</v>
      </c>
      <c r="D34" s="280">
        <v>68223</v>
      </c>
      <c r="E34" s="280">
        <v>6337.3674000000001</v>
      </c>
      <c r="F34" s="280">
        <v>6262.1265999999996</v>
      </c>
      <c r="G34" s="280">
        <v>7097.9409999999998</v>
      </c>
      <c r="H34" s="280">
        <v>5115.6144000000004</v>
      </c>
      <c r="I34" s="280">
        <v>9086.7741999999998</v>
      </c>
      <c r="J34" s="280">
        <v>7661.7157999999999</v>
      </c>
      <c r="K34" s="280">
        <v>8877.6083999999992</v>
      </c>
    </row>
    <row r="35" spans="1:11" x14ac:dyDescent="0.25">
      <c r="A35" s="285" t="s">
        <v>745</v>
      </c>
      <c r="B35" s="276" t="s">
        <v>746</v>
      </c>
      <c r="C35" s="277">
        <v>1208394</v>
      </c>
      <c r="D35" s="277">
        <v>883893</v>
      </c>
      <c r="E35" s="277">
        <v>100999.48302</v>
      </c>
      <c r="F35" s="277">
        <v>63754.4018</v>
      </c>
      <c r="G35" s="277">
        <v>74891.698600000003</v>
      </c>
      <c r="H35" s="277">
        <v>72911.445000000007</v>
      </c>
      <c r="I35" s="277">
        <v>57560.830699999999</v>
      </c>
      <c r="J35" s="277">
        <v>100626.31251</v>
      </c>
      <c r="K35" s="277">
        <v>64260.125699999997</v>
      </c>
    </row>
    <row r="36" spans="1:11" x14ac:dyDescent="0.25">
      <c r="A36" s="271"/>
      <c r="B36" s="286" t="s">
        <v>747</v>
      </c>
      <c r="C36" s="280">
        <v>37236</v>
      </c>
      <c r="D36" s="280">
        <v>106153</v>
      </c>
      <c r="E36" s="280">
        <v>4171.6929</v>
      </c>
      <c r="F36" s="280">
        <v>2266.2195000000002</v>
      </c>
      <c r="G36" s="280">
        <v>1981.3652999999999</v>
      </c>
      <c r="H36" s="280">
        <v>2544.3155999999999</v>
      </c>
      <c r="I36" s="280">
        <v>5946.2267000000002</v>
      </c>
      <c r="J36" s="280">
        <v>10967.407800000001</v>
      </c>
      <c r="K36" s="280">
        <v>6333.0853999999999</v>
      </c>
    </row>
    <row r="37" spans="1:11" x14ac:dyDescent="0.25">
      <c r="A37" s="271"/>
      <c r="B37" s="286" t="s">
        <v>748</v>
      </c>
      <c r="C37" s="280">
        <v>770439</v>
      </c>
      <c r="D37" s="280">
        <v>527250</v>
      </c>
      <c r="E37" s="280">
        <v>78122.194319999995</v>
      </c>
      <c r="F37" s="280">
        <v>38641.487099999998</v>
      </c>
      <c r="G37" s="280">
        <v>55925.2215</v>
      </c>
      <c r="H37" s="280">
        <v>26743.489099999999</v>
      </c>
      <c r="I37" s="280">
        <v>29926.393</v>
      </c>
      <c r="J37" s="280">
        <v>69437.350900000005</v>
      </c>
      <c r="K37" s="280">
        <v>35713.431199999999</v>
      </c>
    </row>
    <row r="38" spans="1:11" x14ac:dyDescent="0.25">
      <c r="A38" s="271"/>
      <c r="B38" s="286" t="s">
        <v>749</v>
      </c>
      <c r="C38" s="280">
        <v>330145</v>
      </c>
      <c r="D38" s="280">
        <v>201007</v>
      </c>
      <c r="E38" s="280">
        <v>13646.686299999999</v>
      </c>
      <c r="F38" s="280">
        <v>19690.1502</v>
      </c>
      <c r="G38" s="280">
        <v>14489.9864</v>
      </c>
      <c r="H38" s="280">
        <v>42045.030899999998</v>
      </c>
      <c r="I38" s="280">
        <v>14794.3676</v>
      </c>
      <c r="J38" s="280">
        <v>17279.635409999999</v>
      </c>
      <c r="K38" s="280">
        <v>19093.478899999998</v>
      </c>
    </row>
    <row r="39" spans="1:11" x14ac:dyDescent="0.25">
      <c r="A39" s="271"/>
      <c r="B39" s="286" t="s">
        <v>138</v>
      </c>
      <c r="C39" s="280">
        <v>70574</v>
      </c>
      <c r="D39" s="280">
        <v>49484</v>
      </c>
      <c r="E39" s="280">
        <v>5058.9094999999998</v>
      </c>
      <c r="F39" s="280">
        <v>3156.5450000000001</v>
      </c>
      <c r="G39" s="280">
        <v>2495.1253999999999</v>
      </c>
      <c r="H39" s="280">
        <v>1578.6094000000001</v>
      </c>
      <c r="I39" s="280">
        <v>6893.8433999999997</v>
      </c>
      <c r="J39" s="280">
        <v>2941.9184</v>
      </c>
      <c r="K39" s="280">
        <v>3120.1302000000001</v>
      </c>
    </row>
    <row r="40" spans="1:11" x14ac:dyDescent="0.25">
      <c r="A40" s="285" t="s">
        <v>750</v>
      </c>
      <c r="B40" s="276" t="s">
        <v>751</v>
      </c>
      <c r="C40" s="277">
        <v>4356382</v>
      </c>
      <c r="D40" s="277">
        <v>3073123</v>
      </c>
      <c r="E40" s="277">
        <v>172303.3835</v>
      </c>
      <c r="F40" s="277">
        <v>244891.26689999999</v>
      </c>
      <c r="G40" s="277">
        <v>210970.40779999999</v>
      </c>
      <c r="H40" s="277">
        <v>279425.92239999998</v>
      </c>
      <c r="I40" s="277">
        <v>172666.15419999999</v>
      </c>
      <c r="J40" s="277">
        <v>145589.34789999999</v>
      </c>
      <c r="K40" s="277">
        <v>226755.37169999999</v>
      </c>
    </row>
    <row r="41" spans="1:11" x14ac:dyDescent="0.25">
      <c r="A41" s="271"/>
      <c r="B41" s="286" t="s">
        <v>752</v>
      </c>
      <c r="C41" s="280">
        <v>549366</v>
      </c>
      <c r="D41" s="280">
        <v>392681</v>
      </c>
      <c r="E41" s="280">
        <v>12419.1757</v>
      </c>
      <c r="F41" s="280">
        <v>21809.595600000001</v>
      </c>
      <c r="G41" s="280">
        <v>23575.564600000002</v>
      </c>
      <c r="H41" s="280">
        <v>65419.639300000003</v>
      </c>
      <c r="I41" s="280">
        <v>15833.069299999999</v>
      </c>
      <c r="J41" s="280">
        <v>18060.956099999999</v>
      </c>
      <c r="K41" s="280">
        <v>17909.929599999999</v>
      </c>
    </row>
    <row r="42" spans="1:11" x14ac:dyDescent="0.25">
      <c r="A42" s="271"/>
      <c r="B42" s="286" t="s">
        <v>753</v>
      </c>
      <c r="C42" s="280">
        <v>515510</v>
      </c>
      <c r="D42" s="280">
        <v>395113</v>
      </c>
      <c r="E42" s="280">
        <v>24010.172200000001</v>
      </c>
      <c r="F42" s="280">
        <v>21663.145100000002</v>
      </c>
      <c r="G42" s="280">
        <v>18725.714499999998</v>
      </c>
      <c r="H42" s="280">
        <v>19771.514200000001</v>
      </c>
      <c r="I42" s="280">
        <v>19975.044900000001</v>
      </c>
      <c r="J42" s="280">
        <v>14837.920700000001</v>
      </c>
      <c r="K42" s="280">
        <v>33105.517899999999</v>
      </c>
    </row>
    <row r="43" spans="1:11" x14ac:dyDescent="0.25">
      <c r="A43" s="271"/>
      <c r="B43" s="286" t="s">
        <v>754</v>
      </c>
      <c r="C43" s="280">
        <v>1250843</v>
      </c>
      <c r="D43" s="280">
        <v>906169</v>
      </c>
      <c r="E43" s="280">
        <v>75800.767999999996</v>
      </c>
      <c r="F43" s="280">
        <v>71328.130699999994</v>
      </c>
      <c r="G43" s="280">
        <v>98088.9905</v>
      </c>
      <c r="H43" s="280">
        <v>69877.418999999994</v>
      </c>
      <c r="I43" s="280">
        <v>74152.589099999997</v>
      </c>
      <c r="J43" s="280">
        <v>54187.672700000003</v>
      </c>
      <c r="K43" s="280">
        <v>87263.141499999998</v>
      </c>
    </row>
    <row r="44" spans="1:11" x14ac:dyDescent="0.25">
      <c r="A44" s="271"/>
      <c r="B44" s="286" t="s">
        <v>755</v>
      </c>
      <c r="C44" s="280">
        <v>753328</v>
      </c>
      <c r="D44" s="280">
        <v>745211</v>
      </c>
      <c r="E44" s="280">
        <v>27567.290700000001</v>
      </c>
      <c r="F44" s="280">
        <v>65390.323100000001</v>
      </c>
      <c r="G44" s="280">
        <v>39222.971899999997</v>
      </c>
      <c r="H44" s="280">
        <v>88299.2022</v>
      </c>
      <c r="I44" s="280">
        <v>35035.155200000001</v>
      </c>
      <c r="J44" s="280">
        <v>22095.944200000002</v>
      </c>
      <c r="K44" s="280">
        <v>36789.749100000001</v>
      </c>
    </row>
    <row r="45" spans="1:11" x14ac:dyDescent="0.25">
      <c r="A45" s="271"/>
      <c r="B45" s="286" t="s">
        <v>756</v>
      </c>
      <c r="C45" s="280">
        <v>1129276</v>
      </c>
      <c r="D45" s="280">
        <v>539995</v>
      </c>
      <c r="E45" s="280">
        <v>25866.065699999999</v>
      </c>
      <c r="F45" s="280">
        <v>56277.169099999999</v>
      </c>
      <c r="G45" s="280">
        <v>25627.036700000001</v>
      </c>
      <c r="H45" s="280">
        <v>29349.856299999999</v>
      </c>
      <c r="I45" s="280">
        <v>22353.527600000001</v>
      </c>
      <c r="J45" s="280">
        <v>28635.0265</v>
      </c>
      <c r="K45" s="280">
        <v>40654.896099999998</v>
      </c>
    </row>
    <row r="46" spans="1:11" x14ac:dyDescent="0.25">
      <c r="A46" s="271"/>
      <c r="B46" s="286" t="s">
        <v>138</v>
      </c>
      <c r="C46" s="280">
        <v>158059</v>
      </c>
      <c r="D46" s="280">
        <v>93955</v>
      </c>
      <c r="E46" s="280">
        <v>6639.9111999999996</v>
      </c>
      <c r="F46" s="280">
        <v>8422.9032999999999</v>
      </c>
      <c r="G46" s="280">
        <v>5730.1296000000002</v>
      </c>
      <c r="H46" s="280">
        <v>6708.2914000000001</v>
      </c>
      <c r="I46" s="280">
        <v>5316.7681000000002</v>
      </c>
      <c r="J46" s="280">
        <v>7771.8276999999998</v>
      </c>
      <c r="K46" s="280">
        <v>11032.137500000001</v>
      </c>
    </row>
    <row r="47" spans="1:11" x14ac:dyDescent="0.25">
      <c r="A47" s="285" t="s">
        <v>757</v>
      </c>
      <c r="B47" s="276" t="s">
        <v>758</v>
      </c>
      <c r="C47" s="277">
        <v>800200</v>
      </c>
      <c r="D47" s="277">
        <v>788618</v>
      </c>
      <c r="E47" s="277">
        <v>45677.5268</v>
      </c>
      <c r="F47" s="277">
        <v>90971.719299999997</v>
      </c>
      <c r="G47" s="277">
        <v>84298.667799999996</v>
      </c>
      <c r="H47" s="277">
        <v>59500.719599999997</v>
      </c>
      <c r="I47" s="277">
        <v>79018.061400000006</v>
      </c>
      <c r="J47" s="277">
        <v>78997.994099999996</v>
      </c>
      <c r="K47" s="277">
        <v>73995.051999999996</v>
      </c>
    </row>
    <row r="48" spans="1:11" x14ac:dyDescent="0.25">
      <c r="A48" s="271"/>
      <c r="B48" s="286" t="s">
        <v>759</v>
      </c>
      <c r="C48" s="280">
        <v>502642</v>
      </c>
      <c r="D48" s="280">
        <v>442569</v>
      </c>
      <c r="E48" s="280">
        <v>35407.766000000003</v>
      </c>
      <c r="F48" s="280">
        <v>58022.987500000003</v>
      </c>
      <c r="G48" s="280">
        <v>52051.027000000002</v>
      </c>
      <c r="H48" s="280">
        <v>37253.798000000003</v>
      </c>
      <c r="I48" s="280">
        <v>53351.685400000002</v>
      </c>
      <c r="J48" s="280">
        <v>50339.800999999999</v>
      </c>
      <c r="K48" s="280">
        <v>53078.561999999998</v>
      </c>
    </row>
    <row r="49" spans="1:11" x14ac:dyDescent="0.25">
      <c r="A49" s="271"/>
      <c r="B49" s="286" t="s">
        <v>760</v>
      </c>
      <c r="C49" s="280">
        <v>11112</v>
      </c>
      <c r="D49" s="280">
        <v>4982</v>
      </c>
      <c r="E49" s="280">
        <v>164.71100000000001</v>
      </c>
      <c r="F49" s="280">
        <v>58.146999999999998</v>
      </c>
      <c r="G49" s="280">
        <v>541.30399999999997</v>
      </c>
      <c r="H49" s="280">
        <v>230.49</v>
      </c>
      <c r="I49" s="280">
        <v>505.92</v>
      </c>
      <c r="J49" s="280">
        <v>784.74</v>
      </c>
      <c r="K49" s="280">
        <v>1571.5530000000001</v>
      </c>
    </row>
    <row r="50" spans="1:11" x14ac:dyDescent="0.25">
      <c r="A50" s="271"/>
      <c r="B50" s="286" t="s">
        <v>761</v>
      </c>
      <c r="C50" s="280">
        <v>83348</v>
      </c>
      <c r="D50" s="280">
        <v>99207</v>
      </c>
      <c r="E50" s="280">
        <v>4729.6154999999999</v>
      </c>
      <c r="F50" s="280">
        <v>17650.2343</v>
      </c>
      <c r="G50" s="280">
        <v>19125.647000000001</v>
      </c>
      <c r="H50" s="280">
        <v>4636.8980000000001</v>
      </c>
      <c r="I50" s="280">
        <v>12163.557000000001</v>
      </c>
      <c r="J50" s="280">
        <v>10242.851000000001</v>
      </c>
      <c r="K50" s="280">
        <v>3669.8490000000002</v>
      </c>
    </row>
    <row r="51" spans="1:11" x14ac:dyDescent="0.25">
      <c r="A51" s="271"/>
      <c r="B51" s="286" t="s">
        <v>138</v>
      </c>
      <c r="C51" s="280">
        <v>203098</v>
      </c>
      <c r="D51" s="280">
        <v>241860</v>
      </c>
      <c r="E51" s="280">
        <v>5375.4342999999999</v>
      </c>
      <c r="F51" s="280">
        <v>15240.3505</v>
      </c>
      <c r="G51" s="280">
        <v>12580.6898</v>
      </c>
      <c r="H51" s="280">
        <v>17379.533599999999</v>
      </c>
      <c r="I51" s="280">
        <v>12996.898999999999</v>
      </c>
      <c r="J51" s="280">
        <v>17630.6021</v>
      </c>
      <c r="K51" s="280">
        <v>15675.088</v>
      </c>
    </row>
    <row r="52" spans="1:11" ht="15.75" thickBot="1" x14ac:dyDescent="0.3">
      <c r="A52" s="289"/>
      <c r="B52" s="290"/>
      <c r="C52" s="291"/>
      <c r="D52" s="290"/>
      <c r="E52" s="340"/>
      <c r="F52" s="294"/>
      <c r="G52" s="294"/>
      <c r="H52" s="293"/>
      <c r="I52" s="294"/>
      <c r="J52" s="293"/>
    </row>
    <row r="53" spans="1:11" ht="10.5" customHeight="1" thickTop="1" x14ac:dyDescent="0.25">
      <c r="K53" s="299"/>
    </row>
  </sheetData>
  <mergeCells count="8">
    <mergeCell ref="A1:K1"/>
    <mergeCell ref="A2:K2"/>
    <mergeCell ref="A4:A5"/>
    <mergeCell ref="B4:B5"/>
    <mergeCell ref="C4:C5"/>
    <mergeCell ref="D4:D5"/>
    <mergeCell ref="A3:K3"/>
    <mergeCell ref="G4:K4"/>
  </mergeCells>
  <pageMargins left="0.7" right="0.7" top="0.75" bottom="0.75" header="0.3" footer="0.3"/>
  <pageSetup paperSize="9" scale="83"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topLeftCell="A40" zoomScale="115" zoomScaleNormal="100" zoomScaleSheetLayoutView="115" workbookViewId="0">
      <selection sqref="A1:XFD1048576"/>
    </sheetView>
  </sheetViews>
  <sheetFormatPr defaultColWidth="9.125" defaultRowHeight="15" x14ac:dyDescent="0.25"/>
  <cols>
    <col min="1" max="1" width="3.125" style="251" bestFit="1" customWidth="1"/>
    <col min="2" max="2" width="26.625" style="251" bestFit="1" customWidth="1"/>
    <col min="3" max="3" width="10.625" style="251" bestFit="1" customWidth="1"/>
    <col min="4" max="4" width="10.375" style="251" bestFit="1" customWidth="1"/>
    <col min="5" max="11" width="9.875" style="251" bestFit="1" customWidth="1"/>
    <col min="12" max="16384" width="9.125" style="251"/>
  </cols>
  <sheetData>
    <row r="1" spans="1:11" ht="18.75" x14ac:dyDescent="0.25">
      <c r="A1" s="528" t="s">
        <v>800</v>
      </c>
      <c r="B1" s="528"/>
      <c r="C1" s="528"/>
      <c r="D1" s="528"/>
      <c r="E1" s="528"/>
      <c r="F1" s="528"/>
      <c r="G1" s="528"/>
      <c r="H1" s="528"/>
      <c r="I1" s="528"/>
      <c r="J1" s="528"/>
    </row>
    <row r="2" spans="1:11" x14ac:dyDescent="0.25">
      <c r="A2" s="529" t="s">
        <v>503</v>
      </c>
      <c r="B2" s="529"/>
      <c r="C2" s="529"/>
      <c r="D2" s="529"/>
      <c r="E2" s="529"/>
      <c r="F2" s="529"/>
      <c r="G2" s="529"/>
      <c r="H2" s="529"/>
      <c r="I2" s="529"/>
      <c r="J2" s="529"/>
    </row>
    <row r="3" spans="1:11" ht="15.75" thickBot="1" x14ac:dyDescent="0.3">
      <c r="A3" s="530" t="s">
        <v>649</v>
      </c>
      <c r="B3" s="530"/>
      <c r="C3" s="530"/>
      <c r="D3" s="530"/>
      <c r="E3" s="530"/>
      <c r="F3" s="530"/>
      <c r="G3" s="530"/>
      <c r="H3" s="530"/>
      <c r="I3" s="530"/>
      <c r="J3" s="530"/>
      <c r="K3" s="341"/>
    </row>
    <row r="4" spans="1:11" ht="16.5" thickTop="1" thickBot="1" x14ac:dyDescent="0.3">
      <c r="A4" s="541"/>
      <c r="B4" s="543" t="s">
        <v>716</v>
      </c>
      <c r="C4" s="562" t="s">
        <v>926</v>
      </c>
      <c r="D4" s="562" t="s">
        <v>927</v>
      </c>
      <c r="E4" s="265">
        <v>2023</v>
      </c>
      <c r="F4" s="266">
        <v>2023</v>
      </c>
      <c r="G4" s="537">
        <v>2024</v>
      </c>
      <c r="H4" s="538"/>
      <c r="I4" s="538"/>
      <c r="J4" s="538"/>
      <c r="K4" s="538"/>
    </row>
    <row r="5" spans="1:11" ht="15.75" thickBot="1" x14ac:dyDescent="0.3">
      <c r="A5" s="542"/>
      <c r="B5" s="544"/>
      <c r="C5" s="563"/>
      <c r="D5" s="563"/>
      <c r="E5" s="267" t="s">
        <v>47</v>
      </c>
      <c r="F5" s="267" t="s">
        <v>42</v>
      </c>
      <c r="G5" s="268" t="s">
        <v>43</v>
      </c>
      <c r="H5" s="269" t="s">
        <v>44</v>
      </c>
      <c r="I5" s="269" t="s">
        <v>45</v>
      </c>
      <c r="J5" s="269" t="s">
        <v>46</v>
      </c>
      <c r="K5" s="269" t="s">
        <v>925</v>
      </c>
    </row>
    <row r="6" spans="1:11" ht="15.75" thickTop="1" x14ac:dyDescent="0.25">
      <c r="A6" s="270"/>
      <c r="B6" s="270"/>
      <c r="C6" s="273"/>
      <c r="D6" s="273"/>
      <c r="E6" s="273"/>
      <c r="F6" s="273"/>
      <c r="G6" s="273"/>
      <c r="H6" s="273"/>
      <c r="J6" s="273"/>
    </row>
    <row r="7" spans="1:11" x14ac:dyDescent="0.25">
      <c r="A7" s="276" t="s">
        <v>763</v>
      </c>
      <c r="B7" s="276" t="s">
        <v>764</v>
      </c>
      <c r="C7" s="277">
        <v>85874</v>
      </c>
      <c r="D7" s="277">
        <v>12671</v>
      </c>
      <c r="E7" s="277">
        <v>168.3134</v>
      </c>
      <c r="F7" s="277">
        <v>2180.9531000000002</v>
      </c>
      <c r="G7" s="277">
        <v>372.03769999999997</v>
      </c>
      <c r="H7" s="277">
        <v>331.59559999999999</v>
      </c>
      <c r="I7" s="277">
        <v>813.62980000000005</v>
      </c>
      <c r="J7" s="277">
        <v>842.69659999999999</v>
      </c>
      <c r="K7" s="277">
        <v>1572.1772000000001</v>
      </c>
    </row>
    <row r="8" spans="1:11" x14ac:dyDescent="0.25">
      <c r="A8" s="276" t="s">
        <v>765</v>
      </c>
      <c r="B8" s="276" t="s">
        <v>766</v>
      </c>
      <c r="C8" s="277">
        <v>785890</v>
      </c>
      <c r="D8" s="277">
        <v>807493</v>
      </c>
      <c r="E8" s="277">
        <v>31158.3711</v>
      </c>
      <c r="F8" s="277">
        <v>79978.920700000002</v>
      </c>
      <c r="G8" s="277">
        <v>135154.9755</v>
      </c>
      <c r="H8" s="277">
        <v>35616.998500000002</v>
      </c>
      <c r="I8" s="277">
        <v>15513.654200000001</v>
      </c>
      <c r="J8" s="277">
        <v>51720.1247</v>
      </c>
      <c r="K8" s="277">
        <v>41595.087800000001</v>
      </c>
    </row>
    <row r="9" spans="1:11" x14ac:dyDescent="0.25">
      <c r="A9" s="271"/>
      <c r="B9" s="286" t="s">
        <v>395</v>
      </c>
      <c r="C9" s="280">
        <v>257564</v>
      </c>
      <c r="D9" s="280">
        <v>115537</v>
      </c>
      <c r="E9" s="280">
        <v>7538.1383999999998</v>
      </c>
      <c r="F9" s="280">
        <v>3879.5331999999999</v>
      </c>
      <c r="G9" s="280">
        <v>58314.248899999999</v>
      </c>
      <c r="H9" s="280">
        <v>7984.4690000000001</v>
      </c>
      <c r="I9" s="280">
        <v>4124.1556</v>
      </c>
      <c r="J9" s="280">
        <v>11893.5766</v>
      </c>
      <c r="K9" s="280">
        <v>10022.25</v>
      </c>
    </row>
    <row r="10" spans="1:11" x14ac:dyDescent="0.25">
      <c r="A10" s="271"/>
      <c r="B10" s="286" t="s">
        <v>767</v>
      </c>
      <c r="C10" s="280">
        <v>520299</v>
      </c>
      <c r="D10" s="280">
        <v>664847</v>
      </c>
      <c r="E10" s="280">
        <v>21663.0216</v>
      </c>
      <c r="F10" s="280">
        <v>75979.476500000004</v>
      </c>
      <c r="G10" s="280">
        <v>76502.890499999994</v>
      </c>
      <c r="H10" s="280">
        <v>16828.162100000001</v>
      </c>
      <c r="I10" s="280">
        <v>11071.9416</v>
      </c>
      <c r="J10" s="280">
        <v>39390.669399999999</v>
      </c>
      <c r="K10" s="280">
        <v>30808.030999999999</v>
      </c>
    </row>
    <row r="11" spans="1:11" x14ac:dyDescent="0.25">
      <c r="A11" s="271"/>
      <c r="B11" s="286" t="s">
        <v>138</v>
      </c>
      <c r="C11" s="280">
        <v>8027</v>
      </c>
      <c r="D11" s="280">
        <v>27109</v>
      </c>
      <c r="E11" s="280">
        <v>1957.2111</v>
      </c>
      <c r="F11" s="280">
        <v>119.911</v>
      </c>
      <c r="G11" s="280">
        <v>337.83609999999999</v>
      </c>
      <c r="H11" s="280">
        <v>10804.367399999999</v>
      </c>
      <c r="I11" s="280">
        <v>317.55700000000002</v>
      </c>
      <c r="J11" s="280">
        <v>435.87869999999998</v>
      </c>
      <c r="K11" s="280">
        <v>764.80679999999995</v>
      </c>
    </row>
    <row r="12" spans="1:11" x14ac:dyDescent="0.25">
      <c r="A12" s="276" t="s">
        <v>768</v>
      </c>
      <c r="B12" s="276" t="s">
        <v>769</v>
      </c>
      <c r="C12" s="277">
        <v>1611051</v>
      </c>
      <c r="D12" s="277">
        <v>433024</v>
      </c>
      <c r="E12" s="277">
        <v>15684.9727</v>
      </c>
      <c r="F12" s="277">
        <v>23443.541099999999</v>
      </c>
      <c r="G12" s="277">
        <v>44911.677600000003</v>
      </c>
      <c r="H12" s="277">
        <v>36607.202499999999</v>
      </c>
      <c r="I12" s="277">
        <v>50866.291599999997</v>
      </c>
      <c r="J12" s="277">
        <v>38960.645400000001</v>
      </c>
      <c r="K12" s="277">
        <v>62595.015800000001</v>
      </c>
    </row>
    <row r="13" spans="1:11" x14ac:dyDescent="0.25">
      <c r="A13" s="271"/>
      <c r="B13" s="286" t="s">
        <v>421</v>
      </c>
      <c r="C13" s="280">
        <v>1588545</v>
      </c>
      <c r="D13" s="280">
        <v>427164</v>
      </c>
      <c r="E13" s="280">
        <v>15405.8526</v>
      </c>
      <c r="F13" s="280">
        <v>23406.093499999999</v>
      </c>
      <c r="G13" s="280">
        <v>44888.411599999999</v>
      </c>
      <c r="H13" s="280">
        <v>36355.093500000003</v>
      </c>
      <c r="I13" s="280">
        <v>50599.394800000002</v>
      </c>
      <c r="J13" s="280">
        <v>37786.428500000002</v>
      </c>
      <c r="K13" s="280">
        <v>61462.5357</v>
      </c>
    </row>
    <row r="14" spans="1:11" x14ac:dyDescent="0.25">
      <c r="A14" s="271"/>
      <c r="B14" s="286" t="s">
        <v>138</v>
      </c>
      <c r="C14" s="280">
        <v>22506</v>
      </c>
      <c r="D14" s="280">
        <v>5860</v>
      </c>
      <c r="E14" s="280">
        <v>279.12009999999998</v>
      </c>
      <c r="F14" s="280">
        <v>37.447600000000001</v>
      </c>
      <c r="G14" s="280">
        <v>23.265999999999998</v>
      </c>
      <c r="H14" s="280">
        <v>252.10900000000001</v>
      </c>
      <c r="I14" s="280">
        <v>266.89679999999998</v>
      </c>
      <c r="J14" s="280">
        <v>1174.2168999999999</v>
      </c>
      <c r="K14" s="280">
        <v>1132.4801</v>
      </c>
    </row>
    <row r="15" spans="1:11" x14ac:dyDescent="0.25">
      <c r="A15" s="276" t="s">
        <v>770</v>
      </c>
      <c r="B15" s="276" t="s">
        <v>771</v>
      </c>
      <c r="C15" s="277">
        <v>318454</v>
      </c>
      <c r="D15" s="277">
        <v>207777</v>
      </c>
      <c r="E15" s="277">
        <v>34411.429199999999</v>
      </c>
      <c r="F15" s="277">
        <v>71883.789699999994</v>
      </c>
      <c r="G15" s="277">
        <v>58434.222199999997</v>
      </c>
      <c r="H15" s="277">
        <v>40085.196100000001</v>
      </c>
      <c r="I15" s="277">
        <v>113303.5586</v>
      </c>
      <c r="J15" s="277">
        <v>53892.9473</v>
      </c>
      <c r="K15" s="277">
        <v>84792.9761</v>
      </c>
    </row>
    <row r="16" spans="1:11" x14ac:dyDescent="0.25">
      <c r="A16" s="276" t="s">
        <v>772</v>
      </c>
      <c r="B16" s="276" t="s">
        <v>773</v>
      </c>
      <c r="C16" s="277">
        <v>21469889</v>
      </c>
      <c r="D16" s="277">
        <v>11742066</v>
      </c>
      <c r="E16" s="277">
        <v>848041.17535999999</v>
      </c>
      <c r="F16" s="277">
        <v>1243787.2035000001</v>
      </c>
      <c r="G16" s="277">
        <v>1386199.5401999999</v>
      </c>
      <c r="H16" s="277">
        <v>1316117.3193000001</v>
      </c>
      <c r="I16" s="277">
        <v>1498382.1433999999</v>
      </c>
      <c r="J16" s="277">
        <v>1497809.3287</v>
      </c>
      <c r="K16" s="277">
        <v>1751586.56651</v>
      </c>
    </row>
    <row r="17" spans="1:11" x14ac:dyDescent="0.25">
      <c r="A17" s="271"/>
      <c r="B17" s="286" t="s">
        <v>393</v>
      </c>
      <c r="C17" s="280">
        <v>17301031</v>
      </c>
      <c r="D17" s="280">
        <v>9662618</v>
      </c>
      <c r="E17" s="280">
        <v>695141.92105999996</v>
      </c>
      <c r="F17" s="280">
        <v>1041270.6568</v>
      </c>
      <c r="G17" s="280">
        <v>1177373.0518</v>
      </c>
      <c r="H17" s="280">
        <v>1135005.8500999999</v>
      </c>
      <c r="I17" s="280">
        <v>1267920.8297999999</v>
      </c>
      <c r="J17" s="280">
        <v>1285663.7882000001</v>
      </c>
      <c r="K17" s="280">
        <v>1500549.8104999999</v>
      </c>
    </row>
    <row r="18" spans="1:11" x14ac:dyDescent="0.25">
      <c r="A18" s="271"/>
      <c r="B18" s="286" t="s">
        <v>774</v>
      </c>
      <c r="C18" s="280">
        <v>641021</v>
      </c>
      <c r="D18" s="280">
        <v>382027</v>
      </c>
      <c r="E18" s="280">
        <v>30567.469099999998</v>
      </c>
      <c r="F18" s="280">
        <v>45730.892599999999</v>
      </c>
      <c r="G18" s="280">
        <v>57884.646099999998</v>
      </c>
      <c r="H18" s="280">
        <v>54837.402199999997</v>
      </c>
      <c r="I18" s="280">
        <v>70965.870899999994</v>
      </c>
      <c r="J18" s="280">
        <v>52328.243799999997</v>
      </c>
      <c r="K18" s="280">
        <v>74432.145499999999</v>
      </c>
    </row>
    <row r="19" spans="1:11" x14ac:dyDescent="0.25">
      <c r="A19" s="271"/>
      <c r="B19" s="286" t="s">
        <v>402</v>
      </c>
      <c r="C19" s="280">
        <v>1985853</v>
      </c>
      <c r="D19" s="280">
        <v>889110</v>
      </c>
      <c r="E19" s="280">
        <v>59358.214399999997</v>
      </c>
      <c r="F19" s="280">
        <v>87142.044699999999</v>
      </c>
      <c r="G19" s="280">
        <v>83655.712799999994</v>
      </c>
      <c r="H19" s="280">
        <v>53399.559600000001</v>
      </c>
      <c r="I19" s="280">
        <v>77492.905700000003</v>
      </c>
      <c r="J19" s="280">
        <v>83697.796499999997</v>
      </c>
      <c r="K19" s="280">
        <v>100576.73581</v>
      </c>
    </row>
    <row r="20" spans="1:11" x14ac:dyDescent="0.25">
      <c r="A20" s="271"/>
      <c r="B20" s="286" t="s">
        <v>775</v>
      </c>
      <c r="C20" s="280">
        <v>1540575</v>
      </c>
      <c r="D20" s="280">
        <v>807705</v>
      </c>
      <c r="E20" s="280">
        <v>62973.570800000001</v>
      </c>
      <c r="F20" s="280">
        <v>69643.609400000001</v>
      </c>
      <c r="G20" s="280">
        <v>67286.129499999995</v>
      </c>
      <c r="H20" s="280">
        <v>72874.507400000002</v>
      </c>
      <c r="I20" s="280">
        <v>82002.536999999997</v>
      </c>
      <c r="J20" s="280">
        <v>75952.046199999997</v>
      </c>
      <c r="K20" s="280">
        <v>76027.8747</v>
      </c>
    </row>
    <row r="21" spans="1:11" x14ac:dyDescent="0.25">
      <c r="A21" s="271"/>
      <c r="B21" s="286" t="s">
        <v>138</v>
      </c>
      <c r="C21" s="280">
        <v>1408</v>
      </c>
      <c r="D21" s="280">
        <v>606</v>
      </c>
      <c r="E21" s="280">
        <v>0</v>
      </c>
      <c r="F21" s="280">
        <v>0</v>
      </c>
      <c r="G21" s="280">
        <v>0</v>
      </c>
      <c r="H21" s="280">
        <v>0</v>
      </c>
      <c r="I21" s="280">
        <v>0</v>
      </c>
      <c r="J21" s="280">
        <v>167.45400000000001</v>
      </c>
      <c r="K21" s="280">
        <v>0</v>
      </c>
    </row>
    <row r="22" spans="1:11" x14ac:dyDescent="0.25">
      <c r="A22" s="276" t="s">
        <v>776</v>
      </c>
      <c r="B22" s="276" t="s">
        <v>777</v>
      </c>
      <c r="C22" s="277">
        <v>644418</v>
      </c>
      <c r="D22" s="277">
        <v>358445</v>
      </c>
      <c r="E22" s="277">
        <v>33400.414499999999</v>
      </c>
      <c r="F22" s="277">
        <v>26493.299800000001</v>
      </c>
      <c r="G22" s="277">
        <v>30192.2516</v>
      </c>
      <c r="H22" s="277">
        <v>32794.126700000001</v>
      </c>
      <c r="I22" s="277">
        <v>34763.15</v>
      </c>
      <c r="J22" s="277">
        <v>32592.491099999999</v>
      </c>
      <c r="K22" s="277">
        <v>39763.727500000001</v>
      </c>
    </row>
    <row r="23" spans="1:11" x14ac:dyDescent="0.25">
      <c r="A23" s="271"/>
      <c r="B23" s="286" t="s">
        <v>778</v>
      </c>
      <c r="C23" s="280">
        <v>147249</v>
      </c>
      <c r="D23" s="280">
        <v>15277</v>
      </c>
      <c r="E23" s="280">
        <v>1317.5639000000001</v>
      </c>
      <c r="F23" s="280">
        <v>1237.8241</v>
      </c>
      <c r="G23" s="280">
        <v>705.1635</v>
      </c>
      <c r="H23" s="280">
        <v>310.1121</v>
      </c>
      <c r="I23" s="280">
        <v>960.47550000000001</v>
      </c>
      <c r="J23" s="280">
        <v>949.6028</v>
      </c>
      <c r="K23" s="280">
        <v>2800.1329000000001</v>
      </c>
    </row>
    <row r="24" spans="1:11" x14ac:dyDescent="0.25">
      <c r="A24" s="271"/>
      <c r="B24" s="286" t="s">
        <v>389</v>
      </c>
      <c r="C24" s="280">
        <v>97895</v>
      </c>
      <c r="D24" s="280">
        <v>77182</v>
      </c>
      <c r="E24" s="280">
        <v>5493.1059999999998</v>
      </c>
      <c r="F24" s="280">
        <v>4005.1210000000001</v>
      </c>
      <c r="G24" s="280">
        <v>3763.68</v>
      </c>
      <c r="H24" s="280">
        <v>4916.558</v>
      </c>
      <c r="I24" s="280">
        <v>4728.473</v>
      </c>
      <c r="J24" s="280">
        <v>4540.8146999999999</v>
      </c>
      <c r="K24" s="280">
        <v>3632.6774</v>
      </c>
    </row>
    <row r="25" spans="1:11" x14ac:dyDescent="0.25">
      <c r="A25" s="271"/>
      <c r="B25" s="286" t="s">
        <v>779</v>
      </c>
      <c r="C25" s="280">
        <v>187663</v>
      </c>
      <c r="D25" s="280">
        <v>190040</v>
      </c>
      <c r="E25" s="280">
        <v>21511.519899999999</v>
      </c>
      <c r="F25" s="280">
        <v>14430.1738</v>
      </c>
      <c r="G25" s="280">
        <v>17284.620999999999</v>
      </c>
      <c r="H25" s="280">
        <v>17995.8943</v>
      </c>
      <c r="I25" s="280">
        <v>17803.054</v>
      </c>
      <c r="J25" s="280">
        <v>15656.177100000001</v>
      </c>
      <c r="K25" s="280">
        <v>16999.727299999999</v>
      </c>
    </row>
    <row r="26" spans="1:11" x14ac:dyDescent="0.25">
      <c r="A26" s="271"/>
      <c r="B26" s="286" t="s">
        <v>401</v>
      </c>
      <c r="C26" s="280" t="s">
        <v>180</v>
      </c>
      <c r="D26" s="280" t="s">
        <v>180</v>
      </c>
      <c r="E26" s="280">
        <v>0</v>
      </c>
      <c r="F26" s="280">
        <v>0</v>
      </c>
      <c r="G26" s="280">
        <v>0</v>
      </c>
      <c r="H26" s="280">
        <v>0</v>
      </c>
      <c r="I26" s="280">
        <v>0</v>
      </c>
      <c r="J26" s="280">
        <v>0</v>
      </c>
      <c r="K26" s="280">
        <v>0</v>
      </c>
    </row>
    <row r="27" spans="1:11" x14ac:dyDescent="0.25">
      <c r="A27" s="271"/>
      <c r="B27" s="286" t="s">
        <v>422</v>
      </c>
      <c r="C27" s="280">
        <v>81245</v>
      </c>
      <c r="D27" s="280">
        <v>47974</v>
      </c>
      <c r="E27" s="280">
        <v>3371.7257</v>
      </c>
      <c r="F27" s="280">
        <v>4340.4560000000001</v>
      </c>
      <c r="G27" s="280">
        <v>4639.9723000000004</v>
      </c>
      <c r="H27" s="280">
        <v>4709.2955000000002</v>
      </c>
      <c r="I27" s="280">
        <v>5126.6216999999997</v>
      </c>
      <c r="J27" s="280">
        <v>5273.8630999999996</v>
      </c>
      <c r="K27" s="280">
        <v>4574.2322999999997</v>
      </c>
    </row>
    <row r="28" spans="1:11" x14ac:dyDescent="0.25">
      <c r="A28" s="271"/>
      <c r="B28" s="286" t="s">
        <v>138</v>
      </c>
      <c r="C28" s="280">
        <v>130366</v>
      </c>
      <c r="D28" s="280">
        <v>27972</v>
      </c>
      <c r="E28" s="280">
        <v>1706.499</v>
      </c>
      <c r="F28" s="280">
        <v>2479.7249000000002</v>
      </c>
      <c r="G28" s="280">
        <v>3798.8148000000001</v>
      </c>
      <c r="H28" s="280">
        <v>4862.2668000000003</v>
      </c>
      <c r="I28" s="280">
        <v>6144.5258000000003</v>
      </c>
      <c r="J28" s="280">
        <v>6172.0334000000003</v>
      </c>
      <c r="K28" s="280">
        <v>11756.9576</v>
      </c>
    </row>
    <row r="29" spans="1:11" x14ac:dyDescent="0.25">
      <c r="A29" s="276" t="s">
        <v>780</v>
      </c>
      <c r="B29" s="276" t="s">
        <v>781</v>
      </c>
      <c r="C29" s="277">
        <v>9709461</v>
      </c>
      <c r="D29" s="277">
        <v>7455774</v>
      </c>
      <c r="E29" s="277">
        <v>556226.07109999994</v>
      </c>
      <c r="F29" s="277">
        <v>547203.74529999995</v>
      </c>
      <c r="G29" s="277">
        <v>622172.90179999999</v>
      </c>
      <c r="H29" s="277">
        <v>565861.34660000005</v>
      </c>
      <c r="I29" s="277">
        <v>619424.82940000005</v>
      </c>
      <c r="J29" s="277">
        <v>508342.79519999999</v>
      </c>
      <c r="K29" s="277">
        <v>642366.6102</v>
      </c>
    </row>
    <row r="30" spans="1:11" x14ac:dyDescent="0.25">
      <c r="A30" s="271"/>
      <c r="B30" s="286" t="s">
        <v>400</v>
      </c>
      <c r="C30" s="280">
        <v>2675688</v>
      </c>
      <c r="D30" s="280">
        <v>2643948</v>
      </c>
      <c r="E30" s="280">
        <v>220538.28520000001</v>
      </c>
      <c r="F30" s="280">
        <v>168042.5857</v>
      </c>
      <c r="G30" s="280">
        <v>218630.09710000001</v>
      </c>
      <c r="H30" s="280">
        <v>192830.7948</v>
      </c>
      <c r="I30" s="280">
        <v>236489.23759999999</v>
      </c>
      <c r="J30" s="280">
        <v>195672.9742</v>
      </c>
      <c r="K30" s="280">
        <v>203604.49919999999</v>
      </c>
    </row>
    <row r="31" spans="1:11" x14ac:dyDescent="0.25">
      <c r="A31" s="271"/>
      <c r="B31" s="286" t="s">
        <v>409</v>
      </c>
      <c r="C31" s="280">
        <v>1518664</v>
      </c>
      <c r="D31" s="280">
        <v>1021887</v>
      </c>
      <c r="E31" s="280">
        <v>99194.328899999993</v>
      </c>
      <c r="F31" s="280">
        <v>72049.562099999996</v>
      </c>
      <c r="G31" s="280">
        <v>63596.469299999997</v>
      </c>
      <c r="H31" s="280">
        <v>103915.1823</v>
      </c>
      <c r="I31" s="280">
        <v>97151.813500000004</v>
      </c>
      <c r="J31" s="280">
        <v>73185.5196</v>
      </c>
      <c r="K31" s="280">
        <v>74322.446899999995</v>
      </c>
    </row>
    <row r="32" spans="1:11" x14ac:dyDescent="0.25">
      <c r="A32" s="271"/>
      <c r="B32" s="286" t="s">
        <v>420</v>
      </c>
      <c r="C32" s="280">
        <v>3411598</v>
      </c>
      <c r="D32" s="280">
        <v>2762906</v>
      </c>
      <c r="E32" s="280">
        <v>168468.4963</v>
      </c>
      <c r="F32" s="280">
        <v>225535.304</v>
      </c>
      <c r="G32" s="280">
        <v>245878.14540000001</v>
      </c>
      <c r="H32" s="280">
        <v>179285.7512</v>
      </c>
      <c r="I32" s="280">
        <v>207677.58009999999</v>
      </c>
      <c r="J32" s="280">
        <v>161913.85140000001</v>
      </c>
      <c r="K32" s="280">
        <v>279659.07339999999</v>
      </c>
    </row>
    <row r="33" spans="1:11" x14ac:dyDescent="0.25">
      <c r="A33" s="271"/>
      <c r="B33" s="286" t="s">
        <v>424</v>
      </c>
      <c r="C33" s="280">
        <v>1469218</v>
      </c>
      <c r="D33" s="280">
        <v>711917</v>
      </c>
      <c r="E33" s="280">
        <v>51791.824500000002</v>
      </c>
      <c r="F33" s="280">
        <v>62077.019699999997</v>
      </c>
      <c r="G33" s="280">
        <v>64571.201399999998</v>
      </c>
      <c r="H33" s="280">
        <v>63510.7716</v>
      </c>
      <c r="I33" s="280">
        <v>54980.214800000002</v>
      </c>
      <c r="J33" s="280">
        <v>47122.181799999998</v>
      </c>
      <c r="K33" s="280">
        <v>56749.1607</v>
      </c>
    </row>
    <row r="34" spans="1:11" x14ac:dyDescent="0.25">
      <c r="A34" s="271"/>
      <c r="B34" s="286" t="s">
        <v>138</v>
      </c>
      <c r="C34" s="280">
        <v>634292</v>
      </c>
      <c r="D34" s="280">
        <v>315115</v>
      </c>
      <c r="E34" s="280">
        <v>16233.136200000001</v>
      </c>
      <c r="F34" s="280">
        <v>19499.273799999999</v>
      </c>
      <c r="G34" s="280">
        <v>29496.988600000001</v>
      </c>
      <c r="H34" s="280">
        <v>26318.846699999998</v>
      </c>
      <c r="I34" s="280">
        <v>23125.983400000001</v>
      </c>
      <c r="J34" s="280">
        <v>30448.268199999999</v>
      </c>
      <c r="K34" s="280">
        <v>28031.43</v>
      </c>
    </row>
    <row r="35" spans="1:11" x14ac:dyDescent="0.25">
      <c r="A35" s="276" t="s">
        <v>782</v>
      </c>
      <c r="B35" s="276" t="s">
        <v>783</v>
      </c>
      <c r="C35" s="277">
        <v>20398339</v>
      </c>
      <c r="D35" s="277">
        <v>18884120</v>
      </c>
      <c r="E35" s="277">
        <v>1487282.398</v>
      </c>
      <c r="F35" s="277">
        <v>1301488.93148</v>
      </c>
      <c r="G35" s="277">
        <v>1661429.9034</v>
      </c>
      <c r="H35" s="277">
        <v>1298186.1806000001</v>
      </c>
      <c r="I35" s="277">
        <v>1352362.6531</v>
      </c>
      <c r="J35" s="277">
        <v>1546065.00358</v>
      </c>
      <c r="K35" s="277">
        <v>1637127.1335</v>
      </c>
    </row>
    <row r="36" spans="1:11" x14ac:dyDescent="0.25">
      <c r="A36" s="271"/>
      <c r="B36" s="286" t="s">
        <v>140</v>
      </c>
      <c r="C36" s="280">
        <v>885411</v>
      </c>
      <c r="D36" s="280">
        <v>379665</v>
      </c>
      <c r="E36" s="280">
        <v>23652.5219</v>
      </c>
      <c r="F36" s="280">
        <v>14428.9154</v>
      </c>
      <c r="G36" s="280">
        <v>55277.26</v>
      </c>
      <c r="H36" s="280">
        <v>20348.297399999999</v>
      </c>
      <c r="I36" s="280">
        <v>21970.1309</v>
      </c>
      <c r="J36" s="280">
        <v>7272.6525000000001</v>
      </c>
      <c r="K36" s="280">
        <v>58263.813300000002</v>
      </c>
    </row>
    <row r="37" spans="1:11" x14ac:dyDescent="0.25">
      <c r="A37" s="271"/>
      <c r="B37" s="286" t="s">
        <v>784</v>
      </c>
      <c r="C37" s="280">
        <v>17953</v>
      </c>
      <c r="D37" s="280">
        <v>15111</v>
      </c>
      <c r="E37" s="280">
        <v>959.43499999999995</v>
      </c>
      <c r="F37" s="280">
        <v>438.84</v>
      </c>
      <c r="G37" s="280">
        <v>492.31299999999999</v>
      </c>
      <c r="H37" s="280">
        <v>727.745</v>
      </c>
      <c r="I37" s="280">
        <v>1860.7094999999999</v>
      </c>
      <c r="J37" s="280">
        <v>1029.336</v>
      </c>
      <c r="K37" s="280">
        <v>389.154</v>
      </c>
    </row>
    <row r="38" spans="1:11" x14ac:dyDescent="0.25">
      <c r="A38" s="271"/>
      <c r="B38" s="286" t="s">
        <v>141</v>
      </c>
      <c r="C38" s="280">
        <v>2303814</v>
      </c>
      <c r="D38" s="280">
        <v>2545609</v>
      </c>
      <c r="E38" s="280">
        <v>121004.7702</v>
      </c>
      <c r="F38" s="280">
        <v>181966.6863</v>
      </c>
      <c r="G38" s="280">
        <v>232230.18609999999</v>
      </c>
      <c r="H38" s="280">
        <v>209450.2647</v>
      </c>
      <c r="I38" s="280">
        <v>161977.04380000001</v>
      </c>
      <c r="J38" s="280">
        <v>98514.506999999998</v>
      </c>
      <c r="K38" s="280">
        <v>178183.8143</v>
      </c>
    </row>
    <row r="39" spans="1:11" x14ac:dyDescent="0.25">
      <c r="A39" s="271"/>
      <c r="B39" s="286" t="s">
        <v>418</v>
      </c>
      <c r="C39" s="280">
        <v>4231346</v>
      </c>
      <c r="D39" s="280">
        <v>3324307</v>
      </c>
      <c r="E39" s="280">
        <v>410368.73759999999</v>
      </c>
      <c r="F39" s="280">
        <v>362537.92128000001</v>
      </c>
      <c r="G39" s="280">
        <v>388814.23570000002</v>
      </c>
      <c r="H39" s="280">
        <v>293224.79259999999</v>
      </c>
      <c r="I39" s="280">
        <v>255184.07389999999</v>
      </c>
      <c r="J39" s="280">
        <v>459814.76730000001</v>
      </c>
      <c r="K39" s="280">
        <v>302885.08639999997</v>
      </c>
    </row>
    <row r="40" spans="1:11" x14ac:dyDescent="0.25">
      <c r="A40" s="271"/>
      <c r="B40" s="286" t="s">
        <v>425</v>
      </c>
      <c r="C40" s="280">
        <v>943580</v>
      </c>
      <c r="D40" s="280">
        <v>477599</v>
      </c>
      <c r="E40" s="280">
        <v>48631.224699999999</v>
      </c>
      <c r="F40" s="280">
        <v>45417.008999999998</v>
      </c>
      <c r="G40" s="280">
        <v>34974.852099999996</v>
      </c>
      <c r="H40" s="280">
        <v>45354.634400000003</v>
      </c>
      <c r="I40" s="280">
        <v>47928.639300000003</v>
      </c>
      <c r="J40" s="280">
        <v>31259.0514</v>
      </c>
      <c r="K40" s="280">
        <v>45240.887499999997</v>
      </c>
    </row>
    <row r="41" spans="1:11" x14ac:dyDescent="0.25">
      <c r="A41" s="271"/>
      <c r="B41" s="286" t="s">
        <v>785</v>
      </c>
      <c r="C41" s="280">
        <v>8751986</v>
      </c>
      <c r="D41" s="280">
        <v>7438922</v>
      </c>
      <c r="E41" s="280">
        <v>417395.20069999999</v>
      </c>
      <c r="F41" s="280">
        <v>377137.804</v>
      </c>
      <c r="G41" s="280">
        <v>515588.20730000001</v>
      </c>
      <c r="H41" s="280">
        <v>437495.97090000001</v>
      </c>
      <c r="I41" s="280">
        <v>521749.07659999997</v>
      </c>
      <c r="J41" s="280">
        <v>522149.69188</v>
      </c>
      <c r="K41" s="280">
        <v>630513.70189999999</v>
      </c>
    </row>
    <row r="42" spans="1:11" x14ac:dyDescent="0.25">
      <c r="A42" s="271"/>
      <c r="B42" s="286" t="s">
        <v>138</v>
      </c>
      <c r="C42" s="280">
        <v>3264250</v>
      </c>
      <c r="D42" s="280">
        <v>4702908</v>
      </c>
      <c r="E42" s="280">
        <v>465270.50790000003</v>
      </c>
      <c r="F42" s="280">
        <v>319561.75550000003</v>
      </c>
      <c r="G42" s="280">
        <v>434052.8492</v>
      </c>
      <c r="H42" s="280">
        <v>291584.47560000001</v>
      </c>
      <c r="I42" s="280">
        <v>341692.9791</v>
      </c>
      <c r="J42" s="280">
        <v>426024.9975</v>
      </c>
      <c r="K42" s="280">
        <v>421650.67609999998</v>
      </c>
    </row>
    <row r="43" spans="1:11" x14ac:dyDescent="0.25">
      <c r="A43" s="276" t="s">
        <v>786</v>
      </c>
      <c r="B43" s="276" t="s">
        <v>787</v>
      </c>
      <c r="C43" s="277">
        <v>396929</v>
      </c>
      <c r="D43" s="277">
        <v>728239</v>
      </c>
      <c r="E43" s="277">
        <v>58501.604800000001</v>
      </c>
      <c r="F43" s="277">
        <v>43957.455999999998</v>
      </c>
      <c r="G43" s="277">
        <v>64950.082300000002</v>
      </c>
      <c r="H43" s="277">
        <v>53116.1895</v>
      </c>
      <c r="I43" s="277">
        <v>52291.913999999997</v>
      </c>
      <c r="J43" s="277">
        <v>29463.471000000001</v>
      </c>
      <c r="K43" s="277">
        <v>30347.403300000002</v>
      </c>
    </row>
    <row r="44" spans="1:11" x14ac:dyDescent="0.25">
      <c r="A44" s="271"/>
      <c r="B44" s="286" t="s">
        <v>386</v>
      </c>
      <c r="C44" s="280">
        <v>355925</v>
      </c>
      <c r="D44" s="280">
        <v>700997</v>
      </c>
      <c r="E44" s="280">
        <v>57306.263299999999</v>
      </c>
      <c r="F44" s="280">
        <v>42694.914100000002</v>
      </c>
      <c r="G44" s="280">
        <v>63483.626900000003</v>
      </c>
      <c r="H44" s="280">
        <v>52425.287499999999</v>
      </c>
      <c r="I44" s="280">
        <v>49757.613799999999</v>
      </c>
      <c r="J44" s="280">
        <v>28291.412700000001</v>
      </c>
      <c r="K44" s="280">
        <v>29086.978999999999</v>
      </c>
    </row>
    <row r="45" spans="1:11" x14ac:dyDescent="0.25">
      <c r="A45" s="271"/>
      <c r="B45" s="286" t="s">
        <v>788</v>
      </c>
      <c r="C45" s="280">
        <v>38028</v>
      </c>
      <c r="D45" s="280">
        <v>25027</v>
      </c>
      <c r="E45" s="280">
        <v>1195.3415</v>
      </c>
      <c r="F45" s="280">
        <v>1217.9078999999999</v>
      </c>
      <c r="G45" s="280">
        <v>1422.7893999999999</v>
      </c>
      <c r="H45" s="280">
        <v>690.90200000000004</v>
      </c>
      <c r="I45" s="280">
        <v>2452.9281999999998</v>
      </c>
      <c r="J45" s="280">
        <v>1172.0582999999999</v>
      </c>
      <c r="K45" s="280">
        <v>1054.1403</v>
      </c>
    </row>
    <row r="46" spans="1:11" x14ac:dyDescent="0.25">
      <c r="A46" s="271"/>
      <c r="B46" s="286" t="s">
        <v>138</v>
      </c>
      <c r="C46" s="280">
        <v>2977</v>
      </c>
      <c r="D46" s="280">
        <v>2215</v>
      </c>
      <c r="E46" s="280">
        <v>0</v>
      </c>
      <c r="F46" s="280">
        <v>44.634</v>
      </c>
      <c r="G46" s="280">
        <v>43.665999999999997</v>
      </c>
      <c r="H46" s="280">
        <v>0</v>
      </c>
      <c r="I46" s="280">
        <v>81.372</v>
      </c>
      <c r="J46" s="280">
        <v>0</v>
      </c>
      <c r="K46" s="280">
        <v>206.28399999999999</v>
      </c>
    </row>
    <row r="47" spans="1:11" x14ac:dyDescent="0.25">
      <c r="A47" s="276" t="s">
        <v>789</v>
      </c>
      <c r="B47" s="276" t="s">
        <v>138</v>
      </c>
      <c r="C47" s="277">
        <v>635175</v>
      </c>
      <c r="D47" s="277">
        <v>303969</v>
      </c>
      <c r="E47" s="277">
        <v>18979.976200000001</v>
      </c>
      <c r="F47" s="277">
        <v>14172.7765</v>
      </c>
      <c r="G47" s="277">
        <v>13052.3667</v>
      </c>
      <c r="H47" s="277">
        <v>12159.8676</v>
      </c>
      <c r="I47" s="277">
        <v>18237.4185</v>
      </c>
      <c r="J47" s="277">
        <v>13006.2271</v>
      </c>
      <c r="K47" s="277">
        <v>13362.960499999999</v>
      </c>
    </row>
    <row r="48" spans="1:11" x14ac:dyDescent="0.25">
      <c r="A48" s="276" t="s">
        <v>757</v>
      </c>
      <c r="B48" s="276" t="s">
        <v>801</v>
      </c>
      <c r="C48" s="277">
        <v>69984994</v>
      </c>
      <c r="D48" s="277">
        <v>51453314</v>
      </c>
      <c r="E48" s="277">
        <v>3849673.6505299993</v>
      </c>
      <c r="F48" s="277">
        <v>4218571.0468799993</v>
      </c>
      <c r="G48" s="277">
        <v>4886535.7541000014</v>
      </c>
      <c r="H48" s="277">
        <v>4437990.8962000012</v>
      </c>
      <c r="I48" s="277">
        <v>4597037.2961999997</v>
      </c>
      <c r="J48" s="277">
        <v>4512028.0551900007</v>
      </c>
      <c r="K48" s="277">
        <v>5110783.1895799991</v>
      </c>
    </row>
    <row r="49" spans="1:15" x14ac:dyDescent="0.25">
      <c r="A49" s="276" t="s">
        <v>791</v>
      </c>
      <c r="B49" s="276" t="s">
        <v>802</v>
      </c>
      <c r="C49" s="277">
        <v>4272685</v>
      </c>
      <c r="D49" s="277">
        <v>2235006</v>
      </c>
      <c r="E49" s="277">
        <v>185939.24937000001</v>
      </c>
      <c r="F49" s="277">
        <v>166211.6974</v>
      </c>
      <c r="G49" s="277">
        <v>285373.68803360005</v>
      </c>
      <c r="H49" s="277">
        <v>174856.84145999997</v>
      </c>
      <c r="I49" s="277">
        <v>181123.2694624</v>
      </c>
      <c r="J49" s="277">
        <v>177773.90714</v>
      </c>
      <c r="K49" s="277">
        <v>201364.857669452</v>
      </c>
    </row>
    <row r="50" spans="1:15" x14ac:dyDescent="0.25">
      <c r="A50" s="276" t="s">
        <v>793</v>
      </c>
      <c r="B50" s="276" t="s">
        <v>803</v>
      </c>
      <c r="C50" s="277">
        <v>65712310</v>
      </c>
      <c r="D50" s="277">
        <v>49218309</v>
      </c>
      <c r="E50" s="277">
        <v>3663734.4011599994</v>
      </c>
      <c r="F50" s="277">
        <v>4052359.3494800022</v>
      </c>
      <c r="G50" s="277">
        <v>4601162.0660664011</v>
      </c>
      <c r="H50" s="277">
        <v>4263134.0547399996</v>
      </c>
      <c r="I50" s="277">
        <v>4415914.0267375996</v>
      </c>
      <c r="J50" s="277">
        <v>4334254.1480500009</v>
      </c>
      <c r="K50" s="277">
        <v>4909418.3319105469</v>
      </c>
    </row>
    <row r="51" spans="1:15" x14ac:dyDescent="0.25">
      <c r="A51" s="276" t="s">
        <v>795</v>
      </c>
      <c r="B51" s="276" t="s">
        <v>804</v>
      </c>
      <c r="C51" s="277">
        <v>5830650</v>
      </c>
      <c r="D51" s="277">
        <v>2615690</v>
      </c>
      <c r="E51" s="277">
        <v>88255.187215020356</v>
      </c>
      <c r="F51" s="277">
        <v>120604.50057178093</v>
      </c>
      <c r="G51" s="277">
        <v>-47112.347061978078</v>
      </c>
      <c r="H51" s="277">
        <v>88817.238797140861</v>
      </c>
      <c r="I51" s="277">
        <v>156110.03066743465</v>
      </c>
      <c r="J51" s="277">
        <v>114711.22349891036</v>
      </c>
      <c r="K51" s="277">
        <v>137603.78049891035</v>
      </c>
    </row>
    <row r="52" spans="1:15" ht="15.75" thickBot="1" x14ac:dyDescent="0.3">
      <c r="A52" s="292"/>
      <c r="B52" s="292"/>
      <c r="C52" s="292"/>
      <c r="D52" s="292"/>
      <c r="F52" s="292"/>
      <c r="G52" s="292"/>
      <c r="H52" s="292"/>
      <c r="I52" s="342"/>
    </row>
    <row r="53" spans="1:15" ht="15.75" thickTop="1" x14ac:dyDescent="0.25">
      <c r="A53" s="539" t="s">
        <v>850</v>
      </c>
      <c r="B53" s="539"/>
      <c r="C53" s="539"/>
      <c r="D53" s="539"/>
      <c r="E53" s="539"/>
      <c r="F53" s="539"/>
      <c r="G53" s="539"/>
      <c r="H53" s="539"/>
      <c r="I53" s="539"/>
      <c r="J53" s="539"/>
      <c r="K53" s="539"/>
    </row>
    <row r="54" spans="1:15" x14ac:dyDescent="0.25">
      <c r="A54" s="561" t="s">
        <v>805</v>
      </c>
      <c r="B54" s="561"/>
      <c r="C54" s="561"/>
      <c r="D54" s="561"/>
      <c r="E54" s="561"/>
      <c r="F54" s="561"/>
      <c r="G54" s="561"/>
      <c r="H54" s="561"/>
      <c r="I54" s="561"/>
      <c r="J54" s="561"/>
      <c r="K54" s="561"/>
    </row>
    <row r="55" spans="1:15" ht="24.75" customHeight="1" x14ac:dyDescent="0.25">
      <c r="A55" s="560" t="s">
        <v>893</v>
      </c>
      <c r="B55" s="560"/>
      <c r="C55" s="560"/>
      <c r="D55" s="560"/>
      <c r="E55" s="560"/>
      <c r="F55" s="560"/>
      <c r="G55" s="560"/>
      <c r="H55" s="560"/>
      <c r="I55" s="560"/>
      <c r="J55" s="560"/>
      <c r="K55" s="560"/>
      <c r="L55" s="321"/>
      <c r="M55" s="321"/>
      <c r="N55" s="321"/>
      <c r="O55" s="321"/>
    </row>
    <row r="56" spans="1:15" x14ac:dyDescent="0.25">
      <c r="A56" s="560" t="s">
        <v>894</v>
      </c>
      <c r="B56" s="560"/>
      <c r="C56" s="560"/>
      <c r="D56" s="560"/>
      <c r="E56" s="560"/>
      <c r="F56" s="560"/>
      <c r="G56" s="560"/>
      <c r="H56" s="560"/>
      <c r="I56" s="560"/>
      <c r="J56" s="560"/>
      <c r="K56" s="560"/>
    </row>
  </sheetData>
  <mergeCells count="12">
    <mergeCell ref="A56:K56"/>
    <mergeCell ref="A55:K55"/>
    <mergeCell ref="A54:K54"/>
    <mergeCell ref="A53:K53"/>
    <mergeCell ref="A1:J1"/>
    <mergeCell ref="A2:J2"/>
    <mergeCell ref="A3:J3"/>
    <mergeCell ref="A4:A5"/>
    <mergeCell ref="B4:B5"/>
    <mergeCell ref="C4:C5"/>
    <mergeCell ref="D4:D5"/>
    <mergeCell ref="G4:K4"/>
  </mergeCells>
  <pageMargins left="0.7" right="0.7" top="0.75" bottom="0.75" header="0.3" footer="0.3"/>
  <pageSetup paperSize="9" scale="67"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115" zoomScaleNormal="100" zoomScaleSheetLayoutView="115" workbookViewId="0">
      <selection activeCell="O12" sqref="O12"/>
    </sheetView>
  </sheetViews>
  <sheetFormatPr defaultColWidth="9.125" defaultRowHeight="14.25" x14ac:dyDescent="0.2"/>
  <cols>
    <col min="1" max="1" width="7.25" style="2" bestFit="1" customWidth="1"/>
    <col min="2" max="10" width="8.125" style="2" bestFit="1" customWidth="1"/>
    <col min="11" max="11" width="8.75" style="2" bestFit="1" customWidth="1"/>
    <col min="12" max="16384" width="9.125" style="2"/>
  </cols>
  <sheetData>
    <row r="1" spans="1:11" ht="18.75" x14ac:dyDescent="0.2">
      <c r="A1" s="364" t="s">
        <v>25</v>
      </c>
      <c r="B1" s="364"/>
      <c r="C1" s="364"/>
      <c r="D1" s="364"/>
      <c r="E1" s="364"/>
      <c r="F1" s="364"/>
      <c r="G1" s="364"/>
      <c r="H1" s="364"/>
      <c r="I1" s="364"/>
      <c r="J1" s="364"/>
      <c r="K1" s="364"/>
    </row>
    <row r="2" spans="1:11" ht="15" x14ac:dyDescent="0.2">
      <c r="A2" s="365" t="s">
        <v>918</v>
      </c>
      <c r="B2" s="365"/>
      <c r="C2" s="365"/>
      <c r="D2" s="365"/>
      <c r="E2" s="365"/>
      <c r="F2" s="365"/>
      <c r="G2" s="365"/>
      <c r="H2" s="365"/>
      <c r="I2" s="365"/>
      <c r="J2" s="365"/>
      <c r="K2" s="365"/>
    </row>
    <row r="3" spans="1:11" ht="15" thickBot="1" x14ac:dyDescent="0.25">
      <c r="A3" s="366"/>
      <c r="B3" s="366"/>
      <c r="C3" s="366"/>
      <c r="D3" s="366"/>
      <c r="E3" s="366"/>
      <c r="F3" s="366"/>
      <c r="G3" s="366"/>
      <c r="H3" s="366"/>
      <c r="I3" s="366"/>
      <c r="J3" s="366"/>
      <c r="K3" s="366"/>
    </row>
    <row r="4" spans="1:11" ht="15.75" thickTop="1" thickBot="1" x14ac:dyDescent="0.25">
      <c r="A4" s="12" t="s">
        <v>26</v>
      </c>
      <c r="B4" s="13" t="s">
        <v>27</v>
      </c>
      <c r="C4" s="13" t="s">
        <v>28</v>
      </c>
      <c r="D4" s="13" t="s">
        <v>29</v>
      </c>
      <c r="E4" s="13" t="s">
        <v>30</v>
      </c>
      <c r="F4" s="13" t="s">
        <v>31</v>
      </c>
      <c r="G4" s="13" t="s">
        <v>32</v>
      </c>
      <c r="H4" s="13" t="s">
        <v>33</v>
      </c>
      <c r="I4" s="13" t="s">
        <v>34</v>
      </c>
      <c r="J4" s="13" t="s">
        <v>35</v>
      </c>
      <c r="K4" s="13" t="s">
        <v>36</v>
      </c>
    </row>
    <row r="5" spans="1:11" ht="15" thickTop="1" x14ac:dyDescent="0.2">
      <c r="A5" s="14" t="s">
        <v>37</v>
      </c>
      <c r="B5" s="14">
        <v>98.654300000000006</v>
      </c>
      <c r="C5" s="14">
        <v>101.71939999999999</v>
      </c>
      <c r="D5" s="14">
        <v>104.7388</v>
      </c>
      <c r="E5" s="14">
        <v>105.425</v>
      </c>
      <c r="F5" s="14">
        <v>124.35339999999999</v>
      </c>
      <c r="G5" s="14">
        <v>158.8297</v>
      </c>
      <c r="H5" s="14">
        <v>166.76249999999999</v>
      </c>
      <c r="I5" s="14">
        <v>159.60159999999999</v>
      </c>
      <c r="J5" s="14">
        <v>219.43709999999999</v>
      </c>
      <c r="K5" s="14">
        <v>281.00720000000001</v>
      </c>
    </row>
    <row r="6" spans="1:11" x14ac:dyDescent="0.2">
      <c r="A6" s="14" t="s">
        <v>38</v>
      </c>
      <c r="B6" s="14">
        <v>100.08969999999999</v>
      </c>
      <c r="C6" s="14">
        <v>102.3361</v>
      </c>
      <c r="D6" s="14">
        <v>104.6221</v>
      </c>
      <c r="E6" s="14">
        <v>105.3079</v>
      </c>
      <c r="F6" s="14">
        <v>123.78959999999999</v>
      </c>
      <c r="G6" s="14">
        <v>158.077</v>
      </c>
      <c r="H6" s="14">
        <v>167.7064</v>
      </c>
      <c r="I6" s="14">
        <v>164.09970000000001</v>
      </c>
      <c r="J6" s="14">
        <v>220.88630000000001</v>
      </c>
      <c r="K6" s="14">
        <v>293.80810000000002</v>
      </c>
    </row>
    <row r="7" spans="1:11" x14ac:dyDescent="0.2">
      <c r="A7" s="14" t="s">
        <v>39</v>
      </c>
      <c r="B7" s="14">
        <v>102.3425</v>
      </c>
      <c r="C7" s="14">
        <v>104.2068</v>
      </c>
      <c r="D7" s="14">
        <v>104.53959999999999</v>
      </c>
      <c r="E7" s="14">
        <v>105.3207</v>
      </c>
      <c r="F7" s="14">
        <v>124.08159999999999</v>
      </c>
      <c r="G7" s="14">
        <v>156.1764</v>
      </c>
      <c r="H7" s="14">
        <v>165.85409999999999</v>
      </c>
      <c r="I7" s="14">
        <v>168.05670000000001</v>
      </c>
      <c r="J7" s="14">
        <v>230.4659</v>
      </c>
      <c r="K7" s="14">
        <v>297.75420000000003</v>
      </c>
    </row>
    <row r="8" spans="1:11" x14ac:dyDescent="0.2">
      <c r="A8" s="14" t="s">
        <v>40</v>
      </c>
      <c r="B8" s="14">
        <v>102.75369999999999</v>
      </c>
      <c r="C8" s="14">
        <v>104.4807</v>
      </c>
      <c r="D8" s="14">
        <v>104.5985</v>
      </c>
      <c r="E8" s="14">
        <v>105.3391</v>
      </c>
      <c r="F8" s="14">
        <v>130.38310000000001</v>
      </c>
      <c r="G8" s="14">
        <v>155.94909999999999</v>
      </c>
      <c r="H8" s="14">
        <v>162.80000000000001</v>
      </c>
      <c r="I8" s="14">
        <v>171.69479999999999</v>
      </c>
      <c r="J8" s="14">
        <v>220.57239999999999</v>
      </c>
      <c r="K8" s="14">
        <v>280.35680000000002</v>
      </c>
    </row>
    <row r="9" spans="1:11" x14ac:dyDescent="0.2">
      <c r="A9" s="14" t="s">
        <v>41</v>
      </c>
      <c r="B9" s="14">
        <v>101.78740000000001</v>
      </c>
      <c r="C9" s="14">
        <v>105.37260000000001</v>
      </c>
      <c r="D9" s="14">
        <v>104.6935</v>
      </c>
      <c r="E9" s="14">
        <v>105.3626</v>
      </c>
      <c r="F9" s="14">
        <v>133.50409999999999</v>
      </c>
      <c r="G9" s="14">
        <v>155.36750000000001</v>
      </c>
      <c r="H9" s="14">
        <v>159.2122</v>
      </c>
      <c r="I9" s="14">
        <v>173.02549999999999</v>
      </c>
      <c r="J9" s="14">
        <v>222.31049999999999</v>
      </c>
      <c r="K9" s="14">
        <v>285.52069999999998</v>
      </c>
    </row>
    <row r="10" spans="1:11" x14ac:dyDescent="0.2">
      <c r="A10" s="14" t="s">
        <v>42</v>
      </c>
      <c r="B10" s="14">
        <v>100.82340000000001</v>
      </c>
      <c r="C10" s="14">
        <v>104.65779999999999</v>
      </c>
      <c r="D10" s="14">
        <v>104.7248</v>
      </c>
      <c r="E10" s="14">
        <v>108.6974</v>
      </c>
      <c r="F10" s="14">
        <v>138.47130000000001</v>
      </c>
      <c r="G10" s="14">
        <v>154.91999999999999</v>
      </c>
      <c r="H10" s="14">
        <v>160.0795</v>
      </c>
      <c r="I10" s="14">
        <v>177.1764</v>
      </c>
      <c r="J10" s="14">
        <v>224.76240000000001</v>
      </c>
      <c r="K10" s="14">
        <v>283.29610000000002</v>
      </c>
    </row>
    <row r="11" spans="1:11" x14ac:dyDescent="0.2">
      <c r="A11" s="14" t="s">
        <v>43</v>
      </c>
      <c r="B11" s="14">
        <v>100.68340000000001</v>
      </c>
      <c r="C11" s="14">
        <v>104.83880000000001</v>
      </c>
      <c r="D11" s="14">
        <v>104.73009999999999</v>
      </c>
      <c r="E11" s="14">
        <v>110.40300000000001</v>
      </c>
      <c r="F11" s="14">
        <v>138.6951</v>
      </c>
      <c r="G11" s="14">
        <v>154.65610000000001</v>
      </c>
      <c r="H11" s="14">
        <v>160.15360000000001</v>
      </c>
      <c r="I11" s="14">
        <v>176.3108</v>
      </c>
      <c r="J11" s="14">
        <v>234.136</v>
      </c>
      <c r="K11" s="88">
        <v>280.32061128526647</v>
      </c>
    </row>
    <row r="12" spans="1:11" x14ac:dyDescent="0.2">
      <c r="A12" s="14" t="s">
        <v>44</v>
      </c>
      <c r="B12" s="14">
        <v>101.3651</v>
      </c>
      <c r="C12" s="14">
        <v>104.6232</v>
      </c>
      <c r="D12" s="14">
        <v>104.7204</v>
      </c>
      <c r="E12" s="14">
        <v>110.4342</v>
      </c>
      <c r="F12" s="14">
        <v>138.5307</v>
      </c>
      <c r="G12" s="14">
        <v>154.26339999999999</v>
      </c>
      <c r="H12" s="14">
        <v>159.13130000000001</v>
      </c>
      <c r="I12" s="14">
        <v>175.48230000000001</v>
      </c>
      <c r="J12" s="14">
        <v>266.6764</v>
      </c>
      <c r="K12" s="88">
        <v>279.18166969146972</v>
      </c>
    </row>
    <row r="13" spans="1:11" x14ac:dyDescent="0.2">
      <c r="A13" s="14" t="s">
        <v>45</v>
      </c>
      <c r="B13" s="14">
        <v>101.7598</v>
      </c>
      <c r="C13" s="14">
        <v>104.64700000000001</v>
      </c>
      <c r="D13" s="14">
        <v>104.74169999999999</v>
      </c>
      <c r="E13" s="14">
        <v>112.0689</v>
      </c>
      <c r="F13" s="14">
        <v>139.16630000000001</v>
      </c>
      <c r="G13" s="14">
        <v>158.44720000000001</v>
      </c>
      <c r="H13" s="14">
        <v>156.02979999999999</v>
      </c>
      <c r="I13" s="14">
        <v>179.6173</v>
      </c>
      <c r="J13" s="14">
        <v>280.20249999999999</v>
      </c>
      <c r="K13" s="88">
        <v>278.70496551724142</v>
      </c>
    </row>
    <row r="14" spans="1:11" x14ac:dyDescent="0.2">
      <c r="A14" s="14" t="s">
        <v>46</v>
      </c>
      <c r="B14" s="14">
        <v>101.7004</v>
      </c>
      <c r="C14" s="14">
        <v>104.6738</v>
      </c>
      <c r="D14" s="14">
        <v>104.7474</v>
      </c>
      <c r="E14" s="14">
        <v>115.4216</v>
      </c>
      <c r="F14" s="14">
        <v>141.16460000000001</v>
      </c>
      <c r="G14" s="14">
        <v>164.43729999999999</v>
      </c>
      <c r="H14" s="14">
        <v>153.07689999999999</v>
      </c>
      <c r="I14" s="14">
        <v>184.4813</v>
      </c>
      <c r="J14" s="14">
        <v>284.94569999999999</v>
      </c>
      <c r="K14" s="88">
        <v>278.14245009074409</v>
      </c>
    </row>
    <row r="15" spans="1:11" x14ac:dyDescent="0.2">
      <c r="A15" s="14" t="s">
        <v>47</v>
      </c>
      <c r="B15" s="14">
        <v>101.8043</v>
      </c>
      <c r="C15" s="14">
        <v>104.67870000000001</v>
      </c>
      <c r="D15" s="14">
        <v>104.7381</v>
      </c>
      <c r="E15" s="14">
        <v>115.4469</v>
      </c>
      <c r="F15" s="14">
        <v>145.69220000000001</v>
      </c>
      <c r="G15" s="14">
        <v>160.07669999999999</v>
      </c>
      <c r="H15" s="14">
        <v>153.2928</v>
      </c>
      <c r="I15" s="14">
        <v>195.50040000000001</v>
      </c>
      <c r="J15" s="14">
        <v>285.48599999999999</v>
      </c>
      <c r="K15" s="88">
        <v>278.25008210180624</v>
      </c>
    </row>
    <row r="16" spans="1:11" x14ac:dyDescent="0.2">
      <c r="A16" s="14" t="s">
        <v>48</v>
      </c>
      <c r="B16" s="14">
        <v>101.77249999999999</v>
      </c>
      <c r="C16" s="14">
        <v>104.5864</v>
      </c>
      <c r="D16" s="14">
        <v>104.7702</v>
      </c>
      <c r="E16" s="14">
        <v>118.9055</v>
      </c>
      <c r="F16" s="14">
        <v>155.2491</v>
      </c>
      <c r="G16" s="14">
        <v>165.10390000000001</v>
      </c>
      <c r="H16" s="14">
        <v>156.16380000000001</v>
      </c>
      <c r="I16" s="14">
        <v>204.3674</v>
      </c>
      <c r="J16" s="14">
        <v>286.58409999999998</v>
      </c>
      <c r="K16" s="14"/>
    </row>
    <row r="17" spans="1:11" x14ac:dyDescent="0.2">
      <c r="A17" s="14" t="s">
        <v>49</v>
      </c>
      <c r="B17" s="14">
        <v>100.3622</v>
      </c>
      <c r="C17" s="14">
        <v>102.75409999999999</v>
      </c>
      <c r="D17" s="14">
        <v>104.6335</v>
      </c>
      <c r="E17" s="14">
        <v>105.35120000000001</v>
      </c>
      <c r="F17" s="14">
        <v>124.0749</v>
      </c>
      <c r="G17" s="14">
        <v>157.6944</v>
      </c>
      <c r="H17" s="14">
        <v>166.77430000000001</v>
      </c>
      <c r="I17" s="14">
        <v>163.9194</v>
      </c>
      <c r="J17" s="14">
        <v>223.59639999999999</v>
      </c>
      <c r="K17" s="14">
        <v>290.85649999999998</v>
      </c>
    </row>
    <row r="18" spans="1:11" x14ac:dyDescent="0.2">
      <c r="A18" s="14" t="s">
        <v>50</v>
      </c>
      <c r="B18" s="14">
        <v>101.7882</v>
      </c>
      <c r="C18" s="14">
        <v>104.837</v>
      </c>
      <c r="D18" s="14">
        <v>104.67230000000001</v>
      </c>
      <c r="E18" s="14">
        <v>106.46639999999999</v>
      </c>
      <c r="F18" s="14">
        <v>134.11949999999999</v>
      </c>
      <c r="G18" s="14">
        <v>155.41220000000001</v>
      </c>
      <c r="H18" s="14">
        <v>160.69730000000001</v>
      </c>
      <c r="I18" s="14">
        <v>173.96559999999999</v>
      </c>
      <c r="J18" s="14">
        <v>222.54839999999999</v>
      </c>
      <c r="K18" s="14">
        <v>283.05790000000002</v>
      </c>
    </row>
    <row r="19" spans="1:11" x14ac:dyDescent="0.2">
      <c r="A19" s="14" t="s">
        <v>51</v>
      </c>
      <c r="B19" s="14">
        <v>101.2694</v>
      </c>
      <c r="C19" s="14">
        <v>104.703</v>
      </c>
      <c r="D19" s="14">
        <v>104.7307</v>
      </c>
      <c r="E19" s="14">
        <v>110.9687</v>
      </c>
      <c r="F19" s="14">
        <v>138.79740000000001</v>
      </c>
      <c r="G19" s="14">
        <v>155.78890000000001</v>
      </c>
      <c r="H19" s="14">
        <v>158.43819999999999</v>
      </c>
      <c r="I19" s="14">
        <v>177.13679999999999</v>
      </c>
      <c r="J19" s="14">
        <v>260.3383</v>
      </c>
      <c r="K19" s="88">
        <v>279.40241549799254</v>
      </c>
    </row>
    <row r="20" spans="1:11" ht="15" thickBot="1" x14ac:dyDescent="0.25">
      <c r="A20" s="15" t="s">
        <v>52</v>
      </c>
      <c r="B20" s="15">
        <v>101.7591</v>
      </c>
      <c r="C20" s="15">
        <v>104.6463</v>
      </c>
      <c r="D20" s="15">
        <v>104.75190000000001</v>
      </c>
      <c r="E20" s="15">
        <v>116.5913</v>
      </c>
      <c r="F20" s="15">
        <v>147.36859999999999</v>
      </c>
      <c r="G20" s="15">
        <v>163.20590000000001</v>
      </c>
      <c r="H20" s="15">
        <v>154.17779999999999</v>
      </c>
      <c r="I20" s="15">
        <v>194.78309999999999</v>
      </c>
      <c r="J20" s="15">
        <v>285.67189999999999</v>
      </c>
      <c r="K20" s="15"/>
    </row>
    <row r="21" spans="1:11" ht="15.75" thickTop="1" thickBot="1" x14ac:dyDescent="0.25">
      <c r="A21" s="161" t="s">
        <v>53</v>
      </c>
      <c r="B21" s="13">
        <v>101.29470000000001</v>
      </c>
      <c r="C21" s="13">
        <v>104.2351</v>
      </c>
      <c r="D21" s="13">
        <v>104.69710000000001</v>
      </c>
      <c r="E21" s="13">
        <v>109.84439999999999</v>
      </c>
      <c r="F21" s="13">
        <v>136.09010000000001</v>
      </c>
      <c r="G21" s="13">
        <v>158.02529999999999</v>
      </c>
      <c r="H21" s="13">
        <v>160.02189999999999</v>
      </c>
      <c r="I21" s="13">
        <v>177.4512</v>
      </c>
      <c r="J21" s="13">
        <v>248.03880000000001</v>
      </c>
      <c r="K21" s="13"/>
    </row>
    <row r="22" spans="1:11" ht="15" thickTop="1" x14ac:dyDescent="0.2">
      <c r="A22" s="360" t="s">
        <v>54</v>
      </c>
      <c r="B22" s="360"/>
      <c r="C22" s="360"/>
      <c r="D22" s="360"/>
      <c r="E22" s="360"/>
      <c r="F22" s="360"/>
      <c r="G22" s="360"/>
      <c r="H22" s="360"/>
      <c r="I22" s="360"/>
      <c r="J22" s="360"/>
      <c r="K22" s="360"/>
    </row>
  </sheetData>
  <mergeCells count="4">
    <mergeCell ref="A1:K1"/>
    <mergeCell ref="A2:K2"/>
    <mergeCell ref="A3:K3"/>
    <mergeCell ref="A22:K22"/>
  </mergeCells>
  <pageMargins left="0.7" right="0.7" top="0.75" bottom="0.75" header="0.3" footer="0.3"/>
  <pageSetup paperSize="9" scale="90"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37" zoomScaleNormal="100" zoomScaleSheetLayoutView="100" workbookViewId="0">
      <selection activeCell="D56" sqref="D56"/>
    </sheetView>
  </sheetViews>
  <sheetFormatPr defaultColWidth="9.125" defaultRowHeight="15" x14ac:dyDescent="0.25"/>
  <cols>
    <col min="1" max="1" width="2.875" style="251" bestFit="1" customWidth="1"/>
    <col min="2" max="2" width="17.625" style="251" bestFit="1" customWidth="1"/>
    <col min="3" max="3" width="8.5" style="251" bestFit="1" customWidth="1"/>
    <col min="4" max="4" width="8.375" style="251" bestFit="1" customWidth="1"/>
    <col min="5" max="5" width="8.75" style="251" bestFit="1" customWidth="1"/>
    <col min="6" max="6" width="8" style="251" bestFit="1" customWidth="1"/>
    <col min="7" max="7" width="8.25" style="251" bestFit="1" customWidth="1"/>
    <col min="8" max="8" width="8" style="251" bestFit="1" customWidth="1"/>
    <col min="9" max="9" width="8.375" style="251" bestFit="1" customWidth="1"/>
    <col min="10" max="10" width="9.125" style="251" bestFit="1" customWidth="1"/>
    <col min="11" max="11" width="10" style="251" customWidth="1"/>
    <col min="12" max="16384" width="9.125" style="251"/>
  </cols>
  <sheetData>
    <row r="1" spans="1:11" ht="18.75" customHeight="1" x14ac:dyDescent="0.25">
      <c r="A1" s="546" t="s">
        <v>806</v>
      </c>
      <c r="B1" s="546"/>
      <c r="C1" s="546"/>
      <c r="D1" s="546"/>
      <c r="E1" s="546"/>
      <c r="F1" s="546"/>
      <c r="G1" s="546"/>
      <c r="H1" s="546"/>
      <c r="I1" s="546"/>
      <c r="J1" s="546"/>
      <c r="K1" s="546"/>
    </row>
    <row r="2" spans="1:11" x14ac:dyDescent="0.25">
      <c r="A2" s="547" t="s">
        <v>520</v>
      </c>
      <c r="B2" s="547"/>
      <c r="C2" s="547"/>
      <c r="D2" s="547"/>
      <c r="E2" s="547"/>
      <c r="F2" s="547"/>
      <c r="G2" s="547"/>
      <c r="H2" s="547"/>
      <c r="I2" s="547"/>
      <c r="J2" s="547"/>
      <c r="K2" s="547"/>
    </row>
    <row r="3" spans="1:11" ht="15.75" thickBot="1" x14ac:dyDescent="0.3">
      <c r="A3" s="548" t="s">
        <v>649</v>
      </c>
      <c r="B3" s="548"/>
      <c r="C3" s="548"/>
      <c r="D3" s="548"/>
      <c r="E3" s="548"/>
      <c r="F3" s="548"/>
      <c r="G3" s="548"/>
      <c r="H3" s="548"/>
      <c r="I3" s="548"/>
      <c r="J3" s="548"/>
      <c r="K3" s="548"/>
    </row>
    <row r="4" spans="1:11" ht="16.5" thickTop="1" thickBot="1" x14ac:dyDescent="0.3">
      <c r="A4" s="549"/>
      <c r="B4" s="551" t="s">
        <v>716</v>
      </c>
      <c r="C4" s="553" t="s">
        <v>131</v>
      </c>
      <c r="D4" s="553" t="s">
        <v>132</v>
      </c>
      <c r="E4" s="305">
        <v>2023</v>
      </c>
      <c r="F4" s="555">
        <v>2023</v>
      </c>
      <c r="G4" s="556"/>
      <c r="H4" s="556"/>
      <c r="I4" s="556"/>
      <c r="J4" s="556"/>
      <c r="K4" s="350">
        <v>2024</v>
      </c>
    </row>
    <row r="5" spans="1:11" ht="15.75" thickBot="1" x14ac:dyDescent="0.3">
      <c r="A5" s="550"/>
      <c r="B5" s="552"/>
      <c r="C5" s="554"/>
      <c r="D5" s="554"/>
      <c r="E5" s="306" t="s">
        <v>43</v>
      </c>
      <c r="F5" s="351" t="s">
        <v>38</v>
      </c>
      <c r="G5" s="306" t="s">
        <v>39</v>
      </c>
      <c r="H5" s="306" t="s">
        <v>40</v>
      </c>
      <c r="I5" s="306" t="s">
        <v>41</v>
      </c>
      <c r="J5" s="306" t="s">
        <v>42</v>
      </c>
      <c r="K5" s="351" t="s">
        <v>43</v>
      </c>
    </row>
    <row r="6" spans="1:11" ht="15.75" thickTop="1" x14ac:dyDescent="0.25">
      <c r="A6" s="307"/>
      <c r="B6" s="308"/>
      <c r="C6" s="310"/>
      <c r="D6" s="310"/>
      <c r="E6" s="310"/>
      <c r="F6" s="310"/>
      <c r="G6" s="310"/>
      <c r="H6" s="310"/>
      <c r="I6" s="310"/>
    </row>
    <row r="7" spans="1:11" x14ac:dyDescent="0.25">
      <c r="A7" s="307"/>
      <c r="B7" s="312" t="s">
        <v>717</v>
      </c>
      <c r="C7" s="331">
        <v>80136357</v>
      </c>
      <c r="D7" s="331">
        <v>55198452</v>
      </c>
      <c r="E7" s="332">
        <v>4825732</v>
      </c>
      <c r="F7" s="332">
        <v>4474303.3517966317</v>
      </c>
      <c r="G7" s="332">
        <v>3949651.7883139844</v>
      </c>
      <c r="H7" s="332">
        <v>4862706.5808391301</v>
      </c>
      <c r="I7" s="332">
        <v>4525056.0957226576</v>
      </c>
      <c r="J7" s="332">
        <v>4634817.6404652232</v>
      </c>
      <c r="K7" s="332">
        <v>4755753.0259959484</v>
      </c>
    </row>
    <row r="8" spans="1:11" x14ac:dyDescent="0.25">
      <c r="A8" s="308"/>
      <c r="B8" s="308"/>
      <c r="C8" s="343"/>
      <c r="D8" s="344"/>
      <c r="E8" s="334"/>
    </row>
    <row r="9" spans="1:11" x14ac:dyDescent="0.25">
      <c r="A9" s="320" t="s">
        <v>718</v>
      </c>
      <c r="B9" s="312" t="s">
        <v>719</v>
      </c>
      <c r="C9" s="331">
        <v>18637</v>
      </c>
      <c r="D9" s="331">
        <v>11452</v>
      </c>
      <c r="E9" s="353">
        <v>1384</v>
      </c>
      <c r="F9" s="314">
        <v>1382.2710435825288</v>
      </c>
      <c r="G9" s="314">
        <v>1062.8090989144737</v>
      </c>
      <c r="H9" s="314">
        <v>957.80207578343027</v>
      </c>
      <c r="I9" s="332">
        <v>35885.415085491179</v>
      </c>
      <c r="J9" s="332">
        <v>1476.7107101015508</v>
      </c>
      <c r="K9" s="332">
        <v>1198.4887411057196</v>
      </c>
    </row>
    <row r="10" spans="1:11" x14ac:dyDescent="0.25">
      <c r="A10" s="320" t="s">
        <v>720</v>
      </c>
      <c r="B10" s="312" t="s">
        <v>721</v>
      </c>
      <c r="C10" s="331">
        <v>122361</v>
      </c>
      <c r="D10" s="331">
        <v>92373</v>
      </c>
      <c r="E10" s="353">
        <v>6195</v>
      </c>
      <c r="F10" s="318">
        <v>6849.7920955889231</v>
      </c>
      <c r="G10" s="318">
        <v>3200.8525286964882</v>
      </c>
      <c r="H10" s="314">
        <v>5523.3585595212953</v>
      </c>
      <c r="I10" s="334">
        <v>5903.1491201863828</v>
      </c>
      <c r="J10" s="334">
        <v>4880.2910629549788</v>
      </c>
      <c r="K10" s="334">
        <v>7127.2026065868858</v>
      </c>
    </row>
    <row r="11" spans="1:11" x14ac:dyDescent="0.25">
      <c r="A11" s="308"/>
      <c r="B11" s="321" t="s">
        <v>722</v>
      </c>
      <c r="C11" s="333">
        <v>90286</v>
      </c>
      <c r="D11" s="333">
        <v>76623</v>
      </c>
      <c r="E11" s="354">
        <v>5285</v>
      </c>
      <c r="F11" s="314">
        <v>6077.2684585618972</v>
      </c>
      <c r="G11" s="314">
        <v>2746.6674727006366</v>
      </c>
      <c r="H11" s="314">
        <v>4679.32683637422</v>
      </c>
      <c r="I11" s="332">
        <v>5317.3607517773671</v>
      </c>
      <c r="J11" s="332">
        <v>4095.5413999698544</v>
      </c>
      <c r="K11" s="332">
        <v>5567.6368415307334</v>
      </c>
    </row>
    <row r="12" spans="1:11" x14ac:dyDescent="0.25">
      <c r="A12" s="308"/>
      <c r="B12" s="321" t="s">
        <v>138</v>
      </c>
      <c r="C12" s="333">
        <v>32074</v>
      </c>
      <c r="D12" s="333">
        <v>15751</v>
      </c>
      <c r="E12" s="354">
        <v>910</v>
      </c>
      <c r="F12" s="314">
        <v>772.52363702702542</v>
      </c>
      <c r="G12" s="314">
        <v>454.1850559958516</v>
      </c>
      <c r="H12" s="314">
        <v>844.03172314707535</v>
      </c>
      <c r="I12" s="332">
        <v>585.78836840901579</v>
      </c>
      <c r="J12" s="332">
        <v>784.74966298512425</v>
      </c>
      <c r="K12" s="332">
        <v>1559.5657650561529</v>
      </c>
    </row>
    <row r="13" spans="1:11" x14ac:dyDescent="0.25">
      <c r="A13" s="320" t="s">
        <v>723</v>
      </c>
      <c r="B13" s="312" t="s">
        <v>724</v>
      </c>
      <c r="C13" s="331">
        <v>1845841</v>
      </c>
      <c r="D13" s="331">
        <v>1196572</v>
      </c>
      <c r="E13" s="353">
        <v>173697</v>
      </c>
      <c r="F13" s="323">
        <v>56587.906810601882</v>
      </c>
      <c r="G13" s="323">
        <v>28965.900648924511</v>
      </c>
      <c r="H13" s="323">
        <v>89934.005010757712</v>
      </c>
      <c r="I13" s="334">
        <v>29063.396429750977</v>
      </c>
      <c r="J13" s="334">
        <v>28916.83024228007</v>
      </c>
      <c r="K13" s="334">
        <v>36282.020864681363</v>
      </c>
    </row>
    <row r="14" spans="1:11" x14ac:dyDescent="0.25">
      <c r="A14" s="308"/>
      <c r="B14" s="321" t="s">
        <v>725</v>
      </c>
      <c r="C14" s="333">
        <v>209799</v>
      </c>
      <c r="D14" s="333">
        <v>260118</v>
      </c>
      <c r="E14" s="354">
        <v>23663</v>
      </c>
      <c r="F14" s="323">
        <v>26215.071824091981</v>
      </c>
      <c r="G14" s="323">
        <v>11935.352747333201</v>
      </c>
      <c r="H14" s="323">
        <v>16357.608954018591</v>
      </c>
      <c r="I14" s="334">
        <v>7810.4608387412891</v>
      </c>
      <c r="J14" s="334">
        <v>5840.012192190432</v>
      </c>
      <c r="K14" s="334">
        <v>10696.616673908375</v>
      </c>
    </row>
    <row r="15" spans="1:11" x14ac:dyDescent="0.25">
      <c r="A15" s="308"/>
      <c r="B15" s="321" t="s">
        <v>726</v>
      </c>
      <c r="C15" s="333">
        <v>1515577</v>
      </c>
      <c r="D15" s="333">
        <v>839668</v>
      </c>
      <c r="E15" s="354">
        <v>132412</v>
      </c>
      <c r="F15" s="314">
        <v>18566.587289458665</v>
      </c>
      <c r="G15" s="314">
        <v>14717.401920778952</v>
      </c>
      <c r="H15" s="314">
        <v>64220.257125919539</v>
      </c>
      <c r="I15" s="332">
        <v>14654.823461136095</v>
      </c>
      <c r="J15" s="332">
        <v>14670.869860192213</v>
      </c>
      <c r="K15" s="332">
        <v>17264.516628460413</v>
      </c>
    </row>
    <row r="16" spans="1:11" x14ac:dyDescent="0.25">
      <c r="A16" s="308"/>
      <c r="B16" s="321" t="s">
        <v>727</v>
      </c>
      <c r="C16" s="333">
        <v>8469</v>
      </c>
      <c r="D16" s="333">
        <v>15247</v>
      </c>
      <c r="E16" s="354">
        <v>145</v>
      </c>
      <c r="F16" s="323">
        <v>119.33550844922246</v>
      </c>
      <c r="G16" s="323">
        <v>607.54456864084523</v>
      </c>
      <c r="H16" s="323">
        <v>617.96337024819798</v>
      </c>
      <c r="I16" s="334">
        <v>205.20013435102956</v>
      </c>
      <c r="J16" s="334">
        <v>221.43723122203232</v>
      </c>
      <c r="K16" s="334">
        <v>683.95828205276382</v>
      </c>
    </row>
    <row r="17" spans="1:11" x14ac:dyDescent="0.25">
      <c r="A17" s="308"/>
      <c r="B17" s="321" t="s">
        <v>138</v>
      </c>
      <c r="C17" s="333">
        <v>111994</v>
      </c>
      <c r="D17" s="333">
        <v>81542</v>
      </c>
      <c r="E17" s="354">
        <v>17478</v>
      </c>
      <c r="F17" s="323">
        <v>11686.912188602017</v>
      </c>
      <c r="G17" s="323">
        <v>1705.6014121715159</v>
      </c>
      <c r="H17" s="323">
        <v>8738.1755605713861</v>
      </c>
      <c r="I17" s="334">
        <v>6392.9119955225651</v>
      </c>
      <c r="J17" s="334">
        <v>8184.5109586753924</v>
      </c>
      <c r="K17" s="334">
        <v>7636.9292802598102</v>
      </c>
    </row>
    <row r="18" spans="1:11" x14ac:dyDescent="0.25">
      <c r="A18" s="320" t="s">
        <v>728</v>
      </c>
      <c r="B18" s="312" t="s">
        <v>729</v>
      </c>
      <c r="C18" s="331">
        <v>4366727</v>
      </c>
      <c r="D18" s="331">
        <v>2705891</v>
      </c>
      <c r="E18" s="353">
        <v>324479</v>
      </c>
      <c r="F18" s="323">
        <v>156598.03887979907</v>
      </c>
      <c r="G18" s="323">
        <v>119824.71014346731</v>
      </c>
      <c r="H18" s="323">
        <v>113442.55772287313</v>
      </c>
      <c r="I18" s="334">
        <v>136643.53605535431</v>
      </c>
      <c r="J18" s="334">
        <v>108290.51937178132</v>
      </c>
      <c r="K18" s="334">
        <v>183110.8024169472</v>
      </c>
    </row>
    <row r="19" spans="1:11" x14ac:dyDescent="0.25">
      <c r="A19" s="308"/>
      <c r="B19" s="321" t="s">
        <v>730</v>
      </c>
      <c r="C19" s="333">
        <v>331635</v>
      </c>
      <c r="D19" s="333">
        <v>515087</v>
      </c>
      <c r="E19" s="354">
        <v>85641</v>
      </c>
      <c r="F19" s="323">
        <v>13297.885078729958</v>
      </c>
      <c r="G19" s="323">
        <v>11040.271972653953</v>
      </c>
      <c r="H19" s="323">
        <v>13630.415206622416</v>
      </c>
      <c r="I19" s="334">
        <v>12185.976967694463</v>
      </c>
      <c r="J19" s="334">
        <v>10264.586010891078</v>
      </c>
      <c r="K19" s="334">
        <v>9443.9607649241625</v>
      </c>
    </row>
    <row r="20" spans="1:11" x14ac:dyDescent="0.25">
      <c r="A20" s="308"/>
      <c r="B20" s="321" t="s">
        <v>731</v>
      </c>
      <c r="C20" s="333">
        <v>4035055</v>
      </c>
      <c r="D20" s="333">
        <v>2190807</v>
      </c>
      <c r="E20" s="354">
        <v>238838</v>
      </c>
      <c r="F20" s="314">
        <v>143300.15380106913</v>
      </c>
      <c r="G20" s="314">
        <v>108784.43817081336</v>
      </c>
      <c r="H20" s="314">
        <v>99812.142516250708</v>
      </c>
      <c r="I20" s="332">
        <v>124457.55908765986</v>
      </c>
      <c r="J20" s="332">
        <v>98025.933360890253</v>
      </c>
      <c r="K20" s="332">
        <v>173666.84165202308</v>
      </c>
    </row>
    <row r="21" spans="1:11" x14ac:dyDescent="0.25">
      <c r="A21" s="308"/>
      <c r="B21" s="321" t="s">
        <v>138</v>
      </c>
      <c r="C21" s="335">
        <v>36</v>
      </c>
      <c r="D21" s="335" t="s">
        <v>180</v>
      </c>
      <c r="E21" s="354" t="s">
        <v>180</v>
      </c>
      <c r="F21" s="323">
        <v>0</v>
      </c>
      <c r="G21" s="323">
        <v>0</v>
      </c>
      <c r="H21" s="323">
        <v>0</v>
      </c>
      <c r="I21" s="334">
        <v>0</v>
      </c>
      <c r="J21" s="334">
        <v>0</v>
      </c>
      <c r="K21" s="334">
        <v>0</v>
      </c>
    </row>
    <row r="22" spans="1:11" x14ac:dyDescent="0.25">
      <c r="A22" s="320" t="s">
        <v>732</v>
      </c>
      <c r="B22" s="312" t="s">
        <v>733</v>
      </c>
      <c r="C22" s="331">
        <v>1694374</v>
      </c>
      <c r="D22" s="331">
        <v>1488588</v>
      </c>
      <c r="E22" s="353">
        <v>234405</v>
      </c>
      <c r="F22" s="323">
        <v>50112.517517386346</v>
      </c>
      <c r="G22" s="323">
        <v>96402.264062102215</v>
      </c>
      <c r="H22" s="323">
        <v>197085.80967181816</v>
      </c>
      <c r="I22" s="334">
        <v>222492.54171413844</v>
      </c>
      <c r="J22" s="334">
        <v>129446.11796632569</v>
      </c>
      <c r="K22" s="334">
        <v>256473.88876522097</v>
      </c>
    </row>
    <row r="23" spans="1:11" x14ac:dyDescent="0.25">
      <c r="A23" s="308"/>
      <c r="B23" s="321" t="s">
        <v>734</v>
      </c>
      <c r="C23" s="333">
        <v>46367</v>
      </c>
      <c r="D23" s="333">
        <v>35080</v>
      </c>
      <c r="E23" s="354">
        <v>1072</v>
      </c>
      <c r="F23" s="323">
        <v>1694.8468643308336</v>
      </c>
      <c r="G23" s="323">
        <v>3420.4061302913606</v>
      </c>
      <c r="H23" s="323">
        <v>2394.6714686428149</v>
      </c>
      <c r="I23" s="334">
        <v>8057.7473822388365</v>
      </c>
      <c r="J23" s="334">
        <v>2011.6738811441455</v>
      </c>
      <c r="K23" s="334">
        <v>1176.0005543652517</v>
      </c>
    </row>
    <row r="24" spans="1:11" x14ac:dyDescent="0.25">
      <c r="A24" s="308"/>
      <c r="B24" s="321" t="s">
        <v>735</v>
      </c>
      <c r="C24" s="333">
        <v>68026</v>
      </c>
      <c r="D24" s="333">
        <v>235750</v>
      </c>
      <c r="E24" s="354">
        <v>21149</v>
      </c>
      <c r="F24" s="314">
        <v>2217.4505195738307</v>
      </c>
      <c r="G24" s="314">
        <v>6639.7300525063956</v>
      </c>
      <c r="H24" s="314">
        <v>42860.197555400831</v>
      </c>
      <c r="I24" s="332">
        <v>31127.674049552275</v>
      </c>
      <c r="J24" s="332">
        <v>37828.371731908766</v>
      </c>
      <c r="K24" s="332">
        <v>2370.225170750919</v>
      </c>
    </row>
    <row r="25" spans="1:11" x14ac:dyDescent="0.25">
      <c r="A25" s="308"/>
      <c r="B25" s="321" t="s">
        <v>736</v>
      </c>
      <c r="C25" s="333">
        <v>461685</v>
      </c>
      <c r="D25" s="333">
        <v>822357</v>
      </c>
      <c r="E25" s="354">
        <v>150235</v>
      </c>
      <c r="F25" s="323">
        <v>29507.608660210524</v>
      </c>
      <c r="G25" s="323">
        <v>62498.731111097666</v>
      </c>
      <c r="H25" s="323">
        <v>90932.246608607311</v>
      </c>
      <c r="I25" s="334">
        <v>128745.28228951526</v>
      </c>
      <c r="J25" s="334">
        <v>56196.726075650171</v>
      </c>
      <c r="K25" s="334">
        <v>161466.19277356</v>
      </c>
    </row>
    <row r="26" spans="1:11" x14ac:dyDescent="0.25">
      <c r="A26" s="308"/>
      <c r="B26" s="321" t="s">
        <v>737</v>
      </c>
      <c r="C26" s="333">
        <v>786409</v>
      </c>
      <c r="D26" s="333">
        <v>113177</v>
      </c>
      <c r="E26" s="354">
        <v>43562</v>
      </c>
      <c r="F26" s="323">
        <v>389.9860487168325</v>
      </c>
      <c r="G26" s="323">
        <v>334.57172392530481</v>
      </c>
      <c r="H26" s="323">
        <v>34273.340739372114</v>
      </c>
      <c r="I26" s="334">
        <v>20417.629839097481</v>
      </c>
      <c r="J26" s="334">
        <v>19582.984026253802</v>
      </c>
      <c r="K26" s="334">
        <v>70281.857148564886</v>
      </c>
    </row>
    <row r="27" spans="1:11" x14ac:dyDescent="0.25">
      <c r="A27" s="308"/>
      <c r="B27" s="321" t="s">
        <v>138</v>
      </c>
      <c r="C27" s="333">
        <v>331888</v>
      </c>
      <c r="D27" s="333">
        <v>282225</v>
      </c>
      <c r="E27" s="354">
        <v>18387</v>
      </c>
      <c r="F27" s="323">
        <v>16302.625424554324</v>
      </c>
      <c r="G27" s="323">
        <v>23508.825044281493</v>
      </c>
      <c r="H27" s="323">
        <v>26625.353299795115</v>
      </c>
      <c r="I27" s="334">
        <v>34144.208153734566</v>
      </c>
      <c r="J27" s="334">
        <v>13826.362251368791</v>
      </c>
      <c r="K27" s="334">
        <v>21179.613117979887</v>
      </c>
    </row>
    <row r="28" spans="1:11" x14ac:dyDescent="0.25">
      <c r="A28" s="320" t="s">
        <v>738</v>
      </c>
      <c r="B28" s="312" t="s">
        <v>739</v>
      </c>
      <c r="C28" s="331">
        <v>1466400</v>
      </c>
      <c r="D28" s="331">
        <v>1109036</v>
      </c>
      <c r="E28" s="353">
        <v>116881</v>
      </c>
      <c r="F28" s="323">
        <v>92725.280895931734</v>
      </c>
      <c r="G28" s="323">
        <v>67150.185653132678</v>
      </c>
      <c r="H28" s="323">
        <v>97818.181478030834</v>
      </c>
      <c r="I28" s="334">
        <v>97471.205012456194</v>
      </c>
      <c r="J28" s="334">
        <v>92267.558388555291</v>
      </c>
      <c r="K28" s="334">
        <v>68822.441129906249</v>
      </c>
    </row>
    <row r="29" spans="1:11" x14ac:dyDescent="0.25">
      <c r="A29" s="308"/>
      <c r="B29" s="321" t="s">
        <v>740</v>
      </c>
      <c r="C29" s="333">
        <v>98188</v>
      </c>
      <c r="D29" s="333">
        <v>88379</v>
      </c>
      <c r="E29" s="354">
        <v>10994</v>
      </c>
      <c r="F29" s="323">
        <v>7066.5577804015611</v>
      </c>
      <c r="G29" s="323">
        <v>4603.907038087119</v>
      </c>
      <c r="H29" s="323">
        <v>6986.8036908682079</v>
      </c>
      <c r="I29" s="334">
        <v>7196.94503410786</v>
      </c>
      <c r="J29" s="334">
        <v>8871.1992081782973</v>
      </c>
      <c r="K29" s="334">
        <v>6698.4944452887157</v>
      </c>
    </row>
    <row r="30" spans="1:11" x14ac:dyDescent="0.25">
      <c r="A30" s="308"/>
      <c r="B30" s="321" t="s">
        <v>741</v>
      </c>
      <c r="C30" s="333">
        <v>92730</v>
      </c>
      <c r="D30" s="333">
        <v>74953</v>
      </c>
      <c r="E30" s="354">
        <v>10059</v>
      </c>
      <c r="F30" s="314">
        <v>6304.670647269425</v>
      </c>
      <c r="G30" s="314">
        <v>3615.220567837498</v>
      </c>
      <c r="H30" s="314">
        <v>4925.6945506583043</v>
      </c>
      <c r="I30" s="332">
        <v>5004.60755384811</v>
      </c>
      <c r="J30" s="332">
        <v>5400.305076561237</v>
      </c>
      <c r="K30" s="332">
        <v>5595.2605944764673</v>
      </c>
    </row>
    <row r="31" spans="1:11" x14ac:dyDescent="0.25">
      <c r="A31" s="308"/>
      <c r="B31" s="321" t="s">
        <v>742</v>
      </c>
      <c r="C31" s="333">
        <v>64477</v>
      </c>
      <c r="D31" s="333">
        <v>47563</v>
      </c>
      <c r="E31" s="354">
        <v>5722</v>
      </c>
      <c r="F31" s="323">
        <v>2829.4167825870013</v>
      </c>
      <c r="G31" s="323">
        <v>1203.2816027448143</v>
      </c>
      <c r="H31" s="323">
        <v>3510.3771765122156</v>
      </c>
      <c r="I31" s="334">
        <v>3089.956868276101</v>
      </c>
      <c r="J31" s="334">
        <v>2682.9399945851706</v>
      </c>
      <c r="K31" s="334">
        <v>2456.516032000502</v>
      </c>
    </row>
    <row r="32" spans="1:11" x14ac:dyDescent="0.25">
      <c r="A32" s="308"/>
      <c r="B32" s="321" t="s">
        <v>743</v>
      </c>
      <c r="C32" s="333">
        <v>267528</v>
      </c>
      <c r="D32" s="333">
        <v>208898</v>
      </c>
      <c r="E32" s="354">
        <v>27825</v>
      </c>
      <c r="F32" s="323">
        <v>11969.823980346355</v>
      </c>
      <c r="G32" s="323">
        <v>7683.886249127635</v>
      </c>
      <c r="H32" s="323">
        <v>10991.206615997899</v>
      </c>
      <c r="I32" s="334">
        <v>9312.6683354306715</v>
      </c>
      <c r="J32" s="334">
        <v>14587.46742366026</v>
      </c>
      <c r="K32" s="334">
        <v>8712.9890275634389</v>
      </c>
    </row>
    <row r="33" spans="1:11" x14ac:dyDescent="0.25">
      <c r="A33" s="308"/>
      <c r="B33" s="321" t="s">
        <v>744</v>
      </c>
      <c r="C33" s="333">
        <v>818623</v>
      </c>
      <c r="D33" s="333">
        <v>559388</v>
      </c>
      <c r="E33" s="354">
        <v>52868</v>
      </c>
      <c r="F33" s="323">
        <v>56551.677499701327</v>
      </c>
      <c r="G33" s="323">
        <v>43521.721335920702</v>
      </c>
      <c r="H33" s="323">
        <v>60880.976826672297</v>
      </c>
      <c r="I33" s="334">
        <v>64104.258297209279</v>
      </c>
      <c r="J33" s="334">
        <v>51284.422754143103</v>
      </c>
      <c r="K33" s="334">
        <v>39445.973435416447</v>
      </c>
    </row>
    <row r="34" spans="1:11" x14ac:dyDescent="0.25">
      <c r="A34" s="308"/>
      <c r="B34" s="321" t="s">
        <v>138</v>
      </c>
      <c r="C34" s="333">
        <v>124852</v>
      </c>
      <c r="D34" s="333">
        <v>129853</v>
      </c>
      <c r="E34" s="354">
        <v>9413</v>
      </c>
      <c r="F34" s="323">
        <v>8003.1342056260528</v>
      </c>
      <c r="G34" s="323">
        <v>6522.1688594149127</v>
      </c>
      <c r="H34" s="323">
        <v>10523.122617321926</v>
      </c>
      <c r="I34" s="334">
        <v>8762.7689235841735</v>
      </c>
      <c r="J34" s="334">
        <v>9441.2239314272229</v>
      </c>
      <c r="K34" s="334">
        <v>5913.2075951606857</v>
      </c>
    </row>
    <row r="35" spans="1:11" x14ac:dyDescent="0.25">
      <c r="A35" s="320" t="s">
        <v>745</v>
      </c>
      <c r="B35" s="312" t="s">
        <v>746</v>
      </c>
      <c r="C35" s="331">
        <v>1273548</v>
      </c>
      <c r="D35" s="331">
        <v>660463</v>
      </c>
      <c r="E35" s="353">
        <v>69711</v>
      </c>
      <c r="F35" s="323">
        <v>46424.97325975696</v>
      </c>
      <c r="G35" s="323">
        <v>39395.556509362417</v>
      </c>
      <c r="H35" s="323">
        <v>43014.368201520345</v>
      </c>
      <c r="I35" s="334">
        <v>44433.222137659373</v>
      </c>
      <c r="J35" s="334">
        <v>45093.135645001814</v>
      </c>
      <c r="K35" s="334">
        <v>32685.571253058064</v>
      </c>
    </row>
    <row r="36" spans="1:11" x14ac:dyDescent="0.25">
      <c r="A36" s="308"/>
      <c r="B36" s="321" t="s">
        <v>747</v>
      </c>
      <c r="C36" s="333">
        <v>33618</v>
      </c>
      <c r="D36" s="333">
        <v>65166</v>
      </c>
      <c r="E36" s="354">
        <v>19590</v>
      </c>
      <c r="F36" s="323">
        <v>979.86396903284833</v>
      </c>
      <c r="G36" s="323">
        <v>938.07765264100374</v>
      </c>
      <c r="H36" s="323">
        <v>784.42090578862349</v>
      </c>
      <c r="I36" s="334">
        <v>1141.2528618765646</v>
      </c>
      <c r="J36" s="334">
        <v>1362.1799417641118</v>
      </c>
      <c r="K36" s="334">
        <v>568.89960281192316</v>
      </c>
    </row>
    <row r="37" spans="1:11" x14ac:dyDescent="0.25">
      <c r="A37" s="308"/>
      <c r="B37" s="321" t="s">
        <v>748</v>
      </c>
      <c r="C37" s="333">
        <v>585085</v>
      </c>
      <c r="D37" s="333">
        <v>367063</v>
      </c>
      <c r="E37" s="354">
        <v>29338</v>
      </c>
      <c r="F37" s="314">
        <v>27467.192262568693</v>
      </c>
      <c r="G37" s="314">
        <v>23428.186504170215</v>
      </c>
      <c r="H37" s="314">
        <v>28081.090774327567</v>
      </c>
      <c r="I37" s="332">
        <v>31933.224536784939</v>
      </c>
      <c r="J37" s="332">
        <v>27710.422120177438</v>
      </c>
      <c r="K37" s="332">
        <v>21858.319392153091</v>
      </c>
    </row>
    <row r="38" spans="1:11" x14ac:dyDescent="0.25">
      <c r="A38" s="308"/>
      <c r="B38" s="321" t="s">
        <v>749</v>
      </c>
      <c r="C38" s="333">
        <v>583124</v>
      </c>
      <c r="D38" s="333">
        <v>182044</v>
      </c>
      <c r="E38" s="354">
        <v>16956</v>
      </c>
      <c r="F38" s="323">
        <v>14360.697547140462</v>
      </c>
      <c r="G38" s="323">
        <v>10036.830328505859</v>
      </c>
      <c r="H38" s="323">
        <v>10441.646295006933</v>
      </c>
      <c r="I38" s="334">
        <v>9481.6959295770848</v>
      </c>
      <c r="J38" s="334">
        <v>13741.986384563712</v>
      </c>
      <c r="K38" s="334">
        <v>7696.5084228558308</v>
      </c>
    </row>
    <row r="39" spans="1:11" x14ac:dyDescent="0.25">
      <c r="A39" s="308"/>
      <c r="B39" s="321" t="s">
        <v>138</v>
      </c>
      <c r="C39" s="333">
        <v>71720</v>
      </c>
      <c r="D39" s="333">
        <v>46192</v>
      </c>
      <c r="E39" s="354">
        <v>3826</v>
      </c>
      <c r="F39" s="323">
        <v>3617.2194810149886</v>
      </c>
      <c r="G39" s="323">
        <v>4992.4620240453378</v>
      </c>
      <c r="H39" s="323">
        <v>3707.2102263972192</v>
      </c>
      <c r="I39" s="334">
        <v>1877.0488094207874</v>
      </c>
      <c r="J39" s="334">
        <v>2278.5471984965557</v>
      </c>
      <c r="K39" s="334">
        <v>2561.8438352372241</v>
      </c>
    </row>
    <row r="40" spans="1:11" x14ac:dyDescent="0.25">
      <c r="A40" s="320" t="s">
        <v>750</v>
      </c>
      <c r="B40" s="312" t="s">
        <v>751</v>
      </c>
      <c r="C40" s="331">
        <v>3735183</v>
      </c>
      <c r="D40" s="331">
        <v>2695743</v>
      </c>
      <c r="E40" s="353">
        <v>203644</v>
      </c>
      <c r="F40" s="323">
        <v>194915.29103520288</v>
      </c>
      <c r="G40" s="323">
        <v>143664.79278210012</v>
      </c>
      <c r="H40" s="323">
        <v>188582.64099176475</v>
      </c>
      <c r="I40" s="334">
        <v>203118.49532450715</v>
      </c>
      <c r="J40" s="334">
        <v>306840.47969597846</v>
      </c>
      <c r="K40" s="334">
        <v>170141.30653615895</v>
      </c>
    </row>
    <row r="41" spans="1:11" x14ac:dyDescent="0.25">
      <c r="A41" s="308"/>
      <c r="B41" s="321" t="s">
        <v>752</v>
      </c>
      <c r="C41" s="333">
        <v>529094</v>
      </c>
      <c r="D41" s="333">
        <v>322903</v>
      </c>
      <c r="E41" s="354">
        <v>25050</v>
      </c>
      <c r="F41" s="323">
        <v>15252.63763320344</v>
      </c>
      <c r="G41" s="323">
        <v>9944.7596574624295</v>
      </c>
      <c r="H41" s="323">
        <v>27508.007003932129</v>
      </c>
      <c r="I41" s="334">
        <v>22926.815708983624</v>
      </c>
      <c r="J41" s="334">
        <v>78885.263549339361</v>
      </c>
      <c r="K41" s="334">
        <v>10563.421881945171</v>
      </c>
    </row>
    <row r="42" spans="1:11" x14ac:dyDescent="0.25">
      <c r="A42" s="308"/>
      <c r="B42" s="321" t="s">
        <v>753</v>
      </c>
      <c r="C42" s="333">
        <v>437617</v>
      </c>
      <c r="D42" s="333">
        <v>397576</v>
      </c>
      <c r="E42" s="354">
        <v>35279</v>
      </c>
      <c r="F42" s="314">
        <v>23003.264202042079</v>
      </c>
      <c r="G42" s="314">
        <v>13852.120195113956</v>
      </c>
      <c r="H42" s="314">
        <v>22943.49385854026</v>
      </c>
      <c r="I42" s="332">
        <v>16377.252290289285</v>
      </c>
      <c r="J42" s="332">
        <v>25752.006804894241</v>
      </c>
      <c r="K42" s="332">
        <v>14039.149252677113</v>
      </c>
    </row>
    <row r="43" spans="1:11" x14ac:dyDescent="0.25">
      <c r="A43" s="308"/>
      <c r="B43" s="321" t="s">
        <v>754</v>
      </c>
      <c r="C43" s="333">
        <v>1019364</v>
      </c>
      <c r="D43" s="333">
        <v>766393</v>
      </c>
      <c r="E43" s="354">
        <v>52210</v>
      </c>
      <c r="F43" s="323">
        <v>89902.719543811079</v>
      </c>
      <c r="G43" s="323">
        <v>66394.464511331826</v>
      </c>
      <c r="H43" s="323">
        <v>72949.595929187373</v>
      </c>
      <c r="I43" s="334">
        <v>55948.786918076345</v>
      </c>
      <c r="J43" s="334">
        <v>60630.817095611259</v>
      </c>
      <c r="K43" s="334">
        <v>53609.142214307474</v>
      </c>
    </row>
    <row r="44" spans="1:11" x14ac:dyDescent="0.25">
      <c r="A44" s="308"/>
      <c r="B44" s="321" t="s">
        <v>755</v>
      </c>
      <c r="C44" s="333">
        <v>572314</v>
      </c>
      <c r="D44" s="333">
        <v>487523</v>
      </c>
      <c r="E44" s="354">
        <v>19501</v>
      </c>
      <c r="F44" s="323">
        <v>21354.856925319622</v>
      </c>
      <c r="G44" s="323">
        <v>16918.025421639726</v>
      </c>
      <c r="H44" s="323">
        <v>18203.602837527036</v>
      </c>
      <c r="I44" s="334">
        <v>68171.684291191501</v>
      </c>
      <c r="J44" s="334">
        <v>95225.329176787112</v>
      </c>
      <c r="K44" s="334">
        <v>48980.550284210294</v>
      </c>
    </row>
    <row r="45" spans="1:11" x14ac:dyDescent="0.25">
      <c r="A45" s="308"/>
      <c r="B45" s="321" t="s">
        <v>756</v>
      </c>
      <c r="C45" s="333">
        <v>235339</v>
      </c>
      <c r="D45" s="333">
        <v>171534</v>
      </c>
      <c r="E45" s="354">
        <v>14123</v>
      </c>
      <c r="F45" s="323">
        <v>15459.864244723</v>
      </c>
      <c r="G45" s="323">
        <v>10149.689327640046</v>
      </c>
      <c r="H45" s="323">
        <v>14479.713982325378</v>
      </c>
      <c r="I45" s="334">
        <v>9354.4144189895887</v>
      </c>
      <c r="J45" s="334">
        <v>13659.35136064351</v>
      </c>
      <c r="K45" s="334">
        <v>18851.431204128414</v>
      </c>
    </row>
    <row r="46" spans="1:11" x14ac:dyDescent="0.25">
      <c r="A46" s="308"/>
      <c r="B46" s="321" t="s">
        <v>138</v>
      </c>
      <c r="C46" s="333">
        <v>941460</v>
      </c>
      <c r="D46" s="333">
        <v>549816</v>
      </c>
      <c r="E46" s="354">
        <v>57481</v>
      </c>
      <c r="F46" s="323">
        <v>29941.948486103684</v>
      </c>
      <c r="G46" s="323">
        <v>26405.73366891214</v>
      </c>
      <c r="H46" s="323">
        <v>32498.227380252622</v>
      </c>
      <c r="I46" s="334">
        <v>30339.541696976783</v>
      </c>
      <c r="J46" s="334">
        <v>32687.711708703013</v>
      </c>
      <c r="K46" s="334">
        <v>24097.61169889048</v>
      </c>
    </row>
    <row r="47" spans="1:11" x14ac:dyDescent="0.25">
      <c r="A47" s="320" t="s">
        <v>757</v>
      </c>
      <c r="B47" s="312" t="s">
        <v>758</v>
      </c>
      <c r="C47" s="331">
        <v>997260</v>
      </c>
      <c r="D47" s="331">
        <v>970764</v>
      </c>
      <c r="E47" s="353">
        <v>75088</v>
      </c>
      <c r="F47" s="323">
        <v>79886.524033884692</v>
      </c>
      <c r="G47" s="323">
        <v>90083.959302673131</v>
      </c>
      <c r="H47" s="323">
        <v>85207.636415453439</v>
      </c>
      <c r="I47" s="334">
        <v>85813.393417710176</v>
      </c>
      <c r="J47" s="334">
        <v>77884.910805337597</v>
      </c>
      <c r="K47" s="334">
        <v>78529.769014478414</v>
      </c>
    </row>
    <row r="48" spans="1:11" x14ac:dyDescent="0.25">
      <c r="A48" s="308"/>
      <c r="B48" s="321" t="s">
        <v>759</v>
      </c>
      <c r="C48" s="333">
        <v>534571</v>
      </c>
      <c r="D48" s="333">
        <v>469016</v>
      </c>
      <c r="E48" s="354">
        <v>39223</v>
      </c>
      <c r="F48" s="323">
        <v>45279.418681785828</v>
      </c>
      <c r="G48" s="323">
        <v>46075.63335798453</v>
      </c>
      <c r="H48" s="323">
        <v>49884.557528121302</v>
      </c>
      <c r="I48" s="334">
        <v>46702.026343449012</v>
      </c>
      <c r="J48" s="334">
        <v>53713.917212414854</v>
      </c>
      <c r="K48" s="334">
        <v>48741.289837421864</v>
      </c>
    </row>
    <row r="49" spans="1:11" x14ac:dyDescent="0.25">
      <c r="A49" s="308"/>
      <c r="B49" s="321" t="s">
        <v>760</v>
      </c>
      <c r="C49" s="333">
        <v>12729</v>
      </c>
      <c r="D49" s="335">
        <v>522</v>
      </c>
      <c r="E49" s="354">
        <v>13</v>
      </c>
      <c r="F49" s="314">
        <v>0</v>
      </c>
      <c r="G49" s="314">
        <v>41.386831823027173</v>
      </c>
      <c r="H49" s="314">
        <v>47.219275580260579</v>
      </c>
      <c r="I49" s="332">
        <v>81.628204189748772</v>
      </c>
      <c r="J49" s="332">
        <v>43.782254679820866</v>
      </c>
      <c r="K49" s="332">
        <v>107.66278682337295</v>
      </c>
    </row>
    <row r="50" spans="1:11" x14ac:dyDescent="0.25">
      <c r="A50" s="308"/>
      <c r="B50" s="321" t="s">
        <v>761</v>
      </c>
      <c r="C50" s="333">
        <v>95799</v>
      </c>
      <c r="D50" s="333">
        <v>139261</v>
      </c>
      <c r="E50" s="354">
        <v>6553</v>
      </c>
      <c r="F50" s="323">
        <v>10809.135340380335</v>
      </c>
      <c r="G50" s="323">
        <v>16446.754353087206</v>
      </c>
      <c r="H50" s="323">
        <v>9029.7539563870032</v>
      </c>
      <c r="I50" s="334">
        <v>11728.171400532432</v>
      </c>
      <c r="J50" s="334">
        <v>4594.3645147250527</v>
      </c>
      <c r="K50" s="334">
        <v>9008.0109952675612</v>
      </c>
    </row>
    <row r="51" spans="1:11" x14ac:dyDescent="0.25">
      <c r="A51" s="308"/>
      <c r="B51" s="321" t="s">
        <v>138</v>
      </c>
      <c r="C51" s="333">
        <v>354161</v>
      </c>
      <c r="D51" s="333">
        <v>361965</v>
      </c>
      <c r="E51" s="354">
        <v>29299</v>
      </c>
      <c r="F51" s="323">
        <v>23797.970011718535</v>
      </c>
      <c r="G51" s="323">
        <v>27520.184759778364</v>
      </c>
      <c r="H51" s="323">
        <v>26246.105655364874</v>
      </c>
      <c r="I51" s="334">
        <v>27301.567469538986</v>
      </c>
      <c r="J51" s="334">
        <v>19532.846823517863</v>
      </c>
      <c r="K51" s="334">
        <v>20672.805394965617</v>
      </c>
    </row>
    <row r="52" spans="1:11" ht="15.75" thickBot="1" x14ac:dyDescent="0.3">
      <c r="A52" s="326"/>
      <c r="B52" s="327"/>
      <c r="C52" s="345"/>
      <c r="D52" s="327"/>
      <c r="E52" s="346"/>
      <c r="F52" s="567"/>
      <c r="G52" s="567"/>
      <c r="H52" s="567"/>
      <c r="I52" s="568"/>
      <c r="J52" s="568"/>
      <c r="K52" s="568"/>
    </row>
    <row r="53" spans="1:11" ht="10.5" customHeight="1" thickTop="1" x14ac:dyDescent="0.25">
      <c r="F53" s="333"/>
      <c r="G53" s="333"/>
      <c r="H53" s="333"/>
      <c r="I53" s="334"/>
      <c r="J53" s="334"/>
      <c r="K53" s="334"/>
    </row>
  </sheetData>
  <mergeCells count="8">
    <mergeCell ref="A1:K1"/>
    <mergeCell ref="A2:K2"/>
    <mergeCell ref="A3:K3"/>
    <mergeCell ref="A4:A5"/>
    <mergeCell ref="B4:B5"/>
    <mergeCell ref="C4:C5"/>
    <mergeCell ref="D4:D5"/>
    <mergeCell ref="F4:J4"/>
  </mergeCells>
  <pageMargins left="0.7" right="0.7" top="0.75" bottom="0.75" header="0.3" footer="0.3"/>
  <pageSetup paperSize="9" scale="82"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37" zoomScale="115" zoomScaleNormal="100" zoomScaleSheetLayoutView="115" workbookViewId="0">
      <selection activeCell="E7" sqref="E7:E47"/>
    </sheetView>
  </sheetViews>
  <sheetFormatPr defaultColWidth="9.125" defaultRowHeight="15" x14ac:dyDescent="0.25"/>
  <cols>
    <col min="1" max="1" width="3.125" style="251" bestFit="1" customWidth="1"/>
    <col min="2" max="2" width="19.125" style="251" bestFit="1" customWidth="1"/>
    <col min="3" max="3" width="9.125" style="251" bestFit="1" customWidth="1"/>
    <col min="4" max="5" width="8.25" style="251" bestFit="1" customWidth="1"/>
    <col min="6" max="9" width="9.375" style="251" bestFit="1" customWidth="1"/>
    <col min="10" max="10" width="9.125" style="251" bestFit="1" customWidth="1"/>
    <col min="11" max="11" width="9.375" style="251" bestFit="1" customWidth="1"/>
    <col min="12" max="16384" width="9.125" style="251"/>
  </cols>
  <sheetData>
    <row r="1" spans="1:11" ht="18.75" customHeight="1" x14ac:dyDescent="0.25">
      <c r="A1" s="546" t="s">
        <v>806</v>
      </c>
      <c r="B1" s="546"/>
      <c r="C1" s="546"/>
      <c r="D1" s="546"/>
      <c r="E1" s="546"/>
      <c r="F1" s="546"/>
      <c r="G1" s="546"/>
      <c r="H1" s="546"/>
      <c r="I1" s="546"/>
      <c r="J1" s="546"/>
      <c r="K1" s="546"/>
    </row>
    <row r="2" spans="1:11" x14ac:dyDescent="0.25">
      <c r="A2" s="547" t="s">
        <v>520</v>
      </c>
      <c r="B2" s="547"/>
      <c r="C2" s="547"/>
      <c r="D2" s="547"/>
      <c r="E2" s="547"/>
      <c r="F2" s="547"/>
      <c r="G2" s="547"/>
      <c r="H2" s="547"/>
      <c r="I2" s="547"/>
      <c r="J2" s="547"/>
      <c r="K2" s="547"/>
    </row>
    <row r="3" spans="1:11" ht="15.75" thickBot="1" x14ac:dyDescent="0.3">
      <c r="A3" s="548" t="s">
        <v>649</v>
      </c>
      <c r="B3" s="548"/>
      <c r="C3" s="548"/>
      <c r="D3" s="548"/>
      <c r="E3" s="548"/>
      <c r="F3" s="548"/>
      <c r="G3" s="548"/>
      <c r="H3" s="548"/>
      <c r="I3" s="548"/>
      <c r="J3" s="548"/>
      <c r="K3" s="548"/>
    </row>
    <row r="4" spans="1:11" ht="16.5" thickTop="1" thickBot="1" x14ac:dyDescent="0.3">
      <c r="A4" s="549"/>
      <c r="B4" s="551" t="s">
        <v>716</v>
      </c>
      <c r="C4" s="553" t="s">
        <v>131</v>
      </c>
      <c r="D4" s="553" t="s">
        <v>132</v>
      </c>
      <c r="E4" s="305">
        <v>2023</v>
      </c>
      <c r="F4" s="555">
        <v>2023</v>
      </c>
      <c r="G4" s="556"/>
      <c r="H4" s="556"/>
      <c r="I4" s="556"/>
      <c r="J4" s="556"/>
      <c r="K4" s="350">
        <v>2024</v>
      </c>
    </row>
    <row r="5" spans="1:11" ht="15.75" thickBot="1" x14ac:dyDescent="0.3">
      <c r="A5" s="558"/>
      <c r="B5" s="559"/>
      <c r="C5" s="554"/>
      <c r="D5" s="554"/>
      <c r="E5" s="306" t="s">
        <v>43</v>
      </c>
      <c r="F5" s="351" t="s">
        <v>38</v>
      </c>
      <c r="G5" s="306" t="s">
        <v>39</v>
      </c>
      <c r="H5" s="306" t="s">
        <v>40</v>
      </c>
      <c r="I5" s="306" t="s">
        <v>41</v>
      </c>
      <c r="J5" s="306" t="s">
        <v>42</v>
      </c>
      <c r="K5" s="351" t="s">
        <v>43</v>
      </c>
    </row>
    <row r="6" spans="1:11" ht="15.75" thickTop="1" x14ac:dyDescent="0.25">
      <c r="A6" s="307"/>
      <c r="B6" s="307"/>
      <c r="C6" s="310"/>
      <c r="D6" s="310"/>
      <c r="E6" s="310"/>
      <c r="F6" s="310"/>
      <c r="G6" s="310"/>
      <c r="H6" s="310"/>
      <c r="I6" s="310"/>
      <c r="J6" s="310"/>
    </row>
    <row r="7" spans="1:11" x14ac:dyDescent="0.25">
      <c r="A7" s="312" t="s">
        <v>763</v>
      </c>
      <c r="B7" s="312" t="s">
        <v>764</v>
      </c>
      <c r="C7" s="331">
        <v>300872</v>
      </c>
      <c r="D7" s="331">
        <v>19963</v>
      </c>
      <c r="E7" s="332">
        <v>758</v>
      </c>
      <c r="F7" s="314">
        <v>31070.035877159273</v>
      </c>
      <c r="G7" s="314">
        <v>1817.3214685132903</v>
      </c>
      <c r="H7" s="314">
        <v>1386.621790518368</v>
      </c>
      <c r="I7" s="332">
        <v>1134.9767144728912</v>
      </c>
      <c r="J7" s="332">
        <v>1618.8336337845808</v>
      </c>
      <c r="K7" s="332">
        <v>7728.8839742780237</v>
      </c>
    </row>
    <row r="8" spans="1:11" x14ac:dyDescent="0.25">
      <c r="A8" s="312" t="s">
        <v>765</v>
      </c>
      <c r="B8" s="312" t="s">
        <v>766</v>
      </c>
      <c r="C8" s="331">
        <v>1398438</v>
      </c>
      <c r="D8" s="331">
        <v>995958</v>
      </c>
      <c r="E8" s="332">
        <v>23880</v>
      </c>
      <c r="F8" s="314">
        <v>63698.496157866306</v>
      </c>
      <c r="G8" s="314">
        <v>54845.783166114859</v>
      </c>
      <c r="H8" s="314">
        <v>174317.52451875611</v>
      </c>
      <c r="I8" s="334">
        <v>56414.715535511088</v>
      </c>
      <c r="J8" s="334">
        <v>118600.12429398074</v>
      </c>
      <c r="K8" s="334">
        <v>102845.01939208178</v>
      </c>
    </row>
    <row r="9" spans="1:11" x14ac:dyDescent="0.25">
      <c r="A9" s="308"/>
      <c r="B9" s="321" t="s">
        <v>395</v>
      </c>
      <c r="C9" s="333">
        <v>519012</v>
      </c>
      <c r="D9" s="333">
        <v>138109</v>
      </c>
      <c r="E9" s="334">
        <v>21076</v>
      </c>
      <c r="F9" s="323">
        <v>12168.378741089846</v>
      </c>
      <c r="G9" s="323">
        <v>9306.59001283609</v>
      </c>
      <c r="H9" s="323">
        <v>61659.048098708503</v>
      </c>
      <c r="I9" s="334">
        <v>7116.645605730163</v>
      </c>
      <c r="J9" s="334">
        <v>56721.254683703723</v>
      </c>
      <c r="K9" s="334">
        <v>2301.0858888001808</v>
      </c>
    </row>
    <row r="10" spans="1:11" x14ac:dyDescent="0.25">
      <c r="A10" s="308"/>
      <c r="B10" s="321" t="s">
        <v>767</v>
      </c>
      <c r="C10" s="333">
        <v>763786</v>
      </c>
      <c r="D10" s="333">
        <v>754982</v>
      </c>
      <c r="E10" s="334">
        <v>17</v>
      </c>
      <c r="F10" s="323">
        <v>43737.063494845781</v>
      </c>
      <c r="G10" s="323">
        <v>45300.657871492658</v>
      </c>
      <c r="H10" s="323">
        <v>111690.34252067364</v>
      </c>
      <c r="I10" s="334">
        <v>48754.870764186278</v>
      </c>
      <c r="J10" s="334">
        <v>60488.074717583469</v>
      </c>
      <c r="K10" s="334">
        <v>100149.57943868556</v>
      </c>
    </row>
    <row r="11" spans="1:11" x14ac:dyDescent="0.25">
      <c r="A11" s="308"/>
      <c r="B11" s="321" t="s">
        <v>138</v>
      </c>
      <c r="C11" s="333">
        <v>115642</v>
      </c>
      <c r="D11" s="333">
        <v>102869</v>
      </c>
      <c r="E11" s="334">
        <v>2787</v>
      </c>
      <c r="F11" s="323">
        <v>7793.0539219306738</v>
      </c>
      <c r="G11" s="323">
        <v>238.53528178611751</v>
      </c>
      <c r="H11" s="323">
        <v>968.13389937394061</v>
      </c>
      <c r="I11" s="334">
        <v>543.19916559465082</v>
      </c>
      <c r="J11" s="334">
        <v>1390.7948926935369</v>
      </c>
      <c r="K11" s="334">
        <v>394.3540645960507</v>
      </c>
    </row>
    <row r="12" spans="1:11" x14ac:dyDescent="0.25">
      <c r="A12" s="312" t="s">
        <v>768</v>
      </c>
      <c r="B12" s="312" t="s">
        <v>769</v>
      </c>
      <c r="C12" s="331">
        <v>1949518</v>
      </c>
      <c r="D12" s="331">
        <v>651147</v>
      </c>
      <c r="E12" s="332">
        <v>63325</v>
      </c>
      <c r="F12" s="314">
        <v>21532.331532044213</v>
      </c>
      <c r="G12" s="314">
        <v>24175.842789119346</v>
      </c>
      <c r="H12" s="314">
        <v>35907.860594071557</v>
      </c>
      <c r="I12" s="332">
        <v>21235.603474634241</v>
      </c>
      <c r="J12" s="332">
        <v>36951.120908477031</v>
      </c>
      <c r="K12" s="332">
        <v>56677.352089000953</v>
      </c>
    </row>
    <row r="13" spans="1:11" x14ac:dyDescent="0.25">
      <c r="A13" s="308"/>
      <c r="B13" s="321" t="s">
        <v>421</v>
      </c>
      <c r="C13" s="333">
        <v>1897452</v>
      </c>
      <c r="D13" s="333">
        <v>640979</v>
      </c>
      <c r="E13" s="334">
        <v>62272</v>
      </c>
      <c r="F13" s="323">
        <v>21143.649290131889</v>
      </c>
      <c r="G13" s="323">
        <v>24155.237571795795</v>
      </c>
      <c r="H13" s="323">
        <v>35632.698240242433</v>
      </c>
      <c r="I13" s="334">
        <v>20953.758270416121</v>
      </c>
      <c r="J13" s="334">
        <v>36370.847410183196</v>
      </c>
      <c r="K13" s="334">
        <v>56203.043361779331</v>
      </c>
    </row>
    <row r="14" spans="1:11" x14ac:dyDescent="0.25">
      <c r="A14" s="308"/>
      <c r="B14" s="321" t="s">
        <v>138</v>
      </c>
      <c r="C14" s="333">
        <v>52067</v>
      </c>
      <c r="D14" s="333">
        <v>10167</v>
      </c>
      <c r="E14" s="334">
        <v>1053</v>
      </c>
      <c r="F14" s="323">
        <v>388.68224191232298</v>
      </c>
      <c r="G14" s="323">
        <v>20.605217323550765</v>
      </c>
      <c r="H14" s="323">
        <v>275.1623538291206</v>
      </c>
      <c r="I14" s="334">
        <v>281.84520421811686</v>
      </c>
      <c r="J14" s="334">
        <v>580.27349829383638</v>
      </c>
      <c r="K14" s="334">
        <v>474.30872722162104</v>
      </c>
    </row>
    <row r="15" spans="1:11" x14ac:dyDescent="0.25">
      <c r="A15" s="312" t="s">
        <v>770</v>
      </c>
      <c r="B15" s="312" t="s">
        <v>771</v>
      </c>
      <c r="C15" s="331">
        <v>481020</v>
      </c>
      <c r="D15" s="331">
        <v>404614</v>
      </c>
      <c r="E15" s="332">
        <v>38496</v>
      </c>
      <c r="F15" s="314">
        <v>70120.36318944236</v>
      </c>
      <c r="G15" s="314">
        <v>19358.329343465179</v>
      </c>
      <c r="H15" s="314">
        <v>33906.567031725281</v>
      </c>
      <c r="I15" s="332">
        <v>39012.846413587533</v>
      </c>
      <c r="J15" s="332">
        <v>99089.524388087215</v>
      </c>
      <c r="K15" s="332">
        <v>94953.994372871632</v>
      </c>
    </row>
    <row r="16" spans="1:11" x14ac:dyDescent="0.25">
      <c r="A16" s="312" t="s">
        <v>772</v>
      </c>
      <c r="B16" s="312" t="s">
        <v>773</v>
      </c>
      <c r="C16" s="331">
        <v>25568461</v>
      </c>
      <c r="D16" s="331">
        <v>14211158</v>
      </c>
      <c r="E16" s="332">
        <v>1268159</v>
      </c>
      <c r="F16" s="314">
        <v>1257754.8854881874</v>
      </c>
      <c r="G16" s="314">
        <v>1130340.8398873969</v>
      </c>
      <c r="H16" s="314">
        <v>1376625.2809705348</v>
      </c>
      <c r="I16" s="332">
        <v>1362382.8724011956</v>
      </c>
      <c r="J16" s="332">
        <v>1414940.7987932023</v>
      </c>
      <c r="K16" s="332">
        <v>1535662.3473051926</v>
      </c>
    </row>
    <row r="17" spans="1:11" x14ac:dyDescent="0.25">
      <c r="A17" s="308"/>
      <c r="B17" s="321" t="s">
        <v>393</v>
      </c>
      <c r="C17" s="333">
        <v>21086320</v>
      </c>
      <c r="D17" s="333">
        <v>11899909</v>
      </c>
      <c r="E17" s="334">
        <v>1083740</v>
      </c>
      <c r="F17" s="323">
        <v>1078766.3528200956</v>
      </c>
      <c r="G17" s="323">
        <v>958329.37742943654</v>
      </c>
      <c r="H17" s="323">
        <v>1175250.4003148843</v>
      </c>
      <c r="I17" s="334">
        <v>1125649.7590717592</v>
      </c>
      <c r="J17" s="334">
        <v>1184320.6206933274</v>
      </c>
      <c r="K17" s="334">
        <v>1319276.0618770078</v>
      </c>
    </row>
    <row r="18" spans="1:11" x14ac:dyDescent="0.25">
      <c r="A18" s="308"/>
      <c r="B18" s="321" t="s">
        <v>774</v>
      </c>
      <c r="C18" s="333">
        <v>47384</v>
      </c>
      <c r="D18" s="333">
        <v>28932</v>
      </c>
      <c r="E18" s="334">
        <v>2316</v>
      </c>
      <c r="F18" s="323">
        <v>1888.3410464177127</v>
      </c>
      <c r="G18" s="323">
        <v>1345.4960971163462</v>
      </c>
      <c r="H18" s="323">
        <v>8157.9159414003871</v>
      </c>
      <c r="I18" s="334">
        <v>17332.995401033975</v>
      </c>
      <c r="J18" s="334">
        <v>1694.3860081377788</v>
      </c>
      <c r="K18" s="334">
        <v>2445.0860372016896</v>
      </c>
    </row>
    <row r="19" spans="1:11" x14ac:dyDescent="0.25">
      <c r="A19" s="308"/>
      <c r="B19" s="321" t="s">
        <v>402</v>
      </c>
      <c r="C19" s="333">
        <v>2291844</v>
      </c>
      <c r="D19" s="333">
        <v>1067031</v>
      </c>
      <c r="E19" s="334">
        <v>96244</v>
      </c>
      <c r="F19" s="323">
        <v>72239.78068337802</v>
      </c>
      <c r="G19" s="323">
        <v>78104.375024768742</v>
      </c>
      <c r="H19" s="323">
        <v>92205.296746859705</v>
      </c>
      <c r="I19" s="334">
        <v>104258.67288081039</v>
      </c>
      <c r="J19" s="334">
        <v>113405.5850362924</v>
      </c>
      <c r="K19" s="334">
        <v>118950.06405879553</v>
      </c>
    </row>
    <row r="20" spans="1:11" x14ac:dyDescent="0.25">
      <c r="A20" s="308"/>
      <c r="B20" s="321" t="s">
        <v>775</v>
      </c>
      <c r="C20" s="333">
        <v>1532591</v>
      </c>
      <c r="D20" s="333">
        <v>800150</v>
      </c>
      <c r="E20" s="334">
        <v>59310</v>
      </c>
      <c r="F20" s="323">
        <v>77734.229025680368</v>
      </c>
      <c r="G20" s="323">
        <v>70487.230007166974</v>
      </c>
      <c r="H20" s="323">
        <v>78117.046724031665</v>
      </c>
      <c r="I20" s="334">
        <v>78378.425854938017</v>
      </c>
      <c r="J20" s="334">
        <v>86689.673525332677</v>
      </c>
      <c r="K20" s="334">
        <v>69422.10508253763</v>
      </c>
    </row>
    <row r="21" spans="1:11" x14ac:dyDescent="0.25">
      <c r="A21" s="308"/>
      <c r="B21" s="321" t="s">
        <v>138</v>
      </c>
      <c r="C21" s="333">
        <v>610319</v>
      </c>
      <c r="D21" s="333">
        <v>415133</v>
      </c>
      <c r="E21" s="334">
        <v>26550</v>
      </c>
      <c r="F21" s="323">
        <v>27126.181912615717</v>
      </c>
      <c r="G21" s="323">
        <v>22074.361328908173</v>
      </c>
      <c r="H21" s="323">
        <v>22894.621243358462</v>
      </c>
      <c r="I21" s="334">
        <v>36763.019192653905</v>
      </c>
      <c r="J21" s="334">
        <v>28830.533530112054</v>
      </c>
      <c r="K21" s="334">
        <v>25569.030249649732</v>
      </c>
    </row>
    <row r="22" spans="1:11" x14ac:dyDescent="0.25">
      <c r="A22" s="312" t="s">
        <v>776</v>
      </c>
      <c r="B22" s="312" t="s">
        <v>777</v>
      </c>
      <c r="C22" s="331">
        <v>2209577</v>
      </c>
      <c r="D22" s="331">
        <v>2254380</v>
      </c>
      <c r="E22" s="332">
        <v>192932</v>
      </c>
      <c r="F22" s="314">
        <v>172419.4499300734</v>
      </c>
      <c r="G22" s="314">
        <v>158449.81354419183</v>
      </c>
      <c r="H22" s="314">
        <v>212241.90237582964</v>
      </c>
      <c r="I22" s="332">
        <v>197913.83757114634</v>
      </c>
      <c r="J22" s="332">
        <v>153647.59853736073</v>
      </c>
      <c r="K22" s="332">
        <v>178374.83783924551</v>
      </c>
    </row>
    <row r="23" spans="1:11" x14ac:dyDescent="0.25">
      <c r="A23" s="308"/>
      <c r="B23" s="321" t="s">
        <v>778</v>
      </c>
      <c r="C23" s="333">
        <v>804251</v>
      </c>
      <c r="D23" s="333">
        <v>894921</v>
      </c>
      <c r="E23" s="334">
        <v>59266</v>
      </c>
      <c r="F23" s="323">
        <v>57933.59235160637</v>
      </c>
      <c r="G23" s="323">
        <v>57028.413295261664</v>
      </c>
      <c r="H23" s="323">
        <v>90014.51328450031</v>
      </c>
      <c r="I23" s="334">
        <v>69171.136050731177</v>
      </c>
      <c r="J23" s="334">
        <v>38536.614792790999</v>
      </c>
      <c r="K23" s="334">
        <v>31887.45654796686</v>
      </c>
    </row>
    <row r="24" spans="1:11" x14ac:dyDescent="0.25">
      <c r="A24" s="308"/>
      <c r="B24" s="321" t="s">
        <v>389</v>
      </c>
      <c r="C24" s="333">
        <v>86247</v>
      </c>
      <c r="D24" s="333">
        <v>78808</v>
      </c>
      <c r="E24" s="334">
        <v>4906</v>
      </c>
      <c r="F24" s="323">
        <v>3454.5563617885273</v>
      </c>
      <c r="G24" s="323">
        <v>2045.9177502785853</v>
      </c>
      <c r="H24" s="323">
        <v>5793.4784959737017</v>
      </c>
      <c r="I24" s="334">
        <v>5648.7419931374507</v>
      </c>
      <c r="J24" s="334">
        <v>2232.1339263053742</v>
      </c>
      <c r="K24" s="334">
        <v>2486.0081849139874</v>
      </c>
    </row>
    <row r="25" spans="1:11" x14ac:dyDescent="0.25">
      <c r="A25" s="308"/>
      <c r="B25" s="321" t="s">
        <v>779</v>
      </c>
      <c r="C25" s="333">
        <v>348635</v>
      </c>
      <c r="D25" s="333">
        <v>278705</v>
      </c>
      <c r="E25" s="334">
        <v>26101</v>
      </c>
      <c r="F25" s="323">
        <v>20417.100045914322</v>
      </c>
      <c r="G25" s="323">
        <v>19429.715171104217</v>
      </c>
      <c r="H25" s="323">
        <v>24633.201762896384</v>
      </c>
      <c r="I25" s="334">
        <v>20766.174347429103</v>
      </c>
      <c r="J25" s="334">
        <v>17600.135702538788</v>
      </c>
      <c r="K25" s="334">
        <v>32288.135827334841</v>
      </c>
    </row>
    <row r="26" spans="1:11" x14ac:dyDescent="0.25">
      <c r="A26" s="308"/>
      <c r="B26" s="321" t="s">
        <v>401</v>
      </c>
      <c r="C26" s="333">
        <v>783459</v>
      </c>
      <c r="D26" s="333">
        <v>880706</v>
      </c>
      <c r="E26" s="334">
        <v>82293</v>
      </c>
      <c r="F26" s="323">
        <v>83041.651523562483</v>
      </c>
      <c r="G26" s="323">
        <v>73355.380327128878</v>
      </c>
      <c r="H26" s="323">
        <v>83596.666244585474</v>
      </c>
      <c r="I26" s="334">
        <v>92877.783032893945</v>
      </c>
      <c r="J26" s="334">
        <v>89410.837967765867</v>
      </c>
      <c r="K26" s="334">
        <v>104560.29508712524</v>
      </c>
    </row>
    <row r="27" spans="1:11" x14ac:dyDescent="0.25">
      <c r="A27" s="308"/>
      <c r="B27" s="321" t="s">
        <v>422</v>
      </c>
      <c r="C27" s="333">
        <v>76929</v>
      </c>
      <c r="D27" s="333">
        <v>68261</v>
      </c>
      <c r="E27" s="334">
        <v>15425</v>
      </c>
      <c r="F27" s="323">
        <v>5577.5279646817089</v>
      </c>
      <c r="G27" s="323">
        <v>4961.4676669548235</v>
      </c>
      <c r="H27" s="323">
        <v>5766.38892297244</v>
      </c>
      <c r="I27" s="334">
        <v>4095.9545665165433</v>
      </c>
      <c r="J27" s="334">
        <v>3475.4782752039296</v>
      </c>
      <c r="K27" s="334">
        <v>4052.4121844773445</v>
      </c>
    </row>
    <row r="28" spans="1:11" x14ac:dyDescent="0.25">
      <c r="A28" s="308"/>
      <c r="B28" s="321" t="s">
        <v>138</v>
      </c>
      <c r="C28" s="333">
        <v>110057</v>
      </c>
      <c r="D28" s="333">
        <v>52980</v>
      </c>
      <c r="E28" s="334">
        <v>4940</v>
      </c>
      <c r="F28" s="323">
        <v>1995.0216825199848</v>
      </c>
      <c r="G28" s="323">
        <v>1628.919333463642</v>
      </c>
      <c r="H28" s="323">
        <v>2437.6536649012969</v>
      </c>
      <c r="I28" s="334">
        <v>5354.0475804381613</v>
      </c>
      <c r="J28" s="334">
        <v>2392.397872755761</v>
      </c>
      <c r="K28" s="334">
        <v>3100.5300074272232</v>
      </c>
    </row>
    <row r="29" spans="1:11" x14ac:dyDescent="0.25">
      <c r="A29" s="312" t="s">
        <v>780</v>
      </c>
      <c r="B29" s="312" t="s">
        <v>781</v>
      </c>
      <c r="C29" s="331">
        <v>9435432</v>
      </c>
      <c r="D29" s="331">
        <v>7548263</v>
      </c>
      <c r="E29" s="332">
        <v>650571</v>
      </c>
      <c r="F29" s="314">
        <v>592201.41829990386</v>
      </c>
      <c r="G29" s="314">
        <v>534315.33735208435</v>
      </c>
      <c r="H29" s="314">
        <v>571650.8566298373</v>
      </c>
      <c r="I29" s="332">
        <v>595918.60763160081</v>
      </c>
      <c r="J29" s="332">
        <v>561990.85448052408</v>
      </c>
      <c r="K29" s="332">
        <v>538917.02779603063</v>
      </c>
    </row>
    <row r="30" spans="1:11" x14ac:dyDescent="0.25">
      <c r="A30" s="308"/>
      <c r="B30" s="321" t="s">
        <v>400</v>
      </c>
      <c r="C30" s="333">
        <v>4639479</v>
      </c>
      <c r="D30" s="333">
        <v>4317691</v>
      </c>
      <c r="E30" s="334">
        <v>373445</v>
      </c>
      <c r="F30" s="323">
        <v>317977.829780731</v>
      </c>
      <c r="G30" s="323">
        <v>286310.71856920939</v>
      </c>
      <c r="H30" s="323">
        <v>255392.67217702582</v>
      </c>
      <c r="I30" s="334">
        <v>270429.37133104575</v>
      </c>
      <c r="J30" s="334">
        <v>258628.99953793923</v>
      </c>
      <c r="K30" s="334">
        <v>270445.80026583845</v>
      </c>
    </row>
    <row r="31" spans="1:11" x14ac:dyDescent="0.25">
      <c r="A31" s="308"/>
      <c r="B31" s="321" t="s">
        <v>409</v>
      </c>
      <c r="C31" s="333">
        <v>1330711</v>
      </c>
      <c r="D31" s="333">
        <v>895659</v>
      </c>
      <c r="E31" s="334">
        <v>91293</v>
      </c>
      <c r="F31" s="323">
        <v>69681.989070417054</v>
      </c>
      <c r="G31" s="323">
        <v>50049.927806224056</v>
      </c>
      <c r="H31" s="323">
        <v>86887.05687181477</v>
      </c>
      <c r="I31" s="334">
        <v>89474.287846730556</v>
      </c>
      <c r="J31" s="334">
        <v>63570.437037431853</v>
      </c>
      <c r="K31" s="334">
        <v>91659.211303057993</v>
      </c>
    </row>
    <row r="32" spans="1:11" x14ac:dyDescent="0.25">
      <c r="A32" s="308"/>
      <c r="B32" s="321" t="s">
        <v>420</v>
      </c>
      <c r="C32" s="333">
        <v>912624</v>
      </c>
      <c r="D32" s="333">
        <v>965792</v>
      </c>
      <c r="E32" s="334">
        <v>81036</v>
      </c>
      <c r="F32" s="323">
        <v>82452.886697133261</v>
      </c>
      <c r="G32" s="323">
        <v>107519.9557655274</v>
      </c>
      <c r="H32" s="323">
        <v>127474.67865591274</v>
      </c>
      <c r="I32" s="334">
        <v>131621.08583020425</v>
      </c>
      <c r="J32" s="334">
        <v>139674.58794173304</v>
      </c>
      <c r="K32" s="334">
        <v>86696.907740636962</v>
      </c>
    </row>
    <row r="33" spans="1:11" x14ac:dyDescent="0.25">
      <c r="A33" s="308"/>
      <c r="B33" s="321" t="s">
        <v>424</v>
      </c>
      <c r="C33" s="333">
        <v>1807904</v>
      </c>
      <c r="D33" s="333">
        <v>1009229</v>
      </c>
      <c r="E33" s="334">
        <v>71713</v>
      </c>
      <c r="F33" s="323">
        <v>77451.828322636444</v>
      </c>
      <c r="G33" s="323">
        <v>68419.457754080373</v>
      </c>
      <c r="H33" s="323">
        <v>51662.273463672005</v>
      </c>
      <c r="I33" s="334">
        <v>73860.400552394276</v>
      </c>
      <c r="J33" s="334">
        <v>67419.873404540325</v>
      </c>
      <c r="K33" s="334">
        <v>56555.013744976284</v>
      </c>
    </row>
    <row r="34" spans="1:11" x14ac:dyDescent="0.25">
      <c r="A34" s="308"/>
      <c r="B34" s="321" t="s">
        <v>138</v>
      </c>
      <c r="C34" s="333">
        <v>744717</v>
      </c>
      <c r="D34" s="333">
        <v>359896</v>
      </c>
      <c r="E34" s="334">
        <v>33084</v>
      </c>
      <c r="F34" s="323">
        <v>44636.884428986115</v>
      </c>
      <c r="G34" s="323">
        <v>22015.277457043427</v>
      </c>
      <c r="H34" s="323">
        <v>50234.175461412029</v>
      </c>
      <c r="I34" s="334">
        <v>30533.462071226</v>
      </c>
      <c r="J34" s="334">
        <v>32696.956558879683</v>
      </c>
      <c r="K34" s="334">
        <v>33560.094741520938</v>
      </c>
    </row>
    <row r="35" spans="1:11" x14ac:dyDescent="0.25">
      <c r="A35" s="312" t="s">
        <v>782</v>
      </c>
      <c r="B35" s="312" t="s">
        <v>783</v>
      </c>
      <c r="C35" s="331">
        <v>22745962</v>
      </c>
      <c r="D35" s="331">
        <v>17371561</v>
      </c>
      <c r="E35" s="332">
        <v>1292375</v>
      </c>
      <c r="F35" s="314">
        <v>1457747.7631726251</v>
      </c>
      <c r="G35" s="314">
        <v>1378588.8048262626</v>
      </c>
      <c r="H35" s="314">
        <v>1553508.570204111</v>
      </c>
      <c r="I35" s="332">
        <v>1316532.8472401476</v>
      </c>
      <c r="J35" s="332">
        <v>1393218.3990354966</v>
      </c>
      <c r="K35" s="332">
        <v>1314235.638105084</v>
      </c>
    </row>
    <row r="36" spans="1:11" x14ac:dyDescent="0.25">
      <c r="A36" s="308"/>
      <c r="B36" s="321" t="s">
        <v>140</v>
      </c>
      <c r="C36" s="333">
        <v>553448</v>
      </c>
      <c r="D36" s="333">
        <v>254897</v>
      </c>
      <c r="E36" s="334">
        <v>6861</v>
      </c>
      <c r="F36" s="323">
        <v>5125.0870755435262</v>
      </c>
      <c r="G36" s="323">
        <v>2737.6219176757236</v>
      </c>
      <c r="H36" s="323">
        <v>2026.6519984533993</v>
      </c>
      <c r="I36" s="334">
        <v>3904.0625285662304</v>
      </c>
      <c r="J36" s="334">
        <v>13321.175748624812</v>
      </c>
      <c r="K36" s="334">
        <v>6909.7046203525533</v>
      </c>
    </row>
    <row r="37" spans="1:11" x14ac:dyDescent="0.25">
      <c r="A37" s="308"/>
      <c r="B37" s="321" t="s">
        <v>784</v>
      </c>
      <c r="C37" s="333">
        <v>21004</v>
      </c>
      <c r="D37" s="333">
        <v>16596</v>
      </c>
      <c r="E37" s="334">
        <v>778</v>
      </c>
      <c r="F37" s="323">
        <v>1335.3821014464882</v>
      </c>
      <c r="G37" s="323">
        <v>467.02954987704624</v>
      </c>
      <c r="H37" s="323">
        <v>719.24499780279984</v>
      </c>
      <c r="I37" s="334">
        <v>1591.0466351476446</v>
      </c>
      <c r="J37" s="334">
        <v>1533.544372831112</v>
      </c>
      <c r="K37" s="334">
        <v>1744.2040898885061</v>
      </c>
    </row>
    <row r="38" spans="1:11" x14ac:dyDescent="0.25">
      <c r="A38" s="308"/>
      <c r="B38" s="321" t="s">
        <v>141</v>
      </c>
      <c r="C38" s="333">
        <v>3092504</v>
      </c>
      <c r="D38" s="333">
        <v>2207442</v>
      </c>
      <c r="E38" s="334">
        <v>246373</v>
      </c>
      <c r="F38" s="323">
        <v>143693.68802630017</v>
      </c>
      <c r="G38" s="323">
        <v>197835.68889372508</v>
      </c>
      <c r="H38" s="323">
        <v>208313.57026118145</v>
      </c>
      <c r="I38" s="334">
        <v>102386.24733338074</v>
      </c>
      <c r="J38" s="334">
        <v>185969.95298558645</v>
      </c>
      <c r="K38" s="334">
        <v>127424.57919967351</v>
      </c>
    </row>
    <row r="39" spans="1:11" x14ac:dyDescent="0.25">
      <c r="A39" s="308"/>
      <c r="B39" s="321" t="s">
        <v>418</v>
      </c>
      <c r="C39" s="333">
        <v>5158705</v>
      </c>
      <c r="D39" s="333">
        <v>4249132</v>
      </c>
      <c r="E39" s="334">
        <v>305212</v>
      </c>
      <c r="F39" s="323">
        <v>437476.30474449135</v>
      </c>
      <c r="G39" s="323">
        <v>461140.01324918336</v>
      </c>
      <c r="H39" s="323">
        <v>536907.69847565668</v>
      </c>
      <c r="I39" s="334">
        <v>524573.6451542743</v>
      </c>
      <c r="J39" s="334">
        <v>407629.52759674418</v>
      </c>
      <c r="K39" s="334">
        <v>306775.06541795353</v>
      </c>
    </row>
    <row r="40" spans="1:11" x14ac:dyDescent="0.25">
      <c r="A40" s="308"/>
      <c r="B40" s="321" t="s">
        <v>425</v>
      </c>
      <c r="C40" s="333">
        <v>519063</v>
      </c>
      <c r="D40" s="333">
        <v>347832</v>
      </c>
      <c r="E40" s="334">
        <v>34558</v>
      </c>
      <c r="F40" s="323">
        <v>18542.564449380392</v>
      </c>
      <c r="G40" s="323">
        <v>18069.141510010606</v>
      </c>
      <c r="H40" s="323">
        <v>21784.055796042754</v>
      </c>
      <c r="I40" s="334">
        <v>22440.775117180649</v>
      </c>
      <c r="J40" s="334">
        <v>24274.204364267633</v>
      </c>
      <c r="K40" s="334">
        <v>12999.913695247511</v>
      </c>
    </row>
    <row r="41" spans="1:11" x14ac:dyDescent="0.25">
      <c r="A41" s="308"/>
      <c r="B41" s="321" t="s">
        <v>785</v>
      </c>
      <c r="C41" s="333">
        <v>8789694</v>
      </c>
      <c r="D41" s="333">
        <v>5733344</v>
      </c>
      <c r="E41" s="334">
        <v>436387</v>
      </c>
      <c r="F41" s="323">
        <v>512848.58949769929</v>
      </c>
      <c r="G41" s="323">
        <v>428912.80258011469</v>
      </c>
      <c r="H41" s="323">
        <v>358191.41923434706</v>
      </c>
      <c r="I41" s="334">
        <v>363899.73277243995</v>
      </c>
      <c r="J41" s="334">
        <v>411938.03883992753</v>
      </c>
      <c r="K41" s="334">
        <v>330495.97326775128</v>
      </c>
    </row>
    <row r="42" spans="1:11" x14ac:dyDescent="0.25">
      <c r="A42" s="308"/>
      <c r="B42" s="321" t="s">
        <v>138</v>
      </c>
      <c r="C42" s="333">
        <v>4611542</v>
      </c>
      <c r="D42" s="333">
        <v>4562318</v>
      </c>
      <c r="E42" s="334">
        <v>262206</v>
      </c>
      <c r="F42" s="323">
        <v>338726.14727776393</v>
      </c>
      <c r="G42" s="323">
        <v>269426.50712567614</v>
      </c>
      <c r="H42" s="323">
        <v>425565.92944062711</v>
      </c>
      <c r="I42" s="334">
        <v>297737.337699158</v>
      </c>
      <c r="J42" s="334">
        <v>348551.95512751484</v>
      </c>
      <c r="K42" s="334">
        <v>527886.19781421707</v>
      </c>
    </row>
    <row r="43" spans="1:11" x14ac:dyDescent="0.25">
      <c r="A43" s="312" t="s">
        <v>786</v>
      </c>
      <c r="B43" s="312" t="s">
        <v>787</v>
      </c>
      <c r="C43" s="331">
        <v>525984</v>
      </c>
      <c r="D43" s="331">
        <v>810375</v>
      </c>
      <c r="E43" s="332">
        <v>89739</v>
      </c>
      <c r="F43" s="314">
        <v>122234.53611047482</v>
      </c>
      <c r="G43" s="314">
        <v>57999.553225445678</v>
      </c>
      <c r="H43" s="314">
        <v>81586.792287542165</v>
      </c>
      <c r="I43" s="332">
        <v>73676.760332963604</v>
      </c>
      <c r="J43" s="332">
        <v>53284.227347287873</v>
      </c>
      <c r="K43" s="332">
        <v>69026.117802259265</v>
      </c>
    </row>
    <row r="44" spans="1:11" x14ac:dyDescent="0.25">
      <c r="A44" s="308"/>
      <c r="B44" s="321" t="s">
        <v>386</v>
      </c>
      <c r="C44" s="333">
        <v>481938</v>
      </c>
      <c r="D44" s="333">
        <v>780829</v>
      </c>
      <c r="E44" s="334">
        <v>86083</v>
      </c>
      <c r="F44" s="323">
        <v>120485.20054416471</v>
      </c>
      <c r="G44" s="323">
        <v>56082.07158454859</v>
      </c>
      <c r="H44" s="323">
        <v>79930.384520725012</v>
      </c>
      <c r="I44" s="334">
        <v>72711.580309238518</v>
      </c>
      <c r="J44" s="334">
        <v>52873.658126603223</v>
      </c>
      <c r="K44" s="334">
        <v>66725.734245003754</v>
      </c>
    </row>
    <row r="45" spans="1:11" x14ac:dyDescent="0.25">
      <c r="A45" s="308"/>
      <c r="B45" s="321" t="s">
        <v>788</v>
      </c>
      <c r="C45" s="333">
        <v>43438</v>
      </c>
      <c r="D45" s="333">
        <v>29049</v>
      </c>
      <c r="E45" s="334">
        <v>3656</v>
      </c>
      <c r="F45" s="323">
        <v>1674.0619710620638</v>
      </c>
      <c r="G45" s="323">
        <v>1914.9113093954677</v>
      </c>
      <c r="H45" s="323">
        <v>1656.4077668171415</v>
      </c>
      <c r="I45" s="334">
        <v>909.55287655150755</v>
      </c>
      <c r="J45" s="334">
        <v>404.50350004818273</v>
      </c>
      <c r="K45" s="334">
        <v>2297.6242452392012</v>
      </c>
    </row>
    <row r="46" spans="1:11" x14ac:dyDescent="0.25">
      <c r="A46" s="308"/>
      <c r="B46" s="321" t="s">
        <v>138</v>
      </c>
      <c r="C46" s="335">
        <v>609</v>
      </c>
      <c r="D46" s="335">
        <v>500</v>
      </c>
      <c r="E46" s="334" t="s">
        <v>180</v>
      </c>
      <c r="F46" s="323">
        <v>75.273595248054761</v>
      </c>
      <c r="G46" s="323">
        <v>2.5703315016211357</v>
      </c>
      <c r="H46" s="323">
        <v>0</v>
      </c>
      <c r="I46" s="334">
        <v>55.62714717357904</v>
      </c>
      <c r="J46" s="334">
        <v>6.0657206364632366</v>
      </c>
      <c r="K46" s="334">
        <v>2.7593120163080727</v>
      </c>
    </row>
    <row r="47" spans="1:11" x14ac:dyDescent="0.25">
      <c r="A47" s="312" t="s">
        <v>789</v>
      </c>
      <c r="B47" s="312" t="s">
        <v>138</v>
      </c>
      <c r="C47" s="343">
        <v>769</v>
      </c>
      <c r="D47" s="343">
        <v>141</v>
      </c>
      <c r="E47" s="332">
        <v>12</v>
      </c>
      <c r="F47" s="314">
        <v>41.476467122587835</v>
      </c>
      <c r="G47" s="314">
        <v>9.1319820173821213</v>
      </c>
      <c r="H47" s="314">
        <v>8.2443086809380031</v>
      </c>
      <c r="I47" s="332">
        <v>8.6741101433276118</v>
      </c>
      <c r="J47" s="332">
        <v>6379.6051587014426</v>
      </c>
      <c r="K47" s="332">
        <v>22960.315991760861</v>
      </c>
    </row>
    <row r="48" spans="1:11" ht="15.75" thickBot="1" x14ac:dyDescent="0.3">
      <c r="A48" s="347"/>
      <c r="B48" s="347"/>
      <c r="C48" s="345"/>
      <c r="D48" s="327"/>
      <c r="E48" s="329"/>
      <c r="F48" s="329"/>
      <c r="G48" s="329"/>
      <c r="H48" s="346"/>
      <c r="I48" s="348"/>
      <c r="J48" s="347"/>
      <c r="K48" s="347"/>
    </row>
    <row r="49" spans="1:11" ht="15.75" thickTop="1" x14ac:dyDescent="0.25">
      <c r="A49" s="564" t="s">
        <v>843</v>
      </c>
      <c r="B49" s="564"/>
      <c r="C49" s="564"/>
      <c r="D49" s="564"/>
      <c r="E49" s="564"/>
      <c r="F49" s="564"/>
      <c r="G49" s="564"/>
      <c r="H49" s="564"/>
      <c r="I49" s="564"/>
      <c r="J49" s="564"/>
      <c r="K49" s="564"/>
    </row>
  </sheetData>
  <mergeCells count="9">
    <mergeCell ref="A49:K49"/>
    <mergeCell ref="A1:K1"/>
    <mergeCell ref="A2:K2"/>
    <mergeCell ref="A3:K3"/>
    <mergeCell ref="A4:A5"/>
    <mergeCell ref="B4:B5"/>
    <mergeCell ref="C4:C5"/>
    <mergeCell ref="D4:D5"/>
    <mergeCell ref="F4:J4"/>
  </mergeCells>
  <pageMargins left="0.7" right="0.7" top="0.75" bottom="0.75" header="0.3" footer="0.3"/>
  <pageSetup paperSize="9" scale="77"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topLeftCell="A31" zoomScale="70" zoomScaleNormal="100" zoomScaleSheetLayoutView="70" workbookViewId="0">
      <selection sqref="A1:XFD1048576"/>
    </sheetView>
  </sheetViews>
  <sheetFormatPr defaultRowHeight="15" x14ac:dyDescent="0.25"/>
  <cols>
    <col min="1" max="1" width="16.75" style="251" customWidth="1"/>
    <col min="2" max="2" width="11.5" style="252" bestFit="1" customWidth="1"/>
    <col min="3" max="3" width="8.625" style="252" bestFit="1" customWidth="1"/>
    <col min="4" max="5" width="8.5" style="252" bestFit="1" customWidth="1"/>
    <col min="6" max="6" width="8.875" style="252" bestFit="1" customWidth="1"/>
    <col min="7" max="7" width="8.5" style="252" bestFit="1" customWidth="1"/>
    <col min="8" max="8" width="9.25" style="252" bestFit="1" customWidth="1"/>
    <col min="9" max="10" width="8.5" style="252" bestFit="1" customWidth="1"/>
    <col min="11" max="11" width="9.125" style="252" bestFit="1" customWidth="1"/>
    <col min="12" max="12" width="8.625" style="252" bestFit="1" customWidth="1"/>
    <col min="13" max="13" width="8.875" style="252" bestFit="1" customWidth="1"/>
    <col min="14" max="14" width="9.625" style="252" bestFit="1" customWidth="1"/>
    <col min="15" max="15" width="8.625" style="252" bestFit="1" customWidth="1"/>
    <col min="16" max="18" width="8.5" style="252" bestFit="1" customWidth="1"/>
    <col min="19" max="19" width="9.25" style="252" bestFit="1" customWidth="1"/>
    <col min="20" max="20" width="9.125" style="252" bestFit="1" customWidth="1"/>
    <col min="21" max="21" width="9.375" style="252" bestFit="1" customWidth="1"/>
    <col min="22" max="22" width="9.25" style="252" bestFit="1" customWidth="1"/>
    <col min="23" max="23" width="8.5" style="252" bestFit="1" customWidth="1"/>
    <col min="24" max="24" width="19.5" style="252" customWidth="1"/>
    <col min="25" max="16384" width="9" style="252"/>
  </cols>
  <sheetData>
    <row r="1" spans="1:23" ht="52.5" customHeight="1" thickBot="1" x14ac:dyDescent="0.3">
      <c r="A1" s="565" t="s">
        <v>851</v>
      </c>
      <c r="B1" s="565"/>
      <c r="C1" s="565"/>
      <c r="D1" s="565"/>
      <c r="E1" s="565"/>
      <c r="F1" s="565"/>
      <c r="G1" s="565"/>
      <c r="H1" s="565"/>
      <c r="I1" s="565"/>
      <c r="J1" s="565"/>
      <c r="K1" s="565"/>
      <c r="L1" s="565"/>
      <c r="M1" s="565"/>
      <c r="N1" s="565"/>
      <c r="O1" s="565"/>
      <c r="P1" s="565"/>
      <c r="Q1" s="565"/>
      <c r="R1" s="565"/>
      <c r="S1" s="565"/>
      <c r="T1" s="565"/>
      <c r="U1" s="565"/>
      <c r="V1" s="565"/>
      <c r="W1" s="565"/>
    </row>
    <row r="2" spans="1:23" ht="111.75" thickTop="1" thickBot="1" x14ac:dyDescent="0.3">
      <c r="A2" s="184" t="s">
        <v>852</v>
      </c>
      <c r="B2" s="184" t="s">
        <v>853</v>
      </c>
      <c r="C2" s="185" t="s">
        <v>854</v>
      </c>
      <c r="D2" s="185" t="s">
        <v>878</v>
      </c>
      <c r="E2" s="185" t="s">
        <v>855</v>
      </c>
      <c r="F2" s="185" t="s">
        <v>856</v>
      </c>
      <c r="G2" s="185" t="s">
        <v>857</v>
      </c>
      <c r="H2" s="185" t="s">
        <v>858</v>
      </c>
      <c r="I2" s="185" t="s">
        <v>859</v>
      </c>
      <c r="J2" s="185" t="s">
        <v>860</v>
      </c>
      <c r="K2" s="185" t="s">
        <v>861</v>
      </c>
      <c r="L2" s="185" t="s">
        <v>862</v>
      </c>
      <c r="M2" s="185" t="s">
        <v>863</v>
      </c>
      <c r="N2" s="185" t="s">
        <v>864</v>
      </c>
      <c r="O2" s="185" t="s">
        <v>865</v>
      </c>
      <c r="P2" s="185" t="s">
        <v>866</v>
      </c>
      <c r="Q2" s="185" t="s">
        <v>867</v>
      </c>
      <c r="R2" s="185" t="s">
        <v>879</v>
      </c>
      <c r="S2" s="185" t="s">
        <v>868</v>
      </c>
      <c r="T2" s="185" t="s">
        <v>880</v>
      </c>
      <c r="U2" s="185" t="s">
        <v>881</v>
      </c>
      <c r="V2" s="185" t="s">
        <v>882</v>
      </c>
      <c r="W2" s="185" t="s">
        <v>869</v>
      </c>
    </row>
    <row r="3" spans="1:23" ht="16.5" thickTop="1" x14ac:dyDescent="0.25">
      <c r="A3" s="186"/>
      <c r="B3" s="187"/>
      <c r="C3" s="187"/>
      <c r="D3" s="187"/>
      <c r="E3" s="187"/>
      <c r="F3" s="187"/>
      <c r="G3" s="187"/>
      <c r="H3" s="187"/>
      <c r="I3" s="187"/>
      <c r="J3" s="187"/>
      <c r="K3" s="187"/>
      <c r="L3" s="187"/>
      <c r="M3" s="187"/>
      <c r="N3" s="187"/>
      <c r="O3" s="187"/>
      <c r="P3" s="187"/>
      <c r="Q3" s="187"/>
      <c r="R3" s="187"/>
      <c r="S3" s="187"/>
      <c r="T3" s="187"/>
      <c r="U3" s="187"/>
      <c r="V3" s="187"/>
      <c r="W3" s="187"/>
    </row>
    <row r="4" spans="1:23" ht="42" customHeight="1" x14ac:dyDescent="0.25">
      <c r="A4" s="190" t="s">
        <v>31</v>
      </c>
      <c r="B4" s="194">
        <v>117.3</v>
      </c>
      <c r="C4" s="194">
        <v>118.42</v>
      </c>
      <c r="D4" s="194">
        <v>122.76</v>
      </c>
      <c r="E4" s="194">
        <v>104.8</v>
      </c>
      <c r="F4" s="194">
        <v>114.94</v>
      </c>
      <c r="G4" s="194">
        <v>123.49</v>
      </c>
      <c r="H4" s="194">
        <v>105.81</v>
      </c>
      <c r="I4" s="194">
        <v>123.31</v>
      </c>
      <c r="J4" s="194">
        <v>118.94</v>
      </c>
      <c r="K4" s="194">
        <v>124.01</v>
      </c>
      <c r="L4" s="194">
        <v>122.23</v>
      </c>
      <c r="M4" s="194">
        <v>113.08</v>
      </c>
      <c r="N4" s="194">
        <v>118.93</v>
      </c>
      <c r="O4" s="194">
        <v>113.6</v>
      </c>
      <c r="P4" s="194">
        <v>160.13</v>
      </c>
      <c r="Q4" s="194">
        <v>129.78</v>
      </c>
      <c r="R4" s="194">
        <v>141.96</v>
      </c>
      <c r="S4" s="194">
        <v>128.28</v>
      </c>
      <c r="T4" s="194">
        <v>168.85</v>
      </c>
      <c r="U4" s="194">
        <v>122.03</v>
      </c>
      <c r="V4" s="194">
        <v>125.61</v>
      </c>
      <c r="W4" s="194">
        <v>80.58</v>
      </c>
    </row>
    <row r="5" spans="1:23" ht="42" customHeight="1" x14ac:dyDescent="0.25">
      <c r="A5" s="190" t="s">
        <v>32</v>
      </c>
      <c r="B5" s="194">
        <v>130.91</v>
      </c>
      <c r="C5" s="194">
        <v>140.72</v>
      </c>
      <c r="D5" s="194">
        <v>138.97</v>
      </c>
      <c r="E5" s="194">
        <v>119.47</v>
      </c>
      <c r="F5" s="194">
        <v>141.01</v>
      </c>
      <c r="G5" s="194">
        <v>128.21</v>
      </c>
      <c r="H5" s="194">
        <v>116.33</v>
      </c>
      <c r="I5" s="194">
        <v>120.05</v>
      </c>
      <c r="J5" s="194">
        <v>135.22999999999999</v>
      </c>
      <c r="K5" s="194">
        <v>121.21</v>
      </c>
      <c r="L5" s="194">
        <v>130.9</v>
      </c>
      <c r="M5" s="194">
        <v>125.91</v>
      </c>
      <c r="N5" s="194">
        <v>150.63</v>
      </c>
      <c r="O5" s="194">
        <v>127.39</v>
      </c>
      <c r="P5" s="194">
        <v>174.53</v>
      </c>
      <c r="Q5" s="194">
        <v>157.65</v>
      </c>
      <c r="R5" s="194">
        <v>180.76</v>
      </c>
      <c r="S5" s="194">
        <v>167.08</v>
      </c>
      <c r="T5" s="194">
        <v>135.38999999999999</v>
      </c>
      <c r="U5" s="194">
        <v>146.24</v>
      </c>
      <c r="V5" s="194">
        <v>132.29</v>
      </c>
      <c r="W5" s="194">
        <v>78.08</v>
      </c>
    </row>
    <row r="6" spans="1:23" ht="42" customHeight="1" x14ac:dyDescent="0.25">
      <c r="A6" s="190" t="s">
        <v>33</v>
      </c>
      <c r="B6" s="194">
        <v>170.8</v>
      </c>
      <c r="C6" s="194">
        <v>136.44999999999999</v>
      </c>
      <c r="D6" s="194">
        <v>148.91999999999999</v>
      </c>
      <c r="E6" s="194">
        <v>160.88999999999999</v>
      </c>
      <c r="F6" s="194">
        <v>160.47999999999999</v>
      </c>
      <c r="G6" s="194">
        <v>125.89</v>
      </c>
      <c r="H6" s="194">
        <v>106.49</v>
      </c>
      <c r="I6" s="194">
        <v>125.75</v>
      </c>
      <c r="J6" s="194">
        <v>149.84</v>
      </c>
      <c r="K6" s="194">
        <v>145.07</v>
      </c>
      <c r="L6" s="194">
        <v>124.1</v>
      </c>
      <c r="M6" s="194">
        <v>181.86</v>
      </c>
      <c r="N6" s="194">
        <v>138.02000000000001</v>
      </c>
      <c r="O6" s="194">
        <v>230.8</v>
      </c>
      <c r="P6" s="194">
        <v>255.22</v>
      </c>
      <c r="Q6" s="194">
        <v>185.97</v>
      </c>
      <c r="R6" s="194">
        <v>236.87</v>
      </c>
      <c r="S6" s="194">
        <v>231.42</v>
      </c>
      <c r="T6" s="194">
        <v>284.44</v>
      </c>
      <c r="U6" s="194">
        <v>269.92</v>
      </c>
      <c r="V6" s="194">
        <v>146.55000000000001</v>
      </c>
      <c r="W6" s="194">
        <v>0</v>
      </c>
    </row>
    <row r="7" spans="1:23" ht="42" customHeight="1" x14ac:dyDescent="0.25">
      <c r="A7" s="190" t="s">
        <v>34</v>
      </c>
      <c r="B7" s="194">
        <v>221.5</v>
      </c>
      <c r="C7" s="194">
        <v>165.75</v>
      </c>
      <c r="D7" s="194">
        <v>215.63</v>
      </c>
      <c r="E7" s="194">
        <v>257.2</v>
      </c>
      <c r="F7" s="194">
        <v>187.92</v>
      </c>
      <c r="G7" s="194">
        <v>188.6</v>
      </c>
      <c r="H7" s="194">
        <v>127.38</v>
      </c>
      <c r="I7" s="194">
        <v>199.27</v>
      </c>
      <c r="J7" s="194">
        <v>150.32</v>
      </c>
      <c r="K7" s="194">
        <v>237.37</v>
      </c>
      <c r="L7" s="194">
        <v>131.91</v>
      </c>
      <c r="M7" s="194">
        <v>237.56</v>
      </c>
      <c r="N7" s="194">
        <v>152.58000000000001</v>
      </c>
      <c r="O7" s="194">
        <v>212.41</v>
      </c>
      <c r="P7" s="194">
        <v>283.29000000000002</v>
      </c>
      <c r="Q7" s="194">
        <v>274.68</v>
      </c>
      <c r="R7" s="194">
        <v>294.63</v>
      </c>
      <c r="S7" s="194">
        <v>318.52999999999997</v>
      </c>
      <c r="T7" s="194">
        <v>229.13</v>
      </c>
      <c r="U7" s="194">
        <v>311.87</v>
      </c>
      <c r="V7" s="194">
        <v>166.99</v>
      </c>
      <c r="W7" s="194">
        <v>35</v>
      </c>
    </row>
    <row r="8" spans="1:23" ht="42" customHeight="1" x14ac:dyDescent="0.25">
      <c r="A8" s="190" t="s">
        <v>35</v>
      </c>
      <c r="B8" s="194">
        <v>268.14999999999998</v>
      </c>
      <c r="C8" s="194">
        <v>232.48</v>
      </c>
      <c r="D8" s="194">
        <v>243.96</v>
      </c>
      <c r="E8" s="194">
        <v>352.14</v>
      </c>
      <c r="F8" s="194">
        <v>283.27</v>
      </c>
      <c r="G8" s="194">
        <v>280.52999999999997</v>
      </c>
      <c r="H8" s="194">
        <v>155.24</v>
      </c>
      <c r="I8" s="194">
        <v>244.69</v>
      </c>
      <c r="J8" s="194">
        <v>210.14</v>
      </c>
      <c r="K8" s="194">
        <v>207.01</v>
      </c>
      <c r="L8" s="194">
        <v>209.91</v>
      </c>
      <c r="M8" s="194">
        <v>282.11</v>
      </c>
      <c r="N8" s="194">
        <v>204.32</v>
      </c>
      <c r="O8" s="194">
        <v>242.13</v>
      </c>
      <c r="P8" s="194">
        <v>308.92</v>
      </c>
      <c r="Q8" s="194">
        <v>351.92</v>
      </c>
      <c r="R8" s="194">
        <v>300.92</v>
      </c>
      <c r="S8" s="194">
        <v>326.88</v>
      </c>
      <c r="T8" s="194">
        <v>206.37</v>
      </c>
      <c r="U8" s="194">
        <v>352.56</v>
      </c>
      <c r="V8" s="194">
        <v>228.05</v>
      </c>
      <c r="W8" s="194">
        <v>51.29</v>
      </c>
    </row>
    <row r="9" spans="1:23" ht="42" customHeight="1" x14ac:dyDescent="0.25">
      <c r="A9" s="188"/>
      <c r="B9" s="195"/>
      <c r="C9" s="195"/>
      <c r="D9" s="195"/>
      <c r="E9" s="195"/>
      <c r="F9" s="195"/>
      <c r="G9" s="195"/>
      <c r="H9" s="195"/>
      <c r="I9" s="195"/>
      <c r="J9" s="195"/>
      <c r="K9" s="195"/>
      <c r="L9" s="195"/>
      <c r="M9" s="195"/>
      <c r="N9" s="195"/>
      <c r="O9" s="195"/>
      <c r="P9" s="195"/>
      <c r="Q9" s="195"/>
      <c r="R9" s="195"/>
      <c r="S9" s="195"/>
      <c r="T9" s="195"/>
      <c r="U9" s="195"/>
      <c r="V9" s="195"/>
      <c r="W9" s="195"/>
    </row>
    <row r="10" spans="1:23" ht="42" customHeight="1" x14ac:dyDescent="0.25">
      <c r="A10" s="188" t="s">
        <v>896</v>
      </c>
      <c r="B10" s="195">
        <v>115.51</v>
      </c>
      <c r="C10" s="195">
        <v>112.68</v>
      </c>
      <c r="D10" s="195">
        <v>123.05</v>
      </c>
      <c r="E10" s="195">
        <v>108.78</v>
      </c>
      <c r="F10" s="195">
        <v>107.91</v>
      </c>
      <c r="G10" s="195">
        <v>123.51</v>
      </c>
      <c r="H10" s="195">
        <v>105.47</v>
      </c>
      <c r="I10" s="195">
        <v>127.42</v>
      </c>
      <c r="J10" s="195">
        <v>111.59</v>
      </c>
      <c r="K10" s="195">
        <v>155.38999999999999</v>
      </c>
      <c r="L10" s="195">
        <v>116.2</v>
      </c>
      <c r="M10" s="195">
        <v>110.69</v>
      </c>
      <c r="N10" s="195">
        <v>118</v>
      </c>
      <c r="O10" s="195">
        <v>115.03</v>
      </c>
      <c r="P10" s="195">
        <v>121.39</v>
      </c>
      <c r="Q10" s="195">
        <v>125.53</v>
      </c>
      <c r="R10" s="195">
        <v>172.4</v>
      </c>
      <c r="S10" s="195">
        <v>112.6</v>
      </c>
      <c r="T10" s="195">
        <v>190.62</v>
      </c>
      <c r="U10" s="195">
        <v>142.65</v>
      </c>
      <c r="V10" s="195">
        <v>114.06</v>
      </c>
      <c r="W10" s="195">
        <v>90.54</v>
      </c>
    </row>
    <row r="11" spans="1:23" ht="42" customHeight="1" x14ac:dyDescent="0.25">
      <c r="A11" s="188" t="s">
        <v>808</v>
      </c>
      <c r="B11" s="195">
        <v>119.63</v>
      </c>
      <c r="C11" s="195">
        <v>119.19</v>
      </c>
      <c r="D11" s="195">
        <v>126.72</v>
      </c>
      <c r="E11" s="195">
        <v>97.17</v>
      </c>
      <c r="F11" s="195">
        <v>122.72</v>
      </c>
      <c r="G11" s="195">
        <v>117.92</v>
      </c>
      <c r="H11" s="195">
        <v>102.89</v>
      </c>
      <c r="I11" s="195">
        <v>124.38</v>
      </c>
      <c r="J11" s="195">
        <v>121.49</v>
      </c>
      <c r="K11" s="195">
        <v>116.86</v>
      </c>
      <c r="L11" s="195">
        <v>128.13999999999999</v>
      </c>
      <c r="M11" s="195">
        <v>114.17</v>
      </c>
      <c r="N11" s="195">
        <v>115.44</v>
      </c>
      <c r="O11" s="195">
        <v>124.17</v>
      </c>
      <c r="P11" s="195">
        <v>208.45</v>
      </c>
      <c r="Q11" s="195">
        <v>133.19</v>
      </c>
      <c r="R11" s="195">
        <v>123.17</v>
      </c>
      <c r="S11" s="195">
        <v>153.78</v>
      </c>
      <c r="T11" s="195">
        <v>213.66</v>
      </c>
      <c r="U11" s="195">
        <v>122.79</v>
      </c>
      <c r="V11" s="195">
        <v>135.66</v>
      </c>
      <c r="W11" s="195">
        <v>72.09</v>
      </c>
    </row>
    <row r="12" spans="1:23" ht="42" customHeight="1" x14ac:dyDescent="0.25">
      <c r="A12" s="188" t="s">
        <v>809</v>
      </c>
      <c r="B12" s="195">
        <v>125.11</v>
      </c>
      <c r="C12" s="195">
        <v>131.02000000000001</v>
      </c>
      <c r="D12" s="195">
        <v>129.02000000000001</v>
      </c>
      <c r="E12" s="195">
        <v>104.11</v>
      </c>
      <c r="F12" s="195">
        <v>125.54</v>
      </c>
      <c r="G12" s="195">
        <v>130.47</v>
      </c>
      <c r="H12" s="195">
        <v>111.67</v>
      </c>
      <c r="I12" s="195">
        <v>125.99</v>
      </c>
      <c r="J12" s="195">
        <v>132.29</v>
      </c>
      <c r="K12" s="195">
        <v>118.08</v>
      </c>
      <c r="L12" s="195">
        <v>132.68</v>
      </c>
      <c r="M12" s="195">
        <v>120.94</v>
      </c>
      <c r="N12" s="195">
        <v>129.13</v>
      </c>
      <c r="O12" s="195">
        <v>112.49</v>
      </c>
      <c r="P12" s="195">
        <v>188.9</v>
      </c>
      <c r="Q12" s="195">
        <v>146.63</v>
      </c>
      <c r="R12" s="195">
        <v>150.04</v>
      </c>
      <c r="S12" s="195">
        <v>137.63</v>
      </c>
      <c r="T12" s="195">
        <v>159.27000000000001</v>
      </c>
      <c r="U12" s="195">
        <v>115.97</v>
      </c>
      <c r="V12" s="195">
        <v>128.4</v>
      </c>
      <c r="W12" s="195">
        <v>71.83</v>
      </c>
    </row>
    <row r="13" spans="1:23" ht="42" customHeight="1" x14ac:dyDescent="0.25">
      <c r="A13" s="188"/>
      <c r="B13" s="195"/>
      <c r="C13" s="195"/>
      <c r="D13" s="195"/>
      <c r="E13" s="195"/>
      <c r="F13" s="195"/>
      <c r="G13" s="195"/>
      <c r="H13" s="195"/>
      <c r="I13" s="195"/>
      <c r="J13" s="195"/>
      <c r="K13" s="195"/>
      <c r="L13" s="195"/>
      <c r="M13" s="195"/>
      <c r="N13" s="195"/>
      <c r="O13" s="195"/>
      <c r="P13" s="195"/>
      <c r="Q13" s="195"/>
      <c r="R13" s="195"/>
      <c r="S13" s="195"/>
      <c r="T13" s="195"/>
      <c r="U13" s="195"/>
      <c r="V13" s="195"/>
      <c r="W13" s="195"/>
    </row>
    <row r="14" spans="1:23" ht="42" customHeight="1" x14ac:dyDescent="0.25">
      <c r="A14" s="188" t="s">
        <v>871</v>
      </c>
      <c r="B14" s="195">
        <v>127.75</v>
      </c>
      <c r="C14" s="195">
        <v>143.65</v>
      </c>
      <c r="D14" s="195">
        <v>138.86000000000001</v>
      </c>
      <c r="E14" s="195">
        <v>108.89</v>
      </c>
      <c r="F14" s="195">
        <v>144.6</v>
      </c>
      <c r="G14" s="195">
        <v>134.07</v>
      </c>
      <c r="H14" s="195">
        <v>119.47</v>
      </c>
      <c r="I14" s="195">
        <v>125.71</v>
      </c>
      <c r="J14" s="195">
        <v>135.43</v>
      </c>
      <c r="K14" s="195">
        <v>98.61</v>
      </c>
      <c r="L14" s="195">
        <v>138.66</v>
      </c>
      <c r="M14" s="195">
        <v>119.08</v>
      </c>
      <c r="N14" s="195">
        <v>163</v>
      </c>
      <c r="O14" s="195">
        <v>117.59</v>
      </c>
      <c r="P14" s="195">
        <v>186.16</v>
      </c>
      <c r="Q14" s="195">
        <v>157.15</v>
      </c>
      <c r="R14" s="195">
        <v>153.75</v>
      </c>
      <c r="S14" s="195">
        <v>143.88999999999999</v>
      </c>
      <c r="T14" s="195">
        <v>142.76</v>
      </c>
      <c r="U14" s="195">
        <v>145.33000000000001</v>
      </c>
      <c r="V14" s="195">
        <v>138.04</v>
      </c>
      <c r="W14" s="195">
        <v>74.7</v>
      </c>
    </row>
    <row r="15" spans="1:23" ht="42" customHeight="1" x14ac:dyDescent="0.25">
      <c r="A15" s="188" t="s">
        <v>807</v>
      </c>
      <c r="B15" s="195">
        <v>134.15</v>
      </c>
      <c r="C15" s="195">
        <v>142.62</v>
      </c>
      <c r="D15" s="195">
        <v>146.07</v>
      </c>
      <c r="E15" s="195">
        <v>111.29</v>
      </c>
      <c r="F15" s="195">
        <v>145.19</v>
      </c>
      <c r="G15" s="195">
        <v>137.44</v>
      </c>
      <c r="H15" s="195">
        <v>116.28</v>
      </c>
      <c r="I15" s="195">
        <v>120.09</v>
      </c>
      <c r="J15" s="195">
        <v>136.35</v>
      </c>
      <c r="K15" s="195">
        <v>123.93</v>
      </c>
      <c r="L15" s="195">
        <v>133.99</v>
      </c>
      <c r="M15" s="195">
        <v>128.44</v>
      </c>
      <c r="N15" s="195">
        <v>173.71</v>
      </c>
      <c r="O15" s="195">
        <v>117.41</v>
      </c>
      <c r="P15" s="195">
        <v>168.36</v>
      </c>
      <c r="Q15" s="195">
        <v>165.4</v>
      </c>
      <c r="R15" s="195">
        <v>155.93</v>
      </c>
      <c r="S15" s="195">
        <v>171.84</v>
      </c>
      <c r="T15" s="195">
        <v>138.49</v>
      </c>
      <c r="U15" s="195">
        <v>146.04</v>
      </c>
      <c r="V15" s="195">
        <v>116.42</v>
      </c>
      <c r="W15" s="195">
        <v>110.11</v>
      </c>
    </row>
    <row r="16" spans="1:23" ht="42" customHeight="1" x14ac:dyDescent="0.25">
      <c r="A16" s="188" t="s">
        <v>808</v>
      </c>
      <c r="B16" s="195">
        <v>133.35</v>
      </c>
      <c r="C16" s="195">
        <v>140.46</v>
      </c>
      <c r="D16" s="195">
        <v>137.11000000000001</v>
      </c>
      <c r="E16" s="195">
        <v>114.05</v>
      </c>
      <c r="F16" s="195">
        <v>138.9</v>
      </c>
      <c r="G16" s="195">
        <v>130.05000000000001</v>
      </c>
      <c r="H16" s="195">
        <v>111.46</v>
      </c>
      <c r="I16" s="195">
        <v>116.71</v>
      </c>
      <c r="J16" s="195">
        <v>136.05000000000001</v>
      </c>
      <c r="K16" s="195">
        <v>132.76</v>
      </c>
      <c r="L16" s="195">
        <v>126.85</v>
      </c>
      <c r="M16" s="195">
        <v>131.37</v>
      </c>
      <c r="N16" s="195">
        <v>136.97</v>
      </c>
      <c r="O16" s="195">
        <v>140.6</v>
      </c>
      <c r="P16" s="195">
        <v>179.33</v>
      </c>
      <c r="Q16" s="195">
        <v>150.72</v>
      </c>
      <c r="R16" s="195">
        <v>247.05</v>
      </c>
      <c r="S16" s="195">
        <v>163.07</v>
      </c>
      <c r="T16" s="195">
        <v>106.5</v>
      </c>
      <c r="U16" s="195">
        <v>133.94999999999999</v>
      </c>
      <c r="V16" s="195">
        <v>134.69</v>
      </c>
      <c r="W16" s="195">
        <v>127.52</v>
      </c>
    </row>
    <row r="17" spans="1:23" ht="42" customHeight="1" x14ac:dyDescent="0.25">
      <c r="A17" s="188" t="s">
        <v>809</v>
      </c>
      <c r="B17" s="195">
        <v>128.38</v>
      </c>
      <c r="C17" s="195">
        <v>136.13999999999999</v>
      </c>
      <c r="D17" s="195">
        <v>133.84</v>
      </c>
      <c r="E17" s="195">
        <v>143.63</v>
      </c>
      <c r="F17" s="195">
        <v>135.35</v>
      </c>
      <c r="G17" s="195">
        <v>111.29</v>
      </c>
      <c r="H17" s="195">
        <v>118.11</v>
      </c>
      <c r="I17" s="195">
        <v>117.69</v>
      </c>
      <c r="J17" s="195">
        <v>133.08000000000001</v>
      </c>
      <c r="K17" s="195">
        <v>129.55000000000001</v>
      </c>
      <c r="L17" s="195">
        <v>124.11</v>
      </c>
      <c r="M17" s="195">
        <v>124.75</v>
      </c>
      <c r="N17" s="195">
        <v>128.83000000000001</v>
      </c>
      <c r="O17" s="195">
        <v>133.96</v>
      </c>
      <c r="P17" s="195">
        <v>164.28</v>
      </c>
      <c r="Q17" s="195">
        <v>157.33000000000001</v>
      </c>
      <c r="R17" s="195">
        <v>166.31</v>
      </c>
      <c r="S17" s="195">
        <v>189.51</v>
      </c>
      <c r="T17" s="195">
        <v>153.82</v>
      </c>
      <c r="U17" s="195">
        <v>159.62</v>
      </c>
      <c r="V17" s="195">
        <v>140.01</v>
      </c>
      <c r="W17" s="195">
        <v>0</v>
      </c>
    </row>
    <row r="18" spans="1:23" ht="42" customHeight="1" x14ac:dyDescent="0.25">
      <c r="A18" s="188"/>
      <c r="B18" s="195"/>
      <c r="C18" s="195"/>
      <c r="D18" s="195"/>
      <c r="E18" s="195"/>
      <c r="F18" s="195"/>
      <c r="G18" s="195"/>
      <c r="H18" s="195"/>
      <c r="I18" s="195"/>
      <c r="J18" s="195"/>
      <c r="K18" s="195"/>
      <c r="L18" s="195"/>
      <c r="M18" s="195"/>
      <c r="N18" s="195"/>
      <c r="O18" s="195"/>
      <c r="P18" s="195"/>
      <c r="Q18" s="195"/>
      <c r="R18" s="195"/>
      <c r="S18" s="195"/>
      <c r="T18" s="195"/>
      <c r="U18" s="195"/>
      <c r="V18" s="195"/>
      <c r="W18" s="195"/>
    </row>
    <row r="19" spans="1:23" ht="42" customHeight="1" x14ac:dyDescent="0.25">
      <c r="A19" s="188" t="s">
        <v>872</v>
      </c>
      <c r="B19" s="195">
        <v>154.19999999999999</v>
      </c>
      <c r="C19" s="195">
        <v>148.88999999999999</v>
      </c>
      <c r="D19" s="195">
        <v>157.6</v>
      </c>
      <c r="E19" s="195">
        <v>144.87</v>
      </c>
      <c r="F19" s="195">
        <v>162.62</v>
      </c>
      <c r="G19" s="195">
        <v>113.75</v>
      </c>
      <c r="H19" s="195">
        <v>122.48</v>
      </c>
      <c r="I19" s="195">
        <v>119.75</v>
      </c>
      <c r="J19" s="195">
        <v>159.85</v>
      </c>
      <c r="K19" s="195">
        <v>140.08000000000001</v>
      </c>
      <c r="L19" s="195">
        <v>134.78</v>
      </c>
      <c r="M19" s="195">
        <v>152.36000000000001</v>
      </c>
      <c r="N19" s="195">
        <v>156.6</v>
      </c>
      <c r="O19" s="195">
        <v>372.08</v>
      </c>
      <c r="P19" s="195">
        <v>235.73</v>
      </c>
      <c r="Q19" s="195">
        <v>168.05</v>
      </c>
      <c r="R19" s="195">
        <v>198.15</v>
      </c>
      <c r="S19" s="195">
        <v>236.2</v>
      </c>
      <c r="T19" s="195">
        <v>266.25</v>
      </c>
      <c r="U19" s="195">
        <v>254.2</v>
      </c>
      <c r="V19" s="195">
        <v>142.49</v>
      </c>
      <c r="W19" s="195">
        <v>0</v>
      </c>
    </row>
    <row r="20" spans="1:23" ht="42" customHeight="1" x14ac:dyDescent="0.25">
      <c r="A20" s="188" t="s">
        <v>807</v>
      </c>
      <c r="B20" s="195">
        <v>180.79</v>
      </c>
      <c r="C20" s="195">
        <v>130.16</v>
      </c>
      <c r="D20" s="195">
        <v>150.41</v>
      </c>
      <c r="E20" s="195">
        <v>150.71</v>
      </c>
      <c r="F20" s="195">
        <v>169.99</v>
      </c>
      <c r="G20" s="195">
        <v>118.32</v>
      </c>
      <c r="H20" s="195">
        <v>116.89</v>
      </c>
      <c r="I20" s="195">
        <v>118.45</v>
      </c>
      <c r="J20" s="195">
        <v>172.8</v>
      </c>
      <c r="K20" s="195">
        <v>152.94</v>
      </c>
      <c r="L20" s="195">
        <v>127.36</v>
      </c>
      <c r="M20" s="195">
        <v>196.57</v>
      </c>
      <c r="N20" s="195">
        <v>121.34</v>
      </c>
      <c r="O20" s="195">
        <v>174.81</v>
      </c>
      <c r="P20" s="195">
        <v>263.38</v>
      </c>
      <c r="Q20" s="195">
        <v>190.27</v>
      </c>
      <c r="R20" s="195">
        <v>170.77</v>
      </c>
      <c r="S20" s="195">
        <v>221.74</v>
      </c>
      <c r="T20" s="195">
        <v>315.61</v>
      </c>
      <c r="U20" s="195">
        <v>307.04000000000002</v>
      </c>
      <c r="V20" s="195">
        <v>148.63999999999999</v>
      </c>
      <c r="W20" s="195">
        <v>0</v>
      </c>
    </row>
    <row r="21" spans="1:23" ht="42" customHeight="1" x14ac:dyDescent="0.25">
      <c r="A21" s="188" t="s">
        <v>808</v>
      </c>
      <c r="B21" s="195">
        <v>175.69</v>
      </c>
      <c r="C21" s="195">
        <v>130.27000000000001</v>
      </c>
      <c r="D21" s="195">
        <v>145.22</v>
      </c>
      <c r="E21" s="195">
        <v>162.15</v>
      </c>
      <c r="F21" s="195">
        <v>156.28</v>
      </c>
      <c r="G21" s="195">
        <v>128.6</v>
      </c>
      <c r="H21" s="195">
        <v>94.34</v>
      </c>
      <c r="I21" s="195">
        <v>125.61</v>
      </c>
      <c r="J21" s="195">
        <v>135.47999999999999</v>
      </c>
      <c r="K21" s="195">
        <v>153.83000000000001</v>
      </c>
      <c r="L21" s="195">
        <v>119.42</v>
      </c>
      <c r="M21" s="195">
        <v>194.84</v>
      </c>
      <c r="N21" s="195">
        <v>125.35</v>
      </c>
      <c r="O21" s="195">
        <v>172.65</v>
      </c>
      <c r="P21" s="195">
        <v>231.95</v>
      </c>
      <c r="Q21" s="195">
        <v>174.99</v>
      </c>
      <c r="R21" s="195">
        <v>178.65</v>
      </c>
      <c r="S21" s="195">
        <v>235.75</v>
      </c>
      <c r="T21" s="195">
        <v>273.2</v>
      </c>
      <c r="U21" s="195">
        <v>244.2</v>
      </c>
      <c r="V21" s="195">
        <v>147.25</v>
      </c>
      <c r="W21" s="195">
        <v>0</v>
      </c>
    </row>
    <row r="22" spans="1:23" ht="42" customHeight="1" x14ac:dyDescent="0.25">
      <c r="A22" s="188" t="s">
        <v>809</v>
      </c>
      <c r="B22" s="195">
        <v>172.51</v>
      </c>
      <c r="C22" s="195">
        <v>136.47</v>
      </c>
      <c r="D22" s="195">
        <v>142.46</v>
      </c>
      <c r="E22" s="195">
        <v>185.82</v>
      </c>
      <c r="F22" s="195">
        <v>153.03</v>
      </c>
      <c r="G22" s="195">
        <v>142.88999999999999</v>
      </c>
      <c r="H22" s="195">
        <v>92.25</v>
      </c>
      <c r="I22" s="195">
        <v>139.16999999999999</v>
      </c>
      <c r="J22" s="195">
        <v>131.24</v>
      </c>
      <c r="K22" s="195">
        <v>133.43</v>
      </c>
      <c r="L22" s="195">
        <v>114.82</v>
      </c>
      <c r="M22" s="195">
        <v>183.68</v>
      </c>
      <c r="N22" s="195">
        <v>148.80000000000001</v>
      </c>
      <c r="O22" s="195">
        <v>203.68</v>
      </c>
      <c r="P22" s="195">
        <v>289.81</v>
      </c>
      <c r="Q22" s="195">
        <v>210.58</v>
      </c>
      <c r="R22" s="195">
        <v>399.91</v>
      </c>
      <c r="S22" s="195">
        <v>231.97</v>
      </c>
      <c r="T22" s="195">
        <v>282.69</v>
      </c>
      <c r="U22" s="195">
        <v>274.27</v>
      </c>
      <c r="V22" s="195">
        <v>147.82</v>
      </c>
      <c r="W22" s="195">
        <v>0</v>
      </c>
    </row>
    <row r="23" spans="1:23" ht="42" customHeight="1" x14ac:dyDescent="0.25">
      <c r="A23" s="188"/>
      <c r="B23" s="195"/>
      <c r="C23" s="195"/>
      <c r="D23" s="195"/>
      <c r="E23" s="195"/>
      <c r="F23" s="195"/>
      <c r="G23" s="195"/>
      <c r="H23" s="195"/>
      <c r="I23" s="195"/>
      <c r="J23" s="195"/>
      <c r="K23" s="195"/>
      <c r="L23" s="195"/>
      <c r="M23" s="195"/>
      <c r="N23" s="195"/>
      <c r="O23" s="195"/>
      <c r="P23" s="195"/>
      <c r="Q23" s="195"/>
      <c r="R23" s="195"/>
      <c r="S23" s="195"/>
      <c r="T23" s="195"/>
      <c r="U23" s="195"/>
      <c r="V23" s="195"/>
      <c r="W23" s="195"/>
    </row>
    <row r="24" spans="1:23" ht="42" customHeight="1" x14ac:dyDescent="0.25">
      <c r="A24" s="188" t="s">
        <v>873</v>
      </c>
      <c r="B24" s="195">
        <v>192.11</v>
      </c>
      <c r="C24" s="195">
        <v>165.93</v>
      </c>
      <c r="D24" s="195">
        <v>182.53</v>
      </c>
      <c r="E24" s="195">
        <v>211.65</v>
      </c>
      <c r="F24" s="195">
        <v>160.85</v>
      </c>
      <c r="G24" s="195">
        <v>156.78</v>
      </c>
      <c r="H24" s="195">
        <v>99.81</v>
      </c>
      <c r="I24" s="195">
        <v>164.48</v>
      </c>
      <c r="J24" s="195">
        <v>149.41999999999999</v>
      </c>
      <c r="K24" s="195">
        <v>148.06</v>
      </c>
      <c r="L24" s="195">
        <v>123.62</v>
      </c>
      <c r="M24" s="195">
        <v>204.73</v>
      </c>
      <c r="N24" s="195">
        <v>153.69999999999999</v>
      </c>
      <c r="O24" s="195">
        <v>220.21</v>
      </c>
      <c r="P24" s="195">
        <v>251.94</v>
      </c>
      <c r="Q24" s="195">
        <v>232.1</v>
      </c>
      <c r="R24" s="195">
        <v>236.7</v>
      </c>
      <c r="S24" s="195">
        <v>388.71</v>
      </c>
      <c r="T24" s="195">
        <v>193.12</v>
      </c>
      <c r="U24" s="195">
        <v>290</v>
      </c>
      <c r="V24" s="195">
        <v>166.92</v>
      </c>
      <c r="W24" s="195">
        <v>0</v>
      </c>
    </row>
    <row r="25" spans="1:23" ht="42" customHeight="1" x14ac:dyDescent="0.25">
      <c r="A25" s="188" t="s">
        <v>807</v>
      </c>
      <c r="B25" s="195">
        <v>215.12</v>
      </c>
      <c r="C25" s="195">
        <v>162.88999999999999</v>
      </c>
      <c r="D25" s="195">
        <v>231.62</v>
      </c>
      <c r="E25" s="195">
        <v>238.67</v>
      </c>
      <c r="F25" s="195">
        <v>180.06</v>
      </c>
      <c r="G25" s="195">
        <v>168.17</v>
      </c>
      <c r="H25" s="195">
        <v>118.36</v>
      </c>
      <c r="I25" s="195">
        <v>173.39</v>
      </c>
      <c r="J25" s="195">
        <v>136.28</v>
      </c>
      <c r="K25" s="195">
        <v>221.25</v>
      </c>
      <c r="L25" s="195">
        <v>132.61000000000001</v>
      </c>
      <c r="M25" s="195">
        <v>226.78</v>
      </c>
      <c r="N25" s="195">
        <v>153.01</v>
      </c>
      <c r="O25" s="195">
        <v>183.56</v>
      </c>
      <c r="P25" s="195">
        <v>262.43</v>
      </c>
      <c r="Q25" s="195">
        <v>262.52</v>
      </c>
      <c r="R25" s="195">
        <v>268.05</v>
      </c>
      <c r="S25" s="195">
        <v>317.62</v>
      </c>
      <c r="T25" s="195">
        <v>280.74</v>
      </c>
      <c r="U25" s="195">
        <v>234.4</v>
      </c>
      <c r="V25" s="195">
        <v>159.53</v>
      </c>
      <c r="W25" s="195">
        <v>0</v>
      </c>
    </row>
    <row r="26" spans="1:23" ht="42" customHeight="1" x14ac:dyDescent="0.25">
      <c r="A26" s="188" t="s">
        <v>808</v>
      </c>
      <c r="B26" s="195">
        <v>221.03</v>
      </c>
      <c r="C26" s="195">
        <v>156.15</v>
      </c>
      <c r="D26" s="195">
        <v>235.45</v>
      </c>
      <c r="E26" s="195">
        <v>269</v>
      </c>
      <c r="F26" s="195">
        <v>191.29</v>
      </c>
      <c r="G26" s="195">
        <v>192.19</v>
      </c>
      <c r="H26" s="195">
        <v>145.94999999999999</v>
      </c>
      <c r="I26" s="195">
        <v>207.17</v>
      </c>
      <c r="J26" s="195">
        <v>149.88</v>
      </c>
      <c r="K26" s="195">
        <v>320.95999999999998</v>
      </c>
      <c r="L26" s="195">
        <v>122.78</v>
      </c>
      <c r="M26" s="195">
        <v>231.21</v>
      </c>
      <c r="N26" s="195">
        <v>146.91999999999999</v>
      </c>
      <c r="O26" s="195">
        <v>207.12</v>
      </c>
      <c r="P26" s="195">
        <v>292.05</v>
      </c>
      <c r="Q26" s="195">
        <v>281.95999999999998</v>
      </c>
      <c r="R26" s="195">
        <v>328.12</v>
      </c>
      <c r="S26" s="195">
        <v>250.91</v>
      </c>
      <c r="T26" s="195">
        <v>228.49</v>
      </c>
      <c r="U26" s="195">
        <v>291.55</v>
      </c>
      <c r="V26" s="195">
        <v>160</v>
      </c>
      <c r="W26" s="195">
        <v>0</v>
      </c>
    </row>
    <row r="27" spans="1:23" ht="42" customHeight="1" x14ac:dyDescent="0.25">
      <c r="A27" s="188" t="s">
        <v>809</v>
      </c>
      <c r="B27" s="195">
        <v>257.73</v>
      </c>
      <c r="C27" s="195">
        <v>178.03</v>
      </c>
      <c r="D27" s="195">
        <v>212.91</v>
      </c>
      <c r="E27" s="195">
        <v>309.48</v>
      </c>
      <c r="F27" s="195">
        <v>219.47</v>
      </c>
      <c r="G27" s="195">
        <v>237.28</v>
      </c>
      <c r="H27" s="195">
        <v>145.38</v>
      </c>
      <c r="I27" s="195">
        <v>252.03</v>
      </c>
      <c r="J27" s="195">
        <v>165.69</v>
      </c>
      <c r="K27" s="195">
        <v>259.2</v>
      </c>
      <c r="L27" s="195">
        <v>148.63999999999999</v>
      </c>
      <c r="M27" s="195">
        <v>287.52</v>
      </c>
      <c r="N27" s="195">
        <v>156.68</v>
      </c>
      <c r="O27" s="195">
        <v>238.76</v>
      </c>
      <c r="P27" s="195">
        <v>326.74</v>
      </c>
      <c r="Q27" s="195">
        <v>322.13</v>
      </c>
      <c r="R27" s="195">
        <v>345.63</v>
      </c>
      <c r="S27" s="195">
        <v>316.89</v>
      </c>
      <c r="T27" s="195">
        <v>214.17</v>
      </c>
      <c r="U27" s="195">
        <v>431.52</v>
      </c>
      <c r="V27" s="195">
        <v>181.5</v>
      </c>
      <c r="W27" s="195">
        <v>140.01</v>
      </c>
    </row>
    <row r="28" spans="1:23" ht="42" customHeight="1" x14ac:dyDescent="0.25">
      <c r="A28" s="188"/>
      <c r="B28" s="195"/>
      <c r="C28" s="195"/>
      <c r="D28" s="195"/>
      <c r="E28" s="195"/>
      <c r="F28" s="195"/>
      <c r="G28" s="195"/>
      <c r="H28" s="195"/>
      <c r="I28" s="195"/>
      <c r="J28" s="195"/>
      <c r="K28" s="195"/>
      <c r="L28" s="195"/>
      <c r="M28" s="195"/>
      <c r="N28" s="195"/>
      <c r="O28" s="195"/>
      <c r="P28" s="195"/>
      <c r="Q28" s="195"/>
      <c r="R28" s="195"/>
      <c r="S28" s="195"/>
      <c r="T28" s="195"/>
      <c r="U28" s="195"/>
      <c r="V28" s="195"/>
      <c r="W28" s="195"/>
    </row>
    <row r="29" spans="1:23" ht="42" customHeight="1" x14ac:dyDescent="0.25">
      <c r="A29" s="188" t="s">
        <v>874</v>
      </c>
      <c r="B29" s="195">
        <v>248.68</v>
      </c>
      <c r="C29" s="195">
        <v>206.45</v>
      </c>
      <c r="D29" s="195">
        <v>207.61</v>
      </c>
      <c r="E29" s="195">
        <v>354.19</v>
      </c>
      <c r="F29" s="195">
        <v>245.86</v>
      </c>
      <c r="G29" s="195">
        <v>286.22000000000003</v>
      </c>
      <c r="H29" s="195">
        <v>150.34</v>
      </c>
      <c r="I29" s="195">
        <v>258.48</v>
      </c>
      <c r="J29" s="195">
        <v>181.21</v>
      </c>
      <c r="K29" s="195">
        <v>231.27</v>
      </c>
      <c r="L29" s="195">
        <v>184.24</v>
      </c>
      <c r="M29" s="195">
        <v>264.89999999999998</v>
      </c>
      <c r="N29" s="195">
        <v>196.17</v>
      </c>
      <c r="O29" s="195">
        <v>243.74</v>
      </c>
      <c r="P29" s="195">
        <v>293.39</v>
      </c>
      <c r="Q29" s="195">
        <v>353.85</v>
      </c>
      <c r="R29" s="195">
        <v>340.07</v>
      </c>
      <c r="S29" s="195">
        <v>339</v>
      </c>
      <c r="T29" s="195">
        <v>202.38</v>
      </c>
      <c r="U29" s="195">
        <v>385.38</v>
      </c>
      <c r="V29" s="195">
        <v>189.82</v>
      </c>
      <c r="W29" s="195">
        <v>205.17</v>
      </c>
    </row>
    <row r="30" spans="1:23" ht="42" customHeight="1" x14ac:dyDescent="0.25">
      <c r="A30" s="188" t="s">
        <v>807</v>
      </c>
      <c r="B30" s="195">
        <v>246.82</v>
      </c>
      <c r="C30" s="195">
        <v>214.38</v>
      </c>
      <c r="D30" s="195">
        <v>215.54</v>
      </c>
      <c r="E30" s="195">
        <v>377.12</v>
      </c>
      <c r="F30" s="195">
        <v>259.58999999999997</v>
      </c>
      <c r="G30" s="195">
        <v>260.95999999999998</v>
      </c>
      <c r="H30" s="195">
        <v>142.09</v>
      </c>
      <c r="I30" s="195">
        <v>267.04000000000002</v>
      </c>
      <c r="J30" s="195">
        <v>206.82</v>
      </c>
      <c r="K30" s="195">
        <v>222.09</v>
      </c>
      <c r="L30" s="195">
        <v>193.9</v>
      </c>
      <c r="M30" s="195">
        <v>258.87</v>
      </c>
      <c r="N30" s="195">
        <v>192.37</v>
      </c>
      <c r="O30" s="195">
        <v>225.24</v>
      </c>
      <c r="P30" s="195">
        <v>288.67</v>
      </c>
      <c r="Q30" s="195">
        <v>342.48</v>
      </c>
      <c r="R30" s="195">
        <v>275.04000000000002</v>
      </c>
      <c r="S30" s="195">
        <v>337.8</v>
      </c>
      <c r="T30" s="195">
        <v>208</v>
      </c>
      <c r="U30" s="195">
        <v>366.81</v>
      </c>
      <c r="V30" s="195">
        <v>197.69</v>
      </c>
      <c r="W30" s="195">
        <v>0</v>
      </c>
    </row>
    <row r="31" spans="1:23" ht="42" customHeight="1" x14ac:dyDescent="0.25">
      <c r="A31" s="188" t="s">
        <v>808</v>
      </c>
      <c r="B31" s="195">
        <v>277.76</v>
      </c>
      <c r="C31" s="195">
        <v>235.44</v>
      </c>
      <c r="D31" s="195">
        <v>268.89999999999998</v>
      </c>
      <c r="E31" s="195">
        <v>337.21</v>
      </c>
      <c r="F31" s="195">
        <v>293.31</v>
      </c>
      <c r="G31" s="195">
        <v>279.13</v>
      </c>
      <c r="H31" s="195">
        <v>152.61000000000001</v>
      </c>
      <c r="I31" s="195">
        <v>228.44</v>
      </c>
      <c r="J31" s="195">
        <v>209.77</v>
      </c>
      <c r="K31" s="195">
        <v>197.82</v>
      </c>
      <c r="L31" s="195">
        <v>230.45</v>
      </c>
      <c r="M31" s="195">
        <v>292.74</v>
      </c>
      <c r="N31" s="195">
        <v>196.47</v>
      </c>
      <c r="O31" s="195">
        <v>233.84</v>
      </c>
      <c r="P31" s="195">
        <v>297.57</v>
      </c>
      <c r="Q31" s="195">
        <v>334.09</v>
      </c>
      <c r="R31" s="195">
        <v>298.8</v>
      </c>
      <c r="S31" s="195">
        <v>307.75</v>
      </c>
      <c r="T31" s="195">
        <v>203.47</v>
      </c>
      <c r="U31" s="195">
        <v>317.94</v>
      </c>
      <c r="V31" s="195">
        <v>236.62</v>
      </c>
      <c r="W31" s="195">
        <v>0</v>
      </c>
    </row>
    <row r="32" spans="1:23" ht="42" customHeight="1" x14ac:dyDescent="0.25">
      <c r="A32" s="188" t="s">
        <v>809</v>
      </c>
      <c r="B32" s="195">
        <v>299.33999999999997</v>
      </c>
      <c r="C32" s="195">
        <v>273.64999999999998</v>
      </c>
      <c r="D32" s="195">
        <v>283.77</v>
      </c>
      <c r="E32" s="195">
        <v>340.04</v>
      </c>
      <c r="F32" s="195">
        <v>334.31</v>
      </c>
      <c r="G32" s="195">
        <v>295.8</v>
      </c>
      <c r="H32" s="195">
        <v>175.9</v>
      </c>
      <c r="I32" s="195">
        <v>224.78</v>
      </c>
      <c r="J32" s="195">
        <v>242.76</v>
      </c>
      <c r="K32" s="195">
        <v>176.87</v>
      </c>
      <c r="L32" s="195">
        <v>231.06</v>
      </c>
      <c r="M32" s="195">
        <v>311.95</v>
      </c>
      <c r="N32" s="195">
        <v>232.28</v>
      </c>
      <c r="O32" s="195">
        <v>265.70999999999998</v>
      </c>
      <c r="P32" s="195">
        <v>356.06</v>
      </c>
      <c r="Q32" s="195">
        <v>377.26</v>
      </c>
      <c r="R32" s="195">
        <v>289.76</v>
      </c>
      <c r="S32" s="195">
        <v>322.98</v>
      </c>
      <c r="T32" s="195">
        <v>211.61</v>
      </c>
      <c r="U32" s="195">
        <v>340.12</v>
      </c>
      <c r="V32" s="195">
        <v>288.06</v>
      </c>
      <c r="W32" s="195">
        <v>0</v>
      </c>
    </row>
    <row r="33" spans="1:23" ht="42" customHeight="1" x14ac:dyDescent="0.25">
      <c r="A33" s="188"/>
      <c r="B33" s="195"/>
      <c r="C33" s="195"/>
      <c r="D33" s="195"/>
      <c r="E33" s="195"/>
      <c r="F33" s="195"/>
      <c r="G33" s="195"/>
      <c r="H33" s="195"/>
      <c r="I33" s="195"/>
      <c r="J33" s="195"/>
      <c r="K33" s="195"/>
      <c r="L33" s="195"/>
      <c r="M33" s="195"/>
      <c r="N33" s="195"/>
      <c r="O33" s="195"/>
      <c r="P33" s="195"/>
      <c r="Q33" s="195"/>
      <c r="R33" s="195"/>
      <c r="S33" s="195"/>
      <c r="T33" s="195"/>
      <c r="U33" s="195"/>
      <c r="V33" s="195"/>
      <c r="W33" s="195"/>
    </row>
    <row r="34" spans="1:23" ht="42" customHeight="1" x14ac:dyDescent="0.25">
      <c r="A34" s="228" t="s">
        <v>897</v>
      </c>
      <c r="B34" s="195">
        <v>315.12</v>
      </c>
      <c r="C34" s="195">
        <v>261.66000000000003</v>
      </c>
      <c r="D34" s="195">
        <v>291.07</v>
      </c>
      <c r="E34" s="195">
        <v>317.14999999999998</v>
      </c>
      <c r="F34" s="195">
        <v>376.13</v>
      </c>
      <c r="G34" s="195">
        <v>284.23</v>
      </c>
      <c r="H34" s="195">
        <v>185.2</v>
      </c>
      <c r="I34" s="195">
        <v>221.54</v>
      </c>
      <c r="J34" s="195">
        <v>268.20999999999998</v>
      </c>
      <c r="K34" s="195">
        <v>216.28</v>
      </c>
      <c r="L34" s="195">
        <v>243.48</v>
      </c>
      <c r="M34" s="195">
        <v>331.95</v>
      </c>
      <c r="N34" s="195">
        <v>206.16</v>
      </c>
      <c r="O34" s="195">
        <v>316.17</v>
      </c>
      <c r="P34" s="195">
        <v>351.17</v>
      </c>
      <c r="Q34" s="195">
        <v>384.48</v>
      </c>
      <c r="R34" s="195">
        <v>324.07</v>
      </c>
      <c r="S34" s="195">
        <v>353.99</v>
      </c>
      <c r="T34" s="195">
        <v>173.27</v>
      </c>
      <c r="U34" s="195">
        <v>355.09</v>
      </c>
      <c r="V34" s="195">
        <v>290.12</v>
      </c>
      <c r="W34" s="195">
        <v>0</v>
      </c>
    </row>
    <row r="35" spans="1:23" ht="38.25" customHeight="1" thickBot="1" x14ac:dyDescent="0.3">
      <c r="A35" s="263" t="s">
        <v>807</v>
      </c>
      <c r="B35" s="262">
        <v>358.1</v>
      </c>
      <c r="C35" s="262">
        <v>284.31</v>
      </c>
      <c r="D35" s="262">
        <v>339.43</v>
      </c>
      <c r="E35" s="262">
        <v>285.24</v>
      </c>
      <c r="F35" s="262">
        <v>387.04</v>
      </c>
      <c r="G35" s="262">
        <v>294.39</v>
      </c>
      <c r="H35" s="262">
        <v>209.74</v>
      </c>
      <c r="I35" s="262">
        <v>240.97</v>
      </c>
      <c r="J35" s="262">
        <v>286.19</v>
      </c>
      <c r="K35" s="262">
        <v>258.25</v>
      </c>
      <c r="L35" s="262">
        <v>252.55</v>
      </c>
      <c r="M35" s="262">
        <v>387.19</v>
      </c>
      <c r="N35" s="262">
        <v>220.77</v>
      </c>
      <c r="O35" s="262">
        <v>312.23</v>
      </c>
      <c r="P35" s="262">
        <v>347.37</v>
      </c>
      <c r="Q35" s="262">
        <v>385.81</v>
      </c>
      <c r="R35" s="262">
        <v>335.3</v>
      </c>
      <c r="S35" s="262">
        <v>365.76</v>
      </c>
      <c r="T35" s="262">
        <v>198.87</v>
      </c>
      <c r="U35" s="262">
        <v>330.35</v>
      </c>
      <c r="V35" s="262">
        <v>308.27</v>
      </c>
      <c r="W35" s="262">
        <v>0</v>
      </c>
    </row>
    <row r="36" spans="1:23" ht="14.25" customHeight="1" thickTop="1" x14ac:dyDescent="0.25">
      <c r="A36" s="564" t="s">
        <v>843</v>
      </c>
      <c r="B36" s="564"/>
      <c r="C36" s="564"/>
      <c r="D36" s="564"/>
      <c r="E36" s="564"/>
      <c r="F36" s="564"/>
      <c r="G36" s="564"/>
      <c r="H36" s="564"/>
      <c r="I36" s="564"/>
      <c r="J36" s="564"/>
      <c r="K36" s="564"/>
      <c r="L36" s="564"/>
      <c r="M36" s="564"/>
      <c r="N36" s="564"/>
      <c r="O36" s="564"/>
      <c r="P36" s="564"/>
      <c r="Q36" s="564"/>
      <c r="R36" s="564"/>
      <c r="S36" s="564"/>
      <c r="T36" s="564"/>
      <c r="U36" s="564"/>
      <c r="V36" s="564"/>
      <c r="W36" s="564"/>
    </row>
  </sheetData>
  <mergeCells count="2">
    <mergeCell ref="A1:W1"/>
    <mergeCell ref="A36:W36"/>
  </mergeCells>
  <pageMargins left="0.7" right="0.7" top="0.75" bottom="0.75" header="0.3" footer="0.3"/>
  <pageSetup paperSize="9" scale="3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70" zoomScaleNormal="100" zoomScaleSheetLayoutView="70" workbookViewId="0">
      <selection sqref="A1:XFD1048576"/>
    </sheetView>
  </sheetViews>
  <sheetFormatPr defaultRowHeight="15" x14ac:dyDescent="0.25"/>
  <cols>
    <col min="1" max="1" width="16.875" style="251" customWidth="1"/>
    <col min="2" max="2" width="10.75" style="252" bestFit="1" customWidth="1"/>
    <col min="3" max="3" width="10.25" style="252" bestFit="1" customWidth="1"/>
    <col min="4" max="4" width="9.125" style="252" bestFit="1" customWidth="1"/>
    <col min="5" max="5" width="11.5" style="252" customWidth="1"/>
    <col min="6" max="6" width="9.25" style="252" bestFit="1" customWidth="1"/>
    <col min="7" max="7" width="8.75" style="252" bestFit="1" customWidth="1"/>
    <col min="8" max="8" width="8.5" style="252" bestFit="1" customWidth="1"/>
    <col min="9" max="9" width="8.625" style="252" bestFit="1" customWidth="1"/>
    <col min="10" max="10" width="9" style="252" bestFit="1" customWidth="1"/>
    <col min="11" max="11" width="9.125" style="252" bestFit="1" customWidth="1"/>
    <col min="12" max="12" width="8.25" style="252" bestFit="1" customWidth="1"/>
    <col min="13" max="13" width="8.375" style="252" bestFit="1" customWidth="1"/>
    <col min="14" max="14" width="10" style="252" bestFit="1" customWidth="1"/>
    <col min="15" max="15" width="8.75" style="252" bestFit="1" customWidth="1"/>
    <col min="16" max="16" width="8.625" style="252" bestFit="1" customWidth="1"/>
    <col min="17" max="17" width="9.125" style="252" bestFit="1" customWidth="1"/>
    <col min="18" max="18" width="9.375" style="252" bestFit="1" customWidth="1"/>
    <col min="19" max="19" width="9" style="252" bestFit="1" customWidth="1"/>
    <col min="20" max="20" width="9.125" style="252" bestFit="1" customWidth="1"/>
    <col min="21" max="22" width="9" style="252" bestFit="1" customWidth="1"/>
    <col min="23" max="23" width="8.375" style="252" bestFit="1" customWidth="1"/>
    <col min="24" max="16384" width="9" style="252"/>
  </cols>
  <sheetData>
    <row r="1" spans="1:23" ht="29.25" customHeight="1" thickBot="1" x14ac:dyDescent="0.3">
      <c r="A1" s="565" t="s">
        <v>875</v>
      </c>
      <c r="B1" s="565"/>
      <c r="C1" s="565"/>
      <c r="D1" s="565"/>
      <c r="E1" s="565"/>
      <c r="F1" s="565"/>
      <c r="G1" s="565"/>
      <c r="H1" s="565"/>
      <c r="I1" s="565"/>
      <c r="J1" s="565"/>
      <c r="K1" s="565"/>
      <c r="L1" s="565"/>
      <c r="M1" s="565"/>
      <c r="N1" s="565"/>
      <c r="O1" s="565"/>
      <c r="P1" s="565"/>
      <c r="Q1" s="565"/>
      <c r="R1" s="565"/>
      <c r="S1" s="565"/>
      <c r="T1" s="565"/>
      <c r="U1" s="565"/>
      <c r="V1" s="565"/>
      <c r="W1" s="565"/>
    </row>
    <row r="2" spans="1:23" ht="111.75" thickTop="1" thickBot="1" x14ac:dyDescent="0.3">
      <c r="A2" s="184" t="s">
        <v>852</v>
      </c>
      <c r="B2" s="184" t="s">
        <v>853</v>
      </c>
      <c r="C2" s="185" t="s">
        <v>854</v>
      </c>
      <c r="D2" s="185" t="s">
        <v>878</v>
      </c>
      <c r="E2" s="185" t="s">
        <v>855</v>
      </c>
      <c r="F2" s="185" t="s">
        <v>856</v>
      </c>
      <c r="G2" s="185" t="s">
        <v>857</v>
      </c>
      <c r="H2" s="185" t="s">
        <v>858</v>
      </c>
      <c r="I2" s="185" t="s">
        <v>859</v>
      </c>
      <c r="J2" s="185" t="s">
        <v>860</v>
      </c>
      <c r="K2" s="185" t="s">
        <v>861</v>
      </c>
      <c r="L2" s="185" t="s">
        <v>862</v>
      </c>
      <c r="M2" s="185" t="s">
        <v>863</v>
      </c>
      <c r="N2" s="185" t="s">
        <v>864</v>
      </c>
      <c r="O2" s="185" t="s">
        <v>865</v>
      </c>
      <c r="P2" s="185" t="s">
        <v>866</v>
      </c>
      <c r="Q2" s="185" t="s">
        <v>867</v>
      </c>
      <c r="R2" s="185" t="s">
        <v>879</v>
      </c>
      <c r="S2" s="185" t="s">
        <v>868</v>
      </c>
      <c r="T2" s="185" t="s">
        <v>880</v>
      </c>
      <c r="U2" s="185" t="s">
        <v>881</v>
      </c>
      <c r="V2" s="185" t="s">
        <v>882</v>
      </c>
      <c r="W2" s="185" t="s">
        <v>869</v>
      </c>
    </row>
    <row r="3" spans="1:23" ht="16.5" thickTop="1" x14ac:dyDescent="0.25">
      <c r="A3" s="192"/>
      <c r="B3" s="192"/>
      <c r="C3" s="193"/>
      <c r="D3" s="193"/>
      <c r="E3" s="193"/>
      <c r="F3" s="193"/>
      <c r="G3" s="193"/>
      <c r="H3" s="193"/>
      <c r="I3" s="193"/>
      <c r="J3" s="193"/>
      <c r="K3" s="193"/>
      <c r="L3" s="193"/>
      <c r="M3" s="193"/>
      <c r="N3" s="193"/>
      <c r="O3" s="193"/>
      <c r="P3" s="193"/>
      <c r="Q3" s="193"/>
      <c r="R3" s="193"/>
      <c r="S3" s="193"/>
      <c r="T3" s="193"/>
      <c r="U3" s="193"/>
      <c r="V3" s="193"/>
      <c r="W3" s="193"/>
    </row>
    <row r="4" spans="1:23" ht="33.75" customHeight="1" x14ac:dyDescent="0.25">
      <c r="A4" s="191" t="s">
        <v>31</v>
      </c>
      <c r="B4" s="194">
        <v>115.05</v>
      </c>
      <c r="C4" s="194">
        <v>103.46</v>
      </c>
      <c r="D4" s="194">
        <v>108.35</v>
      </c>
      <c r="E4" s="194">
        <v>101.59</v>
      </c>
      <c r="F4" s="194">
        <v>115.46</v>
      </c>
      <c r="G4" s="194">
        <v>122.02</v>
      </c>
      <c r="H4" s="194">
        <v>110.75</v>
      </c>
      <c r="I4" s="194">
        <v>115.76</v>
      </c>
      <c r="J4" s="194">
        <v>118.32</v>
      </c>
      <c r="K4" s="194">
        <v>111.17</v>
      </c>
      <c r="L4" s="194">
        <v>120.32</v>
      </c>
      <c r="M4" s="194">
        <v>115.96</v>
      </c>
      <c r="N4" s="194">
        <v>112.69</v>
      </c>
      <c r="O4" s="194">
        <v>119.5</v>
      </c>
      <c r="P4" s="194">
        <v>110.28</v>
      </c>
      <c r="Q4" s="194">
        <v>115.67</v>
      </c>
      <c r="R4" s="194">
        <v>112.78</v>
      </c>
      <c r="S4" s="194">
        <v>108.97</v>
      </c>
      <c r="T4" s="194">
        <v>121.91</v>
      </c>
      <c r="U4" s="194">
        <v>100.57</v>
      </c>
      <c r="V4" s="194">
        <v>127.96</v>
      </c>
      <c r="W4" s="194">
        <v>108.02</v>
      </c>
    </row>
    <row r="5" spans="1:23" ht="33.75" customHeight="1" x14ac:dyDescent="0.25">
      <c r="A5" s="191" t="s">
        <v>32</v>
      </c>
      <c r="B5" s="194">
        <v>125.81</v>
      </c>
      <c r="C5" s="194">
        <v>120.65</v>
      </c>
      <c r="D5" s="194">
        <v>115.55</v>
      </c>
      <c r="E5" s="194">
        <v>113.34</v>
      </c>
      <c r="F5" s="194">
        <v>127.77</v>
      </c>
      <c r="G5" s="194">
        <v>114.06</v>
      </c>
      <c r="H5" s="194">
        <v>126.94</v>
      </c>
      <c r="I5" s="194">
        <v>118.96</v>
      </c>
      <c r="J5" s="194">
        <v>114.6</v>
      </c>
      <c r="K5" s="194">
        <v>130.61000000000001</v>
      </c>
      <c r="L5" s="194">
        <v>134.03</v>
      </c>
      <c r="M5" s="194">
        <v>142.49</v>
      </c>
      <c r="N5" s="194">
        <v>134.57</v>
      </c>
      <c r="O5" s="194">
        <v>151.04</v>
      </c>
      <c r="P5" s="194">
        <v>127.81</v>
      </c>
      <c r="Q5" s="194">
        <v>135.59</v>
      </c>
      <c r="R5" s="194">
        <v>139.31</v>
      </c>
      <c r="S5" s="194">
        <v>112.96</v>
      </c>
      <c r="T5" s="194">
        <v>122.28</v>
      </c>
      <c r="U5" s="194">
        <v>121.68</v>
      </c>
      <c r="V5" s="194">
        <v>157.09</v>
      </c>
      <c r="W5" s="194">
        <v>96.93</v>
      </c>
    </row>
    <row r="6" spans="1:23" ht="33.75" customHeight="1" x14ac:dyDescent="0.25">
      <c r="A6" s="191" t="s">
        <v>33</v>
      </c>
      <c r="B6" s="194">
        <v>163.52000000000001</v>
      </c>
      <c r="C6" s="194">
        <v>142.77000000000001</v>
      </c>
      <c r="D6" s="194">
        <v>135</v>
      </c>
      <c r="E6" s="194">
        <v>166.42</v>
      </c>
      <c r="F6" s="194">
        <v>147.77000000000001</v>
      </c>
      <c r="G6" s="194">
        <v>114.06</v>
      </c>
      <c r="H6" s="194">
        <v>139.15</v>
      </c>
      <c r="I6" s="194">
        <v>130.51</v>
      </c>
      <c r="J6" s="194">
        <v>137.76</v>
      </c>
      <c r="K6" s="194">
        <v>213.21</v>
      </c>
      <c r="L6" s="194">
        <v>140.02000000000001</v>
      </c>
      <c r="M6" s="194">
        <v>155.88</v>
      </c>
      <c r="N6" s="194">
        <v>151.75</v>
      </c>
      <c r="O6" s="194">
        <v>159.84</v>
      </c>
      <c r="P6" s="194">
        <v>189</v>
      </c>
      <c r="Q6" s="194">
        <v>168.31</v>
      </c>
      <c r="R6" s="194">
        <v>279.17</v>
      </c>
      <c r="S6" s="194">
        <v>125.29</v>
      </c>
      <c r="T6" s="194">
        <v>124.74</v>
      </c>
      <c r="U6" s="194">
        <v>198.16</v>
      </c>
      <c r="V6" s="194">
        <v>210.48</v>
      </c>
      <c r="W6" s="194">
        <v>112.61</v>
      </c>
    </row>
    <row r="7" spans="1:23" ht="33.75" customHeight="1" x14ac:dyDescent="0.25">
      <c r="A7" s="191" t="s">
        <v>34</v>
      </c>
      <c r="B7" s="194">
        <v>241.09</v>
      </c>
      <c r="C7" s="194">
        <v>155.94</v>
      </c>
      <c r="D7" s="194">
        <v>173.99</v>
      </c>
      <c r="E7" s="194">
        <v>272.01</v>
      </c>
      <c r="F7" s="194">
        <v>168.11</v>
      </c>
      <c r="G7" s="194">
        <v>243.3</v>
      </c>
      <c r="H7" s="194">
        <v>177.53</v>
      </c>
      <c r="I7" s="194">
        <v>171.45</v>
      </c>
      <c r="J7" s="194">
        <v>198.32</v>
      </c>
      <c r="K7" s="194">
        <v>332.63</v>
      </c>
      <c r="L7" s="194">
        <v>193.41</v>
      </c>
      <c r="M7" s="194">
        <v>209.65</v>
      </c>
      <c r="N7" s="194">
        <v>192.94</v>
      </c>
      <c r="O7" s="194">
        <v>244.69</v>
      </c>
      <c r="P7" s="194">
        <v>202.86</v>
      </c>
      <c r="Q7" s="194">
        <v>225.42</v>
      </c>
      <c r="R7" s="194">
        <v>360.82</v>
      </c>
      <c r="S7" s="194">
        <v>180.66</v>
      </c>
      <c r="T7" s="194">
        <v>126.56</v>
      </c>
      <c r="U7" s="194">
        <v>289.73</v>
      </c>
      <c r="V7" s="194">
        <v>245.47</v>
      </c>
      <c r="W7" s="194">
        <v>116.1</v>
      </c>
    </row>
    <row r="8" spans="1:23" ht="33.75" customHeight="1" x14ac:dyDescent="0.25">
      <c r="A8" s="191" t="s">
        <v>35</v>
      </c>
      <c r="B8" s="194">
        <v>237.99</v>
      </c>
      <c r="C8" s="194">
        <v>197.23</v>
      </c>
      <c r="D8" s="194">
        <v>219.5</v>
      </c>
      <c r="E8" s="194">
        <v>282.51</v>
      </c>
      <c r="F8" s="194">
        <v>219.61</v>
      </c>
      <c r="G8" s="194">
        <v>282.83999999999997</v>
      </c>
      <c r="H8" s="194">
        <v>184.32</v>
      </c>
      <c r="I8" s="194">
        <v>173</v>
      </c>
      <c r="J8" s="194">
        <v>155.13999999999999</v>
      </c>
      <c r="K8" s="194">
        <v>251.99</v>
      </c>
      <c r="L8" s="194">
        <v>244.55</v>
      </c>
      <c r="M8" s="194">
        <v>220.56</v>
      </c>
      <c r="N8" s="194">
        <v>205.08</v>
      </c>
      <c r="O8" s="194">
        <v>257.72000000000003</v>
      </c>
      <c r="P8" s="194">
        <v>200.28</v>
      </c>
      <c r="Q8" s="194">
        <v>227.89</v>
      </c>
      <c r="R8" s="194">
        <v>270.19</v>
      </c>
      <c r="S8" s="194">
        <v>157.44999999999999</v>
      </c>
      <c r="T8" s="194">
        <v>138.12</v>
      </c>
      <c r="U8" s="194">
        <v>258.73</v>
      </c>
      <c r="V8" s="194">
        <v>254.24</v>
      </c>
      <c r="W8" s="194">
        <v>140.27000000000001</v>
      </c>
    </row>
    <row r="9" spans="1:23" ht="33.75" customHeight="1" x14ac:dyDescent="0.25">
      <c r="A9" s="189"/>
      <c r="B9" s="195"/>
      <c r="C9" s="195"/>
      <c r="D9" s="195"/>
      <c r="E9" s="195"/>
      <c r="F9" s="195"/>
      <c r="G9" s="195"/>
      <c r="H9" s="195"/>
      <c r="I9" s="195"/>
      <c r="J9" s="195"/>
      <c r="K9" s="195"/>
      <c r="L9" s="195"/>
      <c r="M9" s="195"/>
      <c r="N9" s="195"/>
      <c r="O9" s="195"/>
      <c r="P9" s="195"/>
      <c r="Q9" s="195"/>
      <c r="R9" s="195"/>
      <c r="S9" s="195"/>
      <c r="T9" s="195"/>
      <c r="U9" s="195"/>
      <c r="V9" s="195"/>
      <c r="W9" s="195"/>
    </row>
    <row r="10" spans="1:23" ht="33.75" customHeight="1" x14ac:dyDescent="0.25">
      <c r="A10" s="189" t="s">
        <v>896</v>
      </c>
      <c r="B10" s="195">
        <v>115.69</v>
      </c>
      <c r="C10" s="195">
        <v>101.17</v>
      </c>
      <c r="D10" s="195">
        <v>112.86</v>
      </c>
      <c r="E10" s="195">
        <v>101.03</v>
      </c>
      <c r="F10" s="195">
        <v>111.7</v>
      </c>
      <c r="G10" s="195">
        <v>127.74</v>
      </c>
      <c r="H10" s="195">
        <v>111.09</v>
      </c>
      <c r="I10" s="195">
        <v>113.4</v>
      </c>
      <c r="J10" s="195">
        <v>105.2</v>
      </c>
      <c r="K10" s="195">
        <v>109.85</v>
      </c>
      <c r="L10" s="195">
        <v>119.5</v>
      </c>
      <c r="M10" s="195">
        <v>115.38</v>
      </c>
      <c r="N10" s="195">
        <v>111.82</v>
      </c>
      <c r="O10" s="195">
        <v>114.54</v>
      </c>
      <c r="P10" s="195">
        <v>107.19</v>
      </c>
      <c r="Q10" s="195">
        <v>112.51</v>
      </c>
      <c r="R10" s="195">
        <v>109.35</v>
      </c>
      <c r="S10" s="195">
        <v>112.67</v>
      </c>
      <c r="T10" s="195">
        <v>117.81</v>
      </c>
      <c r="U10" s="195">
        <v>110.83</v>
      </c>
      <c r="V10" s="195">
        <v>112.53</v>
      </c>
      <c r="W10" s="195">
        <v>102.1</v>
      </c>
    </row>
    <row r="11" spans="1:23" ht="33.75" customHeight="1" x14ac:dyDescent="0.25">
      <c r="A11" s="189" t="s">
        <v>808</v>
      </c>
      <c r="B11" s="195">
        <v>113.39</v>
      </c>
      <c r="C11" s="195">
        <v>99.23</v>
      </c>
      <c r="D11" s="195">
        <v>105.35</v>
      </c>
      <c r="E11" s="195">
        <v>98.64</v>
      </c>
      <c r="F11" s="195">
        <v>119.87</v>
      </c>
      <c r="G11" s="195">
        <v>116.89</v>
      </c>
      <c r="H11" s="195">
        <v>108.6</v>
      </c>
      <c r="I11" s="195">
        <v>114.91</v>
      </c>
      <c r="J11" s="195">
        <v>120.56</v>
      </c>
      <c r="K11" s="195">
        <v>113.53</v>
      </c>
      <c r="L11" s="195">
        <v>121.21</v>
      </c>
      <c r="M11" s="195">
        <v>112.83</v>
      </c>
      <c r="N11" s="195">
        <v>114.5</v>
      </c>
      <c r="O11" s="195">
        <v>124.67</v>
      </c>
      <c r="P11" s="195">
        <v>108.23</v>
      </c>
      <c r="Q11" s="195">
        <v>116.42</v>
      </c>
      <c r="R11" s="195">
        <v>114.91</v>
      </c>
      <c r="S11" s="195">
        <v>106.51</v>
      </c>
      <c r="T11" s="195">
        <v>121.32</v>
      </c>
      <c r="U11" s="195">
        <v>81.680000000000007</v>
      </c>
      <c r="V11" s="195">
        <v>136.43</v>
      </c>
      <c r="W11" s="195">
        <v>105.31</v>
      </c>
    </row>
    <row r="12" spans="1:23" ht="33.75" customHeight="1" x14ac:dyDescent="0.25">
      <c r="A12" s="189" t="s">
        <v>809</v>
      </c>
      <c r="B12" s="195">
        <v>120.39</v>
      </c>
      <c r="C12" s="195">
        <v>111.06</v>
      </c>
      <c r="D12" s="195">
        <v>114.84</v>
      </c>
      <c r="E12" s="195">
        <v>104.43</v>
      </c>
      <c r="F12" s="195">
        <v>121.94</v>
      </c>
      <c r="G12" s="195">
        <v>126.31</v>
      </c>
      <c r="H12" s="195">
        <v>115.38</v>
      </c>
      <c r="I12" s="195">
        <v>119.99</v>
      </c>
      <c r="J12" s="195">
        <v>127.46</v>
      </c>
      <c r="K12" s="195">
        <v>116.05</v>
      </c>
      <c r="L12" s="195">
        <v>126.82</v>
      </c>
      <c r="M12" s="195">
        <v>122.91</v>
      </c>
      <c r="N12" s="195">
        <v>107.78</v>
      </c>
      <c r="O12" s="195">
        <v>128.80000000000001</v>
      </c>
      <c r="P12" s="195">
        <v>113.84</v>
      </c>
      <c r="Q12" s="195">
        <v>123.44</v>
      </c>
      <c r="R12" s="195">
        <v>117.94</v>
      </c>
      <c r="S12" s="195">
        <v>115.4</v>
      </c>
      <c r="T12" s="195">
        <v>121.73</v>
      </c>
      <c r="U12" s="195">
        <v>97.02</v>
      </c>
      <c r="V12" s="195">
        <v>144.46</v>
      </c>
      <c r="W12" s="195">
        <v>113.64</v>
      </c>
    </row>
    <row r="13" spans="1:23" ht="33.75" customHeight="1" x14ac:dyDescent="0.25">
      <c r="A13" s="189"/>
      <c r="B13" s="195"/>
      <c r="C13" s="195"/>
      <c r="D13" s="195"/>
      <c r="E13" s="195"/>
      <c r="F13" s="195"/>
      <c r="G13" s="195"/>
      <c r="H13" s="195"/>
      <c r="I13" s="195"/>
      <c r="J13" s="195"/>
      <c r="K13" s="195"/>
      <c r="L13" s="195"/>
      <c r="M13" s="195"/>
      <c r="N13" s="195"/>
      <c r="O13" s="195"/>
      <c r="P13" s="195"/>
      <c r="Q13" s="195"/>
      <c r="R13" s="195"/>
      <c r="S13" s="195"/>
      <c r="T13" s="195"/>
      <c r="U13" s="195"/>
      <c r="V13" s="195"/>
      <c r="W13" s="195"/>
    </row>
    <row r="14" spans="1:23" ht="33.75" customHeight="1" x14ac:dyDescent="0.25">
      <c r="A14" s="189" t="s">
        <v>871</v>
      </c>
      <c r="B14" s="195">
        <v>122.53</v>
      </c>
      <c r="C14" s="195">
        <v>124.43</v>
      </c>
      <c r="D14" s="195">
        <v>107.98</v>
      </c>
      <c r="E14" s="195">
        <v>108.85</v>
      </c>
      <c r="F14" s="195">
        <v>124.33</v>
      </c>
      <c r="G14" s="195">
        <v>130.59</v>
      </c>
      <c r="H14" s="195">
        <v>120.45</v>
      </c>
      <c r="I14" s="195">
        <v>121.22</v>
      </c>
      <c r="J14" s="195">
        <v>116.36</v>
      </c>
      <c r="K14" s="195">
        <v>122.57</v>
      </c>
      <c r="L14" s="195">
        <v>132.51</v>
      </c>
      <c r="M14" s="195">
        <v>134.19</v>
      </c>
      <c r="N14" s="195">
        <v>117.17</v>
      </c>
      <c r="O14" s="195">
        <v>143.94</v>
      </c>
      <c r="P14" s="195">
        <v>120.69</v>
      </c>
      <c r="Q14" s="195">
        <v>130.37</v>
      </c>
      <c r="R14" s="195">
        <v>116.74</v>
      </c>
      <c r="S14" s="195">
        <v>105.19</v>
      </c>
      <c r="T14" s="195">
        <v>125.22</v>
      </c>
      <c r="U14" s="195">
        <v>103.61</v>
      </c>
      <c r="V14" s="195">
        <v>139.55000000000001</v>
      </c>
      <c r="W14" s="195">
        <v>71.27</v>
      </c>
    </row>
    <row r="15" spans="1:23" ht="33.75" customHeight="1" x14ac:dyDescent="0.25">
      <c r="A15" s="189" t="s">
        <v>807</v>
      </c>
      <c r="B15" s="195">
        <v>128.52000000000001</v>
      </c>
      <c r="C15" s="195">
        <v>121.99</v>
      </c>
      <c r="D15" s="195">
        <v>113.8</v>
      </c>
      <c r="E15" s="195">
        <v>111.74</v>
      </c>
      <c r="F15" s="195">
        <v>136.5</v>
      </c>
      <c r="G15" s="195">
        <v>121.6</v>
      </c>
      <c r="H15" s="195">
        <v>126.96</v>
      </c>
      <c r="I15" s="195">
        <v>121.22</v>
      </c>
      <c r="J15" s="195">
        <v>112.33</v>
      </c>
      <c r="K15" s="195">
        <v>133.57</v>
      </c>
      <c r="L15" s="195">
        <v>136.43</v>
      </c>
      <c r="M15" s="195">
        <v>143.97999999999999</v>
      </c>
      <c r="N15" s="195">
        <v>139.74</v>
      </c>
      <c r="O15" s="195">
        <v>159.15</v>
      </c>
      <c r="P15" s="195">
        <v>126.74</v>
      </c>
      <c r="Q15" s="195">
        <v>132.84</v>
      </c>
      <c r="R15" s="195">
        <v>141.97999999999999</v>
      </c>
      <c r="S15" s="195">
        <v>115.8</v>
      </c>
      <c r="T15" s="195">
        <v>134.72</v>
      </c>
      <c r="U15" s="195">
        <v>129.1</v>
      </c>
      <c r="V15" s="195">
        <v>153.16</v>
      </c>
      <c r="W15" s="195">
        <v>70.650000000000006</v>
      </c>
    </row>
    <row r="16" spans="1:23" ht="33.75" customHeight="1" x14ac:dyDescent="0.25">
      <c r="A16" s="189" t="s">
        <v>808</v>
      </c>
      <c r="B16" s="195">
        <v>127.36</v>
      </c>
      <c r="C16" s="195">
        <v>118.33</v>
      </c>
      <c r="D16" s="195">
        <v>119.08</v>
      </c>
      <c r="E16" s="195">
        <v>109.81</v>
      </c>
      <c r="F16" s="195">
        <v>125.81</v>
      </c>
      <c r="G16" s="195">
        <v>116.46</v>
      </c>
      <c r="H16" s="195">
        <v>131.94999999999999</v>
      </c>
      <c r="I16" s="195">
        <v>116.19</v>
      </c>
      <c r="J16" s="195">
        <v>110.37</v>
      </c>
      <c r="K16" s="195">
        <v>130.84</v>
      </c>
      <c r="L16" s="195">
        <v>129.94999999999999</v>
      </c>
      <c r="M16" s="195">
        <v>140.32</v>
      </c>
      <c r="N16" s="195">
        <v>135.62</v>
      </c>
      <c r="O16" s="195">
        <v>165.45</v>
      </c>
      <c r="P16" s="195">
        <v>121.93</v>
      </c>
      <c r="Q16" s="195">
        <v>137.11000000000001</v>
      </c>
      <c r="R16" s="195">
        <v>143.01</v>
      </c>
      <c r="S16" s="195">
        <v>113.98</v>
      </c>
      <c r="T16" s="195">
        <v>107.51</v>
      </c>
      <c r="U16" s="195">
        <v>145.75</v>
      </c>
      <c r="V16" s="195">
        <v>147.38999999999999</v>
      </c>
      <c r="W16" s="195">
        <v>126.84</v>
      </c>
    </row>
    <row r="17" spans="1:23" ht="33.75" customHeight="1" x14ac:dyDescent="0.25">
      <c r="A17" s="189" t="s">
        <v>809</v>
      </c>
      <c r="B17" s="195">
        <v>124.84</v>
      </c>
      <c r="C17" s="195">
        <v>117.87</v>
      </c>
      <c r="D17" s="195">
        <v>121.33</v>
      </c>
      <c r="E17" s="195">
        <v>122.96</v>
      </c>
      <c r="F17" s="195">
        <v>124.42</v>
      </c>
      <c r="G17" s="195">
        <v>87.58</v>
      </c>
      <c r="H17" s="195">
        <v>128.38999999999999</v>
      </c>
      <c r="I17" s="195">
        <v>117.22</v>
      </c>
      <c r="J17" s="195">
        <v>119.33</v>
      </c>
      <c r="K17" s="195">
        <v>135.47</v>
      </c>
      <c r="L17" s="195">
        <v>137.24</v>
      </c>
      <c r="M17" s="195">
        <v>151.49</v>
      </c>
      <c r="N17" s="195">
        <v>145.75</v>
      </c>
      <c r="O17" s="195">
        <v>135.62</v>
      </c>
      <c r="P17" s="195">
        <v>141.88</v>
      </c>
      <c r="Q17" s="195">
        <v>142.07</v>
      </c>
      <c r="R17" s="195">
        <v>155.52000000000001</v>
      </c>
      <c r="S17" s="195">
        <v>116.85</v>
      </c>
      <c r="T17" s="195">
        <v>121.68</v>
      </c>
      <c r="U17" s="195">
        <v>108.24</v>
      </c>
      <c r="V17" s="195">
        <v>188.25</v>
      </c>
      <c r="W17" s="195">
        <v>118.95</v>
      </c>
    </row>
    <row r="18" spans="1:23" ht="33.75" customHeight="1" x14ac:dyDescent="0.25">
      <c r="A18" s="189"/>
      <c r="B18" s="195"/>
      <c r="C18" s="195"/>
      <c r="D18" s="195"/>
      <c r="E18" s="195"/>
      <c r="F18" s="195"/>
      <c r="G18" s="195"/>
      <c r="H18" s="195"/>
      <c r="I18" s="195"/>
      <c r="J18" s="195"/>
      <c r="K18" s="195"/>
      <c r="L18" s="195"/>
      <c r="M18" s="195"/>
      <c r="N18" s="195"/>
      <c r="O18" s="195"/>
      <c r="P18" s="195"/>
      <c r="Q18" s="195"/>
      <c r="R18" s="195"/>
      <c r="S18" s="195"/>
      <c r="T18" s="195"/>
      <c r="U18" s="195"/>
      <c r="V18" s="195"/>
      <c r="W18" s="195"/>
    </row>
    <row r="19" spans="1:23" ht="33.75" customHeight="1" x14ac:dyDescent="0.25">
      <c r="A19" s="189" t="s">
        <v>872</v>
      </c>
      <c r="B19" s="195">
        <v>137.58000000000001</v>
      </c>
      <c r="C19" s="195">
        <v>138.93</v>
      </c>
      <c r="D19" s="195">
        <v>129.16999999999999</v>
      </c>
      <c r="E19" s="195">
        <v>129.41999999999999</v>
      </c>
      <c r="F19" s="195">
        <v>142.66</v>
      </c>
      <c r="G19" s="195">
        <v>96.85</v>
      </c>
      <c r="H19" s="195">
        <v>130.93</v>
      </c>
      <c r="I19" s="195">
        <v>116.21</v>
      </c>
      <c r="J19" s="195">
        <v>129</v>
      </c>
      <c r="K19" s="195">
        <v>146.52000000000001</v>
      </c>
      <c r="L19" s="195">
        <v>146.49</v>
      </c>
      <c r="M19" s="195">
        <v>151.11000000000001</v>
      </c>
      <c r="N19" s="195">
        <v>196.45</v>
      </c>
      <c r="O19" s="195">
        <v>157.25</v>
      </c>
      <c r="P19" s="195">
        <v>129.44999999999999</v>
      </c>
      <c r="Q19" s="195">
        <v>156.13999999999999</v>
      </c>
      <c r="R19" s="195">
        <v>195.35</v>
      </c>
      <c r="S19" s="195">
        <v>121.37</v>
      </c>
      <c r="T19" s="195">
        <v>128.12</v>
      </c>
      <c r="U19" s="195">
        <v>164.54</v>
      </c>
      <c r="V19" s="195">
        <v>221.83</v>
      </c>
      <c r="W19" s="195">
        <v>100.2</v>
      </c>
    </row>
    <row r="20" spans="1:23" ht="33.75" customHeight="1" x14ac:dyDescent="0.25">
      <c r="A20" s="189" t="s">
        <v>807</v>
      </c>
      <c r="B20" s="195">
        <v>155.36000000000001</v>
      </c>
      <c r="C20" s="195">
        <v>151.97999999999999</v>
      </c>
      <c r="D20" s="195">
        <v>127.43</v>
      </c>
      <c r="E20" s="195">
        <v>151.22999999999999</v>
      </c>
      <c r="F20" s="195">
        <v>150.65</v>
      </c>
      <c r="G20" s="195">
        <v>99.69</v>
      </c>
      <c r="H20" s="195">
        <v>131.63</v>
      </c>
      <c r="I20" s="195">
        <v>124.7</v>
      </c>
      <c r="J20" s="195">
        <v>138.51</v>
      </c>
      <c r="K20" s="195">
        <v>191.15</v>
      </c>
      <c r="L20" s="195">
        <v>136.53</v>
      </c>
      <c r="M20" s="195">
        <v>150.47999999999999</v>
      </c>
      <c r="N20" s="195">
        <v>195.44</v>
      </c>
      <c r="O20" s="195">
        <v>158.99</v>
      </c>
      <c r="P20" s="195">
        <v>225.06</v>
      </c>
      <c r="Q20" s="195">
        <v>157.24</v>
      </c>
      <c r="R20" s="195">
        <v>269.23</v>
      </c>
      <c r="S20" s="195">
        <v>139.30000000000001</v>
      </c>
      <c r="T20" s="195">
        <v>132.54</v>
      </c>
      <c r="U20" s="195">
        <v>131.84</v>
      </c>
      <c r="V20" s="195">
        <v>192.89</v>
      </c>
      <c r="W20" s="195">
        <v>134.86000000000001</v>
      </c>
    </row>
    <row r="21" spans="1:23" ht="33.75" customHeight="1" x14ac:dyDescent="0.25">
      <c r="A21" s="189" t="s">
        <v>808</v>
      </c>
      <c r="B21" s="195">
        <v>172.76</v>
      </c>
      <c r="C21" s="195">
        <v>142.97999999999999</v>
      </c>
      <c r="D21" s="195">
        <v>140.09</v>
      </c>
      <c r="E21" s="195">
        <v>182.13</v>
      </c>
      <c r="F21" s="195">
        <v>157</v>
      </c>
      <c r="G21" s="195">
        <v>122.45</v>
      </c>
      <c r="H21" s="195">
        <v>131.77000000000001</v>
      </c>
      <c r="I21" s="195">
        <v>133.01</v>
      </c>
      <c r="J21" s="195">
        <v>116.2</v>
      </c>
      <c r="K21" s="195">
        <v>231.34</v>
      </c>
      <c r="L21" s="195">
        <v>130.19</v>
      </c>
      <c r="M21" s="195">
        <v>157.65</v>
      </c>
      <c r="N21" s="195">
        <v>106.78</v>
      </c>
      <c r="O21" s="195">
        <v>171.99</v>
      </c>
      <c r="P21" s="195">
        <v>233.72</v>
      </c>
      <c r="Q21" s="195">
        <v>175.81</v>
      </c>
      <c r="R21" s="195">
        <v>311.62</v>
      </c>
      <c r="S21" s="195">
        <v>116.78</v>
      </c>
      <c r="T21" s="195">
        <v>130.61000000000001</v>
      </c>
      <c r="U21" s="195">
        <v>229.13</v>
      </c>
      <c r="V21" s="195">
        <v>209.77</v>
      </c>
      <c r="W21" s="195">
        <v>105.92</v>
      </c>
    </row>
    <row r="22" spans="1:23" ht="33.75" customHeight="1" x14ac:dyDescent="0.25">
      <c r="A22" s="189" t="s">
        <v>809</v>
      </c>
      <c r="B22" s="195">
        <v>188.36</v>
      </c>
      <c r="C22" s="195">
        <v>137.21</v>
      </c>
      <c r="D22" s="195">
        <v>143.31</v>
      </c>
      <c r="E22" s="195">
        <v>202.9</v>
      </c>
      <c r="F22" s="195">
        <v>140.79</v>
      </c>
      <c r="G22" s="195">
        <v>137.24</v>
      </c>
      <c r="H22" s="195">
        <v>162.26</v>
      </c>
      <c r="I22" s="195">
        <v>148.13</v>
      </c>
      <c r="J22" s="195">
        <v>167.33</v>
      </c>
      <c r="K22" s="195">
        <v>283.81</v>
      </c>
      <c r="L22" s="195">
        <v>146.88</v>
      </c>
      <c r="M22" s="195">
        <v>164.27</v>
      </c>
      <c r="N22" s="195">
        <v>108.32</v>
      </c>
      <c r="O22" s="195">
        <v>151.15</v>
      </c>
      <c r="P22" s="195">
        <v>167.78</v>
      </c>
      <c r="Q22" s="195">
        <v>184.06</v>
      </c>
      <c r="R22" s="195">
        <v>340.48</v>
      </c>
      <c r="S22" s="195">
        <v>123.68</v>
      </c>
      <c r="T22" s="195">
        <v>107.69</v>
      </c>
      <c r="U22" s="195">
        <v>267.11</v>
      </c>
      <c r="V22" s="195">
        <v>217.45</v>
      </c>
      <c r="W22" s="195">
        <v>109.47</v>
      </c>
    </row>
    <row r="23" spans="1:23" ht="33.75" customHeight="1" x14ac:dyDescent="0.25">
      <c r="A23" s="189"/>
      <c r="B23" s="195"/>
      <c r="C23" s="195"/>
      <c r="D23" s="195"/>
      <c r="E23" s="195"/>
      <c r="F23" s="195"/>
      <c r="G23" s="195"/>
      <c r="H23" s="195"/>
      <c r="I23" s="195"/>
      <c r="J23" s="195"/>
      <c r="K23" s="195"/>
      <c r="L23" s="195"/>
      <c r="M23" s="195"/>
      <c r="N23" s="195"/>
      <c r="O23" s="195"/>
      <c r="P23" s="195"/>
      <c r="Q23" s="195"/>
      <c r="R23" s="195"/>
      <c r="S23" s="195"/>
      <c r="T23" s="195"/>
      <c r="U23" s="195"/>
      <c r="V23" s="195"/>
      <c r="W23" s="195"/>
    </row>
    <row r="24" spans="1:23" ht="33.75" customHeight="1" x14ac:dyDescent="0.25">
      <c r="A24" s="189" t="s">
        <v>873</v>
      </c>
      <c r="B24" s="195">
        <v>218.28</v>
      </c>
      <c r="C24" s="195">
        <v>136.37</v>
      </c>
      <c r="D24" s="195">
        <v>154.4</v>
      </c>
      <c r="E24" s="195">
        <v>227.51</v>
      </c>
      <c r="F24" s="195">
        <v>155.47999999999999</v>
      </c>
      <c r="G24" s="195">
        <v>176.87</v>
      </c>
      <c r="H24" s="195">
        <v>173.78</v>
      </c>
      <c r="I24" s="195">
        <v>153.62</v>
      </c>
      <c r="J24" s="195">
        <v>208.24</v>
      </c>
      <c r="K24" s="195">
        <v>330.35</v>
      </c>
      <c r="L24" s="195">
        <v>169.81</v>
      </c>
      <c r="M24" s="195">
        <v>178.02</v>
      </c>
      <c r="N24" s="195">
        <v>117.96</v>
      </c>
      <c r="O24" s="195">
        <v>174.86</v>
      </c>
      <c r="P24" s="195">
        <v>166.83</v>
      </c>
      <c r="Q24" s="195">
        <v>209.58</v>
      </c>
      <c r="R24" s="195">
        <v>391.07</v>
      </c>
      <c r="S24" s="195">
        <v>148.12</v>
      </c>
      <c r="T24" s="195">
        <v>132.08000000000001</v>
      </c>
      <c r="U24" s="195">
        <v>302.5</v>
      </c>
      <c r="V24" s="195">
        <v>230.18</v>
      </c>
      <c r="W24" s="195">
        <v>96.91</v>
      </c>
    </row>
    <row r="25" spans="1:23" ht="33.75" customHeight="1" x14ac:dyDescent="0.25">
      <c r="A25" s="189" t="s">
        <v>807</v>
      </c>
      <c r="B25" s="195">
        <v>231.42</v>
      </c>
      <c r="C25" s="195">
        <v>154.38999999999999</v>
      </c>
      <c r="D25" s="195">
        <v>168.63</v>
      </c>
      <c r="E25" s="195">
        <v>258.91000000000003</v>
      </c>
      <c r="F25" s="195">
        <v>166.99</v>
      </c>
      <c r="G25" s="195">
        <v>192.36</v>
      </c>
      <c r="H25" s="195">
        <v>176.74</v>
      </c>
      <c r="I25" s="195">
        <v>164.61</v>
      </c>
      <c r="J25" s="195">
        <v>210.6</v>
      </c>
      <c r="K25" s="195">
        <v>291.25</v>
      </c>
      <c r="L25" s="195">
        <v>183.59</v>
      </c>
      <c r="M25" s="195">
        <v>194.08</v>
      </c>
      <c r="N25" s="195">
        <v>195.24</v>
      </c>
      <c r="O25" s="195">
        <v>236.46</v>
      </c>
      <c r="P25" s="195">
        <v>202.9</v>
      </c>
      <c r="Q25" s="195">
        <v>227.44</v>
      </c>
      <c r="R25" s="195">
        <v>387.55</v>
      </c>
      <c r="S25" s="195">
        <v>183.37</v>
      </c>
      <c r="T25" s="195">
        <v>133.35</v>
      </c>
      <c r="U25" s="195">
        <v>280.52999999999997</v>
      </c>
      <c r="V25" s="195">
        <v>245.18</v>
      </c>
      <c r="W25" s="195">
        <v>88.09</v>
      </c>
    </row>
    <row r="26" spans="1:23" ht="33.75" customHeight="1" x14ac:dyDescent="0.25">
      <c r="A26" s="189" t="s">
        <v>808</v>
      </c>
      <c r="B26" s="195">
        <v>223.89</v>
      </c>
      <c r="C26" s="195">
        <v>170.15</v>
      </c>
      <c r="D26" s="195">
        <v>175.08</v>
      </c>
      <c r="E26" s="195">
        <v>284.16000000000003</v>
      </c>
      <c r="F26" s="195">
        <v>163.84</v>
      </c>
      <c r="G26" s="195">
        <v>217.94</v>
      </c>
      <c r="H26" s="195">
        <v>158.96</v>
      </c>
      <c r="I26" s="195">
        <v>169.82</v>
      </c>
      <c r="J26" s="195">
        <v>185.81</v>
      </c>
      <c r="K26" s="195">
        <v>345.1</v>
      </c>
      <c r="L26" s="195">
        <v>200.16</v>
      </c>
      <c r="M26" s="195">
        <v>216.72</v>
      </c>
      <c r="N26" s="195">
        <v>221.12</v>
      </c>
      <c r="O26" s="195">
        <v>279.66000000000003</v>
      </c>
      <c r="P26" s="195">
        <v>206.56</v>
      </c>
      <c r="Q26" s="195">
        <v>217.3</v>
      </c>
      <c r="R26" s="195">
        <v>314.52</v>
      </c>
      <c r="S26" s="195">
        <v>173.38</v>
      </c>
      <c r="T26" s="195">
        <v>129.22999999999999</v>
      </c>
      <c r="U26" s="195">
        <v>314.88</v>
      </c>
      <c r="V26" s="195">
        <v>249.17</v>
      </c>
      <c r="W26" s="195">
        <v>114.59</v>
      </c>
    </row>
    <row r="27" spans="1:23" ht="33.75" customHeight="1" x14ac:dyDescent="0.25">
      <c r="A27" s="189" t="s">
        <v>809</v>
      </c>
      <c r="B27" s="195">
        <v>290.79000000000002</v>
      </c>
      <c r="C27" s="195">
        <v>162.83000000000001</v>
      </c>
      <c r="D27" s="195">
        <v>197.87</v>
      </c>
      <c r="E27" s="195">
        <v>317.45999999999998</v>
      </c>
      <c r="F27" s="195">
        <v>186.12</v>
      </c>
      <c r="G27" s="195">
        <v>386.05</v>
      </c>
      <c r="H27" s="195">
        <v>200.62</v>
      </c>
      <c r="I27" s="195">
        <v>197.74</v>
      </c>
      <c r="J27" s="195">
        <v>188.62</v>
      </c>
      <c r="K27" s="195">
        <v>363.82</v>
      </c>
      <c r="L27" s="195">
        <v>220.06</v>
      </c>
      <c r="M27" s="195">
        <v>249.77</v>
      </c>
      <c r="N27" s="195">
        <v>237.44</v>
      </c>
      <c r="O27" s="195">
        <v>287.77999999999997</v>
      </c>
      <c r="P27" s="195">
        <v>235.15</v>
      </c>
      <c r="Q27" s="195">
        <v>247.37</v>
      </c>
      <c r="R27" s="195">
        <v>350.16</v>
      </c>
      <c r="S27" s="195">
        <v>217.76</v>
      </c>
      <c r="T27" s="195">
        <v>111.57</v>
      </c>
      <c r="U27" s="195">
        <v>261.02</v>
      </c>
      <c r="V27" s="195">
        <v>257.37</v>
      </c>
      <c r="W27" s="195">
        <v>164.82</v>
      </c>
    </row>
    <row r="28" spans="1:23" ht="33.75" customHeight="1" x14ac:dyDescent="0.25">
      <c r="A28" s="189"/>
      <c r="B28" s="195"/>
      <c r="C28" s="195"/>
      <c r="D28" s="195"/>
      <c r="E28" s="195"/>
      <c r="F28" s="195"/>
      <c r="G28" s="195"/>
      <c r="H28" s="195"/>
      <c r="I28" s="195"/>
      <c r="J28" s="195"/>
      <c r="K28" s="195"/>
      <c r="L28" s="195"/>
      <c r="M28" s="195"/>
      <c r="N28" s="195"/>
      <c r="O28" s="195"/>
      <c r="P28" s="195"/>
      <c r="Q28" s="195"/>
      <c r="R28" s="195"/>
      <c r="S28" s="195"/>
      <c r="T28" s="195"/>
      <c r="U28" s="195"/>
      <c r="V28" s="195"/>
      <c r="W28" s="195"/>
    </row>
    <row r="29" spans="1:23" ht="33.75" customHeight="1" x14ac:dyDescent="0.25">
      <c r="A29" s="189" t="s">
        <v>874</v>
      </c>
      <c r="B29" s="195">
        <v>256.64</v>
      </c>
      <c r="C29" s="195">
        <v>177.43</v>
      </c>
      <c r="D29" s="195">
        <v>227.78</v>
      </c>
      <c r="E29" s="195">
        <v>317.86</v>
      </c>
      <c r="F29" s="195">
        <v>193.72</v>
      </c>
      <c r="G29" s="195">
        <v>302.42</v>
      </c>
      <c r="H29" s="195">
        <v>194.81</v>
      </c>
      <c r="I29" s="195">
        <v>202.39</v>
      </c>
      <c r="J29" s="195">
        <v>205.45</v>
      </c>
      <c r="K29" s="195">
        <v>287.95999999999998</v>
      </c>
      <c r="L29" s="195">
        <v>264.20999999999998</v>
      </c>
      <c r="M29" s="195">
        <v>235.11</v>
      </c>
      <c r="N29" s="195">
        <v>198.47</v>
      </c>
      <c r="O29" s="195">
        <v>288.62</v>
      </c>
      <c r="P29" s="195">
        <v>209.57</v>
      </c>
      <c r="Q29" s="195">
        <v>236.96</v>
      </c>
      <c r="R29" s="195">
        <v>284.77999999999997</v>
      </c>
      <c r="S29" s="195">
        <v>201.45</v>
      </c>
      <c r="T29" s="195">
        <v>126.7</v>
      </c>
      <c r="U29" s="195">
        <v>291.36</v>
      </c>
      <c r="V29" s="195">
        <v>271.60000000000002</v>
      </c>
      <c r="W29" s="195">
        <v>136.46</v>
      </c>
    </row>
    <row r="30" spans="1:23" ht="33.75" customHeight="1" x14ac:dyDescent="0.25">
      <c r="A30" s="189" t="s">
        <v>807</v>
      </c>
      <c r="B30" s="195">
        <v>234.6</v>
      </c>
      <c r="C30" s="195">
        <v>175.74</v>
      </c>
      <c r="D30" s="195">
        <v>214.68</v>
      </c>
      <c r="E30" s="195">
        <v>293.3</v>
      </c>
      <c r="F30" s="195">
        <v>199.69</v>
      </c>
      <c r="G30" s="195">
        <v>281.17</v>
      </c>
      <c r="H30" s="195">
        <v>181.02</v>
      </c>
      <c r="I30" s="195">
        <v>157.18</v>
      </c>
      <c r="J30" s="195">
        <v>158.71</v>
      </c>
      <c r="K30" s="195">
        <v>278.79000000000002</v>
      </c>
      <c r="L30" s="195">
        <v>251.81</v>
      </c>
      <c r="M30" s="195">
        <v>220.15</v>
      </c>
      <c r="N30" s="195">
        <v>183</v>
      </c>
      <c r="O30" s="195">
        <v>246.1</v>
      </c>
      <c r="P30" s="195">
        <v>207.2</v>
      </c>
      <c r="Q30" s="195">
        <v>224.82</v>
      </c>
      <c r="R30" s="195">
        <v>264.39</v>
      </c>
      <c r="S30" s="195">
        <v>149.87</v>
      </c>
      <c r="T30" s="195">
        <v>134.15</v>
      </c>
      <c r="U30" s="195">
        <v>293.17</v>
      </c>
      <c r="V30" s="195">
        <v>261.70999999999998</v>
      </c>
      <c r="W30" s="195">
        <v>138.51</v>
      </c>
    </row>
    <row r="31" spans="1:23" ht="33.75" customHeight="1" x14ac:dyDescent="0.25">
      <c r="A31" s="189" t="s">
        <v>808</v>
      </c>
      <c r="B31" s="195">
        <v>229.93</v>
      </c>
      <c r="C31" s="195">
        <v>200.9</v>
      </c>
      <c r="D31" s="195">
        <v>223.75</v>
      </c>
      <c r="E31" s="195">
        <v>268.08999999999997</v>
      </c>
      <c r="F31" s="195">
        <v>235.27</v>
      </c>
      <c r="G31" s="195">
        <v>275.98</v>
      </c>
      <c r="H31" s="195">
        <v>175.49</v>
      </c>
      <c r="I31" s="195">
        <v>163.59</v>
      </c>
      <c r="J31" s="195">
        <v>124.58</v>
      </c>
      <c r="K31" s="195">
        <v>223.65</v>
      </c>
      <c r="L31" s="195">
        <v>235.08</v>
      </c>
      <c r="M31" s="195">
        <v>212.08</v>
      </c>
      <c r="N31" s="195">
        <v>193.46</v>
      </c>
      <c r="O31" s="195">
        <v>232.54</v>
      </c>
      <c r="P31" s="195">
        <v>180.35</v>
      </c>
      <c r="Q31" s="195">
        <v>225.05</v>
      </c>
      <c r="R31" s="195">
        <v>259.72000000000003</v>
      </c>
      <c r="S31" s="195">
        <v>141.49</v>
      </c>
      <c r="T31" s="195">
        <v>146.33000000000001</v>
      </c>
      <c r="U31" s="195">
        <v>212.91</v>
      </c>
      <c r="V31" s="195">
        <v>266.62</v>
      </c>
      <c r="W31" s="195">
        <v>138.72999999999999</v>
      </c>
    </row>
    <row r="32" spans="1:23" ht="33.75" customHeight="1" x14ac:dyDescent="0.25">
      <c r="A32" s="189" t="s">
        <v>809</v>
      </c>
      <c r="B32" s="195">
        <v>230.78</v>
      </c>
      <c r="C32" s="195">
        <v>234.84</v>
      </c>
      <c r="D32" s="195">
        <v>211.78</v>
      </c>
      <c r="E32" s="195">
        <v>250.78</v>
      </c>
      <c r="F32" s="195">
        <v>249.74</v>
      </c>
      <c r="G32" s="195">
        <v>271.8</v>
      </c>
      <c r="H32" s="195">
        <v>185.97</v>
      </c>
      <c r="I32" s="195">
        <v>168.85</v>
      </c>
      <c r="J32" s="195">
        <v>131.82</v>
      </c>
      <c r="K32" s="195">
        <v>217.55</v>
      </c>
      <c r="L32" s="195">
        <v>227.08</v>
      </c>
      <c r="M32" s="195">
        <v>214.88</v>
      </c>
      <c r="N32" s="195">
        <v>245.37</v>
      </c>
      <c r="O32" s="195">
        <v>263.63</v>
      </c>
      <c r="P32" s="195">
        <v>203.98</v>
      </c>
      <c r="Q32" s="195">
        <v>224.72</v>
      </c>
      <c r="R32" s="195">
        <v>271.85000000000002</v>
      </c>
      <c r="S32" s="195">
        <v>136.97999999999999</v>
      </c>
      <c r="T32" s="195">
        <v>145.30000000000001</v>
      </c>
      <c r="U32" s="195">
        <v>237.49</v>
      </c>
      <c r="V32" s="195">
        <v>217.02</v>
      </c>
      <c r="W32" s="195">
        <v>147.37</v>
      </c>
    </row>
    <row r="33" spans="1:23" ht="33.75" customHeight="1" x14ac:dyDescent="0.25">
      <c r="A33" s="189"/>
      <c r="B33" s="195"/>
      <c r="C33" s="195"/>
      <c r="D33" s="195"/>
      <c r="E33" s="195"/>
      <c r="F33" s="195"/>
      <c r="G33" s="195"/>
      <c r="H33" s="195"/>
      <c r="I33" s="195"/>
      <c r="J33" s="195"/>
      <c r="K33" s="195"/>
      <c r="L33" s="195"/>
      <c r="M33" s="195"/>
      <c r="N33" s="195"/>
      <c r="O33" s="195"/>
      <c r="P33" s="195"/>
      <c r="Q33" s="195"/>
      <c r="R33" s="195"/>
      <c r="S33" s="195"/>
      <c r="T33" s="195"/>
      <c r="U33" s="195"/>
      <c r="V33" s="195"/>
      <c r="W33" s="195"/>
    </row>
    <row r="34" spans="1:23" ht="33.75" customHeight="1" x14ac:dyDescent="0.25">
      <c r="A34" s="228" t="s">
        <v>897</v>
      </c>
      <c r="B34" s="195">
        <v>249.69</v>
      </c>
      <c r="C34" s="195">
        <v>248.89</v>
      </c>
      <c r="D34" s="195">
        <v>197.08</v>
      </c>
      <c r="E34" s="195">
        <v>281.11</v>
      </c>
      <c r="F34" s="195">
        <v>298.75</v>
      </c>
      <c r="G34" s="195">
        <v>280.12</v>
      </c>
      <c r="H34" s="195">
        <v>200.4</v>
      </c>
      <c r="I34" s="195">
        <v>212.91</v>
      </c>
      <c r="J34" s="195">
        <v>181.43</v>
      </c>
      <c r="K34" s="195">
        <v>293.13</v>
      </c>
      <c r="L34" s="195">
        <v>289.14999999999998</v>
      </c>
      <c r="M34" s="195">
        <v>244.58</v>
      </c>
      <c r="N34" s="195">
        <v>232.68</v>
      </c>
      <c r="O34" s="195">
        <v>269.93</v>
      </c>
      <c r="P34" s="195">
        <v>253.76</v>
      </c>
      <c r="Q34" s="195">
        <v>252.9</v>
      </c>
      <c r="R34" s="195">
        <v>265.22000000000003</v>
      </c>
      <c r="S34" s="195">
        <v>220.32</v>
      </c>
      <c r="T34" s="195">
        <v>181.42</v>
      </c>
      <c r="U34" s="195">
        <v>287.37</v>
      </c>
      <c r="V34" s="195">
        <v>278.85000000000002</v>
      </c>
      <c r="W34" s="195">
        <v>217.47</v>
      </c>
    </row>
    <row r="35" spans="1:23" ht="36" customHeight="1" thickBot="1" x14ac:dyDescent="0.3">
      <c r="A35" s="261" t="s">
        <v>807</v>
      </c>
      <c r="B35" s="262">
        <v>278.89999999999998</v>
      </c>
      <c r="C35" s="262">
        <v>258.60000000000002</v>
      </c>
      <c r="D35" s="262">
        <v>241.48</v>
      </c>
      <c r="E35" s="262">
        <v>287.58</v>
      </c>
      <c r="F35" s="262">
        <v>279.12</v>
      </c>
      <c r="G35" s="262">
        <v>317.73</v>
      </c>
      <c r="H35" s="262">
        <v>249.13</v>
      </c>
      <c r="I35" s="262">
        <v>222.1</v>
      </c>
      <c r="J35" s="262">
        <v>199.47</v>
      </c>
      <c r="K35" s="262">
        <v>284.52999999999997</v>
      </c>
      <c r="L35" s="262">
        <v>262.51</v>
      </c>
      <c r="M35" s="262">
        <v>266.12</v>
      </c>
      <c r="N35" s="262">
        <v>248.72</v>
      </c>
      <c r="O35" s="262">
        <v>272.45</v>
      </c>
      <c r="P35" s="262">
        <v>246.64</v>
      </c>
      <c r="Q35" s="262">
        <v>273.22000000000003</v>
      </c>
      <c r="R35" s="262">
        <v>295.76</v>
      </c>
      <c r="S35" s="262">
        <v>244.04</v>
      </c>
      <c r="T35" s="262">
        <v>226.57</v>
      </c>
      <c r="U35" s="262">
        <v>292.51</v>
      </c>
      <c r="V35" s="262">
        <v>285.37</v>
      </c>
      <c r="W35" s="262">
        <v>223.69</v>
      </c>
    </row>
    <row r="36" spans="1:23" ht="15.75" thickTop="1" x14ac:dyDescent="0.25">
      <c r="A36" s="564" t="s">
        <v>843</v>
      </c>
      <c r="B36" s="564"/>
      <c r="C36" s="564"/>
      <c r="D36" s="564"/>
      <c r="E36" s="564"/>
      <c r="F36" s="564"/>
      <c r="G36" s="564"/>
      <c r="H36" s="564"/>
      <c r="I36" s="564"/>
      <c r="J36" s="564"/>
      <c r="K36" s="564"/>
      <c r="L36" s="564"/>
      <c r="M36" s="564"/>
      <c r="N36" s="564"/>
      <c r="O36" s="564"/>
      <c r="P36" s="564"/>
      <c r="Q36" s="564"/>
      <c r="R36" s="564"/>
      <c r="S36" s="564"/>
      <c r="T36" s="564"/>
      <c r="U36" s="564"/>
      <c r="V36" s="564"/>
      <c r="W36" s="564"/>
    </row>
  </sheetData>
  <mergeCells count="2">
    <mergeCell ref="A1:W1"/>
    <mergeCell ref="A36:W36"/>
  </mergeCells>
  <pageMargins left="0.7" right="0.7" top="0.75" bottom="0.75" header="0.3" footer="0.3"/>
  <pageSetup paperSize="9" scale="36"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25" zoomScaleNormal="85" zoomScaleSheetLayoutView="100" workbookViewId="0">
      <selection activeCell="A25" sqref="A1:XFD1048576"/>
    </sheetView>
  </sheetViews>
  <sheetFormatPr defaultRowHeight="15" x14ac:dyDescent="0.25"/>
  <cols>
    <col min="1" max="1" width="11.625" style="251" customWidth="1"/>
    <col min="2" max="2" width="9.875" style="252" bestFit="1" customWidth="1"/>
    <col min="3" max="5" width="7.125" style="252" customWidth="1"/>
    <col min="6" max="6" width="7.75" style="252" customWidth="1"/>
    <col min="7" max="23" width="7.125" style="252" customWidth="1"/>
    <col min="24" max="16384" width="9" style="252"/>
  </cols>
  <sheetData>
    <row r="1" spans="1:23" ht="31.5" customHeight="1" thickBot="1" x14ac:dyDescent="0.4">
      <c r="A1" s="566" t="s">
        <v>876</v>
      </c>
      <c r="B1" s="566"/>
      <c r="C1" s="566"/>
      <c r="D1" s="566"/>
      <c r="E1" s="566"/>
      <c r="F1" s="566"/>
      <c r="G1" s="566"/>
      <c r="H1" s="566"/>
      <c r="I1" s="566"/>
      <c r="J1" s="566"/>
      <c r="K1" s="566"/>
      <c r="L1" s="566"/>
      <c r="M1" s="566"/>
      <c r="N1" s="566"/>
      <c r="O1" s="566"/>
      <c r="P1" s="566"/>
      <c r="Q1" s="566"/>
      <c r="R1" s="566"/>
      <c r="S1" s="566"/>
      <c r="T1" s="566"/>
      <c r="U1" s="566"/>
      <c r="V1" s="566"/>
      <c r="W1" s="566"/>
    </row>
    <row r="2" spans="1:23" ht="127.5" thickTop="1" thickBot="1" x14ac:dyDescent="0.3">
      <c r="A2" s="184" t="s">
        <v>852</v>
      </c>
      <c r="B2" s="184" t="s">
        <v>853</v>
      </c>
      <c r="C2" s="185" t="s">
        <v>854</v>
      </c>
      <c r="D2" s="185" t="s">
        <v>878</v>
      </c>
      <c r="E2" s="185" t="s">
        <v>855</v>
      </c>
      <c r="F2" s="185" t="s">
        <v>856</v>
      </c>
      <c r="G2" s="185" t="s">
        <v>857</v>
      </c>
      <c r="H2" s="185" t="s">
        <v>858</v>
      </c>
      <c r="I2" s="185" t="s">
        <v>859</v>
      </c>
      <c r="J2" s="185" t="s">
        <v>860</v>
      </c>
      <c r="K2" s="185" t="s">
        <v>861</v>
      </c>
      <c r="L2" s="185" t="s">
        <v>862</v>
      </c>
      <c r="M2" s="185" t="s">
        <v>863</v>
      </c>
      <c r="N2" s="185" t="s">
        <v>864</v>
      </c>
      <c r="O2" s="185" t="s">
        <v>865</v>
      </c>
      <c r="P2" s="185" t="s">
        <v>866</v>
      </c>
      <c r="Q2" s="185" t="s">
        <v>867</v>
      </c>
      <c r="R2" s="185" t="s">
        <v>879</v>
      </c>
      <c r="S2" s="185" t="s">
        <v>868</v>
      </c>
      <c r="T2" s="185" t="s">
        <v>880</v>
      </c>
      <c r="U2" s="185" t="s">
        <v>881</v>
      </c>
      <c r="V2" s="185" t="s">
        <v>882</v>
      </c>
      <c r="W2" s="185" t="s">
        <v>869</v>
      </c>
    </row>
    <row r="3" spans="1:23" ht="15.75" thickTop="1" x14ac:dyDescent="0.25"/>
    <row r="4" spans="1:23" ht="30.75" customHeight="1" x14ac:dyDescent="0.25">
      <c r="A4" s="253" t="s">
        <v>31</v>
      </c>
      <c r="B4" s="257">
        <v>104.95</v>
      </c>
      <c r="C4" s="257">
        <v>97.15</v>
      </c>
      <c r="D4" s="257">
        <v>94.08</v>
      </c>
      <c r="E4" s="257">
        <v>123.08</v>
      </c>
      <c r="F4" s="257">
        <v>84.19</v>
      </c>
      <c r="G4" s="257">
        <v>106.92</v>
      </c>
      <c r="H4" s="257">
        <v>123.17</v>
      </c>
      <c r="I4" s="257">
        <v>141.61000000000001</v>
      </c>
      <c r="J4" s="257">
        <v>91.82</v>
      </c>
      <c r="K4" s="257">
        <v>98.45</v>
      </c>
      <c r="L4" s="257">
        <v>84.43</v>
      </c>
      <c r="M4" s="257">
        <v>109.94</v>
      </c>
      <c r="N4" s="257">
        <v>122.41</v>
      </c>
      <c r="O4" s="257">
        <v>132.06</v>
      </c>
      <c r="P4" s="257">
        <v>83.16</v>
      </c>
      <c r="Q4" s="256">
        <v>119.8</v>
      </c>
      <c r="R4" s="257">
        <v>116.72</v>
      </c>
      <c r="S4" s="257">
        <v>122.68</v>
      </c>
      <c r="T4" s="256">
        <v>79.2</v>
      </c>
      <c r="U4" s="257">
        <v>92.51</v>
      </c>
      <c r="V4" s="257">
        <v>110.67</v>
      </c>
      <c r="W4" s="257">
        <v>117.55</v>
      </c>
    </row>
    <row r="5" spans="1:23" ht="30.75" customHeight="1" x14ac:dyDescent="0.25">
      <c r="A5" s="253" t="s">
        <v>32</v>
      </c>
      <c r="B5" s="257">
        <v>106.12</v>
      </c>
      <c r="C5" s="257">
        <v>98.89</v>
      </c>
      <c r="D5" s="257">
        <v>101.91</v>
      </c>
      <c r="E5" s="257">
        <v>110.42</v>
      </c>
      <c r="F5" s="257">
        <v>78.34</v>
      </c>
      <c r="G5" s="257">
        <v>100.24</v>
      </c>
      <c r="H5" s="257">
        <v>149.57</v>
      </c>
      <c r="I5" s="257">
        <v>177.29</v>
      </c>
      <c r="J5" s="257">
        <v>82.66</v>
      </c>
      <c r="K5" s="257">
        <v>104.15</v>
      </c>
      <c r="L5" s="257">
        <v>46.86</v>
      </c>
      <c r="M5" s="257">
        <v>108.79</v>
      </c>
      <c r="N5" s="257">
        <v>114.68</v>
      </c>
      <c r="O5" s="257">
        <v>142.87</v>
      </c>
      <c r="P5" s="257">
        <v>62.28</v>
      </c>
      <c r="Q5" s="257">
        <v>116.19</v>
      </c>
      <c r="R5" s="257">
        <v>211.51</v>
      </c>
      <c r="S5" s="257">
        <v>157.74</v>
      </c>
      <c r="T5" s="257">
        <v>109.43</v>
      </c>
      <c r="U5" s="257">
        <v>70.989999999999995</v>
      </c>
      <c r="V5" s="257">
        <v>113.74</v>
      </c>
      <c r="W5" s="256">
        <v>85.2</v>
      </c>
    </row>
    <row r="6" spans="1:23" ht="30.75" customHeight="1" x14ac:dyDescent="0.25">
      <c r="A6" s="253" t="s">
        <v>33</v>
      </c>
      <c r="B6" s="256">
        <v>111.7</v>
      </c>
      <c r="C6" s="257">
        <v>107.34</v>
      </c>
      <c r="D6" s="257">
        <v>107.68</v>
      </c>
      <c r="E6" s="257">
        <v>131.04</v>
      </c>
      <c r="F6" s="257">
        <v>98.38</v>
      </c>
      <c r="G6" s="257">
        <v>90.97</v>
      </c>
      <c r="H6" s="257">
        <v>222.36</v>
      </c>
      <c r="I6" s="257">
        <v>218.29</v>
      </c>
      <c r="J6" s="257">
        <v>95.94</v>
      </c>
      <c r="K6" s="257">
        <v>135.58000000000001</v>
      </c>
      <c r="L6" s="257">
        <v>62.35</v>
      </c>
      <c r="M6" s="257">
        <v>108.31</v>
      </c>
      <c r="N6" s="256">
        <v>140.1</v>
      </c>
      <c r="O6" s="256">
        <v>144.9</v>
      </c>
      <c r="P6" s="257">
        <v>109.87</v>
      </c>
      <c r="Q6" s="257">
        <v>172.89</v>
      </c>
      <c r="R6" s="257">
        <v>159.12</v>
      </c>
      <c r="S6" s="256">
        <v>190.1</v>
      </c>
      <c r="T6" s="256">
        <v>58.7</v>
      </c>
      <c r="U6" s="257">
        <v>39.75</v>
      </c>
      <c r="V6" s="257">
        <v>180.69</v>
      </c>
      <c r="W6" s="256">
        <v>0</v>
      </c>
    </row>
    <row r="7" spans="1:23" ht="30.75" customHeight="1" x14ac:dyDescent="0.25">
      <c r="A7" s="253" t="s">
        <v>34</v>
      </c>
      <c r="B7" s="257">
        <v>119.07</v>
      </c>
      <c r="C7" s="257">
        <v>97.76</v>
      </c>
      <c r="D7" s="257">
        <v>109.49</v>
      </c>
      <c r="E7" s="257">
        <v>137.61000000000001</v>
      </c>
      <c r="F7" s="256">
        <v>133.80000000000001</v>
      </c>
      <c r="G7" s="257">
        <v>109.83</v>
      </c>
      <c r="H7" s="257">
        <v>225.89</v>
      </c>
      <c r="I7" s="257">
        <v>162.57</v>
      </c>
      <c r="J7" s="257">
        <v>120.44</v>
      </c>
      <c r="K7" s="257">
        <v>71.39</v>
      </c>
      <c r="L7" s="257">
        <v>125.67</v>
      </c>
      <c r="M7" s="257">
        <v>114.46</v>
      </c>
      <c r="N7" s="257">
        <v>158.11000000000001</v>
      </c>
      <c r="O7" s="257">
        <v>182.98</v>
      </c>
      <c r="P7" s="257">
        <v>79.52</v>
      </c>
      <c r="Q7" s="257">
        <v>180.55</v>
      </c>
      <c r="R7" s="256">
        <v>100.8</v>
      </c>
      <c r="S7" s="257">
        <v>138.71</v>
      </c>
      <c r="T7" s="257">
        <v>80.930000000000007</v>
      </c>
      <c r="U7" s="257">
        <v>23.48</v>
      </c>
      <c r="V7" s="257">
        <v>231.04</v>
      </c>
      <c r="W7" s="256">
        <v>0.8</v>
      </c>
    </row>
    <row r="8" spans="1:23" ht="30.75" customHeight="1" x14ac:dyDescent="0.25">
      <c r="A8" s="253" t="s">
        <v>35</v>
      </c>
      <c r="B8" s="257">
        <v>125.82</v>
      </c>
      <c r="C8" s="257">
        <v>123.36</v>
      </c>
      <c r="D8" s="256">
        <v>106</v>
      </c>
      <c r="E8" s="257">
        <v>99.67</v>
      </c>
      <c r="F8" s="257">
        <v>111.09</v>
      </c>
      <c r="G8" s="257">
        <v>95.87</v>
      </c>
      <c r="H8" s="257">
        <v>314.02999999999997</v>
      </c>
      <c r="I8" s="257">
        <v>146.66</v>
      </c>
      <c r="J8" s="257">
        <v>112.86</v>
      </c>
      <c r="K8" s="257">
        <v>123.99</v>
      </c>
      <c r="L8" s="257">
        <v>97.77</v>
      </c>
      <c r="M8" s="257">
        <v>120.57</v>
      </c>
      <c r="N8" s="257">
        <v>195.16</v>
      </c>
      <c r="O8" s="257">
        <v>172.37</v>
      </c>
      <c r="P8" s="257">
        <v>148.38</v>
      </c>
      <c r="Q8" s="257">
        <v>293.64999999999998</v>
      </c>
      <c r="R8" s="257">
        <v>163.21</v>
      </c>
      <c r="S8" s="257">
        <v>189.98</v>
      </c>
      <c r="T8" s="256">
        <v>131.1</v>
      </c>
      <c r="U8" s="257">
        <v>58.26</v>
      </c>
      <c r="V8" s="257">
        <v>277.47000000000003</v>
      </c>
      <c r="W8" s="256">
        <v>0</v>
      </c>
    </row>
    <row r="9" spans="1:23" ht="30.75" customHeight="1" x14ac:dyDescent="0.25">
      <c r="A9" s="255"/>
      <c r="B9" s="264"/>
      <c r="C9" s="264"/>
      <c r="D9" s="264"/>
      <c r="E9" s="264"/>
      <c r="F9" s="264"/>
      <c r="G9" s="264"/>
      <c r="H9" s="264"/>
      <c r="I9" s="264"/>
      <c r="J9" s="264"/>
      <c r="K9" s="264"/>
      <c r="L9" s="264"/>
      <c r="M9" s="264"/>
      <c r="N9" s="264"/>
      <c r="O9" s="264"/>
      <c r="P9" s="264"/>
      <c r="Q9" s="264"/>
      <c r="R9" s="264"/>
      <c r="S9" s="264"/>
      <c r="T9" s="264"/>
      <c r="U9" s="264"/>
      <c r="V9" s="264"/>
      <c r="W9" s="264"/>
    </row>
    <row r="10" spans="1:23" ht="30.75" customHeight="1" x14ac:dyDescent="0.25">
      <c r="A10" s="255" t="s">
        <v>896</v>
      </c>
      <c r="B10" s="257">
        <v>105.92</v>
      </c>
      <c r="C10" s="257">
        <v>100.41</v>
      </c>
      <c r="D10" s="257">
        <v>90.21</v>
      </c>
      <c r="E10" s="257">
        <v>119.48</v>
      </c>
      <c r="F10" s="257">
        <v>84.13</v>
      </c>
      <c r="G10" s="257">
        <v>112.22</v>
      </c>
      <c r="H10" s="257">
        <v>127.49</v>
      </c>
      <c r="I10" s="257">
        <v>113.63</v>
      </c>
      <c r="J10" s="257">
        <v>99.04</v>
      </c>
      <c r="K10" s="257">
        <v>84.77</v>
      </c>
      <c r="L10" s="256">
        <v>90.4</v>
      </c>
      <c r="M10" s="257">
        <v>111.98</v>
      </c>
      <c r="N10" s="257">
        <v>113.86</v>
      </c>
      <c r="O10" s="257">
        <v>159.13</v>
      </c>
      <c r="P10" s="256">
        <v>154.19999999999999</v>
      </c>
      <c r="Q10" s="257">
        <v>123.43</v>
      </c>
      <c r="R10" s="257">
        <v>104.36</v>
      </c>
      <c r="S10" s="256">
        <v>198.4</v>
      </c>
      <c r="T10" s="256">
        <v>68.900000000000006</v>
      </c>
      <c r="U10" s="257">
        <v>42.36</v>
      </c>
      <c r="V10" s="257">
        <v>116.12</v>
      </c>
      <c r="W10" s="257">
        <v>163.16</v>
      </c>
    </row>
    <row r="11" spans="1:23" ht="30.75" customHeight="1" x14ac:dyDescent="0.25">
      <c r="A11" s="255" t="s">
        <v>808</v>
      </c>
      <c r="B11" s="257">
        <v>109.54</v>
      </c>
      <c r="C11" s="257">
        <v>103.31</v>
      </c>
      <c r="D11" s="257">
        <v>119.23</v>
      </c>
      <c r="E11" s="257">
        <v>149.84</v>
      </c>
      <c r="F11" s="257">
        <v>68.31</v>
      </c>
      <c r="G11" s="257">
        <v>107.35</v>
      </c>
      <c r="H11" s="257">
        <v>129.41999999999999</v>
      </c>
      <c r="I11" s="257">
        <v>165.15</v>
      </c>
      <c r="J11" s="256">
        <v>86.5</v>
      </c>
      <c r="K11" s="257">
        <v>87.64</v>
      </c>
      <c r="L11" s="257">
        <v>72.010000000000005</v>
      </c>
      <c r="M11" s="257">
        <v>112.15</v>
      </c>
      <c r="N11" s="256">
        <v>136.9</v>
      </c>
      <c r="O11" s="257">
        <v>122.96</v>
      </c>
      <c r="P11" s="257">
        <v>48.15</v>
      </c>
      <c r="Q11" s="257">
        <v>152.94</v>
      </c>
      <c r="R11" s="257">
        <v>136.09</v>
      </c>
      <c r="S11" s="257">
        <v>84.91</v>
      </c>
      <c r="T11" s="257">
        <v>56.95</v>
      </c>
      <c r="U11" s="257">
        <v>72.53</v>
      </c>
      <c r="V11" s="257">
        <v>90.38</v>
      </c>
      <c r="W11" s="256">
        <v>121.8</v>
      </c>
    </row>
    <row r="12" spans="1:23" ht="30.75" customHeight="1" x14ac:dyDescent="0.25">
      <c r="A12" s="255" t="s">
        <v>809</v>
      </c>
      <c r="B12" s="257">
        <v>109.82</v>
      </c>
      <c r="C12" s="257">
        <v>114.25</v>
      </c>
      <c r="D12" s="257">
        <v>98.07</v>
      </c>
      <c r="E12" s="257">
        <v>133.47</v>
      </c>
      <c r="F12" s="257">
        <v>106.66</v>
      </c>
      <c r="G12" s="257">
        <v>107.28</v>
      </c>
      <c r="H12" s="257">
        <v>134.51</v>
      </c>
      <c r="I12" s="257">
        <v>165.34</v>
      </c>
      <c r="J12" s="257">
        <v>91.37</v>
      </c>
      <c r="K12" s="257">
        <v>122.49</v>
      </c>
      <c r="L12" s="257">
        <v>57.41</v>
      </c>
      <c r="M12" s="257">
        <v>111.55</v>
      </c>
      <c r="N12" s="257">
        <v>126.59</v>
      </c>
      <c r="O12" s="257">
        <v>140.56</v>
      </c>
      <c r="P12" s="257">
        <v>55.57</v>
      </c>
      <c r="Q12" s="257">
        <v>119.13</v>
      </c>
      <c r="R12" s="257">
        <v>144.51</v>
      </c>
      <c r="S12" s="257">
        <v>115.33</v>
      </c>
      <c r="T12" s="257">
        <v>97.65</v>
      </c>
      <c r="U12" s="257">
        <v>198.26</v>
      </c>
      <c r="V12" s="257">
        <v>150.29</v>
      </c>
      <c r="W12" s="257">
        <v>91.82</v>
      </c>
    </row>
    <row r="13" spans="1:23" ht="30.75" customHeight="1" x14ac:dyDescent="0.25">
      <c r="A13" s="255"/>
      <c r="B13" s="264"/>
      <c r="C13" s="264"/>
      <c r="D13" s="264"/>
      <c r="E13" s="264"/>
      <c r="F13" s="264"/>
      <c r="G13" s="264"/>
      <c r="H13" s="264"/>
      <c r="I13" s="264"/>
      <c r="J13" s="264"/>
      <c r="K13" s="264"/>
      <c r="L13" s="264"/>
      <c r="M13" s="264"/>
      <c r="N13" s="264"/>
      <c r="O13" s="264"/>
      <c r="P13" s="264"/>
      <c r="Q13" s="264"/>
      <c r="R13" s="264"/>
      <c r="S13" s="264"/>
      <c r="T13" s="264"/>
      <c r="U13" s="264"/>
      <c r="V13" s="264"/>
      <c r="W13" s="264"/>
    </row>
    <row r="14" spans="1:23" ht="30.75" customHeight="1" x14ac:dyDescent="0.25">
      <c r="A14" s="255" t="s">
        <v>871</v>
      </c>
      <c r="B14" s="256">
        <v>110.4</v>
      </c>
      <c r="C14" s="257">
        <v>84.16</v>
      </c>
      <c r="D14" s="257">
        <v>84.05</v>
      </c>
      <c r="E14" s="256">
        <v>107.8</v>
      </c>
      <c r="F14" s="256">
        <v>56.7</v>
      </c>
      <c r="G14" s="256">
        <v>86</v>
      </c>
      <c r="H14" s="257">
        <v>137.43</v>
      </c>
      <c r="I14" s="257">
        <v>143.22</v>
      </c>
      <c r="J14" s="257">
        <v>94.04</v>
      </c>
      <c r="K14" s="257">
        <v>144.19</v>
      </c>
      <c r="L14" s="257">
        <v>39.43</v>
      </c>
      <c r="M14" s="257">
        <v>125.65</v>
      </c>
      <c r="N14" s="257">
        <v>123.66</v>
      </c>
      <c r="O14" s="257">
        <v>133.77000000000001</v>
      </c>
      <c r="P14" s="257">
        <v>104.32</v>
      </c>
      <c r="Q14" s="257">
        <v>113.17</v>
      </c>
      <c r="R14" s="257">
        <v>127.84</v>
      </c>
      <c r="S14" s="256">
        <v>147</v>
      </c>
      <c r="T14" s="257">
        <v>115.65</v>
      </c>
      <c r="U14" s="257">
        <v>92.52</v>
      </c>
      <c r="V14" s="257">
        <v>110.87</v>
      </c>
      <c r="W14" s="257">
        <v>139.21</v>
      </c>
    </row>
    <row r="15" spans="1:23" ht="30.75" customHeight="1" x14ac:dyDescent="0.25">
      <c r="A15" s="255" t="s">
        <v>807</v>
      </c>
      <c r="B15" s="257">
        <v>112.44</v>
      </c>
      <c r="C15" s="257">
        <v>135.94999999999999</v>
      </c>
      <c r="D15" s="257">
        <v>89.18</v>
      </c>
      <c r="E15" s="257">
        <v>168.23</v>
      </c>
      <c r="F15" s="257">
        <v>53.37</v>
      </c>
      <c r="G15" s="257">
        <v>113.46</v>
      </c>
      <c r="H15" s="256">
        <v>149</v>
      </c>
      <c r="I15" s="257">
        <v>203.01</v>
      </c>
      <c r="J15" s="257">
        <v>93.94</v>
      </c>
      <c r="K15" s="257">
        <v>144.93</v>
      </c>
      <c r="L15" s="257">
        <v>36.53</v>
      </c>
      <c r="M15" s="257">
        <v>118.98</v>
      </c>
      <c r="N15" s="257">
        <v>101.69</v>
      </c>
      <c r="O15" s="257">
        <v>205.31</v>
      </c>
      <c r="P15" s="257">
        <v>77.69</v>
      </c>
      <c r="Q15" s="257">
        <v>144.03</v>
      </c>
      <c r="R15" s="257">
        <v>102.57</v>
      </c>
      <c r="S15" s="257">
        <v>251.84</v>
      </c>
      <c r="T15" s="257">
        <v>129.47999999999999</v>
      </c>
      <c r="U15" s="257">
        <v>53.54</v>
      </c>
      <c r="V15" s="256">
        <v>157.6</v>
      </c>
      <c r="W15" s="257">
        <v>116.04</v>
      </c>
    </row>
    <row r="16" spans="1:23" ht="30.75" customHeight="1" x14ac:dyDescent="0.25">
      <c r="A16" s="255" t="s">
        <v>808</v>
      </c>
      <c r="B16" s="257">
        <v>118.59</v>
      </c>
      <c r="C16" s="256">
        <v>98.6</v>
      </c>
      <c r="D16" s="257">
        <v>124.34</v>
      </c>
      <c r="E16" s="257">
        <v>98.79</v>
      </c>
      <c r="F16" s="257">
        <v>102.34</v>
      </c>
      <c r="G16" s="257">
        <v>94.96</v>
      </c>
      <c r="H16" s="257">
        <v>180.51</v>
      </c>
      <c r="I16" s="257">
        <v>174.17</v>
      </c>
      <c r="J16" s="257">
        <v>87.84</v>
      </c>
      <c r="K16" s="257">
        <v>86.14</v>
      </c>
      <c r="L16" s="257">
        <v>51.84</v>
      </c>
      <c r="M16" s="257">
        <v>115.12</v>
      </c>
      <c r="N16" s="257">
        <v>141.01</v>
      </c>
      <c r="O16" s="257">
        <v>138.56</v>
      </c>
      <c r="P16" s="257">
        <v>61.11</v>
      </c>
      <c r="Q16" s="257">
        <v>132.69</v>
      </c>
      <c r="R16" s="257">
        <v>535.49</v>
      </c>
      <c r="S16" s="257">
        <v>134.84</v>
      </c>
      <c r="T16" s="257">
        <v>138.63999999999999</v>
      </c>
      <c r="U16" s="256">
        <v>99.2</v>
      </c>
      <c r="V16" s="257">
        <v>118.01</v>
      </c>
      <c r="W16" s="257">
        <v>85.56</v>
      </c>
    </row>
    <row r="17" spans="1:23" ht="30.75" customHeight="1" x14ac:dyDescent="0.25">
      <c r="A17" s="255" t="s">
        <v>809</v>
      </c>
      <c r="B17" s="257">
        <v>83.06</v>
      </c>
      <c r="C17" s="257">
        <v>76.83</v>
      </c>
      <c r="D17" s="257">
        <v>110.07</v>
      </c>
      <c r="E17" s="257">
        <v>66.849999999999994</v>
      </c>
      <c r="F17" s="257">
        <v>100.94</v>
      </c>
      <c r="G17" s="257">
        <v>106.53</v>
      </c>
      <c r="H17" s="257">
        <v>131.32</v>
      </c>
      <c r="I17" s="257">
        <v>188.78</v>
      </c>
      <c r="J17" s="257">
        <v>54.82</v>
      </c>
      <c r="K17" s="257">
        <v>41.35</v>
      </c>
      <c r="L17" s="257">
        <v>59.63</v>
      </c>
      <c r="M17" s="257">
        <v>75.42</v>
      </c>
      <c r="N17" s="257">
        <v>92.35</v>
      </c>
      <c r="O17" s="257">
        <v>93.85</v>
      </c>
      <c r="P17" s="257">
        <v>5.99</v>
      </c>
      <c r="Q17" s="257">
        <v>74.88</v>
      </c>
      <c r="R17" s="257">
        <v>80.14</v>
      </c>
      <c r="S17" s="256">
        <v>97.3</v>
      </c>
      <c r="T17" s="257">
        <v>53.95</v>
      </c>
      <c r="U17" s="257">
        <v>38.69</v>
      </c>
      <c r="V17" s="256">
        <v>68.5</v>
      </c>
      <c r="W17" s="256">
        <v>0</v>
      </c>
    </row>
    <row r="18" spans="1:23" ht="30.75" customHeight="1" x14ac:dyDescent="0.25">
      <c r="A18" s="255"/>
      <c r="B18" s="264"/>
      <c r="C18" s="264"/>
      <c r="D18" s="264"/>
      <c r="E18" s="264"/>
      <c r="F18" s="264"/>
      <c r="G18" s="264"/>
      <c r="H18" s="264"/>
      <c r="I18" s="264"/>
      <c r="J18" s="264"/>
      <c r="K18" s="264"/>
      <c r="L18" s="264"/>
      <c r="M18" s="264"/>
      <c r="N18" s="264"/>
      <c r="O18" s="264"/>
      <c r="P18" s="264"/>
      <c r="Q18" s="264"/>
      <c r="R18" s="264"/>
      <c r="S18" s="264"/>
      <c r="T18" s="264"/>
      <c r="U18" s="264"/>
      <c r="V18" s="264"/>
      <c r="W18" s="264"/>
    </row>
    <row r="19" spans="1:23" ht="30.75" customHeight="1" x14ac:dyDescent="0.25">
      <c r="A19" s="255" t="s">
        <v>872</v>
      </c>
      <c r="B19" s="257">
        <v>101.76</v>
      </c>
      <c r="C19" s="257">
        <v>90.61</v>
      </c>
      <c r="D19" s="257">
        <v>73.37</v>
      </c>
      <c r="E19" s="257">
        <v>148.52000000000001</v>
      </c>
      <c r="F19" s="257">
        <v>79.430000000000007</v>
      </c>
      <c r="G19" s="257">
        <v>92.83</v>
      </c>
      <c r="H19" s="257">
        <v>180.42</v>
      </c>
      <c r="I19" s="257">
        <v>156.58000000000001</v>
      </c>
      <c r="J19" s="257">
        <v>83.76</v>
      </c>
      <c r="K19" s="257">
        <v>172.73</v>
      </c>
      <c r="L19" s="257">
        <v>54.68</v>
      </c>
      <c r="M19" s="257">
        <v>106.45</v>
      </c>
      <c r="N19" s="257">
        <v>126.73</v>
      </c>
      <c r="O19" s="257">
        <v>138.38</v>
      </c>
      <c r="P19" s="257">
        <v>137.88</v>
      </c>
      <c r="Q19" s="256">
        <v>142.5</v>
      </c>
      <c r="R19" s="256">
        <v>174.7</v>
      </c>
      <c r="S19" s="256">
        <v>138.9</v>
      </c>
      <c r="T19" s="257">
        <v>64.349999999999994</v>
      </c>
      <c r="U19" s="257">
        <v>21.59</v>
      </c>
      <c r="V19" s="257">
        <v>152.77000000000001</v>
      </c>
      <c r="W19" s="256">
        <v>0</v>
      </c>
    </row>
    <row r="20" spans="1:23" ht="30.75" customHeight="1" x14ac:dyDescent="0.25">
      <c r="A20" s="255" t="s">
        <v>807</v>
      </c>
      <c r="B20" s="257">
        <v>118.29</v>
      </c>
      <c r="C20" s="257">
        <v>132.47999999999999</v>
      </c>
      <c r="D20" s="256">
        <v>121.7</v>
      </c>
      <c r="E20" s="257">
        <v>142.28</v>
      </c>
      <c r="F20" s="257">
        <v>97.92</v>
      </c>
      <c r="G20" s="257">
        <v>92.77</v>
      </c>
      <c r="H20" s="257">
        <v>206.17</v>
      </c>
      <c r="I20" s="256">
        <v>356.5</v>
      </c>
      <c r="J20" s="257">
        <v>81.69</v>
      </c>
      <c r="K20" s="257">
        <v>122.55</v>
      </c>
      <c r="L20" s="256">
        <v>65.900000000000006</v>
      </c>
      <c r="M20" s="257">
        <v>113.06</v>
      </c>
      <c r="N20" s="257">
        <v>159.06</v>
      </c>
      <c r="O20" s="257">
        <v>137.07</v>
      </c>
      <c r="P20" s="257">
        <v>155.76</v>
      </c>
      <c r="Q20" s="257">
        <v>190.18</v>
      </c>
      <c r="R20" s="257">
        <v>123.77</v>
      </c>
      <c r="S20" s="257">
        <v>229.34</v>
      </c>
      <c r="T20" s="256">
        <v>53.8</v>
      </c>
      <c r="U20" s="257">
        <v>42.26</v>
      </c>
      <c r="V20" s="257">
        <v>188.24</v>
      </c>
      <c r="W20" s="256">
        <v>0</v>
      </c>
    </row>
    <row r="21" spans="1:23" ht="30.75" customHeight="1" x14ac:dyDescent="0.25">
      <c r="A21" s="255" t="s">
        <v>808</v>
      </c>
      <c r="B21" s="257">
        <v>115.94</v>
      </c>
      <c r="C21" s="257">
        <v>108.15</v>
      </c>
      <c r="D21" s="257">
        <v>130.12</v>
      </c>
      <c r="E21" s="257">
        <v>102.98</v>
      </c>
      <c r="F21" s="257">
        <v>112.29</v>
      </c>
      <c r="G21" s="256">
        <v>80.7</v>
      </c>
      <c r="H21" s="257">
        <v>267.12</v>
      </c>
      <c r="I21" s="256">
        <v>181.8</v>
      </c>
      <c r="J21" s="257">
        <v>104.32</v>
      </c>
      <c r="K21" s="256">
        <v>117.2</v>
      </c>
      <c r="L21" s="257">
        <v>60.05</v>
      </c>
      <c r="M21" s="257">
        <v>108.82</v>
      </c>
      <c r="N21" s="257">
        <v>150.31</v>
      </c>
      <c r="O21" s="257">
        <v>159.15</v>
      </c>
      <c r="P21" s="257">
        <v>95.38</v>
      </c>
      <c r="Q21" s="257">
        <v>196.17</v>
      </c>
      <c r="R21" s="257">
        <v>99.16</v>
      </c>
      <c r="S21" s="257">
        <v>193.09</v>
      </c>
      <c r="T21" s="257">
        <v>61.25</v>
      </c>
      <c r="U21" s="257">
        <v>25.47</v>
      </c>
      <c r="V21" s="257">
        <v>180.49</v>
      </c>
      <c r="W21" s="256">
        <v>0</v>
      </c>
    </row>
    <row r="22" spans="1:23" ht="30.75" customHeight="1" x14ac:dyDescent="0.25">
      <c r="A22" s="255" t="s">
        <v>809</v>
      </c>
      <c r="B22" s="257">
        <v>110.82</v>
      </c>
      <c r="C22" s="257">
        <v>98.09</v>
      </c>
      <c r="D22" s="257">
        <v>105.54</v>
      </c>
      <c r="E22" s="257">
        <v>130.38</v>
      </c>
      <c r="F22" s="257">
        <v>103.87</v>
      </c>
      <c r="G22" s="257">
        <v>97.59</v>
      </c>
      <c r="H22" s="257">
        <v>235.72</v>
      </c>
      <c r="I22" s="257">
        <v>178.29</v>
      </c>
      <c r="J22" s="257">
        <v>113.98</v>
      </c>
      <c r="K22" s="257">
        <v>129.85</v>
      </c>
      <c r="L22" s="257">
        <v>68.760000000000005</v>
      </c>
      <c r="M22" s="257">
        <v>104.93</v>
      </c>
      <c r="N22" s="256">
        <v>124.3</v>
      </c>
      <c r="O22" s="257">
        <v>145.01</v>
      </c>
      <c r="P22" s="257">
        <v>50.45</v>
      </c>
      <c r="Q22" s="256">
        <v>162.69999999999999</v>
      </c>
      <c r="R22" s="257">
        <v>238.85</v>
      </c>
      <c r="S22" s="257">
        <v>199.06</v>
      </c>
      <c r="T22" s="257">
        <v>55.39</v>
      </c>
      <c r="U22" s="257">
        <v>69.680000000000007</v>
      </c>
      <c r="V22" s="257">
        <v>201.26</v>
      </c>
      <c r="W22" s="256">
        <v>0</v>
      </c>
    </row>
    <row r="23" spans="1:23" ht="30.75" customHeight="1" x14ac:dyDescent="0.25">
      <c r="A23" s="255"/>
      <c r="B23" s="264"/>
      <c r="C23" s="264"/>
      <c r="D23" s="264"/>
      <c r="E23" s="264"/>
      <c r="F23" s="264"/>
      <c r="G23" s="264"/>
      <c r="H23" s="264"/>
      <c r="I23" s="264"/>
      <c r="J23" s="264"/>
      <c r="K23" s="264"/>
      <c r="L23" s="264"/>
      <c r="M23" s="264"/>
      <c r="N23" s="264"/>
      <c r="O23" s="264"/>
      <c r="P23" s="264"/>
      <c r="Q23" s="264"/>
      <c r="R23" s="264"/>
      <c r="S23" s="264"/>
      <c r="T23" s="264"/>
      <c r="U23" s="264"/>
      <c r="V23" s="264"/>
      <c r="W23" s="264"/>
    </row>
    <row r="24" spans="1:23" ht="30.75" customHeight="1" x14ac:dyDescent="0.25">
      <c r="A24" s="255" t="s">
        <v>873</v>
      </c>
      <c r="B24" s="257">
        <v>101.76</v>
      </c>
      <c r="C24" s="257">
        <v>90.61</v>
      </c>
      <c r="D24" s="257">
        <v>73.37</v>
      </c>
      <c r="E24" s="257">
        <v>148.52000000000001</v>
      </c>
      <c r="F24" s="257">
        <v>79.430000000000007</v>
      </c>
      <c r="G24" s="257">
        <v>92.83</v>
      </c>
      <c r="H24" s="257">
        <v>180.42</v>
      </c>
      <c r="I24" s="257">
        <v>156.58000000000001</v>
      </c>
      <c r="J24" s="257">
        <v>83.76</v>
      </c>
      <c r="K24" s="257">
        <v>172.73</v>
      </c>
      <c r="L24" s="257">
        <v>54.68</v>
      </c>
      <c r="M24" s="257">
        <v>106.45</v>
      </c>
      <c r="N24" s="257">
        <v>126.73</v>
      </c>
      <c r="O24" s="257">
        <v>138.38</v>
      </c>
      <c r="P24" s="257">
        <v>137.88</v>
      </c>
      <c r="Q24" s="256">
        <v>142.5</v>
      </c>
      <c r="R24" s="256">
        <v>174.7</v>
      </c>
      <c r="S24" s="256">
        <v>138.9</v>
      </c>
      <c r="T24" s="257">
        <v>64.349999999999994</v>
      </c>
      <c r="U24" s="257">
        <v>21.59</v>
      </c>
      <c r="V24" s="257">
        <v>152.77000000000001</v>
      </c>
      <c r="W24" s="256">
        <v>0</v>
      </c>
    </row>
    <row r="25" spans="1:23" ht="30.75" customHeight="1" x14ac:dyDescent="0.25">
      <c r="A25" s="255" t="s">
        <v>807</v>
      </c>
      <c r="B25" s="257">
        <v>118.29</v>
      </c>
      <c r="C25" s="257">
        <v>132.47999999999999</v>
      </c>
      <c r="D25" s="256">
        <v>121.7</v>
      </c>
      <c r="E25" s="257">
        <v>142.28</v>
      </c>
      <c r="F25" s="257">
        <v>97.92</v>
      </c>
      <c r="G25" s="257">
        <v>92.77</v>
      </c>
      <c r="H25" s="257">
        <v>206.17</v>
      </c>
      <c r="I25" s="256">
        <v>356.5</v>
      </c>
      <c r="J25" s="257">
        <v>81.69</v>
      </c>
      <c r="K25" s="257">
        <v>122.55</v>
      </c>
      <c r="L25" s="256">
        <v>65.900000000000006</v>
      </c>
      <c r="M25" s="257">
        <v>113.06</v>
      </c>
      <c r="N25" s="257">
        <v>159.06</v>
      </c>
      <c r="O25" s="257">
        <v>137.07</v>
      </c>
      <c r="P25" s="257">
        <v>155.76</v>
      </c>
      <c r="Q25" s="257">
        <v>190.18</v>
      </c>
      <c r="R25" s="257">
        <v>123.77</v>
      </c>
      <c r="S25" s="257">
        <v>229.34</v>
      </c>
      <c r="T25" s="256">
        <v>53.8</v>
      </c>
      <c r="U25" s="257">
        <v>42.26</v>
      </c>
      <c r="V25" s="257">
        <v>188.24</v>
      </c>
      <c r="W25" s="256">
        <v>0</v>
      </c>
    </row>
    <row r="26" spans="1:23" ht="30.75" customHeight="1" x14ac:dyDescent="0.25">
      <c r="A26" s="255" t="s">
        <v>808</v>
      </c>
      <c r="B26" s="257">
        <v>115.94</v>
      </c>
      <c r="C26" s="257">
        <v>108.15</v>
      </c>
      <c r="D26" s="257">
        <v>130.12</v>
      </c>
      <c r="E26" s="257">
        <v>102.98</v>
      </c>
      <c r="F26" s="257">
        <v>112.29</v>
      </c>
      <c r="G26" s="256">
        <v>80.7</v>
      </c>
      <c r="H26" s="257">
        <v>267.12</v>
      </c>
      <c r="I26" s="256">
        <v>181.8</v>
      </c>
      <c r="J26" s="257">
        <v>104.32</v>
      </c>
      <c r="K26" s="256">
        <v>117.2</v>
      </c>
      <c r="L26" s="257">
        <v>60.05</v>
      </c>
      <c r="M26" s="257">
        <v>108.82</v>
      </c>
      <c r="N26" s="257">
        <v>150.31</v>
      </c>
      <c r="O26" s="257">
        <v>159.15</v>
      </c>
      <c r="P26" s="257">
        <v>95.38</v>
      </c>
      <c r="Q26" s="257">
        <v>196.17</v>
      </c>
      <c r="R26" s="257">
        <v>99.16</v>
      </c>
      <c r="S26" s="257">
        <v>193.09</v>
      </c>
      <c r="T26" s="257">
        <v>61.25</v>
      </c>
      <c r="U26" s="257">
        <v>25.47</v>
      </c>
      <c r="V26" s="257">
        <v>180.49</v>
      </c>
      <c r="W26" s="256">
        <v>0</v>
      </c>
    </row>
    <row r="27" spans="1:23" ht="30.75" customHeight="1" x14ac:dyDescent="0.25">
      <c r="A27" s="255" t="s">
        <v>809</v>
      </c>
      <c r="B27" s="257">
        <v>110.82</v>
      </c>
      <c r="C27" s="257">
        <v>98.09</v>
      </c>
      <c r="D27" s="257">
        <v>105.54</v>
      </c>
      <c r="E27" s="257">
        <v>130.38</v>
      </c>
      <c r="F27" s="257">
        <v>103.87</v>
      </c>
      <c r="G27" s="257">
        <v>97.59</v>
      </c>
      <c r="H27" s="257">
        <v>235.72</v>
      </c>
      <c r="I27" s="257">
        <v>178.29</v>
      </c>
      <c r="J27" s="257">
        <v>113.98</v>
      </c>
      <c r="K27" s="257">
        <v>129.85</v>
      </c>
      <c r="L27" s="257">
        <v>68.760000000000005</v>
      </c>
      <c r="M27" s="257">
        <v>104.93</v>
      </c>
      <c r="N27" s="256">
        <v>124.3</v>
      </c>
      <c r="O27" s="257">
        <v>145.01</v>
      </c>
      <c r="P27" s="257">
        <v>50.45</v>
      </c>
      <c r="Q27" s="256">
        <v>162.69999999999999</v>
      </c>
      <c r="R27" s="257">
        <v>238.85</v>
      </c>
      <c r="S27" s="257">
        <v>199.06</v>
      </c>
      <c r="T27" s="257">
        <v>55.39</v>
      </c>
      <c r="U27" s="257">
        <v>69.680000000000007</v>
      </c>
      <c r="V27" s="257">
        <v>201.26</v>
      </c>
      <c r="W27" s="256">
        <v>0</v>
      </c>
    </row>
    <row r="28" spans="1:23" ht="30.75" customHeight="1" x14ac:dyDescent="0.25">
      <c r="A28" s="255"/>
      <c r="B28" s="264"/>
      <c r="C28" s="264"/>
      <c r="D28" s="264"/>
      <c r="E28" s="264"/>
      <c r="F28" s="264"/>
      <c r="G28" s="264"/>
      <c r="H28" s="264"/>
      <c r="I28" s="264"/>
      <c r="J28" s="264"/>
      <c r="K28" s="264"/>
      <c r="L28" s="264"/>
      <c r="M28" s="264"/>
      <c r="N28" s="264"/>
      <c r="O28" s="264"/>
      <c r="P28" s="264"/>
      <c r="Q28" s="264"/>
      <c r="R28" s="264"/>
      <c r="S28" s="264"/>
      <c r="T28" s="264"/>
      <c r="U28" s="264"/>
      <c r="V28" s="264"/>
      <c r="W28" s="264"/>
    </row>
    <row r="29" spans="1:23" ht="30.75" customHeight="1" x14ac:dyDescent="0.25">
      <c r="A29" s="255" t="s">
        <v>874</v>
      </c>
      <c r="B29" s="257">
        <v>116.48</v>
      </c>
      <c r="C29" s="257">
        <v>100.69</v>
      </c>
      <c r="D29" s="257">
        <v>93.07</v>
      </c>
      <c r="E29" s="256">
        <v>156.9</v>
      </c>
      <c r="F29" s="257">
        <v>126.99</v>
      </c>
      <c r="G29" s="257">
        <v>64.66</v>
      </c>
      <c r="H29" s="257">
        <v>243.69</v>
      </c>
      <c r="I29" s="257">
        <v>126.27</v>
      </c>
      <c r="J29" s="257">
        <v>129.16999999999999</v>
      </c>
      <c r="K29" s="257">
        <v>88.81</v>
      </c>
      <c r="L29" s="257">
        <v>137.71</v>
      </c>
      <c r="M29" s="257">
        <v>115.76</v>
      </c>
      <c r="N29" s="257">
        <v>205.17</v>
      </c>
      <c r="O29" s="256">
        <v>133.19999999999999</v>
      </c>
      <c r="P29" s="257">
        <v>170.55</v>
      </c>
      <c r="Q29" s="257">
        <v>105.18</v>
      </c>
      <c r="R29" s="257">
        <v>206.45</v>
      </c>
      <c r="S29" s="257">
        <v>110.55</v>
      </c>
      <c r="T29" s="257">
        <v>117.45</v>
      </c>
      <c r="U29" s="257">
        <v>48.46</v>
      </c>
      <c r="V29" s="257">
        <v>239.75</v>
      </c>
      <c r="W29" s="256">
        <v>0</v>
      </c>
    </row>
    <row r="30" spans="1:23" ht="30.75" customHeight="1" x14ac:dyDescent="0.25">
      <c r="A30" s="255" t="s">
        <v>807</v>
      </c>
      <c r="B30" s="257">
        <v>128.26</v>
      </c>
      <c r="C30" s="257">
        <v>114.94</v>
      </c>
      <c r="D30" s="257">
        <v>109.13</v>
      </c>
      <c r="E30" s="257">
        <v>130.87</v>
      </c>
      <c r="F30" s="257">
        <v>132.69</v>
      </c>
      <c r="G30" s="257">
        <v>95.46</v>
      </c>
      <c r="H30" s="257">
        <v>320.66000000000003</v>
      </c>
      <c r="I30" s="257">
        <v>97.51</v>
      </c>
      <c r="J30" s="257">
        <v>114.32</v>
      </c>
      <c r="K30" s="257">
        <v>179.77</v>
      </c>
      <c r="L30" s="256">
        <v>101</v>
      </c>
      <c r="M30" s="257">
        <v>113.41</v>
      </c>
      <c r="N30" s="257">
        <v>179.83</v>
      </c>
      <c r="O30" s="257">
        <v>195.84</v>
      </c>
      <c r="P30" s="256">
        <v>173.4</v>
      </c>
      <c r="Q30" s="257">
        <v>579.79</v>
      </c>
      <c r="R30" s="257">
        <v>100.19</v>
      </c>
      <c r="S30" s="257">
        <v>171.43</v>
      </c>
      <c r="T30" s="257">
        <v>118.68</v>
      </c>
      <c r="U30" s="257">
        <v>13.28</v>
      </c>
      <c r="V30" s="257">
        <v>297.02</v>
      </c>
      <c r="W30" s="256">
        <v>0</v>
      </c>
    </row>
    <row r="31" spans="1:23" ht="30.75" customHeight="1" x14ac:dyDescent="0.25">
      <c r="A31" s="255" t="s">
        <v>808</v>
      </c>
      <c r="B31" s="257">
        <v>129.52000000000001</v>
      </c>
      <c r="C31" s="257">
        <v>132.09</v>
      </c>
      <c r="D31" s="257">
        <v>122.94</v>
      </c>
      <c r="E31" s="256">
        <v>58.4</v>
      </c>
      <c r="F31" s="257">
        <v>112.18</v>
      </c>
      <c r="G31" s="257">
        <v>109.92</v>
      </c>
      <c r="H31" s="257">
        <v>365.74</v>
      </c>
      <c r="I31" s="257">
        <v>143.16</v>
      </c>
      <c r="J31" s="257">
        <v>101.28</v>
      </c>
      <c r="K31" s="257">
        <v>87.13</v>
      </c>
      <c r="L31" s="257">
        <v>71.739999999999995</v>
      </c>
      <c r="M31" s="257">
        <v>117.85</v>
      </c>
      <c r="N31" s="257">
        <v>219.41</v>
      </c>
      <c r="O31" s="256">
        <v>176.2</v>
      </c>
      <c r="P31" s="257">
        <v>100.59</v>
      </c>
      <c r="Q31" s="257">
        <v>302.73</v>
      </c>
      <c r="R31" s="257">
        <v>222.81</v>
      </c>
      <c r="S31" s="257">
        <v>290.95999999999998</v>
      </c>
      <c r="T31" s="257">
        <v>142.01</v>
      </c>
      <c r="U31" s="257">
        <v>64.27</v>
      </c>
      <c r="V31" s="257">
        <v>282.35000000000002</v>
      </c>
      <c r="W31" s="256">
        <v>0</v>
      </c>
    </row>
    <row r="32" spans="1:23" ht="30.75" customHeight="1" x14ac:dyDescent="0.25">
      <c r="A32" s="255" t="s">
        <v>809</v>
      </c>
      <c r="B32" s="257">
        <v>129.02000000000001</v>
      </c>
      <c r="C32" s="256">
        <v>145.69999999999999</v>
      </c>
      <c r="D32" s="257">
        <v>98.87</v>
      </c>
      <c r="E32" s="257">
        <v>52.52</v>
      </c>
      <c r="F32" s="257">
        <v>72.489999999999995</v>
      </c>
      <c r="G32" s="257">
        <v>113.45</v>
      </c>
      <c r="H32" s="257">
        <v>326.02999999999997</v>
      </c>
      <c r="I32" s="257">
        <v>219.69</v>
      </c>
      <c r="J32" s="257">
        <v>106.66</v>
      </c>
      <c r="K32" s="257">
        <v>140.25</v>
      </c>
      <c r="L32" s="257">
        <v>80.61</v>
      </c>
      <c r="M32" s="257">
        <v>135.26</v>
      </c>
      <c r="N32" s="257">
        <v>176.21</v>
      </c>
      <c r="O32" s="257">
        <v>184.23</v>
      </c>
      <c r="P32" s="257">
        <v>148.99</v>
      </c>
      <c r="Q32" s="257">
        <v>186.91</v>
      </c>
      <c r="R32" s="257">
        <v>123.38</v>
      </c>
      <c r="S32" s="257">
        <v>186.96</v>
      </c>
      <c r="T32" s="257">
        <v>146.27000000000001</v>
      </c>
      <c r="U32" s="257">
        <v>107.04</v>
      </c>
      <c r="V32" s="257">
        <v>290.74</v>
      </c>
      <c r="W32" s="256">
        <v>0</v>
      </c>
    </row>
    <row r="33" spans="1:23" ht="30.75" customHeight="1" x14ac:dyDescent="0.25">
      <c r="A33" s="255"/>
      <c r="B33" s="264"/>
      <c r="C33" s="264"/>
      <c r="D33" s="264"/>
      <c r="E33" s="264"/>
      <c r="F33" s="264"/>
      <c r="G33" s="264"/>
      <c r="H33" s="264"/>
      <c r="I33" s="264"/>
      <c r="J33" s="264"/>
      <c r="K33" s="264"/>
      <c r="L33" s="264"/>
      <c r="M33" s="264"/>
      <c r="N33" s="264"/>
      <c r="O33" s="264"/>
      <c r="P33" s="264"/>
      <c r="Q33" s="264"/>
      <c r="R33" s="264"/>
      <c r="S33" s="264"/>
      <c r="T33" s="264"/>
      <c r="U33" s="264"/>
      <c r="V33" s="264"/>
      <c r="W33" s="264"/>
    </row>
    <row r="34" spans="1:23" ht="30.75" customHeight="1" x14ac:dyDescent="0.25">
      <c r="A34" s="255" t="s">
        <v>897</v>
      </c>
      <c r="B34" s="257">
        <v>146.12</v>
      </c>
      <c r="C34" s="257">
        <v>102.74</v>
      </c>
      <c r="D34" s="257">
        <v>147.66</v>
      </c>
      <c r="E34" s="257">
        <v>89.24</v>
      </c>
      <c r="F34" s="257">
        <v>78.19</v>
      </c>
      <c r="G34" s="257">
        <v>107.77</v>
      </c>
      <c r="H34" s="256">
        <v>336.6</v>
      </c>
      <c r="I34" s="257">
        <v>264.37</v>
      </c>
      <c r="J34" s="257">
        <v>121.01</v>
      </c>
      <c r="K34" s="257">
        <v>163.08000000000001</v>
      </c>
      <c r="L34" s="257">
        <v>81.63</v>
      </c>
      <c r="M34" s="257">
        <v>141.58000000000001</v>
      </c>
      <c r="N34" s="257">
        <v>202.97</v>
      </c>
      <c r="O34" s="257">
        <v>202.25</v>
      </c>
      <c r="P34" s="257">
        <v>114.68</v>
      </c>
      <c r="Q34" s="257">
        <v>236.63</v>
      </c>
      <c r="R34" s="257">
        <v>299.64</v>
      </c>
      <c r="S34" s="257">
        <v>198.86</v>
      </c>
      <c r="T34" s="257">
        <v>177.58</v>
      </c>
      <c r="U34" s="256">
        <v>65.3</v>
      </c>
      <c r="V34" s="257">
        <v>327.75</v>
      </c>
      <c r="W34" s="256">
        <v>0</v>
      </c>
    </row>
    <row r="35" spans="1:23" ht="30.75" customHeight="1" x14ac:dyDescent="0.25">
      <c r="A35" s="255" t="s">
        <v>807</v>
      </c>
      <c r="B35" s="257">
        <v>151.24</v>
      </c>
      <c r="C35" s="257">
        <v>149.56</v>
      </c>
      <c r="D35" s="257">
        <v>180.99</v>
      </c>
      <c r="E35" s="257">
        <v>68.11</v>
      </c>
      <c r="F35" s="257">
        <v>122.55</v>
      </c>
      <c r="G35" s="257">
        <v>130.09</v>
      </c>
      <c r="H35" s="257">
        <v>305.69</v>
      </c>
      <c r="I35" s="257">
        <v>248.18</v>
      </c>
      <c r="J35" s="257">
        <v>94.93</v>
      </c>
      <c r="K35" s="257">
        <v>179.45</v>
      </c>
      <c r="L35" s="257">
        <v>115.77</v>
      </c>
      <c r="M35" s="257">
        <v>137.91999999999999</v>
      </c>
      <c r="N35" s="257">
        <v>170.11</v>
      </c>
      <c r="O35" s="257">
        <v>235.24</v>
      </c>
      <c r="P35" s="257">
        <v>224.09</v>
      </c>
      <c r="Q35" s="257">
        <v>238.64</v>
      </c>
      <c r="R35" s="256">
        <v>164.6</v>
      </c>
      <c r="S35" s="257">
        <v>269.92</v>
      </c>
      <c r="T35" s="257">
        <v>156.28</v>
      </c>
      <c r="U35" s="257">
        <v>61.11</v>
      </c>
      <c r="V35" s="257">
        <v>334.88</v>
      </c>
      <c r="W35" s="256">
        <v>0</v>
      </c>
    </row>
    <row r="36" spans="1:23" ht="15.75" thickBot="1" x14ac:dyDescent="0.3">
      <c r="A36" s="341"/>
      <c r="B36" s="349"/>
      <c r="C36" s="349"/>
      <c r="D36" s="349"/>
      <c r="E36" s="349"/>
      <c r="F36" s="349"/>
      <c r="G36" s="349"/>
      <c r="H36" s="349"/>
      <c r="I36" s="349"/>
      <c r="J36" s="349"/>
      <c r="K36" s="349"/>
      <c r="L36" s="349"/>
      <c r="M36" s="349"/>
      <c r="N36" s="349"/>
      <c r="O36" s="349"/>
      <c r="P36" s="349"/>
      <c r="Q36" s="349"/>
      <c r="R36" s="349"/>
      <c r="S36" s="349"/>
      <c r="T36" s="349"/>
      <c r="U36" s="349"/>
      <c r="V36" s="349"/>
      <c r="W36" s="349"/>
    </row>
    <row r="37" spans="1:23" ht="15" customHeight="1" thickTop="1" x14ac:dyDescent="0.25">
      <c r="A37" s="564" t="s">
        <v>843</v>
      </c>
      <c r="B37" s="564"/>
      <c r="C37" s="564"/>
      <c r="D37" s="564"/>
      <c r="E37" s="564"/>
      <c r="F37" s="564"/>
      <c r="G37" s="564"/>
      <c r="H37" s="564"/>
      <c r="I37" s="564"/>
      <c r="J37" s="564"/>
      <c r="K37" s="564"/>
      <c r="L37" s="564"/>
      <c r="M37" s="564"/>
      <c r="N37" s="564"/>
      <c r="O37" s="564"/>
      <c r="P37" s="564"/>
      <c r="Q37" s="564"/>
      <c r="R37" s="564"/>
      <c r="S37" s="564"/>
      <c r="T37" s="564"/>
      <c r="U37" s="564"/>
      <c r="V37" s="564"/>
      <c r="W37" s="564"/>
    </row>
  </sheetData>
  <mergeCells count="2">
    <mergeCell ref="A1:W1"/>
    <mergeCell ref="A37:W37"/>
  </mergeCells>
  <pageMargins left="0.7" right="0.7" top="0.75" bottom="0.75" header="0.3" footer="0.3"/>
  <pageSetup paperSize="9" scale="46"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view="pageBreakPreview" zoomScale="85" zoomScaleNormal="85" zoomScaleSheetLayoutView="85" workbookViewId="0">
      <selection activeCell="I8" sqref="I8"/>
    </sheetView>
  </sheetViews>
  <sheetFormatPr defaultRowHeight="15" x14ac:dyDescent="0.25"/>
  <cols>
    <col min="1" max="1" width="11.5" style="251" customWidth="1"/>
    <col min="2" max="2" width="11.375" style="252" customWidth="1"/>
    <col min="3" max="18" width="7.875" style="252" customWidth="1"/>
    <col min="19" max="19" width="8.375" style="252" customWidth="1"/>
    <col min="20" max="23" width="7.875" style="252" customWidth="1"/>
    <col min="24" max="16384" width="9" style="252"/>
  </cols>
  <sheetData>
    <row r="1" spans="1:23" ht="41.25" customHeight="1" thickBot="1" x14ac:dyDescent="0.3">
      <c r="A1" s="565" t="s">
        <v>877</v>
      </c>
      <c r="B1" s="565"/>
      <c r="C1" s="565"/>
      <c r="D1" s="565"/>
      <c r="E1" s="565"/>
      <c r="F1" s="565"/>
      <c r="G1" s="565"/>
      <c r="H1" s="565"/>
      <c r="I1" s="565"/>
      <c r="J1" s="565"/>
      <c r="K1" s="565"/>
      <c r="L1" s="565"/>
      <c r="M1" s="565"/>
      <c r="N1" s="565"/>
      <c r="O1" s="565"/>
      <c r="P1" s="565"/>
      <c r="Q1" s="565"/>
      <c r="R1" s="565"/>
      <c r="S1" s="565"/>
      <c r="T1" s="565"/>
      <c r="U1" s="565"/>
      <c r="V1" s="565"/>
      <c r="W1" s="565"/>
    </row>
    <row r="2" spans="1:23" ht="111.75" thickTop="1" thickBot="1" x14ac:dyDescent="0.3">
      <c r="A2" s="184" t="s">
        <v>852</v>
      </c>
      <c r="B2" s="184" t="s">
        <v>853</v>
      </c>
      <c r="C2" s="185" t="s">
        <v>854</v>
      </c>
      <c r="D2" s="185" t="s">
        <v>878</v>
      </c>
      <c r="E2" s="185" t="s">
        <v>855</v>
      </c>
      <c r="F2" s="185" t="s">
        <v>856</v>
      </c>
      <c r="G2" s="185" t="s">
        <v>857</v>
      </c>
      <c r="H2" s="185" t="s">
        <v>858</v>
      </c>
      <c r="I2" s="185" t="s">
        <v>859</v>
      </c>
      <c r="J2" s="185" t="s">
        <v>860</v>
      </c>
      <c r="K2" s="185" t="s">
        <v>861</v>
      </c>
      <c r="L2" s="185" t="s">
        <v>862</v>
      </c>
      <c r="M2" s="185" t="s">
        <v>863</v>
      </c>
      <c r="N2" s="185" t="s">
        <v>864</v>
      </c>
      <c r="O2" s="185" t="s">
        <v>865</v>
      </c>
      <c r="P2" s="185" t="s">
        <v>866</v>
      </c>
      <c r="Q2" s="185" t="s">
        <v>867</v>
      </c>
      <c r="R2" s="185" t="s">
        <v>879</v>
      </c>
      <c r="S2" s="185" t="s">
        <v>868</v>
      </c>
      <c r="T2" s="185" t="s">
        <v>880</v>
      </c>
      <c r="U2" s="185" t="s">
        <v>881</v>
      </c>
      <c r="V2" s="185" t="s">
        <v>882</v>
      </c>
      <c r="W2" s="185" t="s">
        <v>869</v>
      </c>
    </row>
    <row r="3" spans="1:23" ht="15.75" thickTop="1" x14ac:dyDescent="0.25"/>
    <row r="4" spans="1:23" ht="30" customHeight="1" x14ac:dyDescent="0.25">
      <c r="A4" s="253" t="s">
        <v>31</v>
      </c>
      <c r="B4" s="254">
        <v>102.57</v>
      </c>
      <c r="C4" s="254">
        <v>73.849999999999994</v>
      </c>
      <c r="D4" s="254">
        <v>105.77</v>
      </c>
      <c r="E4" s="254">
        <v>109.59</v>
      </c>
      <c r="F4" s="254">
        <v>104.08</v>
      </c>
      <c r="G4" s="254">
        <v>106.27</v>
      </c>
      <c r="H4" s="254">
        <v>115.38</v>
      </c>
      <c r="I4" s="254">
        <v>96.53</v>
      </c>
      <c r="J4" s="254">
        <v>108.97</v>
      </c>
      <c r="K4" s="254">
        <v>106.46</v>
      </c>
      <c r="L4" s="254">
        <v>102.57</v>
      </c>
      <c r="M4" s="254">
        <v>102.5</v>
      </c>
      <c r="N4" s="254">
        <v>102.24</v>
      </c>
      <c r="O4" s="254">
        <v>83.69</v>
      </c>
      <c r="P4" s="254">
        <v>60.62</v>
      </c>
      <c r="Q4" s="254">
        <v>96.25</v>
      </c>
      <c r="R4" s="254">
        <v>101.75</v>
      </c>
      <c r="S4" s="254">
        <v>78.88</v>
      </c>
      <c r="T4" s="254">
        <v>136.6</v>
      </c>
      <c r="U4" s="254">
        <v>61.06</v>
      </c>
      <c r="V4" s="254">
        <v>83.48</v>
      </c>
      <c r="W4" s="254">
        <v>53.42</v>
      </c>
    </row>
    <row r="5" spans="1:23" ht="30" customHeight="1" x14ac:dyDescent="0.25">
      <c r="A5" s="253" t="s">
        <v>32</v>
      </c>
      <c r="B5" s="254">
        <v>105.42</v>
      </c>
      <c r="C5" s="254">
        <v>60.56</v>
      </c>
      <c r="D5" s="254">
        <v>117.52</v>
      </c>
      <c r="E5" s="254">
        <v>109.84</v>
      </c>
      <c r="F5" s="254">
        <v>106.33</v>
      </c>
      <c r="G5" s="254">
        <v>100.94</v>
      </c>
      <c r="H5" s="254">
        <v>103.41</v>
      </c>
      <c r="I5" s="254">
        <v>93.71</v>
      </c>
      <c r="J5" s="254">
        <v>88.35</v>
      </c>
      <c r="K5" s="254">
        <v>78.55</v>
      </c>
      <c r="L5" s="254">
        <v>87.75</v>
      </c>
      <c r="M5" s="254">
        <v>74.3</v>
      </c>
      <c r="N5" s="254">
        <v>59.46</v>
      </c>
      <c r="O5" s="254">
        <v>66.12</v>
      </c>
      <c r="P5" s="254">
        <v>70.540000000000006</v>
      </c>
      <c r="Q5" s="254">
        <v>87.33</v>
      </c>
      <c r="R5" s="254">
        <v>145.80000000000001</v>
      </c>
      <c r="S5" s="254">
        <v>59.26</v>
      </c>
      <c r="T5" s="254">
        <v>210.35</v>
      </c>
      <c r="U5" s="254">
        <v>216.78</v>
      </c>
      <c r="V5" s="254">
        <v>49.5</v>
      </c>
      <c r="W5" s="254">
        <v>168.43</v>
      </c>
    </row>
    <row r="6" spans="1:23" ht="30" customHeight="1" x14ac:dyDescent="0.25">
      <c r="A6" s="253" t="s">
        <v>33</v>
      </c>
      <c r="B6" s="254">
        <v>112.37</v>
      </c>
      <c r="C6" s="254">
        <v>58.31</v>
      </c>
      <c r="D6" s="254">
        <v>126.05</v>
      </c>
      <c r="E6" s="254">
        <v>111.77</v>
      </c>
      <c r="F6" s="254">
        <v>150.11000000000001</v>
      </c>
      <c r="G6" s="254">
        <v>109.24</v>
      </c>
      <c r="H6" s="254">
        <v>144.31</v>
      </c>
      <c r="I6" s="254">
        <v>125.79</v>
      </c>
      <c r="J6" s="254">
        <v>88.51</v>
      </c>
      <c r="K6" s="254">
        <v>73.84</v>
      </c>
      <c r="L6" s="254">
        <v>92.9</v>
      </c>
      <c r="M6" s="254">
        <v>111.4</v>
      </c>
      <c r="N6" s="254">
        <v>72.08</v>
      </c>
      <c r="O6" s="254">
        <v>95.81</v>
      </c>
      <c r="P6" s="254">
        <v>137.52000000000001</v>
      </c>
      <c r="Q6" s="254">
        <v>82.84</v>
      </c>
      <c r="R6" s="254">
        <v>94.85</v>
      </c>
      <c r="S6" s="254">
        <v>84.68</v>
      </c>
      <c r="T6" s="254">
        <v>430.48</v>
      </c>
      <c r="U6" s="254">
        <v>580.97</v>
      </c>
      <c r="V6" s="254">
        <v>68</v>
      </c>
      <c r="W6" s="254">
        <v>158.19</v>
      </c>
    </row>
    <row r="7" spans="1:23" ht="30" customHeight="1" x14ac:dyDescent="0.25">
      <c r="A7" s="253" t="s">
        <v>34</v>
      </c>
      <c r="B7" s="254">
        <v>125.71</v>
      </c>
      <c r="C7" s="254">
        <v>70.69</v>
      </c>
      <c r="D7" s="254">
        <v>105.76</v>
      </c>
      <c r="E7" s="254">
        <v>101.28</v>
      </c>
      <c r="F7" s="254">
        <v>176.84</v>
      </c>
      <c r="G7" s="254">
        <v>118</v>
      </c>
      <c r="H7" s="254">
        <v>190.01</v>
      </c>
      <c r="I7" s="254">
        <v>127.09</v>
      </c>
      <c r="J7" s="254">
        <v>81.55</v>
      </c>
      <c r="K7" s="254">
        <v>72.87</v>
      </c>
      <c r="L7" s="254">
        <v>96.38</v>
      </c>
      <c r="M7" s="254">
        <v>111.79</v>
      </c>
      <c r="N7" s="254">
        <v>51.01</v>
      </c>
      <c r="O7" s="254">
        <v>77.08</v>
      </c>
      <c r="P7" s="254">
        <v>132.24</v>
      </c>
      <c r="Q7" s="254">
        <v>90.14</v>
      </c>
      <c r="R7" s="254">
        <v>68.010000000000005</v>
      </c>
      <c r="S7" s="254">
        <v>244.25</v>
      </c>
      <c r="T7" s="254">
        <v>396.59</v>
      </c>
      <c r="U7" s="254">
        <v>1513.78</v>
      </c>
      <c r="V7" s="254">
        <v>124.44</v>
      </c>
      <c r="W7" s="254">
        <v>57.11</v>
      </c>
    </row>
    <row r="8" spans="1:23" ht="30" customHeight="1" x14ac:dyDescent="0.25">
      <c r="A8" s="253" t="s">
        <v>35</v>
      </c>
      <c r="B8" s="254">
        <v>103.25</v>
      </c>
      <c r="C8" s="254">
        <v>50.56</v>
      </c>
      <c r="D8" s="254">
        <v>108.33</v>
      </c>
      <c r="E8" s="254">
        <v>138.28</v>
      </c>
      <c r="F8" s="254">
        <v>119.97</v>
      </c>
      <c r="G8" s="254">
        <v>99.38</v>
      </c>
      <c r="H8" s="254">
        <v>171.36</v>
      </c>
      <c r="I8" s="254">
        <v>118.96</v>
      </c>
      <c r="J8" s="254">
        <v>99.75</v>
      </c>
      <c r="K8" s="254">
        <v>58.77</v>
      </c>
      <c r="L8" s="254">
        <v>92.17</v>
      </c>
      <c r="M8" s="254">
        <v>122.5</v>
      </c>
      <c r="N8" s="254">
        <v>41.8</v>
      </c>
      <c r="O8" s="254">
        <v>60.22</v>
      </c>
      <c r="P8" s="254">
        <v>114.58</v>
      </c>
      <c r="Q8" s="254">
        <v>74.989999999999995</v>
      </c>
      <c r="R8" s="254">
        <v>70.290000000000006</v>
      </c>
      <c r="S8" s="254">
        <v>63.9</v>
      </c>
      <c r="T8" s="254">
        <v>250.2</v>
      </c>
      <c r="U8" s="254">
        <v>397.36</v>
      </c>
      <c r="V8" s="254">
        <v>97.84</v>
      </c>
      <c r="W8" s="254">
        <v>269.63</v>
      </c>
    </row>
    <row r="9" spans="1:23" ht="30" customHeight="1" x14ac:dyDescent="0.25">
      <c r="A9" s="255"/>
      <c r="B9" s="256"/>
      <c r="C9" s="256"/>
      <c r="D9" s="256"/>
      <c r="E9" s="256"/>
      <c r="F9" s="256"/>
      <c r="G9" s="256"/>
      <c r="H9" s="256"/>
      <c r="I9" s="256"/>
      <c r="J9" s="256"/>
      <c r="K9" s="256"/>
      <c r="L9" s="256"/>
      <c r="M9" s="256"/>
      <c r="N9" s="256"/>
      <c r="O9" s="256"/>
      <c r="P9" s="256"/>
      <c r="Q9" s="256"/>
      <c r="R9" s="256"/>
      <c r="S9" s="256"/>
      <c r="T9" s="256"/>
      <c r="U9" s="256"/>
      <c r="V9" s="256"/>
      <c r="W9" s="256"/>
    </row>
    <row r="10" spans="1:23" ht="30" customHeight="1" x14ac:dyDescent="0.25">
      <c r="A10" s="255" t="s">
        <v>870</v>
      </c>
      <c r="B10" s="256">
        <v>96.23</v>
      </c>
      <c r="C10" s="256">
        <v>67.7</v>
      </c>
      <c r="D10" s="256">
        <v>109.03</v>
      </c>
      <c r="E10" s="256">
        <v>103.68</v>
      </c>
      <c r="F10" s="256">
        <v>103.85</v>
      </c>
      <c r="G10" s="256">
        <v>105.93</v>
      </c>
      <c r="H10" s="256">
        <v>112.98</v>
      </c>
      <c r="I10" s="256">
        <v>86.24</v>
      </c>
      <c r="J10" s="256">
        <v>93.14</v>
      </c>
      <c r="K10" s="256">
        <v>102.85</v>
      </c>
      <c r="L10" s="256">
        <v>109.44</v>
      </c>
      <c r="M10" s="256">
        <v>72.959999999999994</v>
      </c>
      <c r="N10" s="256">
        <v>99.74</v>
      </c>
      <c r="O10" s="256">
        <v>89.13</v>
      </c>
      <c r="P10" s="256">
        <v>86.38</v>
      </c>
      <c r="Q10" s="256">
        <v>98.43</v>
      </c>
      <c r="R10" s="256">
        <v>86.86</v>
      </c>
      <c r="S10" s="256">
        <v>77.52</v>
      </c>
      <c r="T10" s="256">
        <v>86.21</v>
      </c>
      <c r="U10" s="256">
        <v>123.28</v>
      </c>
      <c r="V10" s="256">
        <v>77.02</v>
      </c>
      <c r="W10" s="256">
        <v>64.36</v>
      </c>
    </row>
    <row r="11" spans="1:23" ht="30" customHeight="1" x14ac:dyDescent="0.25">
      <c r="A11" s="255" t="s">
        <v>807</v>
      </c>
      <c r="B11" s="256">
        <v>110.87</v>
      </c>
      <c r="C11" s="256">
        <v>69.849999999999994</v>
      </c>
      <c r="D11" s="256">
        <v>115.77</v>
      </c>
      <c r="E11" s="256">
        <v>105.64</v>
      </c>
      <c r="F11" s="256">
        <v>101.41</v>
      </c>
      <c r="G11" s="256">
        <v>103.96</v>
      </c>
      <c r="H11" s="256">
        <v>118.71</v>
      </c>
      <c r="I11" s="256">
        <v>95.77</v>
      </c>
      <c r="J11" s="256">
        <v>126.16</v>
      </c>
      <c r="K11" s="256">
        <v>109.51</v>
      </c>
      <c r="L11" s="256">
        <v>103.19</v>
      </c>
      <c r="M11" s="256">
        <v>78.290000000000006</v>
      </c>
      <c r="N11" s="256">
        <v>110.58</v>
      </c>
      <c r="O11" s="256">
        <v>96.42</v>
      </c>
      <c r="P11" s="256">
        <v>53.83</v>
      </c>
      <c r="Q11" s="256">
        <v>97.54</v>
      </c>
      <c r="R11" s="256">
        <v>131.1</v>
      </c>
      <c r="S11" s="256">
        <v>122.6</v>
      </c>
      <c r="T11" s="256">
        <v>146.80000000000001</v>
      </c>
      <c r="U11" s="256">
        <v>89.4</v>
      </c>
      <c r="V11" s="256">
        <v>117.01</v>
      </c>
      <c r="W11" s="256">
        <v>72.98</v>
      </c>
    </row>
    <row r="12" spans="1:23" ht="30" customHeight="1" x14ac:dyDescent="0.25">
      <c r="A12" s="255" t="s">
        <v>808</v>
      </c>
      <c r="B12" s="256">
        <v>98.07</v>
      </c>
      <c r="C12" s="256">
        <v>86.74</v>
      </c>
      <c r="D12" s="256">
        <v>90.78</v>
      </c>
      <c r="E12" s="256">
        <v>111.41</v>
      </c>
      <c r="F12" s="256">
        <v>101.64</v>
      </c>
      <c r="G12" s="256">
        <v>102</v>
      </c>
      <c r="H12" s="256">
        <v>111.43</v>
      </c>
      <c r="I12" s="256">
        <v>101.51</v>
      </c>
      <c r="J12" s="256">
        <v>102.51</v>
      </c>
      <c r="K12" s="256">
        <v>118.52</v>
      </c>
      <c r="L12" s="256">
        <v>103.84</v>
      </c>
      <c r="M12" s="256">
        <v>137.36000000000001</v>
      </c>
      <c r="N12" s="256">
        <v>97.61</v>
      </c>
      <c r="O12" s="256">
        <v>73.319999999999993</v>
      </c>
      <c r="P12" s="256">
        <v>60.94</v>
      </c>
      <c r="Q12" s="256">
        <v>91.81</v>
      </c>
      <c r="R12" s="256">
        <v>94.89</v>
      </c>
      <c r="S12" s="256">
        <v>51.28</v>
      </c>
      <c r="T12" s="256">
        <v>101.99</v>
      </c>
      <c r="U12" s="256">
        <v>1.62</v>
      </c>
      <c r="V12" s="256">
        <v>71.430000000000007</v>
      </c>
      <c r="W12" s="256">
        <v>35.799999999999997</v>
      </c>
    </row>
    <row r="13" spans="1:23" ht="30" customHeight="1" x14ac:dyDescent="0.25">
      <c r="A13" s="255" t="s">
        <v>809</v>
      </c>
      <c r="B13" s="256">
        <v>105.09</v>
      </c>
      <c r="C13" s="256">
        <v>71.11</v>
      </c>
      <c r="D13" s="256">
        <v>107.5</v>
      </c>
      <c r="E13" s="256">
        <v>117.64</v>
      </c>
      <c r="F13" s="256">
        <v>109.43</v>
      </c>
      <c r="G13" s="256">
        <v>113.2</v>
      </c>
      <c r="H13" s="256">
        <v>118.42</v>
      </c>
      <c r="I13" s="256">
        <v>102.61</v>
      </c>
      <c r="J13" s="256">
        <v>114.08</v>
      </c>
      <c r="K13" s="256">
        <v>94.97</v>
      </c>
      <c r="L13" s="256">
        <v>93.8</v>
      </c>
      <c r="M13" s="256">
        <v>121.39</v>
      </c>
      <c r="N13" s="256">
        <v>101.02</v>
      </c>
      <c r="O13" s="256">
        <v>75.87</v>
      </c>
      <c r="P13" s="256">
        <v>41.33</v>
      </c>
      <c r="Q13" s="256">
        <v>97.23</v>
      </c>
      <c r="R13" s="256">
        <v>94.14</v>
      </c>
      <c r="S13" s="256">
        <v>64.14</v>
      </c>
      <c r="T13" s="256">
        <v>211.41</v>
      </c>
      <c r="U13" s="256">
        <v>29.94</v>
      </c>
      <c r="V13" s="256">
        <v>68.47</v>
      </c>
      <c r="W13" s="256">
        <v>40.520000000000003</v>
      </c>
    </row>
    <row r="14" spans="1:23" ht="30" customHeight="1" x14ac:dyDescent="0.25">
      <c r="A14" s="255"/>
      <c r="B14" s="256"/>
      <c r="C14" s="256"/>
      <c r="D14" s="256"/>
      <c r="E14" s="256"/>
      <c r="F14" s="256"/>
      <c r="G14" s="256"/>
      <c r="H14" s="256"/>
      <c r="I14" s="256"/>
      <c r="J14" s="256"/>
      <c r="K14" s="256"/>
      <c r="L14" s="256"/>
      <c r="M14" s="256"/>
      <c r="N14" s="256"/>
      <c r="O14" s="256"/>
      <c r="P14" s="256"/>
      <c r="Q14" s="256"/>
      <c r="R14" s="256"/>
      <c r="S14" s="256"/>
      <c r="T14" s="256"/>
      <c r="U14" s="256"/>
      <c r="V14" s="256"/>
      <c r="W14" s="256"/>
    </row>
    <row r="15" spans="1:23" ht="30" customHeight="1" x14ac:dyDescent="0.25">
      <c r="A15" s="255" t="s">
        <v>871</v>
      </c>
      <c r="B15" s="256">
        <v>104.87</v>
      </c>
      <c r="C15" s="256">
        <v>47.9</v>
      </c>
      <c r="D15" s="256">
        <v>103.56</v>
      </c>
      <c r="E15" s="256">
        <v>95.94</v>
      </c>
      <c r="F15" s="256">
        <v>83.14</v>
      </c>
      <c r="G15" s="256">
        <v>96.78</v>
      </c>
      <c r="H15" s="256">
        <v>102.88</v>
      </c>
      <c r="I15" s="256">
        <v>90.21</v>
      </c>
      <c r="J15" s="256">
        <v>81.290000000000006</v>
      </c>
      <c r="K15" s="256">
        <v>79.569999999999993</v>
      </c>
      <c r="L15" s="256">
        <v>92.86</v>
      </c>
      <c r="M15" s="256">
        <v>51.7</v>
      </c>
      <c r="N15" s="256">
        <v>96.48</v>
      </c>
      <c r="O15" s="256">
        <v>67.61</v>
      </c>
      <c r="P15" s="256">
        <v>95.24</v>
      </c>
      <c r="Q15" s="256">
        <v>88.96</v>
      </c>
      <c r="R15" s="256">
        <v>150.87</v>
      </c>
      <c r="S15" s="256">
        <v>113.18</v>
      </c>
      <c r="T15" s="256">
        <v>100.13</v>
      </c>
      <c r="U15" s="256">
        <v>136.83000000000001</v>
      </c>
      <c r="V15" s="256">
        <v>53.02</v>
      </c>
      <c r="W15" s="256">
        <v>32.979999999999997</v>
      </c>
    </row>
    <row r="16" spans="1:23" ht="30" customHeight="1" x14ac:dyDescent="0.25">
      <c r="A16" s="255" t="s">
        <v>807</v>
      </c>
      <c r="B16" s="256">
        <v>100.46</v>
      </c>
      <c r="C16" s="256">
        <v>76.86</v>
      </c>
      <c r="D16" s="256">
        <v>128.19</v>
      </c>
      <c r="E16" s="256">
        <v>113.04</v>
      </c>
      <c r="F16" s="256">
        <v>99.85</v>
      </c>
      <c r="G16" s="256">
        <v>111.57</v>
      </c>
      <c r="H16" s="256">
        <v>118.71</v>
      </c>
      <c r="I16" s="256">
        <v>93.6</v>
      </c>
      <c r="J16" s="256">
        <v>101</v>
      </c>
      <c r="K16" s="256">
        <v>80.900000000000006</v>
      </c>
      <c r="L16" s="256">
        <v>81.08</v>
      </c>
      <c r="M16" s="256">
        <v>57.26</v>
      </c>
      <c r="N16" s="256">
        <v>67.67</v>
      </c>
      <c r="O16" s="256">
        <v>56.24</v>
      </c>
      <c r="P16" s="256">
        <v>83.22</v>
      </c>
      <c r="Q16" s="256">
        <v>88.18</v>
      </c>
      <c r="R16" s="256">
        <v>116.05</v>
      </c>
      <c r="S16" s="256">
        <v>31.23</v>
      </c>
      <c r="T16" s="256">
        <v>162.56</v>
      </c>
      <c r="U16" s="256">
        <v>3.76</v>
      </c>
      <c r="V16" s="256">
        <v>54.6</v>
      </c>
      <c r="W16" s="256">
        <v>158.80000000000001</v>
      </c>
    </row>
    <row r="17" spans="1:23" ht="30" customHeight="1" x14ac:dyDescent="0.25">
      <c r="A17" s="255" t="s">
        <v>808</v>
      </c>
      <c r="B17" s="256">
        <v>99.15</v>
      </c>
      <c r="C17" s="256">
        <v>75.75</v>
      </c>
      <c r="D17" s="256">
        <v>103.57</v>
      </c>
      <c r="E17" s="256">
        <v>126.21</v>
      </c>
      <c r="F17" s="256">
        <v>110.47</v>
      </c>
      <c r="G17" s="256">
        <v>109.79</v>
      </c>
      <c r="H17" s="256">
        <v>89.59</v>
      </c>
      <c r="I17" s="256">
        <v>103.56</v>
      </c>
      <c r="J17" s="256">
        <v>114.11</v>
      </c>
      <c r="K17" s="256">
        <v>93.21</v>
      </c>
      <c r="L17" s="256">
        <v>93.98</v>
      </c>
      <c r="M17" s="256">
        <v>114.73</v>
      </c>
      <c r="N17" s="256">
        <v>53.53</v>
      </c>
      <c r="O17" s="256">
        <v>52.79</v>
      </c>
      <c r="P17" s="256">
        <v>47.69</v>
      </c>
      <c r="Q17" s="256">
        <v>82.77</v>
      </c>
      <c r="R17" s="256">
        <v>97.64</v>
      </c>
      <c r="S17" s="256">
        <v>52.3</v>
      </c>
      <c r="T17" s="256">
        <v>229.85</v>
      </c>
      <c r="U17" s="256">
        <v>12.17</v>
      </c>
      <c r="V17" s="256">
        <v>48.8</v>
      </c>
      <c r="W17" s="256">
        <v>468.84</v>
      </c>
    </row>
    <row r="18" spans="1:23" ht="30" customHeight="1" x14ac:dyDescent="0.25">
      <c r="A18" s="255" t="s">
        <v>809</v>
      </c>
      <c r="B18" s="256">
        <v>117.18</v>
      </c>
      <c r="C18" s="256">
        <v>41.74</v>
      </c>
      <c r="D18" s="256">
        <v>134.77000000000001</v>
      </c>
      <c r="E18" s="256">
        <v>104.18</v>
      </c>
      <c r="F18" s="256">
        <v>131.86000000000001</v>
      </c>
      <c r="G18" s="256">
        <v>85.63</v>
      </c>
      <c r="H18" s="256">
        <v>102.47</v>
      </c>
      <c r="I18" s="256">
        <v>87.47</v>
      </c>
      <c r="J18" s="256">
        <v>56.99</v>
      </c>
      <c r="K18" s="256">
        <v>60.52</v>
      </c>
      <c r="L18" s="256">
        <v>83.06</v>
      </c>
      <c r="M18" s="256">
        <v>73.5</v>
      </c>
      <c r="N18" s="256">
        <v>20.18</v>
      </c>
      <c r="O18" s="256">
        <v>87.85</v>
      </c>
      <c r="P18" s="256">
        <v>56.03</v>
      </c>
      <c r="Q18" s="256">
        <v>89.39</v>
      </c>
      <c r="R18" s="256">
        <v>218.64</v>
      </c>
      <c r="S18" s="256">
        <v>40.340000000000003</v>
      </c>
      <c r="T18" s="256">
        <v>348.86</v>
      </c>
      <c r="U18" s="256">
        <v>714.35</v>
      </c>
      <c r="V18" s="256">
        <v>41.57</v>
      </c>
      <c r="W18" s="256">
        <v>13.11</v>
      </c>
    </row>
    <row r="19" spans="1:23" ht="30" customHeight="1" x14ac:dyDescent="0.25">
      <c r="A19" s="255"/>
      <c r="B19" s="256"/>
      <c r="C19" s="256"/>
      <c r="D19" s="256"/>
      <c r="E19" s="256"/>
      <c r="F19" s="256"/>
      <c r="G19" s="256"/>
      <c r="H19" s="256"/>
      <c r="I19" s="256"/>
      <c r="J19" s="256"/>
      <c r="K19" s="256"/>
      <c r="L19" s="256"/>
      <c r="M19" s="256"/>
      <c r="N19" s="256"/>
      <c r="O19" s="256"/>
      <c r="P19" s="256"/>
      <c r="Q19" s="256"/>
      <c r="R19" s="256"/>
      <c r="S19" s="256"/>
      <c r="T19" s="256"/>
      <c r="U19" s="256"/>
      <c r="V19" s="256"/>
      <c r="W19" s="256"/>
    </row>
    <row r="20" spans="1:23" ht="30" customHeight="1" x14ac:dyDescent="0.25">
      <c r="A20" s="255" t="s">
        <v>896</v>
      </c>
      <c r="B20" s="256">
        <v>112.29</v>
      </c>
      <c r="C20" s="256">
        <v>58.57</v>
      </c>
      <c r="D20" s="256">
        <v>125.96</v>
      </c>
      <c r="E20" s="256">
        <v>93.57</v>
      </c>
      <c r="F20" s="256">
        <v>219.65</v>
      </c>
      <c r="G20" s="256">
        <v>109.3</v>
      </c>
      <c r="H20" s="256">
        <v>140.31</v>
      </c>
      <c r="I20" s="256">
        <v>128.19</v>
      </c>
      <c r="J20" s="256">
        <v>89.68</v>
      </c>
      <c r="K20" s="256">
        <v>79.8</v>
      </c>
      <c r="L20" s="256">
        <v>99.61</v>
      </c>
      <c r="M20" s="256">
        <v>119.63</v>
      </c>
      <c r="N20" s="256">
        <v>84.81</v>
      </c>
      <c r="O20" s="256">
        <v>103.11</v>
      </c>
      <c r="P20" s="256">
        <v>46.64</v>
      </c>
      <c r="Q20" s="256">
        <v>84.85</v>
      </c>
      <c r="R20" s="256">
        <v>106.1</v>
      </c>
      <c r="S20" s="256">
        <v>74.22</v>
      </c>
      <c r="T20" s="256">
        <v>300.38</v>
      </c>
      <c r="U20" s="256">
        <v>840.72</v>
      </c>
      <c r="V20" s="256">
        <v>71.91</v>
      </c>
      <c r="W20" s="256">
        <v>118.2</v>
      </c>
    </row>
    <row r="21" spans="1:23" ht="30" customHeight="1" x14ac:dyDescent="0.25">
      <c r="A21" s="255" t="s">
        <v>808</v>
      </c>
      <c r="B21" s="256">
        <v>110.84</v>
      </c>
      <c r="C21" s="256">
        <v>83.52</v>
      </c>
      <c r="D21" s="256">
        <v>122.81</v>
      </c>
      <c r="E21" s="256">
        <v>113.67</v>
      </c>
      <c r="F21" s="256">
        <v>136.04</v>
      </c>
      <c r="G21" s="256">
        <v>101.91</v>
      </c>
      <c r="H21" s="256">
        <v>151.74</v>
      </c>
      <c r="I21" s="256">
        <v>128.75</v>
      </c>
      <c r="J21" s="256">
        <v>112.29</v>
      </c>
      <c r="K21" s="256">
        <v>76.510000000000005</v>
      </c>
      <c r="L21" s="256">
        <v>102.01</v>
      </c>
      <c r="M21" s="256">
        <v>127.78</v>
      </c>
      <c r="N21" s="256">
        <v>112.44</v>
      </c>
      <c r="O21" s="256">
        <v>96.14</v>
      </c>
      <c r="P21" s="256">
        <v>63.9</v>
      </c>
      <c r="Q21" s="256">
        <v>88.84</v>
      </c>
      <c r="R21" s="256">
        <v>96.11</v>
      </c>
      <c r="S21" s="256">
        <v>102.34</v>
      </c>
      <c r="T21" s="256">
        <v>190.76</v>
      </c>
      <c r="U21" s="256">
        <v>1000.78</v>
      </c>
      <c r="V21" s="256">
        <v>74.790000000000006</v>
      </c>
      <c r="W21" s="256">
        <v>148.29</v>
      </c>
    </row>
    <row r="22" spans="1:23" ht="30" customHeight="1" x14ac:dyDescent="0.25">
      <c r="A22" s="255" t="s">
        <v>809</v>
      </c>
      <c r="B22" s="256">
        <v>122.25</v>
      </c>
      <c r="C22" s="256">
        <v>47.43</v>
      </c>
      <c r="D22" s="256">
        <v>128.9</v>
      </c>
      <c r="E22" s="256">
        <v>107</v>
      </c>
      <c r="F22" s="256">
        <v>125.3</v>
      </c>
      <c r="G22" s="256">
        <v>117.5</v>
      </c>
      <c r="H22" s="256">
        <v>169.18</v>
      </c>
      <c r="I22" s="256">
        <v>121.88</v>
      </c>
      <c r="J22" s="256">
        <v>88.34</v>
      </c>
      <c r="K22" s="256">
        <v>75.89</v>
      </c>
      <c r="L22" s="256">
        <v>97.23</v>
      </c>
      <c r="M22" s="256">
        <v>110.99</v>
      </c>
      <c r="N22" s="256">
        <v>57.49</v>
      </c>
      <c r="O22" s="256">
        <v>111.57</v>
      </c>
      <c r="P22" s="256">
        <v>347.19</v>
      </c>
      <c r="Q22" s="256">
        <v>78.13</v>
      </c>
      <c r="R22" s="256">
        <v>81.290000000000006</v>
      </c>
      <c r="S22" s="256">
        <v>93.54</v>
      </c>
      <c r="T22" s="256">
        <v>926.49</v>
      </c>
      <c r="U22" s="256">
        <v>334.09</v>
      </c>
      <c r="V22" s="256">
        <v>76.959999999999994</v>
      </c>
      <c r="W22" s="256">
        <v>267.68</v>
      </c>
    </row>
    <row r="23" spans="1:23" ht="30" customHeight="1" x14ac:dyDescent="0.25">
      <c r="A23" s="255"/>
      <c r="B23" s="256"/>
      <c r="C23" s="256"/>
      <c r="D23" s="256"/>
      <c r="E23" s="256"/>
      <c r="F23" s="256"/>
      <c r="G23" s="256"/>
      <c r="H23" s="256"/>
      <c r="I23" s="256"/>
      <c r="J23" s="256"/>
      <c r="K23" s="256"/>
      <c r="L23" s="256"/>
      <c r="M23" s="256"/>
      <c r="N23" s="256"/>
      <c r="O23" s="256"/>
      <c r="P23" s="256"/>
      <c r="Q23" s="256"/>
      <c r="R23" s="256"/>
      <c r="S23" s="256"/>
      <c r="T23" s="256"/>
      <c r="U23" s="256"/>
      <c r="V23" s="256"/>
      <c r="W23" s="256"/>
    </row>
    <row r="24" spans="1:23" ht="30" customHeight="1" x14ac:dyDescent="0.25">
      <c r="A24" s="255" t="s">
        <v>873</v>
      </c>
      <c r="B24" s="256">
        <v>125.91</v>
      </c>
      <c r="C24" s="256">
        <v>70.06</v>
      </c>
      <c r="D24" s="256">
        <v>131.88999999999999</v>
      </c>
      <c r="E24" s="256">
        <v>106.59</v>
      </c>
      <c r="F24" s="256">
        <v>196.36</v>
      </c>
      <c r="G24" s="256">
        <v>111.38</v>
      </c>
      <c r="H24" s="256">
        <v>152.99</v>
      </c>
      <c r="I24" s="256">
        <v>124.73</v>
      </c>
      <c r="J24" s="256">
        <v>64.150000000000006</v>
      </c>
      <c r="K24" s="256">
        <v>59.95</v>
      </c>
      <c r="L24" s="256">
        <v>93.27</v>
      </c>
      <c r="M24" s="256">
        <v>118.66</v>
      </c>
      <c r="N24" s="256">
        <v>80.989999999999995</v>
      </c>
      <c r="O24" s="256">
        <v>105.72</v>
      </c>
      <c r="P24" s="256">
        <v>91.42</v>
      </c>
      <c r="Q24" s="256">
        <v>89.28</v>
      </c>
      <c r="R24" s="256">
        <v>84.63</v>
      </c>
      <c r="S24" s="256">
        <v>139.82</v>
      </c>
      <c r="T24" s="256">
        <v>974.77</v>
      </c>
      <c r="U24" s="256">
        <v>817.75</v>
      </c>
      <c r="V24" s="256">
        <v>92.65</v>
      </c>
      <c r="W24" s="256">
        <v>14.24</v>
      </c>
    </row>
    <row r="25" spans="1:23" ht="30" customHeight="1" x14ac:dyDescent="0.25">
      <c r="A25" s="255" t="s">
        <v>807</v>
      </c>
      <c r="B25" s="256">
        <v>125.91</v>
      </c>
      <c r="C25" s="256">
        <v>81.709999999999994</v>
      </c>
      <c r="D25" s="256">
        <v>110.49</v>
      </c>
      <c r="E25" s="256">
        <v>110.25</v>
      </c>
      <c r="F25" s="256">
        <v>201.17</v>
      </c>
      <c r="G25" s="256">
        <v>138.6</v>
      </c>
      <c r="H25" s="256">
        <v>221.88</v>
      </c>
      <c r="I25" s="256">
        <v>133.96</v>
      </c>
      <c r="J25" s="256">
        <v>81.86</v>
      </c>
      <c r="K25" s="256">
        <v>78.14</v>
      </c>
      <c r="L25" s="256">
        <v>95.23</v>
      </c>
      <c r="M25" s="256">
        <v>114.51</v>
      </c>
      <c r="N25" s="256">
        <v>50.71</v>
      </c>
      <c r="O25" s="256">
        <v>83.96</v>
      </c>
      <c r="P25" s="256">
        <v>97.09</v>
      </c>
      <c r="Q25" s="256">
        <v>98.23</v>
      </c>
      <c r="R25" s="256">
        <v>74.27</v>
      </c>
      <c r="S25" s="256">
        <v>112.12</v>
      </c>
      <c r="T25" s="256">
        <v>215.24</v>
      </c>
      <c r="U25" s="256">
        <v>1163.2</v>
      </c>
      <c r="V25" s="256">
        <v>237.77</v>
      </c>
      <c r="W25" s="256">
        <v>25.04</v>
      </c>
    </row>
    <row r="26" spans="1:23" ht="30" customHeight="1" x14ac:dyDescent="0.25">
      <c r="A26" s="255" t="s">
        <v>808</v>
      </c>
      <c r="B26" s="256">
        <v>106.15</v>
      </c>
      <c r="C26" s="256">
        <v>78.25</v>
      </c>
      <c r="D26" s="256">
        <v>96.02</v>
      </c>
      <c r="E26" s="256">
        <v>97.81</v>
      </c>
      <c r="F26" s="256">
        <v>153.79</v>
      </c>
      <c r="G26" s="256">
        <v>98.89</v>
      </c>
      <c r="H26" s="256">
        <v>205.29</v>
      </c>
      <c r="I26" s="256">
        <v>128.12</v>
      </c>
      <c r="J26" s="256">
        <v>96.99</v>
      </c>
      <c r="K26" s="256">
        <v>94.32</v>
      </c>
      <c r="L26" s="256">
        <v>98.44</v>
      </c>
      <c r="M26" s="256">
        <v>94.65</v>
      </c>
      <c r="N26" s="256">
        <v>46.17</v>
      </c>
      <c r="O26" s="256">
        <v>67.819999999999993</v>
      </c>
      <c r="P26" s="256">
        <v>249.31</v>
      </c>
      <c r="Q26" s="256">
        <v>88.78</v>
      </c>
      <c r="R26" s="256">
        <v>60.72</v>
      </c>
      <c r="S26" s="256">
        <v>124.51</v>
      </c>
      <c r="T26" s="256">
        <v>173.16</v>
      </c>
      <c r="U26" s="256">
        <v>1898.18</v>
      </c>
      <c r="V26" s="256">
        <v>115.56</v>
      </c>
      <c r="W26" s="256">
        <v>177.98</v>
      </c>
    </row>
    <row r="27" spans="1:23" ht="30" customHeight="1" x14ac:dyDescent="0.25">
      <c r="A27" s="255" t="s">
        <v>809</v>
      </c>
      <c r="B27" s="256">
        <v>144.87</v>
      </c>
      <c r="C27" s="256">
        <v>52.73</v>
      </c>
      <c r="D27" s="256">
        <v>84.63</v>
      </c>
      <c r="E27" s="256">
        <v>90.46</v>
      </c>
      <c r="F27" s="256">
        <v>156.06</v>
      </c>
      <c r="G27" s="256">
        <v>123.14</v>
      </c>
      <c r="H27" s="256">
        <v>179.89</v>
      </c>
      <c r="I27" s="256">
        <v>121.53</v>
      </c>
      <c r="J27" s="256">
        <v>83.2</v>
      </c>
      <c r="K27" s="256">
        <v>59.09</v>
      </c>
      <c r="L27" s="256">
        <v>98.56</v>
      </c>
      <c r="M27" s="256">
        <v>119.33</v>
      </c>
      <c r="N27" s="256">
        <v>26.16</v>
      </c>
      <c r="O27" s="256">
        <v>50.83</v>
      </c>
      <c r="P27" s="256">
        <v>91.14</v>
      </c>
      <c r="Q27" s="256">
        <v>84.25</v>
      </c>
      <c r="R27" s="256">
        <v>52.41</v>
      </c>
      <c r="S27" s="256">
        <v>600.53</v>
      </c>
      <c r="T27" s="256">
        <v>223.21</v>
      </c>
      <c r="U27" s="256">
        <v>2175.9899999999998</v>
      </c>
      <c r="V27" s="256">
        <v>51.79</v>
      </c>
      <c r="W27" s="256">
        <v>11.18</v>
      </c>
    </row>
    <row r="28" spans="1:23" ht="30" customHeight="1" x14ac:dyDescent="0.25">
      <c r="A28" s="255"/>
      <c r="B28" s="256"/>
      <c r="C28" s="256"/>
      <c r="D28" s="256"/>
      <c r="E28" s="256"/>
      <c r="F28" s="256"/>
      <c r="G28" s="256"/>
      <c r="H28" s="256"/>
      <c r="I28" s="256"/>
      <c r="J28" s="256"/>
      <c r="K28" s="256"/>
      <c r="L28" s="256"/>
      <c r="M28" s="256"/>
      <c r="N28" s="256"/>
      <c r="O28" s="256"/>
      <c r="P28" s="256"/>
      <c r="Q28" s="256"/>
      <c r="R28" s="256"/>
      <c r="S28" s="256"/>
      <c r="T28" s="256"/>
      <c r="U28" s="256"/>
      <c r="V28" s="256"/>
      <c r="W28" s="256"/>
    </row>
    <row r="29" spans="1:23" ht="30" customHeight="1" x14ac:dyDescent="0.25">
      <c r="A29" s="255" t="s">
        <v>874</v>
      </c>
      <c r="B29" s="257">
        <v>101.93</v>
      </c>
      <c r="C29" s="257">
        <v>39.64</v>
      </c>
      <c r="D29" s="257">
        <v>115.16</v>
      </c>
      <c r="E29" s="257">
        <v>134.51</v>
      </c>
      <c r="F29" s="257">
        <v>127.89</v>
      </c>
      <c r="G29" s="257">
        <v>99.35</v>
      </c>
      <c r="H29" s="257">
        <v>172.17</v>
      </c>
      <c r="I29" s="257">
        <v>112.55</v>
      </c>
      <c r="J29" s="257">
        <v>56.06</v>
      </c>
      <c r="K29" s="257">
        <v>43.09</v>
      </c>
      <c r="L29" s="257">
        <v>92.13</v>
      </c>
      <c r="M29" s="257">
        <v>105.79</v>
      </c>
      <c r="N29" s="256">
        <v>32.299999999999997</v>
      </c>
      <c r="O29" s="257">
        <v>58.63</v>
      </c>
      <c r="P29" s="257">
        <v>155.66</v>
      </c>
      <c r="Q29" s="257">
        <v>81.19</v>
      </c>
      <c r="R29" s="257">
        <v>49.83</v>
      </c>
      <c r="S29" s="257">
        <v>113.66</v>
      </c>
      <c r="T29" s="257">
        <v>242.95</v>
      </c>
      <c r="U29" s="257">
        <v>255.83</v>
      </c>
      <c r="V29" s="257">
        <v>68.739999999999995</v>
      </c>
      <c r="W29" s="257">
        <v>469.33</v>
      </c>
    </row>
    <row r="30" spans="1:23" ht="30" customHeight="1" x14ac:dyDescent="0.25">
      <c r="A30" s="255" t="s">
        <v>807</v>
      </c>
      <c r="B30" s="256">
        <v>98.9</v>
      </c>
      <c r="C30" s="257">
        <v>76.62</v>
      </c>
      <c r="D30" s="257">
        <v>108.51</v>
      </c>
      <c r="E30" s="257">
        <v>125.91</v>
      </c>
      <c r="F30" s="257">
        <v>141.69</v>
      </c>
      <c r="G30" s="257">
        <v>91.36</v>
      </c>
      <c r="H30" s="257">
        <v>172.25</v>
      </c>
      <c r="I30" s="257">
        <v>128.61000000000001</v>
      </c>
      <c r="J30" s="257">
        <v>108.93</v>
      </c>
      <c r="K30" s="257">
        <v>62.01</v>
      </c>
      <c r="L30" s="256">
        <v>98.6</v>
      </c>
      <c r="M30" s="257">
        <v>126.35</v>
      </c>
      <c r="N30" s="257">
        <v>52.62</v>
      </c>
      <c r="O30" s="257">
        <v>82.65</v>
      </c>
      <c r="P30" s="256">
        <v>65.7</v>
      </c>
      <c r="Q30" s="257">
        <v>71.819999999999993</v>
      </c>
      <c r="R30" s="257">
        <v>57.78</v>
      </c>
      <c r="S30" s="257">
        <v>51.53</v>
      </c>
      <c r="T30" s="257">
        <v>257.26</v>
      </c>
      <c r="U30" s="257">
        <v>47.98</v>
      </c>
      <c r="V30" s="257">
        <v>128.28</v>
      </c>
      <c r="W30" s="257">
        <v>368.09</v>
      </c>
    </row>
    <row r="31" spans="1:23" ht="30" customHeight="1" x14ac:dyDescent="0.25">
      <c r="A31" s="255" t="s">
        <v>808</v>
      </c>
      <c r="B31" s="257">
        <v>93.83</v>
      </c>
      <c r="C31" s="257">
        <v>46.57</v>
      </c>
      <c r="D31" s="256">
        <v>119.4</v>
      </c>
      <c r="E31" s="257">
        <v>146.28</v>
      </c>
      <c r="F31" s="257">
        <v>111.82</v>
      </c>
      <c r="G31" s="257">
        <v>88.87</v>
      </c>
      <c r="H31" s="257">
        <v>149.16</v>
      </c>
      <c r="I31" s="257">
        <v>108.57</v>
      </c>
      <c r="J31" s="257">
        <v>129.57</v>
      </c>
      <c r="K31" s="257">
        <v>83.53</v>
      </c>
      <c r="L31" s="257">
        <v>89.74</v>
      </c>
      <c r="M31" s="257">
        <v>132.86000000000001</v>
      </c>
      <c r="N31" s="257">
        <v>44.94</v>
      </c>
      <c r="O31" s="257">
        <v>57.86</v>
      </c>
      <c r="P31" s="257">
        <v>129.28</v>
      </c>
      <c r="Q31" s="257">
        <v>73.67</v>
      </c>
      <c r="R31" s="257">
        <v>52.25</v>
      </c>
      <c r="S31" s="257">
        <v>42.19</v>
      </c>
      <c r="T31" s="256">
        <v>208</v>
      </c>
      <c r="U31" s="257">
        <v>208.86</v>
      </c>
      <c r="V31" s="257">
        <v>115.29</v>
      </c>
      <c r="W31" s="257">
        <v>220.85</v>
      </c>
    </row>
    <row r="32" spans="1:23" ht="30" customHeight="1" x14ac:dyDescent="0.25">
      <c r="A32" s="255" t="s">
        <v>809</v>
      </c>
      <c r="B32" s="257">
        <v>118.33</v>
      </c>
      <c r="C32" s="257">
        <v>39.409999999999997</v>
      </c>
      <c r="D32" s="257">
        <v>90.24</v>
      </c>
      <c r="E32" s="257">
        <v>146.43</v>
      </c>
      <c r="F32" s="257">
        <v>98.47</v>
      </c>
      <c r="G32" s="257">
        <v>117.94</v>
      </c>
      <c r="H32" s="257">
        <v>191.86</v>
      </c>
      <c r="I32" s="257">
        <v>126.09</v>
      </c>
      <c r="J32" s="257">
        <v>104.45</v>
      </c>
      <c r="K32" s="257">
        <v>46.46</v>
      </c>
      <c r="L32" s="257">
        <v>88.19</v>
      </c>
      <c r="M32" s="257">
        <v>125.01</v>
      </c>
      <c r="N32" s="257">
        <v>37.33</v>
      </c>
      <c r="O32" s="257">
        <v>41.72</v>
      </c>
      <c r="P32" s="257">
        <v>107.68</v>
      </c>
      <c r="Q32" s="257">
        <v>73.27</v>
      </c>
      <c r="R32" s="257">
        <v>121.29</v>
      </c>
      <c r="S32" s="256">
        <v>48.2</v>
      </c>
      <c r="T32" s="257">
        <v>292.58</v>
      </c>
      <c r="U32" s="257">
        <v>1076.78</v>
      </c>
      <c r="V32" s="257">
        <v>79.040000000000006</v>
      </c>
      <c r="W32" s="257">
        <v>20.239999999999998</v>
      </c>
    </row>
    <row r="33" spans="1:16384" ht="30" customHeight="1" x14ac:dyDescent="0.2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55"/>
      <c r="CH33" s="255"/>
      <c r="CI33" s="255"/>
      <c r="CJ33" s="255"/>
      <c r="CK33" s="255"/>
      <c r="CL33" s="255"/>
      <c r="CM33" s="255"/>
      <c r="CN33" s="255"/>
      <c r="CO33" s="255"/>
      <c r="CP33" s="255"/>
      <c r="CQ33" s="255"/>
      <c r="CR33" s="255"/>
      <c r="CS33" s="255"/>
      <c r="CT33" s="255"/>
      <c r="CU33" s="255"/>
      <c r="CV33" s="255"/>
      <c r="CW33" s="255"/>
      <c r="CX33" s="255"/>
      <c r="CY33" s="255"/>
      <c r="CZ33" s="255"/>
      <c r="DA33" s="255"/>
      <c r="DB33" s="255"/>
      <c r="DC33" s="255"/>
      <c r="DD33" s="255"/>
      <c r="DE33" s="255"/>
      <c r="DF33" s="255"/>
      <c r="DG33" s="255"/>
      <c r="DH33" s="255"/>
      <c r="DI33" s="255"/>
      <c r="DJ33" s="255"/>
      <c r="DK33" s="255"/>
      <c r="DL33" s="255"/>
      <c r="DM33" s="255"/>
      <c r="DN33" s="255"/>
      <c r="DO33" s="255"/>
      <c r="DP33" s="255"/>
      <c r="DQ33" s="255"/>
      <c r="DR33" s="255"/>
      <c r="DS33" s="255"/>
      <c r="DT33" s="255"/>
      <c r="DU33" s="255"/>
      <c r="DV33" s="255"/>
      <c r="DW33" s="255"/>
      <c r="DX33" s="255"/>
      <c r="DY33" s="255"/>
      <c r="DZ33" s="255"/>
      <c r="EA33" s="255"/>
      <c r="EB33" s="255"/>
      <c r="EC33" s="255"/>
      <c r="ED33" s="255"/>
      <c r="EE33" s="255"/>
      <c r="EF33" s="255"/>
      <c r="EG33" s="255"/>
      <c r="EH33" s="255"/>
      <c r="EI33" s="255"/>
      <c r="EJ33" s="255"/>
      <c r="EK33" s="255"/>
      <c r="EL33" s="255"/>
      <c r="EM33" s="255"/>
      <c r="EN33" s="255"/>
      <c r="EO33" s="255"/>
      <c r="EP33" s="255"/>
      <c r="EQ33" s="255"/>
      <c r="ER33" s="255"/>
      <c r="ES33" s="255"/>
      <c r="ET33" s="255"/>
      <c r="EU33" s="255"/>
      <c r="EV33" s="255"/>
      <c r="EW33" s="255"/>
      <c r="EX33" s="255"/>
      <c r="EY33" s="255"/>
      <c r="EZ33" s="255"/>
      <c r="FA33" s="255"/>
      <c r="FB33" s="255"/>
      <c r="FC33" s="255"/>
      <c r="FD33" s="255"/>
      <c r="FE33" s="255"/>
      <c r="FF33" s="255"/>
      <c r="FG33" s="255"/>
      <c r="FH33" s="255"/>
      <c r="FI33" s="255"/>
      <c r="FJ33" s="255"/>
      <c r="FK33" s="255"/>
      <c r="FL33" s="255"/>
      <c r="FM33" s="255"/>
      <c r="FN33" s="255"/>
      <c r="FO33" s="255"/>
      <c r="FP33" s="255"/>
      <c r="FQ33" s="255"/>
      <c r="FR33" s="255"/>
      <c r="FS33" s="255"/>
      <c r="FT33" s="255"/>
      <c r="FU33" s="255"/>
      <c r="FV33" s="255"/>
      <c r="FW33" s="255"/>
      <c r="FX33" s="255"/>
      <c r="FY33" s="255"/>
      <c r="FZ33" s="255"/>
      <c r="GA33" s="255"/>
      <c r="GB33" s="255"/>
      <c r="GC33" s="255"/>
      <c r="GD33" s="255"/>
      <c r="GE33" s="255"/>
      <c r="GF33" s="255"/>
      <c r="GG33" s="255"/>
      <c r="GH33" s="255"/>
      <c r="GI33" s="255"/>
      <c r="GJ33" s="255"/>
      <c r="GK33" s="255"/>
      <c r="GL33" s="255"/>
      <c r="GM33" s="255"/>
      <c r="GN33" s="255"/>
      <c r="GO33" s="255"/>
      <c r="GP33" s="255"/>
      <c r="GQ33" s="255"/>
      <c r="GR33" s="255"/>
      <c r="GS33" s="255"/>
      <c r="GT33" s="255"/>
      <c r="GU33" s="255"/>
      <c r="GV33" s="255"/>
      <c r="GW33" s="255"/>
      <c r="GX33" s="255"/>
      <c r="GY33" s="255"/>
      <c r="GZ33" s="255"/>
      <c r="HA33" s="255"/>
      <c r="HB33" s="255"/>
      <c r="HC33" s="255"/>
      <c r="HD33" s="255"/>
      <c r="HE33" s="255"/>
      <c r="HF33" s="255"/>
      <c r="HG33" s="255"/>
      <c r="HH33" s="255"/>
      <c r="HI33" s="255"/>
      <c r="HJ33" s="255"/>
      <c r="HK33" s="255"/>
      <c r="HL33" s="255"/>
      <c r="HM33" s="255"/>
      <c r="HN33" s="255"/>
      <c r="HO33" s="255"/>
      <c r="HP33" s="255"/>
      <c r="HQ33" s="255"/>
      <c r="HR33" s="255"/>
      <c r="HS33" s="255"/>
      <c r="HT33" s="255"/>
      <c r="HU33" s="255"/>
      <c r="HV33" s="255"/>
      <c r="HW33" s="255"/>
      <c r="HX33" s="255"/>
      <c r="HY33" s="255"/>
      <c r="HZ33" s="255"/>
      <c r="IA33" s="255"/>
      <c r="IB33" s="255"/>
      <c r="IC33" s="255"/>
      <c r="ID33" s="255"/>
      <c r="IE33" s="255"/>
      <c r="IF33" s="255"/>
      <c r="IG33" s="255"/>
      <c r="IH33" s="255"/>
      <c r="II33" s="255"/>
      <c r="IJ33" s="255"/>
      <c r="IK33" s="255"/>
      <c r="IL33" s="255"/>
      <c r="IM33" s="255"/>
      <c r="IN33" s="255"/>
      <c r="IO33" s="255"/>
      <c r="IP33" s="255"/>
      <c r="IQ33" s="255"/>
      <c r="IR33" s="255"/>
      <c r="IS33" s="255"/>
      <c r="IT33" s="255"/>
      <c r="IU33" s="255"/>
      <c r="IV33" s="255"/>
      <c r="IW33" s="255"/>
      <c r="IX33" s="255"/>
      <c r="IY33" s="255"/>
      <c r="IZ33" s="255"/>
      <c r="JA33" s="255"/>
      <c r="JB33" s="255"/>
      <c r="JC33" s="255"/>
      <c r="JD33" s="255"/>
      <c r="JE33" s="255"/>
      <c r="JF33" s="255"/>
      <c r="JG33" s="255"/>
      <c r="JH33" s="255"/>
      <c r="JI33" s="255"/>
      <c r="JJ33" s="255"/>
      <c r="JK33" s="255"/>
      <c r="JL33" s="255"/>
      <c r="JM33" s="255"/>
      <c r="JN33" s="255"/>
      <c r="JO33" s="255"/>
      <c r="JP33" s="255"/>
      <c r="JQ33" s="255"/>
      <c r="JR33" s="255"/>
      <c r="JS33" s="255"/>
      <c r="JT33" s="255"/>
      <c r="JU33" s="255"/>
      <c r="JV33" s="255"/>
      <c r="JW33" s="255"/>
      <c r="JX33" s="255"/>
      <c r="JY33" s="255"/>
      <c r="JZ33" s="255"/>
      <c r="KA33" s="255"/>
      <c r="KB33" s="255"/>
      <c r="KC33" s="255"/>
      <c r="KD33" s="255"/>
      <c r="KE33" s="255"/>
      <c r="KF33" s="255"/>
      <c r="KG33" s="255"/>
      <c r="KH33" s="255"/>
      <c r="KI33" s="255"/>
      <c r="KJ33" s="255"/>
      <c r="KK33" s="255"/>
      <c r="KL33" s="255"/>
      <c r="KM33" s="255"/>
      <c r="KN33" s="255"/>
      <c r="KO33" s="255"/>
      <c r="KP33" s="255"/>
      <c r="KQ33" s="255"/>
      <c r="KR33" s="255"/>
      <c r="KS33" s="255"/>
      <c r="KT33" s="255"/>
      <c r="KU33" s="255"/>
      <c r="KV33" s="255"/>
      <c r="KW33" s="255"/>
      <c r="KX33" s="255"/>
      <c r="KY33" s="255"/>
      <c r="KZ33" s="255"/>
      <c r="LA33" s="255"/>
      <c r="LB33" s="255"/>
      <c r="LC33" s="255"/>
      <c r="LD33" s="255"/>
      <c r="LE33" s="255"/>
      <c r="LF33" s="255"/>
      <c r="LG33" s="255"/>
      <c r="LH33" s="255"/>
      <c r="LI33" s="255"/>
      <c r="LJ33" s="255"/>
      <c r="LK33" s="255"/>
      <c r="LL33" s="255"/>
      <c r="LM33" s="255"/>
      <c r="LN33" s="255"/>
      <c r="LO33" s="255"/>
      <c r="LP33" s="255"/>
      <c r="LQ33" s="255"/>
      <c r="LR33" s="255"/>
      <c r="LS33" s="255"/>
      <c r="LT33" s="255"/>
      <c r="LU33" s="255"/>
      <c r="LV33" s="255"/>
      <c r="LW33" s="255"/>
      <c r="LX33" s="255"/>
      <c r="LY33" s="255"/>
      <c r="LZ33" s="255"/>
      <c r="MA33" s="255"/>
      <c r="MB33" s="255"/>
      <c r="MC33" s="255"/>
      <c r="MD33" s="255"/>
      <c r="ME33" s="255"/>
      <c r="MF33" s="255"/>
      <c r="MG33" s="255"/>
      <c r="MH33" s="255"/>
      <c r="MI33" s="255"/>
      <c r="MJ33" s="255"/>
      <c r="MK33" s="255"/>
      <c r="ML33" s="255"/>
      <c r="MM33" s="255"/>
      <c r="MN33" s="255"/>
      <c r="MO33" s="255"/>
      <c r="MP33" s="255"/>
      <c r="MQ33" s="255"/>
      <c r="MR33" s="255"/>
      <c r="MS33" s="255"/>
      <c r="MT33" s="255"/>
      <c r="MU33" s="255"/>
      <c r="MV33" s="255"/>
      <c r="MW33" s="255"/>
      <c r="MX33" s="255"/>
      <c r="MY33" s="255"/>
      <c r="MZ33" s="255"/>
      <c r="NA33" s="255"/>
      <c r="NB33" s="255"/>
      <c r="NC33" s="255"/>
      <c r="ND33" s="255"/>
      <c r="NE33" s="255"/>
      <c r="NF33" s="255"/>
      <c r="NG33" s="255"/>
      <c r="NH33" s="255"/>
      <c r="NI33" s="255"/>
      <c r="NJ33" s="255"/>
      <c r="NK33" s="255"/>
      <c r="NL33" s="255"/>
      <c r="NM33" s="255"/>
      <c r="NN33" s="255"/>
      <c r="NO33" s="255"/>
      <c r="NP33" s="255"/>
      <c r="NQ33" s="255"/>
      <c r="NR33" s="255"/>
      <c r="NS33" s="255"/>
      <c r="NT33" s="255"/>
      <c r="NU33" s="255"/>
      <c r="NV33" s="255"/>
      <c r="NW33" s="255"/>
      <c r="NX33" s="255"/>
      <c r="NY33" s="255"/>
      <c r="NZ33" s="255"/>
      <c r="OA33" s="255"/>
      <c r="OB33" s="255"/>
      <c r="OC33" s="255"/>
      <c r="OD33" s="255"/>
      <c r="OE33" s="255"/>
      <c r="OF33" s="255"/>
      <c r="OG33" s="255"/>
      <c r="OH33" s="255"/>
      <c r="OI33" s="255"/>
      <c r="OJ33" s="255"/>
      <c r="OK33" s="255"/>
      <c r="OL33" s="255"/>
      <c r="OM33" s="255"/>
      <c r="ON33" s="255"/>
      <c r="OO33" s="255"/>
      <c r="OP33" s="255"/>
      <c r="OQ33" s="255"/>
      <c r="OR33" s="255"/>
      <c r="OS33" s="255"/>
      <c r="OT33" s="255"/>
      <c r="OU33" s="255"/>
      <c r="OV33" s="255"/>
      <c r="OW33" s="255"/>
      <c r="OX33" s="255"/>
      <c r="OY33" s="255"/>
      <c r="OZ33" s="255"/>
      <c r="PA33" s="255"/>
      <c r="PB33" s="255"/>
      <c r="PC33" s="255"/>
      <c r="PD33" s="255"/>
      <c r="PE33" s="255"/>
      <c r="PF33" s="255"/>
      <c r="PG33" s="255"/>
      <c r="PH33" s="255"/>
      <c r="PI33" s="255"/>
      <c r="PJ33" s="255"/>
      <c r="PK33" s="255"/>
      <c r="PL33" s="255"/>
      <c r="PM33" s="255"/>
      <c r="PN33" s="255"/>
      <c r="PO33" s="255"/>
      <c r="PP33" s="255"/>
      <c r="PQ33" s="255"/>
      <c r="PR33" s="255"/>
      <c r="PS33" s="255"/>
      <c r="PT33" s="255"/>
      <c r="PU33" s="255"/>
      <c r="PV33" s="255"/>
      <c r="PW33" s="255"/>
      <c r="PX33" s="255"/>
      <c r="PY33" s="255"/>
      <c r="PZ33" s="255"/>
      <c r="QA33" s="255"/>
      <c r="QB33" s="255"/>
      <c r="QC33" s="255"/>
      <c r="QD33" s="255"/>
      <c r="QE33" s="255"/>
      <c r="QF33" s="255"/>
      <c r="QG33" s="255"/>
      <c r="QH33" s="255"/>
      <c r="QI33" s="255"/>
      <c r="QJ33" s="255"/>
      <c r="QK33" s="255"/>
      <c r="QL33" s="255"/>
      <c r="QM33" s="255"/>
      <c r="QN33" s="255"/>
      <c r="QO33" s="255"/>
      <c r="QP33" s="255"/>
      <c r="QQ33" s="255"/>
      <c r="QR33" s="255"/>
      <c r="QS33" s="255"/>
      <c r="QT33" s="255"/>
      <c r="QU33" s="255"/>
      <c r="QV33" s="255"/>
      <c r="QW33" s="255"/>
      <c r="QX33" s="255"/>
      <c r="QY33" s="255"/>
      <c r="QZ33" s="255"/>
      <c r="RA33" s="255"/>
      <c r="RB33" s="255"/>
      <c r="RC33" s="255"/>
      <c r="RD33" s="255"/>
      <c r="RE33" s="255"/>
      <c r="RF33" s="255"/>
      <c r="RG33" s="255"/>
      <c r="RH33" s="255"/>
      <c r="RI33" s="255"/>
      <c r="RJ33" s="255"/>
      <c r="RK33" s="255"/>
      <c r="RL33" s="255"/>
      <c r="RM33" s="255"/>
      <c r="RN33" s="255"/>
      <c r="RO33" s="255"/>
      <c r="RP33" s="255"/>
      <c r="RQ33" s="255"/>
      <c r="RR33" s="255"/>
      <c r="RS33" s="255"/>
      <c r="RT33" s="255"/>
      <c r="RU33" s="255"/>
      <c r="RV33" s="255"/>
      <c r="RW33" s="255"/>
      <c r="RX33" s="255"/>
      <c r="RY33" s="255"/>
      <c r="RZ33" s="255"/>
      <c r="SA33" s="255"/>
      <c r="SB33" s="255"/>
      <c r="SC33" s="255"/>
      <c r="SD33" s="255"/>
      <c r="SE33" s="255"/>
      <c r="SF33" s="255"/>
      <c r="SG33" s="255"/>
      <c r="SH33" s="255"/>
      <c r="SI33" s="255"/>
      <c r="SJ33" s="255"/>
      <c r="SK33" s="255"/>
      <c r="SL33" s="255"/>
      <c r="SM33" s="255"/>
      <c r="SN33" s="255"/>
      <c r="SO33" s="255"/>
      <c r="SP33" s="255"/>
      <c r="SQ33" s="255"/>
      <c r="SR33" s="255"/>
      <c r="SS33" s="255"/>
      <c r="ST33" s="255"/>
      <c r="SU33" s="255"/>
      <c r="SV33" s="255"/>
      <c r="SW33" s="255"/>
      <c r="SX33" s="255"/>
      <c r="SY33" s="255"/>
      <c r="SZ33" s="255"/>
      <c r="TA33" s="255"/>
      <c r="TB33" s="255"/>
      <c r="TC33" s="255"/>
      <c r="TD33" s="255"/>
      <c r="TE33" s="255"/>
      <c r="TF33" s="255"/>
      <c r="TG33" s="255"/>
      <c r="TH33" s="255"/>
      <c r="TI33" s="255"/>
      <c r="TJ33" s="255"/>
      <c r="TK33" s="255"/>
      <c r="TL33" s="255"/>
      <c r="TM33" s="255"/>
      <c r="TN33" s="255"/>
      <c r="TO33" s="255"/>
      <c r="TP33" s="255"/>
      <c r="TQ33" s="255"/>
      <c r="TR33" s="255"/>
      <c r="TS33" s="255"/>
      <c r="TT33" s="255"/>
      <c r="TU33" s="255"/>
      <c r="TV33" s="255"/>
      <c r="TW33" s="255"/>
      <c r="TX33" s="255"/>
      <c r="TY33" s="255"/>
      <c r="TZ33" s="255"/>
      <c r="UA33" s="255"/>
      <c r="UB33" s="255"/>
      <c r="UC33" s="255"/>
      <c r="UD33" s="255"/>
      <c r="UE33" s="255"/>
      <c r="UF33" s="255"/>
      <c r="UG33" s="255"/>
      <c r="UH33" s="255"/>
      <c r="UI33" s="255"/>
      <c r="UJ33" s="255"/>
      <c r="UK33" s="255"/>
      <c r="UL33" s="255"/>
      <c r="UM33" s="255"/>
      <c r="UN33" s="255"/>
      <c r="UO33" s="255"/>
      <c r="UP33" s="255"/>
      <c r="UQ33" s="255"/>
      <c r="UR33" s="255"/>
      <c r="US33" s="255"/>
      <c r="UT33" s="255"/>
      <c r="UU33" s="255"/>
      <c r="UV33" s="255"/>
      <c r="UW33" s="255"/>
      <c r="UX33" s="255"/>
      <c r="UY33" s="255"/>
      <c r="UZ33" s="255"/>
      <c r="VA33" s="255"/>
      <c r="VB33" s="255"/>
      <c r="VC33" s="255"/>
      <c r="VD33" s="255"/>
      <c r="VE33" s="255"/>
      <c r="VF33" s="255"/>
      <c r="VG33" s="255"/>
      <c r="VH33" s="255"/>
      <c r="VI33" s="255"/>
      <c r="VJ33" s="255"/>
      <c r="VK33" s="255"/>
      <c r="VL33" s="255"/>
      <c r="VM33" s="255"/>
      <c r="VN33" s="255"/>
      <c r="VO33" s="255"/>
      <c r="VP33" s="255"/>
      <c r="VQ33" s="255"/>
      <c r="VR33" s="255"/>
      <c r="VS33" s="255"/>
      <c r="VT33" s="255"/>
      <c r="VU33" s="255"/>
      <c r="VV33" s="255"/>
      <c r="VW33" s="255"/>
      <c r="VX33" s="255"/>
      <c r="VY33" s="255"/>
      <c r="VZ33" s="255"/>
      <c r="WA33" s="255"/>
      <c r="WB33" s="255"/>
      <c r="WC33" s="255"/>
      <c r="WD33" s="255"/>
      <c r="WE33" s="255"/>
      <c r="WF33" s="255"/>
      <c r="WG33" s="255"/>
      <c r="WH33" s="255"/>
      <c r="WI33" s="255"/>
      <c r="WJ33" s="255"/>
      <c r="WK33" s="255"/>
      <c r="WL33" s="255"/>
      <c r="WM33" s="255"/>
      <c r="WN33" s="255"/>
      <c r="WO33" s="255"/>
      <c r="WP33" s="255"/>
      <c r="WQ33" s="255"/>
      <c r="WR33" s="255"/>
      <c r="WS33" s="255"/>
      <c r="WT33" s="255"/>
      <c r="WU33" s="255"/>
      <c r="WV33" s="255"/>
      <c r="WW33" s="255"/>
      <c r="WX33" s="255"/>
      <c r="WY33" s="255"/>
      <c r="WZ33" s="255"/>
      <c r="XA33" s="255"/>
      <c r="XB33" s="255"/>
      <c r="XC33" s="255"/>
      <c r="XD33" s="255"/>
      <c r="XE33" s="255"/>
      <c r="XF33" s="255"/>
      <c r="XG33" s="255"/>
      <c r="XH33" s="255"/>
      <c r="XI33" s="255"/>
      <c r="XJ33" s="255"/>
      <c r="XK33" s="255"/>
      <c r="XL33" s="255"/>
      <c r="XM33" s="255"/>
      <c r="XN33" s="255"/>
      <c r="XO33" s="255"/>
      <c r="XP33" s="255"/>
      <c r="XQ33" s="255"/>
      <c r="XR33" s="255"/>
      <c r="XS33" s="255"/>
      <c r="XT33" s="255"/>
      <c r="XU33" s="255"/>
      <c r="XV33" s="255"/>
      <c r="XW33" s="255"/>
      <c r="XX33" s="255"/>
      <c r="XY33" s="255"/>
      <c r="XZ33" s="255"/>
      <c r="YA33" s="255"/>
      <c r="YB33" s="255"/>
      <c r="YC33" s="255"/>
      <c r="YD33" s="255"/>
      <c r="YE33" s="255"/>
      <c r="YF33" s="255"/>
      <c r="YG33" s="255"/>
      <c r="YH33" s="255"/>
      <c r="YI33" s="255"/>
      <c r="YJ33" s="255"/>
      <c r="YK33" s="255"/>
      <c r="YL33" s="255"/>
      <c r="YM33" s="255"/>
      <c r="YN33" s="255"/>
      <c r="YO33" s="255"/>
      <c r="YP33" s="255"/>
      <c r="YQ33" s="255"/>
      <c r="YR33" s="255"/>
      <c r="YS33" s="255"/>
      <c r="YT33" s="255"/>
      <c r="YU33" s="255"/>
      <c r="YV33" s="255"/>
      <c r="YW33" s="255"/>
      <c r="YX33" s="255"/>
      <c r="YY33" s="255"/>
      <c r="YZ33" s="255"/>
      <c r="ZA33" s="255"/>
      <c r="ZB33" s="255"/>
      <c r="ZC33" s="255"/>
      <c r="ZD33" s="255"/>
      <c r="ZE33" s="255"/>
      <c r="ZF33" s="255"/>
      <c r="ZG33" s="255"/>
      <c r="ZH33" s="255"/>
      <c r="ZI33" s="255"/>
      <c r="ZJ33" s="255"/>
      <c r="ZK33" s="255"/>
      <c r="ZL33" s="255"/>
      <c r="ZM33" s="255"/>
      <c r="ZN33" s="255"/>
      <c r="ZO33" s="255"/>
      <c r="ZP33" s="255"/>
      <c r="ZQ33" s="255"/>
      <c r="ZR33" s="255"/>
      <c r="ZS33" s="255"/>
      <c r="ZT33" s="255"/>
      <c r="ZU33" s="255"/>
      <c r="ZV33" s="255"/>
      <c r="ZW33" s="255"/>
      <c r="ZX33" s="255"/>
      <c r="ZY33" s="255"/>
      <c r="ZZ33" s="255"/>
      <c r="AAA33" s="255"/>
      <c r="AAB33" s="255"/>
      <c r="AAC33" s="255"/>
      <c r="AAD33" s="255"/>
      <c r="AAE33" s="255"/>
      <c r="AAF33" s="255"/>
      <c r="AAG33" s="255"/>
      <c r="AAH33" s="255"/>
      <c r="AAI33" s="255"/>
      <c r="AAJ33" s="255"/>
      <c r="AAK33" s="255"/>
      <c r="AAL33" s="255"/>
      <c r="AAM33" s="255"/>
      <c r="AAN33" s="255"/>
      <c r="AAO33" s="255"/>
      <c r="AAP33" s="255"/>
      <c r="AAQ33" s="255"/>
      <c r="AAR33" s="255"/>
      <c r="AAS33" s="255"/>
      <c r="AAT33" s="255"/>
      <c r="AAU33" s="255"/>
      <c r="AAV33" s="255"/>
      <c r="AAW33" s="255"/>
      <c r="AAX33" s="255"/>
      <c r="AAY33" s="255"/>
      <c r="AAZ33" s="255"/>
      <c r="ABA33" s="255"/>
      <c r="ABB33" s="255"/>
      <c r="ABC33" s="255"/>
      <c r="ABD33" s="255"/>
      <c r="ABE33" s="255"/>
      <c r="ABF33" s="255"/>
      <c r="ABG33" s="255"/>
      <c r="ABH33" s="255"/>
      <c r="ABI33" s="255"/>
      <c r="ABJ33" s="255"/>
      <c r="ABK33" s="255"/>
      <c r="ABL33" s="255"/>
      <c r="ABM33" s="255"/>
      <c r="ABN33" s="255"/>
      <c r="ABO33" s="255"/>
      <c r="ABP33" s="255"/>
      <c r="ABQ33" s="255"/>
      <c r="ABR33" s="255"/>
      <c r="ABS33" s="255"/>
      <c r="ABT33" s="255"/>
      <c r="ABU33" s="255"/>
      <c r="ABV33" s="255"/>
      <c r="ABW33" s="255"/>
      <c r="ABX33" s="255"/>
      <c r="ABY33" s="255"/>
      <c r="ABZ33" s="255"/>
      <c r="ACA33" s="255"/>
      <c r="ACB33" s="255"/>
      <c r="ACC33" s="255"/>
      <c r="ACD33" s="255"/>
      <c r="ACE33" s="255"/>
      <c r="ACF33" s="255"/>
      <c r="ACG33" s="255"/>
      <c r="ACH33" s="255"/>
      <c r="ACI33" s="255"/>
      <c r="ACJ33" s="255"/>
      <c r="ACK33" s="255"/>
      <c r="ACL33" s="255"/>
      <c r="ACM33" s="255"/>
      <c r="ACN33" s="255"/>
      <c r="ACO33" s="255"/>
      <c r="ACP33" s="255"/>
      <c r="ACQ33" s="255"/>
      <c r="ACR33" s="255"/>
      <c r="ACS33" s="255"/>
      <c r="ACT33" s="255"/>
      <c r="ACU33" s="255"/>
      <c r="ACV33" s="255"/>
      <c r="ACW33" s="255"/>
      <c r="ACX33" s="255"/>
      <c r="ACY33" s="255"/>
      <c r="ACZ33" s="255"/>
      <c r="ADA33" s="255"/>
      <c r="ADB33" s="255"/>
      <c r="ADC33" s="255"/>
      <c r="ADD33" s="255"/>
      <c r="ADE33" s="255"/>
      <c r="ADF33" s="255"/>
      <c r="ADG33" s="255"/>
      <c r="ADH33" s="255"/>
      <c r="ADI33" s="255"/>
      <c r="ADJ33" s="255"/>
      <c r="ADK33" s="255"/>
      <c r="ADL33" s="255"/>
      <c r="ADM33" s="255"/>
      <c r="ADN33" s="255"/>
      <c r="ADO33" s="255"/>
      <c r="ADP33" s="255"/>
      <c r="ADQ33" s="255"/>
      <c r="ADR33" s="255"/>
      <c r="ADS33" s="255"/>
      <c r="ADT33" s="255"/>
      <c r="ADU33" s="255"/>
      <c r="ADV33" s="255"/>
      <c r="ADW33" s="255"/>
      <c r="ADX33" s="255"/>
      <c r="ADY33" s="255"/>
      <c r="ADZ33" s="255"/>
      <c r="AEA33" s="255"/>
      <c r="AEB33" s="255"/>
      <c r="AEC33" s="255"/>
      <c r="AED33" s="255"/>
      <c r="AEE33" s="255"/>
      <c r="AEF33" s="255"/>
      <c r="AEG33" s="255"/>
      <c r="AEH33" s="255"/>
      <c r="AEI33" s="255"/>
      <c r="AEJ33" s="255"/>
      <c r="AEK33" s="255"/>
      <c r="AEL33" s="255"/>
      <c r="AEM33" s="255"/>
      <c r="AEN33" s="255"/>
      <c r="AEO33" s="255"/>
      <c r="AEP33" s="255"/>
      <c r="AEQ33" s="255"/>
      <c r="AER33" s="255"/>
      <c r="AES33" s="255"/>
      <c r="AET33" s="255"/>
      <c r="AEU33" s="255"/>
      <c r="AEV33" s="255"/>
      <c r="AEW33" s="255"/>
      <c r="AEX33" s="255"/>
      <c r="AEY33" s="255"/>
      <c r="AEZ33" s="255"/>
      <c r="AFA33" s="255"/>
      <c r="AFB33" s="255"/>
      <c r="AFC33" s="255"/>
      <c r="AFD33" s="255"/>
      <c r="AFE33" s="255"/>
      <c r="AFF33" s="255"/>
      <c r="AFG33" s="255"/>
      <c r="AFH33" s="255"/>
      <c r="AFI33" s="255"/>
      <c r="AFJ33" s="255"/>
      <c r="AFK33" s="255"/>
      <c r="AFL33" s="255"/>
      <c r="AFM33" s="255"/>
      <c r="AFN33" s="255"/>
      <c r="AFO33" s="255"/>
      <c r="AFP33" s="255"/>
      <c r="AFQ33" s="255"/>
      <c r="AFR33" s="255"/>
      <c r="AFS33" s="255"/>
      <c r="AFT33" s="255"/>
      <c r="AFU33" s="255"/>
      <c r="AFV33" s="255"/>
      <c r="AFW33" s="255"/>
      <c r="AFX33" s="255"/>
      <c r="AFY33" s="255"/>
      <c r="AFZ33" s="255"/>
      <c r="AGA33" s="255"/>
      <c r="AGB33" s="255"/>
      <c r="AGC33" s="255"/>
      <c r="AGD33" s="255"/>
      <c r="AGE33" s="255"/>
      <c r="AGF33" s="255"/>
      <c r="AGG33" s="255"/>
      <c r="AGH33" s="255"/>
      <c r="AGI33" s="255"/>
      <c r="AGJ33" s="255"/>
      <c r="AGK33" s="255"/>
      <c r="AGL33" s="255"/>
      <c r="AGM33" s="255"/>
      <c r="AGN33" s="255"/>
      <c r="AGO33" s="255"/>
      <c r="AGP33" s="255"/>
      <c r="AGQ33" s="255"/>
      <c r="AGR33" s="255"/>
      <c r="AGS33" s="255"/>
      <c r="AGT33" s="255"/>
      <c r="AGU33" s="255"/>
      <c r="AGV33" s="255"/>
      <c r="AGW33" s="255"/>
      <c r="AGX33" s="255"/>
      <c r="AGY33" s="255"/>
      <c r="AGZ33" s="255"/>
      <c r="AHA33" s="255"/>
      <c r="AHB33" s="255"/>
      <c r="AHC33" s="255"/>
      <c r="AHD33" s="255"/>
      <c r="AHE33" s="255"/>
      <c r="AHF33" s="255"/>
      <c r="AHG33" s="255"/>
      <c r="AHH33" s="255"/>
      <c r="AHI33" s="255"/>
      <c r="AHJ33" s="255"/>
      <c r="AHK33" s="255"/>
      <c r="AHL33" s="255"/>
      <c r="AHM33" s="255"/>
      <c r="AHN33" s="255"/>
      <c r="AHO33" s="255"/>
      <c r="AHP33" s="255"/>
      <c r="AHQ33" s="255"/>
      <c r="AHR33" s="255"/>
      <c r="AHS33" s="255"/>
      <c r="AHT33" s="255"/>
      <c r="AHU33" s="255"/>
      <c r="AHV33" s="255"/>
      <c r="AHW33" s="255"/>
      <c r="AHX33" s="255"/>
      <c r="AHY33" s="255"/>
      <c r="AHZ33" s="255"/>
      <c r="AIA33" s="255"/>
      <c r="AIB33" s="255"/>
      <c r="AIC33" s="255"/>
      <c r="AID33" s="255"/>
      <c r="AIE33" s="255"/>
      <c r="AIF33" s="255"/>
      <c r="AIG33" s="255"/>
      <c r="AIH33" s="255"/>
      <c r="AII33" s="255"/>
      <c r="AIJ33" s="255"/>
      <c r="AIK33" s="255"/>
      <c r="AIL33" s="255"/>
      <c r="AIM33" s="255"/>
      <c r="AIN33" s="255"/>
      <c r="AIO33" s="255"/>
      <c r="AIP33" s="255"/>
      <c r="AIQ33" s="255"/>
      <c r="AIR33" s="255"/>
      <c r="AIS33" s="255"/>
      <c r="AIT33" s="255"/>
      <c r="AIU33" s="255"/>
      <c r="AIV33" s="255"/>
      <c r="AIW33" s="255"/>
      <c r="AIX33" s="255"/>
      <c r="AIY33" s="255"/>
      <c r="AIZ33" s="255"/>
      <c r="AJA33" s="255"/>
      <c r="AJB33" s="255"/>
      <c r="AJC33" s="255"/>
      <c r="AJD33" s="255"/>
      <c r="AJE33" s="255"/>
      <c r="AJF33" s="255"/>
      <c r="AJG33" s="255"/>
      <c r="AJH33" s="255"/>
      <c r="AJI33" s="255"/>
      <c r="AJJ33" s="255"/>
      <c r="AJK33" s="255"/>
      <c r="AJL33" s="255"/>
      <c r="AJM33" s="255"/>
      <c r="AJN33" s="255"/>
      <c r="AJO33" s="255"/>
      <c r="AJP33" s="255"/>
      <c r="AJQ33" s="255"/>
      <c r="AJR33" s="255"/>
      <c r="AJS33" s="255"/>
      <c r="AJT33" s="255"/>
      <c r="AJU33" s="255"/>
      <c r="AJV33" s="255"/>
      <c r="AJW33" s="255"/>
      <c r="AJX33" s="255"/>
      <c r="AJY33" s="255"/>
      <c r="AJZ33" s="255"/>
      <c r="AKA33" s="255"/>
      <c r="AKB33" s="255"/>
      <c r="AKC33" s="255"/>
      <c r="AKD33" s="255"/>
      <c r="AKE33" s="255"/>
      <c r="AKF33" s="255"/>
      <c r="AKG33" s="255"/>
      <c r="AKH33" s="255"/>
      <c r="AKI33" s="255"/>
      <c r="AKJ33" s="255"/>
      <c r="AKK33" s="255"/>
      <c r="AKL33" s="255"/>
      <c r="AKM33" s="255"/>
      <c r="AKN33" s="255"/>
      <c r="AKO33" s="255"/>
      <c r="AKP33" s="255"/>
      <c r="AKQ33" s="255"/>
      <c r="AKR33" s="255"/>
      <c r="AKS33" s="255"/>
      <c r="AKT33" s="255"/>
      <c r="AKU33" s="255"/>
      <c r="AKV33" s="255"/>
      <c r="AKW33" s="255"/>
      <c r="AKX33" s="255"/>
      <c r="AKY33" s="255"/>
      <c r="AKZ33" s="255"/>
      <c r="ALA33" s="255"/>
      <c r="ALB33" s="255"/>
      <c r="ALC33" s="255"/>
      <c r="ALD33" s="255"/>
      <c r="ALE33" s="255"/>
      <c r="ALF33" s="255"/>
      <c r="ALG33" s="255"/>
      <c r="ALH33" s="255"/>
      <c r="ALI33" s="255"/>
      <c r="ALJ33" s="255"/>
      <c r="ALK33" s="255"/>
      <c r="ALL33" s="255"/>
      <c r="ALM33" s="255"/>
      <c r="ALN33" s="255"/>
      <c r="ALO33" s="255"/>
      <c r="ALP33" s="255"/>
      <c r="ALQ33" s="255"/>
      <c r="ALR33" s="255"/>
      <c r="ALS33" s="255"/>
      <c r="ALT33" s="255"/>
      <c r="ALU33" s="255"/>
      <c r="ALV33" s="255"/>
      <c r="ALW33" s="255"/>
      <c r="ALX33" s="255"/>
      <c r="ALY33" s="255"/>
      <c r="ALZ33" s="255"/>
      <c r="AMA33" s="255"/>
      <c r="AMB33" s="255"/>
      <c r="AMC33" s="255"/>
      <c r="AMD33" s="255"/>
      <c r="AME33" s="255"/>
      <c r="AMF33" s="255"/>
      <c r="AMG33" s="255"/>
      <c r="AMH33" s="255"/>
      <c r="AMI33" s="255"/>
      <c r="AMJ33" s="255"/>
      <c r="AMK33" s="255"/>
      <c r="AML33" s="255"/>
      <c r="AMM33" s="255"/>
      <c r="AMN33" s="255"/>
      <c r="AMO33" s="255"/>
      <c r="AMP33" s="255"/>
      <c r="AMQ33" s="255"/>
      <c r="AMR33" s="255"/>
      <c r="AMS33" s="255"/>
      <c r="AMT33" s="255"/>
      <c r="AMU33" s="255"/>
      <c r="AMV33" s="255"/>
      <c r="AMW33" s="255"/>
      <c r="AMX33" s="255"/>
      <c r="AMY33" s="255"/>
      <c r="AMZ33" s="255"/>
      <c r="ANA33" s="255"/>
      <c r="ANB33" s="255"/>
      <c r="ANC33" s="255"/>
      <c r="AND33" s="255"/>
      <c r="ANE33" s="255"/>
      <c r="ANF33" s="255"/>
      <c r="ANG33" s="255"/>
      <c r="ANH33" s="255"/>
      <c r="ANI33" s="255"/>
      <c r="ANJ33" s="255"/>
      <c r="ANK33" s="255"/>
      <c r="ANL33" s="255"/>
      <c r="ANM33" s="255"/>
      <c r="ANN33" s="255"/>
      <c r="ANO33" s="255"/>
      <c r="ANP33" s="255"/>
      <c r="ANQ33" s="255"/>
      <c r="ANR33" s="255"/>
      <c r="ANS33" s="255"/>
      <c r="ANT33" s="255"/>
      <c r="ANU33" s="255"/>
      <c r="ANV33" s="255"/>
      <c r="ANW33" s="255"/>
      <c r="ANX33" s="255"/>
      <c r="ANY33" s="255"/>
      <c r="ANZ33" s="255"/>
      <c r="AOA33" s="255"/>
      <c r="AOB33" s="255"/>
      <c r="AOC33" s="255"/>
      <c r="AOD33" s="255"/>
      <c r="AOE33" s="255"/>
      <c r="AOF33" s="255"/>
      <c r="AOG33" s="255"/>
      <c r="AOH33" s="255"/>
      <c r="AOI33" s="255"/>
      <c r="AOJ33" s="255"/>
      <c r="AOK33" s="255"/>
      <c r="AOL33" s="255"/>
      <c r="AOM33" s="255"/>
      <c r="AON33" s="255"/>
      <c r="AOO33" s="255"/>
      <c r="AOP33" s="255"/>
      <c r="AOQ33" s="255"/>
      <c r="AOR33" s="255"/>
      <c r="AOS33" s="255"/>
      <c r="AOT33" s="255"/>
      <c r="AOU33" s="255"/>
      <c r="AOV33" s="255"/>
      <c r="AOW33" s="255"/>
      <c r="AOX33" s="255"/>
      <c r="AOY33" s="255"/>
      <c r="AOZ33" s="255"/>
      <c r="APA33" s="255"/>
      <c r="APB33" s="255"/>
      <c r="APC33" s="255"/>
      <c r="APD33" s="255"/>
      <c r="APE33" s="255"/>
      <c r="APF33" s="255"/>
      <c r="APG33" s="255"/>
      <c r="APH33" s="255"/>
      <c r="API33" s="255"/>
      <c r="APJ33" s="255"/>
      <c r="APK33" s="255"/>
      <c r="APL33" s="255"/>
      <c r="APM33" s="255"/>
      <c r="APN33" s="255"/>
      <c r="APO33" s="255"/>
      <c r="APP33" s="255"/>
      <c r="APQ33" s="255"/>
      <c r="APR33" s="255"/>
      <c r="APS33" s="255"/>
      <c r="APT33" s="255"/>
      <c r="APU33" s="255"/>
      <c r="APV33" s="255"/>
      <c r="APW33" s="255"/>
      <c r="APX33" s="255"/>
      <c r="APY33" s="255"/>
      <c r="APZ33" s="255"/>
      <c r="AQA33" s="255"/>
      <c r="AQB33" s="255"/>
      <c r="AQC33" s="255"/>
      <c r="AQD33" s="255"/>
      <c r="AQE33" s="255"/>
      <c r="AQF33" s="255"/>
      <c r="AQG33" s="255"/>
      <c r="AQH33" s="255"/>
      <c r="AQI33" s="255"/>
      <c r="AQJ33" s="255"/>
      <c r="AQK33" s="255"/>
      <c r="AQL33" s="255"/>
      <c r="AQM33" s="255"/>
      <c r="AQN33" s="255"/>
      <c r="AQO33" s="255"/>
      <c r="AQP33" s="255"/>
      <c r="AQQ33" s="255"/>
      <c r="AQR33" s="255"/>
      <c r="AQS33" s="255"/>
      <c r="AQT33" s="255"/>
      <c r="AQU33" s="255"/>
      <c r="AQV33" s="255"/>
      <c r="AQW33" s="255"/>
      <c r="AQX33" s="255"/>
      <c r="AQY33" s="255"/>
      <c r="AQZ33" s="255"/>
      <c r="ARA33" s="255"/>
      <c r="ARB33" s="255"/>
      <c r="ARC33" s="255"/>
      <c r="ARD33" s="255"/>
      <c r="ARE33" s="255"/>
      <c r="ARF33" s="255"/>
      <c r="ARG33" s="255"/>
      <c r="ARH33" s="255"/>
      <c r="ARI33" s="255"/>
      <c r="ARJ33" s="255"/>
      <c r="ARK33" s="255"/>
      <c r="ARL33" s="255"/>
      <c r="ARM33" s="255"/>
      <c r="ARN33" s="255"/>
      <c r="ARO33" s="255"/>
      <c r="ARP33" s="255"/>
      <c r="ARQ33" s="255"/>
      <c r="ARR33" s="255"/>
      <c r="ARS33" s="255"/>
      <c r="ART33" s="255"/>
      <c r="ARU33" s="255"/>
      <c r="ARV33" s="255"/>
      <c r="ARW33" s="255"/>
      <c r="ARX33" s="255"/>
      <c r="ARY33" s="255"/>
      <c r="ARZ33" s="255"/>
      <c r="ASA33" s="255"/>
      <c r="ASB33" s="255"/>
      <c r="ASC33" s="255"/>
      <c r="ASD33" s="255"/>
      <c r="ASE33" s="255"/>
      <c r="ASF33" s="255"/>
      <c r="ASG33" s="255"/>
      <c r="ASH33" s="255"/>
      <c r="ASI33" s="255"/>
      <c r="ASJ33" s="255"/>
      <c r="ASK33" s="255"/>
      <c r="ASL33" s="255"/>
      <c r="ASM33" s="255"/>
      <c r="ASN33" s="255"/>
      <c r="ASO33" s="255"/>
      <c r="ASP33" s="255"/>
      <c r="ASQ33" s="255"/>
      <c r="ASR33" s="255"/>
      <c r="ASS33" s="255"/>
      <c r="AST33" s="255"/>
      <c r="ASU33" s="255"/>
      <c r="ASV33" s="255"/>
      <c r="ASW33" s="255"/>
      <c r="ASX33" s="255"/>
      <c r="ASY33" s="255"/>
      <c r="ASZ33" s="255"/>
      <c r="ATA33" s="255"/>
      <c r="ATB33" s="255"/>
      <c r="ATC33" s="255"/>
      <c r="ATD33" s="255"/>
      <c r="ATE33" s="255"/>
      <c r="ATF33" s="255"/>
      <c r="ATG33" s="255"/>
      <c r="ATH33" s="255"/>
      <c r="ATI33" s="255"/>
      <c r="ATJ33" s="255"/>
      <c r="ATK33" s="255"/>
      <c r="ATL33" s="255"/>
      <c r="ATM33" s="255"/>
      <c r="ATN33" s="255"/>
      <c r="ATO33" s="255"/>
      <c r="ATP33" s="255"/>
      <c r="ATQ33" s="255"/>
      <c r="ATR33" s="255"/>
      <c r="ATS33" s="255"/>
      <c r="ATT33" s="255"/>
      <c r="ATU33" s="255"/>
      <c r="ATV33" s="255"/>
      <c r="ATW33" s="255"/>
      <c r="ATX33" s="255"/>
      <c r="ATY33" s="255"/>
      <c r="ATZ33" s="255"/>
      <c r="AUA33" s="255"/>
      <c r="AUB33" s="255"/>
      <c r="AUC33" s="255"/>
      <c r="AUD33" s="255"/>
      <c r="AUE33" s="255"/>
      <c r="AUF33" s="255"/>
      <c r="AUG33" s="255"/>
      <c r="AUH33" s="255"/>
      <c r="AUI33" s="255"/>
      <c r="AUJ33" s="255"/>
      <c r="AUK33" s="255"/>
      <c r="AUL33" s="255"/>
      <c r="AUM33" s="255"/>
      <c r="AUN33" s="255"/>
      <c r="AUO33" s="255"/>
      <c r="AUP33" s="255"/>
      <c r="AUQ33" s="255"/>
      <c r="AUR33" s="255"/>
      <c r="AUS33" s="255"/>
      <c r="AUT33" s="255"/>
      <c r="AUU33" s="255"/>
      <c r="AUV33" s="255"/>
      <c r="AUW33" s="255"/>
      <c r="AUX33" s="255"/>
      <c r="AUY33" s="255"/>
      <c r="AUZ33" s="255"/>
      <c r="AVA33" s="255"/>
      <c r="AVB33" s="255"/>
      <c r="AVC33" s="255"/>
      <c r="AVD33" s="255"/>
      <c r="AVE33" s="255"/>
      <c r="AVF33" s="255"/>
      <c r="AVG33" s="255"/>
      <c r="AVH33" s="255"/>
      <c r="AVI33" s="255"/>
      <c r="AVJ33" s="255"/>
      <c r="AVK33" s="255"/>
      <c r="AVL33" s="255"/>
      <c r="AVM33" s="255"/>
      <c r="AVN33" s="255"/>
      <c r="AVO33" s="255"/>
      <c r="AVP33" s="255"/>
      <c r="AVQ33" s="255"/>
      <c r="AVR33" s="255"/>
      <c r="AVS33" s="255"/>
      <c r="AVT33" s="255"/>
      <c r="AVU33" s="255"/>
      <c r="AVV33" s="255"/>
      <c r="AVW33" s="255"/>
      <c r="AVX33" s="255"/>
      <c r="AVY33" s="255"/>
      <c r="AVZ33" s="255"/>
      <c r="AWA33" s="255"/>
      <c r="AWB33" s="255"/>
      <c r="AWC33" s="255"/>
      <c r="AWD33" s="255"/>
      <c r="AWE33" s="255"/>
      <c r="AWF33" s="255"/>
      <c r="AWG33" s="255"/>
      <c r="AWH33" s="255"/>
      <c r="AWI33" s="255"/>
      <c r="AWJ33" s="255"/>
      <c r="AWK33" s="255"/>
      <c r="AWL33" s="255"/>
      <c r="AWM33" s="255"/>
      <c r="AWN33" s="255"/>
      <c r="AWO33" s="255"/>
      <c r="AWP33" s="255"/>
      <c r="AWQ33" s="255"/>
      <c r="AWR33" s="255"/>
      <c r="AWS33" s="255"/>
      <c r="AWT33" s="255"/>
      <c r="AWU33" s="255"/>
      <c r="AWV33" s="255"/>
      <c r="AWW33" s="255"/>
      <c r="AWX33" s="255"/>
      <c r="AWY33" s="255"/>
      <c r="AWZ33" s="255"/>
      <c r="AXA33" s="255"/>
      <c r="AXB33" s="255"/>
      <c r="AXC33" s="255"/>
      <c r="AXD33" s="255"/>
      <c r="AXE33" s="255"/>
      <c r="AXF33" s="255"/>
      <c r="AXG33" s="255"/>
      <c r="AXH33" s="255"/>
      <c r="AXI33" s="255"/>
      <c r="AXJ33" s="255"/>
      <c r="AXK33" s="255"/>
      <c r="AXL33" s="255"/>
      <c r="AXM33" s="255"/>
      <c r="AXN33" s="255"/>
      <c r="AXO33" s="255"/>
      <c r="AXP33" s="255"/>
      <c r="AXQ33" s="255"/>
      <c r="AXR33" s="255"/>
      <c r="AXS33" s="255"/>
      <c r="AXT33" s="255"/>
      <c r="AXU33" s="255"/>
      <c r="AXV33" s="255"/>
      <c r="AXW33" s="255"/>
      <c r="AXX33" s="255"/>
      <c r="AXY33" s="255"/>
      <c r="AXZ33" s="255"/>
      <c r="AYA33" s="255"/>
      <c r="AYB33" s="255"/>
      <c r="AYC33" s="255"/>
      <c r="AYD33" s="255"/>
      <c r="AYE33" s="255"/>
      <c r="AYF33" s="255"/>
      <c r="AYG33" s="255"/>
      <c r="AYH33" s="255"/>
      <c r="AYI33" s="255"/>
      <c r="AYJ33" s="255"/>
      <c r="AYK33" s="255"/>
      <c r="AYL33" s="255"/>
      <c r="AYM33" s="255"/>
      <c r="AYN33" s="255"/>
      <c r="AYO33" s="255"/>
      <c r="AYP33" s="255"/>
      <c r="AYQ33" s="255"/>
      <c r="AYR33" s="255"/>
      <c r="AYS33" s="255"/>
      <c r="AYT33" s="255"/>
      <c r="AYU33" s="255"/>
      <c r="AYV33" s="255"/>
      <c r="AYW33" s="255"/>
      <c r="AYX33" s="255"/>
      <c r="AYY33" s="255"/>
      <c r="AYZ33" s="255"/>
      <c r="AZA33" s="255"/>
      <c r="AZB33" s="255"/>
      <c r="AZC33" s="255"/>
      <c r="AZD33" s="255"/>
      <c r="AZE33" s="255"/>
      <c r="AZF33" s="255"/>
      <c r="AZG33" s="255"/>
      <c r="AZH33" s="255"/>
      <c r="AZI33" s="255"/>
      <c r="AZJ33" s="255"/>
      <c r="AZK33" s="255"/>
      <c r="AZL33" s="255"/>
      <c r="AZM33" s="255"/>
      <c r="AZN33" s="255"/>
      <c r="AZO33" s="255"/>
      <c r="AZP33" s="255"/>
      <c r="AZQ33" s="255"/>
      <c r="AZR33" s="255"/>
      <c r="AZS33" s="255"/>
      <c r="AZT33" s="255"/>
      <c r="AZU33" s="255"/>
      <c r="AZV33" s="255"/>
      <c r="AZW33" s="255"/>
      <c r="AZX33" s="255"/>
      <c r="AZY33" s="255"/>
      <c r="AZZ33" s="255"/>
      <c r="BAA33" s="255"/>
      <c r="BAB33" s="255"/>
      <c r="BAC33" s="255"/>
      <c r="BAD33" s="255"/>
      <c r="BAE33" s="255"/>
      <c r="BAF33" s="255"/>
      <c r="BAG33" s="255"/>
      <c r="BAH33" s="255"/>
      <c r="BAI33" s="255"/>
      <c r="BAJ33" s="255"/>
      <c r="BAK33" s="255"/>
      <c r="BAL33" s="255"/>
      <c r="BAM33" s="255"/>
      <c r="BAN33" s="255"/>
      <c r="BAO33" s="255"/>
      <c r="BAP33" s="255"/>
      <c r="BAQ33" s="255"/>
      <c r="BAR33" s="255"/>
      <c r="BAS33" s="255"/>
      <c r="BAT33" s="255"/>
      <c r="BAU33" s="255"/>
      <c r="BAV33" s="255"/>
      <c r="BAW33" s="255"/>
      <c r="BAX33" s="255"/>
      <c r="BAY33" s="255"/>
      <c r="BAZ33" s="255"/>
      <c r="BBA33" s="255"/>
      <c r="BBB33" s="255"/>
      <c r="BBC33" s="255"/>
      <c r="BBD33" s="255"/>
      <c r="BBE33" s="255"/>
      <c r="BBF33" s="255"/>
      <c r="BBG33" s="255"/>
      <c r="BBH33" s="255"/>
      <c r="BBI33" s="255"/>
      <c r="BBJ33" s="255"/>
      <c r="BBK33" s="255"/>
      <c r="BBL33" s="255"/>
      <c r="BBM33" s="255"/>
      <c r="BBN33" s="255"/>
      <c r="BBO33" s="255"/>
      <c r="BBP33" s="255"/>
      <c r="BBQ33" s="255"/>
      <c r="BBR33" s="255"/>
      <c r="BBS33" s="255"/>
      <c r="BBT33" s="255"/>
      <c r="BBU33" s="255"/>
      <c r="BBV33" s="255"/>
      <c r="BBW33" s="255"/>
      <c r="BBX33" s="255"/>
      <c r="BBY33" s="255"/>
      <c r="BBZ33" s="255"/>
      <c r="BCA33" s="255"/>
      <c r="BCB33" s="255"/>
      <c r="BCC33" s="255"/>
      <c r="BCD33" s="255"/>
      <c r="BCE33" s="255"/>
      <c r="BCF33" s="255"/>
      <c r="BCG33" s="255"/>
      <c r="BCH33" s="255"/>
      <c r="BCI33" s="255"/>
      <c r="BCJ33" s="255"/>
      <c r="BCK33" s="255"/>
      <c r="BCL33" s="255"/>
      <c r="BCM33" s="255"/>
      <c r="BCN33" s="255"/>
      <c r="BCO33" s="255"/>
      <c r="BCP33" s="255"/>
      <c r="BCQ33" s="255"/>
      <c r="BCR33" s="255"/>
      <c r="BCS33" s="255"/>
      <c r="BCT33" s="255"/>
      <c r="BCU33" s="255"/>
      <c r="BCV33" s="255"/>
      <c r="BCW33" s="255"/>
      <c r="BCX33" s="255"/>
      <c r="BCY33" s="255"/>
      <c r="BCZ33" s="255"/>
      <c r="BDA33" s="255"/>
      <c r="BDB33" s="255"/>
      <c r="BDC33" s="255"/>
      <c r="BDD33" s="255"/>
      <c r="BDE33" s="255"/>
      <c r="BDF33" s="255"/>
      <c r="BDG33" s="255"/>
      <c r="BDH33" s="255"/>
      <c r="BDI33" s="255"/>
      <c r="BDJ33" s="255"/>
      <c r="BDK33" s="255"/>
      <c r="BDL33" s="255"/>
      <c r="BDM33" s="255"/>
      <c r="BDN33" s="255"/>
      <c r="BDO33" s="255"/>
      <c r="BDP33" s="255"/>
      <c r="BDQ33" s="255"/>
      <c r="BDR33" s="255"/>
      <c r="BDS33" s="255"/>
      <c r="BDT33" s="255"/>
      <c r="BDU33" s="255"/>
      <c r="BDV33" s="255"/>
      <c r="BDW33" s="255"/>
      <c r="BDX33" s="255"/>
      <c r="BDY33" s="255"/>
      <c r="BDZ33" s="255"/>
      <c r="BEA33" s="255"/>
      <c r="BEB33" s="255"/>
      <c r="BEC33" s="255"/>
      <c r="BED33" s="255"/>
      <c r="BEE33" s="255"/>
      <c r="BEF33" s="255"/>
      <c r="BEG33" s="255"/>
      <c r="BEH33" s="255"/>
      <c r="BEI33" s="255"/>
      <c r="BEJ33" s="255"/>
      <c r="BEK33" s="255"/>
      <c r="BEL33" s="255"/>
      <c r="BEM33" s="255"/>
      <c r="BEN33" s="255"/>
      <c r="BEO33" s="255"/>
      <c r="BEP33" s="255"/>
      <c r="BEQ33" s="255"/>
      <c r="BER33" s="255"/>
      <c r="BES33" s="255"/>
      <c r="BET33" s="255"/>
      <c r="BEU33" s="255"/>
      <c r="BEV33" s="255"/>
      <c r="BEW33" s="255"/>
      <c r="BEX33" s="255"/>
      <c r="BEY33" s="255"/>
      <c r="BEZ33" s="255"/>
      <c r="BFA33" s="255"/>
      <c r="BFB33" s="255"/>
      <c r="BFC33" s="255"/>
      <c r="BFD33" s="255"/>
      <c r="BFE33" s="255"/>
      <c r="BFF33" s="255"/>
      <c r="BFG33" s="255"/>
      <c r="BFH33" s="255"/>
      <c r="BFI33" s="255"/>
      <c r="BFJ33" s="255"/>
      <c r="BFK33" s="255"/>
      <c r="BFL33" s="255"/>
      <c r="BFM33" s="255"/>
      <c r="BFN33" s="255"/>
      <c r="BFO33" s="255"/>
      <c r="BFP33" s="255"/>
      <c r="BFQ33" s="255"/>
      <c r="BFR33" s="255"/>
      <c r="BFS33" s="255"/>
      <c r="BFT33" s="255"/>
      <c r="BFU33" s="255"/>
      <c r="BFV33" s="255"/>
      <c r="BFW33" s="255"/>
      <c r="BFX33" s="255"/>
      <c r="BFY33" s="255"/>
      <c r="BFZ33" s="255"/>
      <c r="BGA33" s="255"/>
      <c r="BGB33" s="255"/>
      <c r="BGC33" s="255"/>
      <c r="BGD33" s="255"/>
      <c r="BGE33" s="255"/>
      <c r="BGF33" s="255"/>
      <c r="BGG33" s="255"/>
      <c r="BGH33" s="255"/>
      <c r="BGI33" s="255"/>
      <c r="BGJ33" s="255"/>
      <c r="BGK33" s="255"/>
      <c r="BGL33" s="255"/>
      <c r="BGM33" s="255"/>
      <c r="BGN33" s="255"/>
      <c r="BGO33" s="255"/>
      <c r="BGP33" s="255"/>
      <c r="BGQ33" s="255"/>
      <c r="BGR33" s="255"/>
      <c r="BGS33" s="255"/>
      <c r="BGT33" s="255"/>
      <c r="BGU33" s="255"/>
      <c r="BGV33" s="255"/>
      <c r="BGW33" s="255"/>
      <c r="BGX33" s="255"/>
      <c r="BGY33" s="255"/>
      <c r="BGZ33" s="255"/>
      <c r="BHA33" s="255"/>
      <c r="BHB33" s="255"/>
      <c r="BHC33" s="255"/>
      <c r="BHD33" s="255"/>
      <c r="BHE33" s="255"/>
      <c r="BHF33" s="255"/>
      <c r="BHG33" s="255"/>
      <c r="BHH33" s="255"/>
      <c r="BHI33" s="255"/>
      <c r="BHJ33" s="255"/>
      <c r="BHK33" s="255"/>
      <c r="BHL33" s="255"/>
      <c r="BHM33" s="255"/>
      <c r="BHN33" s="255"/>
      <c r="BHO33" s="255"/>
      <c r="BHP33" s="255"/>
      <c r="BHQ33" s="255"/>
      <c r="BHR33" s="255"/>
      <c r="BHS33" s="255"/>
      <c r="BHT33" s="255"/>
      <c r="BHU33" s="255"/>
      <c r="BHV33" s="255"/>
      <c r="BHW33" s="255"/>
      <c r="BHX33" s="255"/>
      <c r="BHY33" s="255"/>
      <c r="BHZ33" s="255"/>
      <c r="BIA33" s="255"/>
      <c r="BIB33" s="255"/>
      <c r="BIC33" s="255"/>
      <c r="BID33" s="255"/>
      <c r="BIE33" s="255"/>
      <c r="BIF33" s="255"/>
      <c r="BIG33" s="255"/>
      <c r="BIH33" s="255"/>
      <c r="BII33" s="255"/>
      <c r="BIJ33" s="255"/>
      <c r="BIK33" s="255"/>
      <c r="BIL33" s="255"/>
      <c r="BIM33" s="255"/>
      <c r="BIN33" s="255"/>
      <c r="BIO33" s="255"/>
      <c r="BIP33" s="255"/>
      <c r="BIQ33" s="255"/>
      <c r="BIR33" s="255"/>
      <c r="BIS33" s="255"/>
      <c r="BIT33" s="255"/>
      <c r="BIU33" s="255"/>
      <c r="BIV33" s="255"/>
      <c r="BIW33" s="255"/>
      <c r="BIX33" s="255"/>
      <c r="BIY33" s="255"/>
      <c r="BIZ33" s="255"/>
      <c r="BJA33" s="255"/>
      <c r="BJB33" s="255"/>
      <c r="BJC33" s="255"/>
      <c r="BJD33" s="255"/>
      <c r="BJE33" s="255"/>
      <c r="BJF33" s="255"/>
      <c r="BJG33" s="255"/>
      <c r="BJH33" s="255"/>
      <c r="BJI33" s="255"/>
      <c r="BJJ33" s="255"/>
      <c r="BJK33" s="255"/>
      <c r="BJL33" s="255"/>
      <c r="BJM33" s="255"/>
      <c r="BJN33" s="255"/>
      <c r="BJO33" s="255"/>
      <c r="BJP33" s="255"/>
      <c r="BJQ33" s="255"/>
      <c r="BJR33" s="255"/>
      <c r="BJS33" s="255"/>
      <c r="BJT33" s="255"/>
      <c r="BJU33" s="255"/>
      <c r="BJV33" s="255"/>
      <c r="BJW33" s="255"/>
      <c r="BJX33" s="255"/>
      <c r="BJY33" s="255"/>
      <c r="BJZ33" s="255"/>
      <c r="BKA33" s="255"/>
      <c r="BKB33" s="255"/>
      <c r="BKC33" s="255"/>
      <c r="BKD33" s="255"/>
      <c r="BKE33" s="255"/>
      <c r="BKF33" s="255"/>
      <c r="BKG33" s="255"/>
      <c r="BKH33" s="255"/>
      <c r="BKI33" s="255"/>
      <c r="BKJ33" s="255"/>
      <c r="BKK33" s="255"/>
      <c r="BKL33" s="255"/>
      <c r="BKM33" s="255"/>
      <c r="BKN33" s="255"/>
      <c r="BKO33" s="255"/>
      <c r="BKP33" s="255"/>
      <c r="BKQ33" s="255"/>
      <c r="BKR33" s="255"/>
      <c r="BKS33" s="255"/>
      <c r="BKT33" s="255"/>
      <c r="BKU33" s="255"/>
      <c r="BKV33" s="255"/>
      <c r="BKW33" s="255"/>
      <c r="BKX33" s="255"/>
      <c r="BKY33" s="255"/>
      <c r="BKZ33" s="255"/>
      <c r="BLA33" s="255"/>
      <c r="BLB33" s="255"/>
      <c r="BLC33" s="255"/>
      <c r="BLD33" s="255"/>
      <c r="BLE33" s="255"/>
      <c r="BLF33" s="255"/>
      <c r="BLG33" s="255"/>
      <c r="BLH33" s="255"/>
      <c r="BLI33" s="255"/>
      <c r="BLJ33" s="255"/>
      <c r="BLK33" s="255"/>
      <c r="BLL33" s="255"/>
      <c r="BLM33" s="255"/>
      <c r="BLN33" s="255"/>
      <c r="BLO33" s="255"/>
      <c r="BLP33" s="255"/>
      <c r="BLQ33" s="255"/>
      <c r="BLR33" s="255"/>
      <c r="BLS33" s="255"/>
      <c r="BLT33" s="255"/>
      <c r="BLU33" s="255"/>
      <c r="BLV33" s="255"/>
      <c r="BLW33" s="255"/>
      <c r="BLX33" s="255"/>
      <c r="BLY33" s="255"/>
      <c r="BLZ33" s="255"/>
      <c r="BMA33" s="255"/>
      <c r="BMB33" s="255"/>
      <c r="BMC33" s="255"/>
      <c r="BMD33" s="255"/>
      <c r="BME33" s="255"/>
      <c r="BMF33" s="255"/>
      <c r="BMG33" s="255"/>
      <c r="BMH33" s="255"/>
      <c r="BMI33" s="255"/>
      <c r="BMJ33" s="255"/>
      <c r="BMK33" s="255"/>
      <c r="BML33" s="255"/>
      <c r="BMM33" s="255"/>
      <c r="BMN33" s="255"/>
      <c r="BMO33" s="255"/>
      <c r="BMP33" s="255"/>
      <c r="BMQ33" s="255"/>
      <c r="BMR33" s="255"/>
      <c r="BMS33" s="255"/>
      <c r="BMT33" s="255"/>
      <c r="BMU33" s="255"/>
      <c r="BMV33" s="255"/>
      <c r="BMW33" s="255"/>
      <c r="BMX33" s="255"/>
      <c r="BMY33" s="255"/>
      <c r="BMZ33" s="255"/>
      <c r="BNA33" s="255"/>
      <c r="BNB33" s="255"/>
      <c r="BNC33" s="255"/>
      <c r="BND33" s="255"/>
      <c r="BNE33" s="255"/>
      <c r="BNF33" s="255"/>
      <c r="BNG33" s="255"/>
      <c r="BNH33" s="255"/>
      <c r="BNI33" s="255"/>
      <c r="BNJ33" s="255"/>
      <c r="BNK33" s="255"/>
      <c r="BNL33" s="255"/>
      <c r="BNM33" s="255"/>
      <c r="BNN33" s="255"/>
      <c r="BNO33" s="255"/>
      <c r="BNP33" s="255"/>
      <c r="BNQ33" s="255"/>
      <c r="BNR33" s="255"/>
      <c r="BNS33" s="255"/>
      <c r="BNT33" s="255"/>
      <c r="BNU33" s="255"/>
      <c r="BNV33" s="255"/>
      <c r="BNW33" s="255"/>
      <c r="BNX33" s="255"/>
      <c r="BNY33" s="255"/>
      <c r="BNZ33" s="255"/>
      <c r="BOA33" s="255"/>
      <c r="BOB33" s="255"/>
      <c r="BOC33" s="255"/>
      <c r="BOD33" s="255"/>
      <c r="BOE33" s="255"/>
      <c r="BOF33" s="255"/>
      <c r="BOG33" s="255"/>
      <c r="BOH33" s="255"/>
      <c r="BOI33" s="255"/>
      <c r="BOJ33" s="255"/>
      <c r="BOK33" s="255"/>
      <c r="BOL33" s="255"/>
      <c r="BOM33" s="255"/>
      <c r="BON33" s="255"/>
      <c r="BOO33" s="255"/>
      <c r="BOP33" s="255"/>
      <c r="BOQ33" s="255"/>
      <c r="BOR33" s="255"/>
      <c r="BOS33" s="255"/>
      <c r="BOT33" s="255"/>
      <c r="BOU33" s="255"/>
      <c r="BOV33" s="255"/>
      <c r="BOW33" s="255"/>
      <c r="BOX33" s="255"/>
      <c r="BOY33" s="255"/>
      <c r="BOZ33" s="255"/>
      <c r="BPA33" s="255"/>
      <c r="BPB33" s="255"/>
      <c r="BPC33" s="255"/>
      <c r="BPD33" s="255"/>
      <c r="BPE33" s="255"/>
      <c r="BPF33" s="255"/>
      <c r="BPG33" s="255"/>
      <c r="BPH33" s="255"/>
      <c r="BPI33" s="255"/>
      <c r="BPJ33" s="255"/>
      <c r="BPK33" s="255"/>
      <c r="BPL33" s="255"/>
      <c r="BPM33" s="255"/>
      <c r="BPN33" s="255"/>
      <c r="BPO33" s="255"/>
      <c r="BPP33" s="255"/>
      <c r="BPQ33" s="255"/>
      <c r="BPR33" s="255"/>
      <c r="BPS33" s="255"/>
      <c r="BPT33" s="255"/>
      <c r="BPU33" s="255"/>
      <c r="BPV33" s="255"/>
      <c r="BPW33" s="255"/>
      <c r="BPX33" s="255"/>
      <c r="BPY33" s="255"/>
      <c r="BPZ33" s="255"/>
      <c r="BQA33" s="255"/>
      <c r="BQB33" s="255"/>
      <c r="BQC33" s="255"/>
      <c r="BQD33" s="255"/>
      <c r="BQE33" s="255"/>
      <c r="BQF33" s="255"/>
      <c r="BQG33" s="255"/>
      <c r="BQH33" s="255"/>
      <c r="BQI33" s="255"/>
      <c r="BQJ33" s="255"/>
      <c r="BQK33" s="255"/>
      <c r="BQL33" s="255"/>
      <c r="BQM33" s="255"/>
      <c r="BQN33" s="255"/>
      <c r="BQO33" s="255"/>
      <c r="BQP33" s="255"/>
      <c r="BQQ33" s="255"/>
      <c r="BQR33" s="255"/>
      <c r="BQS33" s="255"/>
      <c r="BQT33" s="255"/>
      <c r="BQU33" s="255"/>
      <c r="BQV33" s="255"/>
      <c r="BQW33" s="255"/>
      <c r="BQX33" s="255"/>
      <c r="BQY33" s="255"/>
      <c r="BQZ33" s="255"/>
      <c r="BRA33" s="255"/>
      <c r="BRB33" s="255"/>
      <c r="BRC33" s="255"/>
      <c r="BRD33" s="255"/>
      <c r="BRE33" s="255"/>
      <c r="BRF33" s="255"/>
      <c r="BRG33" s="255"/>
      <c r="BRH33" s="255"/>
      <c r="BRI33" s="255"/>
      <c r="BRJ33" s="255"/>
      <c r="BRK33" s="255"/>
      <c r="BRL33" s="255"/>
      <c r="BRM33" s="255"/>
      <c r="BRN33" s="255"/>
      <c r="BRO33" s="255"/>
      <c r="BRP33" s="255"/>
      <c r="BRQ33" s="255"/>
      <c r="BRR33" s="255"/>
      <c r="BRS33" s="255"/>
      <c r="BRT33" s="255"/>
      <c r="BRU33" s="255"/>
      <c r="BRV33" s="255"/>
      <c r="BRW33" s="255"/>
      <c r="BRX33" s="255"/>
      <c r="BRY33" s="255"/>
      <c r="BRZ33" s="255"/>
      <c r="BSA33" s="255"/>
      <c r="BSB33" s="255"/>
      <c r="BSC33" s="255"/>
      <c r="BSD33" s="255"/>
      <c r="BSE33" s="255"/>
      <c r="BSF33" s="255"/>
      <c r="BSG33" s="255"/>
      <c r="BSH33" s="255"/>
      <c r="BSI33" s="255"/>
      <c r="BSJ33" s="255"/>
      <c r="BSK33" s="255"/>
      <c r="BSL33" s="255"/>
      <c r="BSM33" s="255"/>
      <c r="BSN33" s="255"/>
      <c r="BSO33" s="255"/>
      <c r="BSP33" s="255"/>
      <c r="BSQ33" s="255"/>
      <c r="BSR33" s="255"/>
      <c r="BSS33" s="255"/>
      <c r="BST33" s="255"/>
      <c r="BSU33" s="255"/>
      <c r="BSV33" s="255"/>
      <c r="BSW33" s="255"/>
      <c r="BSX33" s="255"/>
      <c r="BSY33" s="255"/>
      <c r="BSZ33" s="255"/>
      <c r="BTA33" s="255"/>
      <c r="BTB33" s="255"/>
      <c r="BTC33" s="255"/>
      <c r="BTD33" s="255"/>
      <c r="BTE33" s="255"/>
      <c r="BTF33" s="255"/>
      <c r="BTG33" s="255"/>
      <c r="BTH33" s="255"/>
      <c r="BTI33" s="255"/>
      <c r="BTJ33" s="255"/>
      <c r="BTK33" s="255"/>
      <c r="BTL33" s="255"/>
      <c r="BTM33" s="255"/>
      <c r="BTN33" s="255"/>
      <c r="BTO33" s="255"/>
      <c r="BTP33" s="255"/>
      <c r="BTQ33" s="255"/>
      <c r="BTR33" s="255"/>
      <c r="BTS33" s="255"/>
      <c r="BTT33" s="255"/>
      <c r="BTU33" s="255"/>
      <c r="BTV33" s="255"/>
      <c r="BTW33" s="255"/>
      <c r="BTX33" s="255"/>
      <c r="BTY33" s="255"/>
      <c r="BTZ33" s="255"/>
      <c r="BUA33" s="255"/>
      <c r="BUB33" s="255"/>
      <c r="BUC33" s="255"/>
      <c r="BUD33" s="255"/>
      <c r="BUE33" s="255"/>
      <c r="BUF33" s="255"/>
      <c r="BUG33" s="255"/>
      <c r="BUH33" s="255"/>
      <c r="BUI33" s="255"/>
      <c r="BUJ33" s="255"/>
      <c r="BUK33" s="255"/>
      <c r="BUL33" s="255"/>
      <c r="BUM33" s="255"/>
      <c r="BUN33" s="255"/>
      <c r="BUO33" s="255"/>
      <c r="BUP33" s="255"/>
      <c r="BUQ33" s="255"/>
      <c r="BUR33" s="255"/>
      <c r="BUS33" s="255"/>
      <c r="BUT33" s="255"/>
      <c r="BUU33" s="255"/>
      <c r="BUV33" s="255"/>
      <c r="BUW33" s="255"/>
      <c r="BUX33" s="255"/>
      <c r="BUY33" s="255"/>
      <c r="BUZ33" s="255"/>
      <c r="BVA33" s="255"/>
      <c r="BVB33" s="255"/>
      <c r="BVC33" s="255"/>
      <c r="BVD33" s="255"/>
      <c r="BVE33" s="255"/>
      <c r="BVF33" s="255"/>
      <c r="BVG33" s="255"/>
      <c r="BVH33" s="255"/>
      <c r="BVI33" s="255"/>
      <c r="BVJ33" s="255"/>
      <c r="BVK33" s="255"/>
      <c r="BVL33" s="255"/>
      <c r="BVM33" s="255"/>
      <c r="BVN33" s="255"/>
      <c r="BVO33" s="255"/>
      <c r="BVP33" s="255"/>
      <c r="BVQ33" s="255"/>
      <c r="BVR33" s="255"/>
      <c r="BVS33" s="255"/>
      <c r="BVT33" s="255"/>
      <c r="BVU33" s="255"/>
      <c r="BVV33" s="255"/>
      <c r="BVW33" s="255"/>
      <c r="BVX33" s="255"/>
      <c r="BVY33" s="255"/>
      <c r="BVZ33" s="255"/>
      <c r="BWA33" s="255"/>
      <c r="BWB33" s="255"/>
      <c r="BWC33" s="255"/>
      <c r="BWD33" s="255"/>
      <c r="BWE33" s="255"/>
      <c r="BWF33" s="255"/>
      <c r="BWG33" s="255"/>
      <c r="BWH33" s="255"/>
      <c r="BWI33" s="255"/>
      <c r="BWJ33" s="255"/>
      <c r="BWK33" s="255"/>
      <c r="BWL33" s="255"/>
      <c r="BWM33" s="255"/>
      <c r="BWN33" s="255"/>
      <c r="BWO33" s="255"/>
      <c r="BWP33" s="255"/>
      <c r="BWQ33" s="255"/>
      <c r="BWR33" s="255"/>
      <c r="BWS33" s="255"/>
      <c r="BWT33" s="255"/>
      <c r="BWU33" s="255"/>
      <c r="BWV33" s="255"/>
      <c r="BWW33" s="255"/>
      <c r="BWX33" s="255"/>
      <c r="BWY33" s="255"/>
      <c r="BWZ33" s="255"/>
      <c r="BXA33" s="255"/>
      <c r="BXB33" s="255"/>
      <c r="BXC33" s="255"/>
      <c r="BXD33" s="255"/>
      <c r="BXE33" s="255"/>
      <c r="BXF33" s="255"/>
      <c r="BXG33" s="255"/>
      <c r="BXH33" s="255"/>
      <c r="BXI33" s="255"/>
      <c r="BXJ33" s="255"/>
      <c r="BXK33" s="255"/>
      <c r="BXL33" s="255"/>
      <c r="BXM33" s="255"/>
      <c r="BXN33" s="255"/>
      <c r="BXO33" s="255"/>
      <c r="BXP33" s="255"/>
      <c r="BXQ33" s="255"/>
      <c r="BXR33" s="255"/>
      <c r="BXS33" s="255"/>
      <c r="BXT33" s="255"/>
      <c r="BXU33" s="255"/>
      <c r="BXV33" s="255"/>
      <c r="BXW33" s="255"/>
      <c r="BXX33" s="255"/>
      <c r="BXY33" s="255"/>
      <c r="BXZ33" s="255"/>
      <c r="BYA33" s="255"/>
      <c r="BYB33" s="255"/>
      <c r="BYC33" s="255"/>
      <c r="BYD33" s="255"/>
      <c r="BYE33" s="255"/>
      <c r="BYF33" s="255"/>
      <c r="BYG33" s="255"/>
      <c r="BYH33" s="255"/>
      <c r="BYI33" s="255"/>
      <c r="BYJ33" s="255"/>
      <c r="BYK33" s="255"/>
      <c r="BYL33" s="255"/>
      <c r="BYM33" s="255"/>
      <c r="BYN33" s="255"/>
      <c r="BYO33" s="255"/>
      <c r="BYP33" s="255"/>
      <c r="BYQ33" s="255"/>
      <c r="BYR33" s="255"/>
      <c r="BYS33" s="255"/>
      <c r="BYT33" s="255"/>
      <c r="BYU33" s="255"/>
      <c r="BYV33" s="255"/>
      <c r="BYW33" s="255"/>
      <c r="BYX33" s="255"/>
      <c r="BYY33" s="255"/>
      <c r="BYZ33" s="255"/>
      <c r="BZA33" s="255"/>
      <c r="BZB33" s="255"/>
      <c r="BZC33" s="255"/>
      <c r="BZD33" s="255"/>
      <c r="BZE33" s="255"/>
      <c r="BZF33" s="255"/>
      <c r="BZG33" s="255"/>
      <c r="BZH33" s="255"/>
      <c r="BZI33" s="255"/>
      <c r="BZJ33" s="255"/>
      <c r="BZK33" s="255"/>
      <c r="BZL33" s="255"/>
      <c r="BZM33" s="255"/>
      <c r="BZN33" s="255"/>
      <c r="BZO33" s="255"/>
      <c r="BZP33" s="255"/>
      <c r="BZQ33" s="255"/>
      <c r="BZR33" s="255"/>
      <c r="BZS33" s="255"/>
      <c r="BZT33" s="255"/>
      <c r="BZU33" s="255"/>
      <c r="BZV33" s="255"/>
      <c r="BZW33" s="255"/>
      <c r="BZX33" s="255"/>
      <c r="BZY33" s="255"/>
      <c r="BZZ33" s="255"/>
      <c r="CAA33" s="255"/>
      <c r="CAB33" s="255"/>
      <c r="CAC33" s="255"/>
      <c r="CAD33" s="255"/>
      <c r="CAE33" s="255"/>
      <c r="CAF33" s="255"/>
      <c r="CAG33" s="255"/>
      <c r="CAH33" s="255"/>
      <c r="CAI33" s="255"/>
      <c r="CAJ33" s="255"/>
      <c r="CAK33" s="255"/>
      <c r="CAL33" s="255"/>
      <c r="CAM33" s="255"/>
      <c r="CAN33" s="255"/>
      <c r="CAO33" s="255"/>
      <c r="CAP33" s="255"/>
      <c r="CAQ33" s="255"/>
      <c r="CAR33" s="255"/>
      <c r="CAS33" s="255"/>
      <c r="CAT33" s="255"/>
      <c r="CAU33" s="255"/>
      <c r="CAV33" s="255"/>
      <c r="CAW33" s="255"/>
      <c r="CAX33" s="255"/>
      <c r="CAY33" s="255"/>
      <c r="CAZ33" s="255"/>
      <c r="CBA33" s="255"/>
      <c r="CBB33" s="255"/>
      <c r="CBC33" s="255"/>
      <c r="CBD33" s="255"/>
      <c r="CBE33" s="255"/>
      <c r="CBF33" s="255"/>
      <c r="CBG33" s="255"/>
      <c r="CBH33" s="255"/>
      <c r="CBI33" s="255"/>
      <c r="CBJ33" s="255"/>
      <c r="CBK33" s="255"/>
      <c r="CBL33" s="255"/>
      <c r="CBM33" s="255"/>
      <c r="CBN33" s="255"/>
      <c r="CBO33" s="255"/>
      <c r="CBP33" s="255"/>
      <c r="CBQ33" s="255"/>
      <c r="CBR33" s="255"/>
      <c r="CBS33" s="255"/>
      <c r="CBT33" s="255"/>
      <c r="CBU33" s="255"/>
      <c r="CBV33" s="255"/>
      <c r="CBW33" s="255"/>
      <c r="CBX33" s="255"/>
      <c r="CBY33" s="255"/>
      <c r="CBZ33" s="255"/>
      <c r="CCA33" s="255"/>
      <c r="CCB33" s="255"/>
      <c r="CCC33" s="255"/>
      <c r="CCD33" s="255"/>
      <c r="CCE33" s="255"/>
      <c r="CCF33" s="255"/>
      <c r="CCG33" s="255"/>
      <c r="CCH33" s="255"/>
      <c r="CCI33" s="255"/>
      <c r="CCJ33" s="255"/>
      <c r="CCK33" s="255"/>
      <c r="CCL33" s="255"/>
      <c r="CCM33" s="255"/>
      <c r="CCN33" s="255"/>
      <c r="CCO33" s="255"/>
      <c r="CCP33" s="255"/>
      <c r="CCQ33" s="255"/>
      <c r="CCR33" s="255"/>
      <c r="CCS33" s="255"/>
      <c r="CCT33" s="255"/>
      <c r="CCU33" s="255"/>
      <c r="CCV33" s="255"/>
      <c r="CCW33" s="255"/>
      <c r="CCX33" s="255"/>
      <c r="CCY33" s="255"/>
      <c r="CCZ33" s="255"/>
      <c r="CDA33" s="255"/>
      <c r="CDB33" s="255"/>
      <c r="CDC33" s="255"/>
      <c r="CDD33" s="255"/>
      <c r="CDE33" s="255"/>
      <c r="CDF33" s="255"/>
      <c r="CDG33" s="255"/>
      <c r="CDH33" s="255"/>
      <c r="CDI33" s="255"/>
      <c r="CDJ33" s="255"/>
      <c r="CDK33" s="255"/>
      <c r="CDL33" s="255"/>
      <c r="CDM33" s="255"/>
      <c r="CDN33" s="255"/>
      <c r="CDO33" s="255"/>
      <c r="CDP33" s="255"/>
      <c r="CDQ33" s="255"/>
      <c r="CDR33" s="255"/>
      <c r="CDS33" s="255"/>
      <c r="CDT33" s="255"/>
      <c r="CDU33" s="255"/>
      <c r="CDV33" s="255"/>
      <c r="CDW33" s="255"/>
      <c r="CDX33" s="255"/>
      <c r="CDY33" s="255"/>
      <c r="CDZ33" s="255"/>
      <c r="CEA33" s="255"/>
      <c r="CEB33" s="255"/>
      <c r="CEC33" s="255"/>
      <c r="CED33" s="255"/>
      <c r="CEE33" s="255"/>
      <c r="CEF33" s="255"/>
      <c r="CEG33" s="255"/>
      <c r="CEH33" s="255"/>
      <c r="CEI33" s="255"/>
      <c r="CEJ33" s="255"/>
      <c r="CEK33" s="255"/>
      <c r="CEL33" s="255"/>
      <c r="CEM33" s="255"/>
      <c r="CEN33" s="255"/>
      <c r="CEO33" s="255"/>
      <c r="CEP33" s="255"/>
      <c r="CEQ33" s="255"/>
      <c r="CER33" s="255"/>
      <c r="CES33" s="255"/>
      <c r="CET33" s="255"/>
      <c r="CEU33" s="255"/>
      <c r="CEV33" s="255"/>
      <c r="CEW33" s="255"/>
      <c r="CEX33" s="255"/>
      <c r="CEY33" s="255"/>
      <c r="CEZ33" s="255"/>
      <c r="CFA33" s="255"/>
      <c r="CFB33" s="255"/>
      <c r="CFC33" s="255"/>
      <c r="CFD33" s="255"/>
      <c r="CFE33" s="255"/>
      <c r="CFF33" s="255"/>
      <c r="CFG33" s="255"/>
      <c r="CFH33" s="255"/>
      <c r="CFI33" s="255"/>
      <c r="CFJ33" s="255"/>
      <c r="CFK33" s="255"/>
      <c r="CFL33" s="255"/>
      <c r="CFM33" s="255"/>
      <c r="CFN33" s="255"/>
      <c r="CFO33" s="255"/>
      <c r="CFP33" s="255"/>
      <c r="CFQ33" s="255"/>
      <c r="CFR33" s="255"/>
      <c r="CFS33" s="255"/>
      <c r="CFT33" s="255"/>
      <c r="CFU33" s="255"/>
      <c r="CFV33" s="255"/>
      <c r="CFW33" s="255"/>
      <c r="CFX33" s="255"/>
      <c r="CFY33" s="255"/>
      <c r="CFZ33" s="255"/>
      <c r="CGA33" s="255"/>
      <c r="CGB33" s="255"/>
      <c r="CGC33" s="255"/>
      <c r="CGD33" s="255"/>
      <c r="CGE33" s="255"/>
      <c r="CGF33" s="255"/>
      <c r="CGG33" s="255"/>
      <c r="CGH33" s="255"/>
      <c r="CGI33" s="255"/>
      <c r="CGJ33" s="255"/>
      <c r="CGK33" s="255"/>
      <c r="CGL33" s="255"/>
      <c r="CGM33" s="255"/>
      <c r="CGN33" s="255"/>
      <c r="CGO33" s="255"/>
      <c r="CGP33" s="255"/>
      <c r="CGQ33" s="255"/>
      <c r="CGR33" s="255"/>
      <c r="CGS33" s="255"/>
      <c r="CGT33" s="255"/>
      <c r="CGU33" s="255"/>
      <c r="CGV33" s="255"/>
      <c r="CGW33" s="255"/>
      <c r="CGX33" s="255"/>
      <c r="CGY33" s="255"/>
      <c r="CGZ33" s="255"/>
      <c r="CHA33" s="255"/>
      <c r="CHB33" s="255"/>
      <c r="CHC33" s="255"/>
      <c r="CHD33" s="255"/>
      <c r="CHE33" s="255"/>
      <c r="CHF33" s="255"/>
      <c r="CHG33" s="255"/>
      <c r="CHH33" s="255"/>
      <c r="CHI33" s="255"/>
      <c r="CHJ33" s="255"/>
      <c r="CHK33" s="255"/>
      <c r="CHL33" s="255"/>
      <c r="CHM33" s="255"/>
      <c r="CHN33" s="255"/>
      <c r="CHO33" s="255"/>
      <c r="CHP33" s="255"/>
      <c r="CHQ33" s="255"/>
      <c r="CHR33" s="255"/>
      <c r="CHS33" s="255"/>
      <c r="CHT33" s="255"/>
      <c r="CHU33" s="255"/>
      <c r="CHV33" s="255"/>
      <c r="CHW33" s="255"/>
      <c r="CHX33" s="255"/>
      <c r="CHY33" s="255"/>
      <c r="CHZ33" s="255"/>
      <c r="CIA33" s="255"/>
      <c r="CIB33" s="255"/>
      <c r="CIC33" s="255"/>
      <c r="CID33" s="255"/>
      <c r="CIE33" s="255"/>
      <c r="CIF33" s="255"/>
      <c r="CIG33" s="255"/>
      <c r="CIH33" s="255"/>
      <c r="CII33" s="255"/>
      <c r="CIJ33" s="255"/>
      <c r="CIK33" s="255"/>
      <c r="CIL33" s="255"/>
      <c r="CIM33" s="255"/>
      <c r="CIN33" s="255"/>
      <c r="CIO33" s="255"/>
      <c r="CIP33" s="255"/>
      <c r="CIQ33" s="255"/>
      <c r="CIR33" s="255"/>
      <c r="CIS33" s="255"/>
      <c r="CIT33" s="255"/>
      <c r="CIU33" s="255"/>
      <c r="CIV33" s="255"/>
      <c r="CIW33" s="255"/>
      <c r="CIX33" s="255"/>
      <c r="CIY33" s="255"/>
      <c r="CIZ33" s="255"/>
      <c r="CJA33" s="255"/>
      <c r="CJB33" s="255"/>
      <c r="CJC33" s="255"/>
      <c r="CJD33" s="255"/>
      <c r="CJE33" s="255"/>
      <c r="CJF33" s="255"/>
      <c r="CJG33" s="255"/>
      <c r="CJH33" s="255"/>
      <c r="CJI33" s="255"/>
      <c r="CJJ33" s="255"/>
      <c r="CJK33" s="255"/>
      <c r="CJL33" s="255"/>
      <c r="CJM33" s="255"/>
      <c r="CJN33" s="255"/>
      <c r="CJO33" s="255"/>
      <c r="CJP33" s="255"/>
      <c r="CJQ33" s="255"/>
      <c r="CJR33" s="255"/>
      <c r="CJS33" s="255"/>
      <c r="CJT33" s="255"/>
      <c r="CJU33" s="255"/>
      <c r="CJV33" s="255"/>
      <c r="CJW33" s="255"/>
      <c r="CJX33" s="255"/>
      <c r="CJY33" s="255"/>
      <c r="CJZ33" s="255"/>
      <c r="CKA33" s="255"/>
      <c r="CKB33" s="255"/>
      <c r="CKC33" s="255"/>
      <c r="CKD33" s="255"/>
      <c r="CKE33" s="255"/>
      <c r="CKF33" s="255"/>
      <c r="CKG33" s="255"/>
      <c r="CKH33" s="255"/>
      <c r="CKI33" s="255"/>
      <c r="CKJ33" s="255"/>
      <c r="CKK33" s="255"/>
      <c r="CKL33" s="255"/>
      <c r="CKM33" s="255"/>
      <c r="CKN33" s="255"/>
      <c r="CKO33" s="255"/>
      <c r="CKP33" s="255"/>
      <c r="CKQ33" s="255"/>
      <c r="CKR33" s="255"/>
      <c r="CKS33" s="255"/>
      <c r="CKT33" s="255"/>
      <c r="CKU33" s="255"/>
      <c r="CKV33" s="255"/>
      <c r="CKW33" s="255"/>
      <c r="CKX33" s="255"/>
      <c r="CKY33" s="255"/>
      <c r="CKZ33" s="255"/>
      <c r="CLA33" s="255"/>
      <c r="CLB33" s="255"/>
      <c r="CLC33" s="255"/>
      <c r="CLD33" s="255"/>
      <c r="CLE33" s="255"/>
      <c r="CLF33" s="255"/>
      <c r="CLG33" s="255"/>
      <c r="CLH33" s="255"/>
      <c r="CLI33" s="255"/>
      <c r="CLJ33" s="255"/>
      <c r="CLK33" s="255"/>
      <c r="CLL33" s="255"/>
      <c r="CLM33" s="255"/>
      <c r="CLN33" s="255"/>
      <c r="CLO33" s="255"/>
      <c r="CLP33" s="255"/>
      <c r="CLQ33" s="255"/>
      <c r="CLR33" s="255"/>
      <c r="CLS33" s="255"/>
      <c r="CLT33" s="255"/>
      <c r="CLU33" s="255"/>
      <c r="CLV33" s="255"/>
      <c r="CLW33" s="255"/>
      <c r="CLX33" s="255"/>
      <c r="CLY33" s="255"/>
      <c r="CLZ33" s="255"/>
      <c r="CMA33" s="255"/>
      <c r="CMB33" s="255"/>
      <c r="CMC33" s="255"/>
      <c r="CMD33" s="255"/>
      <c r="CME33" s="255"/>
      <c r="CMF33" s="255"/>
      <c r="CMG33" s="255"/>
      <c r="CMH33" s="255"/>
      <c r="CMI33" s="255"/>
      <c r="CMJ33" s="255"/>
      <c r="CMK33" s="255"/>
      <c r="CML33" s="255"/>
      <c r="CMM33" s="255"/>
      <c r="CMN33" s="255"/>
      <c r="CMO33" s="255"/>
      <c r="CMP33" s="255"/>
      <c r="CMQ33" s="255"/>
      <c r="CMR33" s="255"/>
      <c r="CMS33" s="255"/>
      <c r="CMT33" s="255"/>
      <c r="CMU33" s="255"/>
      <c r="CMV33" s="255"/>
      <c r="CMW33" s="255"/>
      <c r="CMX33" s="255"/>
      <c r="CMY33" s="255"/>
      <c r="CMZ33" s="255"/>
      <c r="CNA33" s="255"/>
      <c r="CNB33" s="255"/>
      <c r="CNC33" s="255"/>
      <c r="CND33" s="255"/>
      <c r="CNE33" s="255"/>
      <c r="CNF33" s="255"/>
      <c r="CNG33" s="255"/>
      <c r="CNH33" s="255"/>
      <c r="CNI33" s="255"/>
      <c r="CNJ33" s="255"/>
      <c r="CNK33" s="255"/>
      <c r="CNL33" s="255"/>
      <c r="CNM33" s="255"/>
      <c r="CNN33" s="255"/>
      <c r="CNO33" s="255"/>
      <c r="CNP33" s="255"/>
      <c r="CNQ33" s="255"/>
      <c r="CNR33" s="255"/>
      <c r="CNS33" s="255"/>
      <c r="CNT33" s="255"/>
      <c r="CNU33" s="255"/>
      <c r="CNV33" s="255"/>
      <c r="CNW33" s="255"/>
      <c r="CNX33" s="255"/>
      <c r="CNY33" s="255"/>
      <c r="CNZ33" s="255"/>
      <c r="COA33" s="255"/>
      <c r="COB33" s="255"/>
      <c r="COC33" s="255"/>
      <c r="COD33" s="255"/>
      <c r="COE33" s="255"/>
      <c r="COF33" s="255"/>
      <c r="COG33" s="255"/>
      <c r="COH33" s="255"/>
      <c r="COI33" s="255"/>
      <c r="COJ33" s="255"/>
      <c r="COK33" s="255"/>
      <c r="COL33" s="255"/>
      <c r="COM33" s="255"/>
      <c r="CON33" s="255"/>
      <c r="COO33" s="255"/>
      <c r="COP33" s="255"/>
      <c r="COQ33" s="255"/>
      <c r="COR33" s="255"/>
      <c r="COS33" s="255"/>
      <c r="COT33" s="255"/>
      <c r="COU33" s="255"/>
      <c r="COV33" s="255"/>
      <c r="COW33" s="255"/>
      <c r="COX33" s="255"/>
      <c r="COY33" s="255"/>
      <c r="COZ33" s="255"/>
      <c r="CPA33" s="255"/>
      <c r="CPB33" s="255"/>
      <c r="CPC33" s="255"/>
      <c r="CPD33" s="255"/>
      <c r="CPE33" s="255"/>
      <c r="CPF33" s="255"/>
      <c r="CPG33" s="255"/>
      <c r="CPH33" s="255"/>
      <c r="CPI33" s="255"/>
      <c r="CPJ33" s="255"/>
      <c r="CPK33" s="255"/>
      <c r="CPL33" s="255"/>
      <c r="CPM33" s="255"/>
      <c r="CPN33" s="255"/>
      <c r="CPO33" s="255"/>
      <c r="CPP33" s="255"/>
      <c r="CPQ33" s="255"/>
      <c r="CPR33" s="255"/>
      <c r="CPS33" s="255"/>
      <c r="CPT33" s="255"/>
      <c r="CPU33" s="255"/>
      <c r="CPV33" s="255"/>
      <c r="CPW33" s="255"/>
      <c r="CPX33" s="255"/>
      <c r="CPY33" s="255"/>
      <c r="CPZ33" s="255"/>
      <c r="CQA33" s="255"/>
      <c r="CQB33" s="255"/>
      <c r="CQC33" s="255"/>
      <c r="CQD33" s="255"/>
      <c r="CQE33" s="255"/>
      <c r="CQF33" s="255"/>
      <c r="CQG33" s="255"/>
      <c r="CQH33" s="255"/>
      <c r="CQI33" s="255"/>
      <c r="CQJ33" s="255"/>
      <c r="CQK33" s="255"/>
      <c r="CQL33" s="255"/>
      <c r="CQM33" s="255"/>
      <c r="CQN33" s="255"/>
      <c r="CQO33" s="255"/>
      <c r="CQP33" s="255"/>
      <c r="CQQ33" s="255"/>
      <c r="CQR33" s="255"/>
      <c r="CQS33" s="255"/>
      <c r="CQT33" s="255"/>
      <c r="CQU33" s="255"/>
      <c r="CQV33" s="255"/>
      <c r="CQW33" s="255"/>
      <c r="CQX33" s="255"/>
      <c r="CQY33" s="255"/>
      <c r="CQZ33" s="255"/>
      <c r="CRA33" s="255"/>
      <c r="CRB33" s="255"/>
      <c r="CRC33" s="255"/>
      <c r="CRD33" s="255"/>
      <c r="CRE33" s="255"/>
      <c r="CRF33" s="255"/>
      <c r="CRG33" s="255"/>
      <c r="CRH33" s="255"/>
      <c r="CRI33" s="255"/>
      <c r="CRJ33" s="255"/>
      <c r="CRK33" s="255"/>
      <c r="CRL33" s="255"/>
      <c r="CRM33" s="255"/>
      <c r="CRN33" s="255"/>
      <c r="CRO33" s="255"/>
      <c r="CRP33" s="255"/>
      <c r="CRQ33" s="255"/>
      <c r="CRR33" s="255"/>
      <c r="CRS33" s="255"/>
      <c r="CRT33" s="255"/>
      <c r="CRU33" s="255"/>
      <c r="CRV33" s="255"/>
      <c r="CRW33" s="255"/>
      <c r="CRX33" s="255"/>
      <c r="CRY33" s="255"/>
      <c r="CRZ33" s="255"/>
      <c r="CSA33" s="255"/>
      <c r="CSB33" s="255"/>
      <c r="CSC33" s="255"/>
      <c r="CSD33" s="255"/>
      <c r="CSE33" s="255"/>
      <c r="CSF33" s="255"/>
      <c r="CSG33" s="255"/>
      <c r="CSH33" s="255"/>
      <c r="CSI33" s="255"/>
      <c r="CSJ33" s="255"/>
      <c r="CSK33" s="255"/>
      <c r="CSL33" s="255"/>
      <c r="CSM33" s="255"/>
      <c r="CSN33" s="255"/>
      <c r="CSO33" s="255"/>
      <c r="CSP33" s="255"/>
      <c r="CSQ33" s="255"/>
      <c r="CSR33" s="255"/>
      <c r="CSS33" s="255"/>
      <c r="CST33" s="255"/>
      <c r="CSU33" s="255"/>
      <c r="CSV33" s="255"/>
      <c r="CSW33" s="255"/>
      <c r="CSX33" s="255"/>
      <c r="CSY33" s="255"/>
      <c r="CSZ33" s="255"/>
      <c r="CTA33" s="255"/>
      <c r="CTB33" s="255"/>
      <c r="CTC33" s="255"/>
      <c r="CTD33" s="255"/>
      <c r="CTE33" s="255"/>
      <c r="CTF33" s="255"/>
      <c r="CTG33" s="255"/>
      <c r="CTH33" s="255"/>
      <c r="CTI33" s="255"/>
      <c r="CTJ33" s="255"/>
      <c r="CTK33" s="255"/>
      <c r="CTL33" s="255"/>
      <c r="CTM33" s="255"/>
      <c r="CTN33" s="255"/>
      <c r="CTO33" s="255"/>
      <c r="CTP33" s="255"/>
      <c r="CTQ33" s="255"/>
      <c r="CTR33" s="255"/>
      <c r="CTS33" s="255"/>
      <c r="CTT33" s="255"/>
      <c r="CTU33" s="255"/>
      <c r="CTV33" s="255"/>
      <c r="CTW33" s="255"/>
      <c r="CTX33" s="255"/>
      <c r="CTY33" s="255"/>
      <c r="CTZ33" s="255"/>
      <c r="CUA33" s="255"/>
      <c r="CUB33" s="255"/>
      <c r="CUC33" s="255"/>
      <c r="CUD33" s="255"/>
      <c r="CUE33" s="255"/>
      <c r="CUF33" s="255"/>
      <c r="CUG33" s="255"/>
      <c r="CUH33" s="255"/>
      <c r="CUI33" s="255"/>
      <c r="CUJ33" s="255"/>
      <c r="CUK33" s="255"/>
      <c r="CUL33" s="255"/>
      <c r="CUM33" s="255"/>
      <c r="CUN33" s="255"/>
      <c r="CUO33" s="255"/>
      <c r="CUP33" s="255"/>
      <c r="CUQ33" s="255"/>
      <c r="CUR33" s="255"/>
      <c r="CUS33" s="255"/>
      <c r="CUT33" s="255"/>
      <c r="CUU33" s="255"/>
      <c r="CUV33" s="255"/>
      <c r="CUW33" s="255"/>
      <c r="CUX33" s="255"/>
      <c r="CUY33" s="255"/>
      <c r="CUZ33" s="255"/>
      <c r="CVA33" s="255"/>
      <c r="CVB33" s="255"/>
      <c r="CVC33" s="255"/>
      <c r="CVD33" s="255"/>
      <c r="CVE33" s="255"/>
      <c r="CVF33" s="255"/>
      <c r="CVG33" s="255"/>
      <c r="CVH33" s="255"/>
      <c r="CVI33" s="255"/>
      <c r="CVJ33" s="255"/>
      <c r="CVK33" s="255"/>
      <c r="CVL33" s="255"/>
      <c r="CVM33" s="255"/>
      <c r="CVN33" s="255"/>
      <c r="CVO33" s="255"/>
      <c r="CVP33" s="255"/>
      <c r="CVQ33" s="255"/>
      <c r="CVR33" s="255"/>
      <c r="CVS33" s="255"/>
      <c r="CVT33" s="255"/>
      <c r="CVU33" s="255"/>
      <c r="CVV33" s="255"/>
      <c r="CVW33" s="255"/>
      <c r="CVX33" s="255"/>
      <c r="CVY33" s="255"/>
      <c r="CVZ33" s="255"/>
      <c r="CWA33" s="255"/>
      <c r="CWB33" s="255"/>
      <c r="CWC33" s="255"/>
      <c r="CWD33" s="255"/>
      <c r="CWE33" s="255"/>
      <c r="CWF33" s="255"/>
      <c r="CWG33" s="255"/>
      <c r="CWH33" s="255"/>
      <c r="CWI33" s="255"/>
      <c r="CWJ33" s="255"/>
      <c r="CWK33" s="255"/>
      <c r="CWL33" s="255"/>
      <c r="CWM33" s="255"/>
      <c r="CWN33" s="255"/>
      <c r="CWO33" s="255"/>
      <c r="CWP33" s="255"/>
      <c r="CWQ33" s="255"/>
      <c r="CWR33" s="255"/>
      <c r="CWS33" s="255"/>
      <c r="CWT33" s="255"/>
      <c r="CWU33" s="255"/>
      <c r="CWV33" s="255"/>
      <c r="CWW33" s="255"/>
      <c r="CWX33" s="255"/>
      <c r="CWY33" s="255"/>
      <c r="CWZ33" s="255"/>
      <c r="CXA33" s="255"/>
      <c r="CXB33" s="255"/>
      <c r="CXC33" s="255"/>
      <c r="CXD33" s="255"/>
      <c r="CXE33" s="255"/>
      <c r="CXF33" s="255"/>
      <c r="CXG33" s="255"/>
      <c r="CXH33" s="255"/>
      <c r="CXI33" s="255"/>
      <c r="CXJ33" s="255"/>
      <c r="CXK33" s="255"/>
      <c r="CXL33" s="255"/>
      <c r="CXM33" s="255"/>
      <c r="CXN33" s="255"/>
      <c r="CXO33" s="255"/>
      <c r="CXP33" s="255"/>
      <c r="CXQ33" s="255"/>
      <c r="CXR33" s="255"/>
      <c r="CXS33" s="255"/>
      <c r="CXT33" s="255"/>
      <c r="CXU33" s="255"/>
      <c r="CXV33" s="255"/>
      <c r="CXW33" s="255"/>
      <c r="CXX33" s="255"/>
      <c r="CXY33" s="255"/>
      <c r="CXZ33" s="255"/>
      <c r="CYA33" s="255"/>
      <c r="CYB33" s="255"/>
      <c r="CYC33" s="255"/>
      <c r="CYD33" s="255"/>
      <c r="CYE33" s="255"/>
      <c r="CYF33" s="255"/>
      <c r="CYG33" s="255"/>
      <c r="CYH33" s="255"/>
      <c r="CYI33" s="255"/>
      <c r="CYJ33" s="255"/>
      <c r="CYK33" s="255"/>
      <c r="CYL33" s="255"/>
      <c r="CYM33" s="255"/>
      <c r="CYN33" s="255"/>
      <c r="CYO33" s="255"/>
      <c r="CYP33" s="255"/>
      <c r="CYQ33" s="255"/>
      <c r="CYR33" s="255"/>
      <c r="CYS33" s="255"/>
      <c r="CYT33" s="255"/>
      <c r="CYU33" s="255"/>
      <c r="CYV33" s="255"/>
      <c r="CYW33" s="255"/>
      <c r="CYX33" s="255"/>
      <c r="CYY33" s="255"/>
      <c r="CYZ33" s="255"/>
      <c r="CZA33" s="255"/>
      <c r="CZB33" s="255"/>
      <c r="CZC33" s="255"/>
      <c r="CZD33" s="255"/>
      <c r="CZE33" s="255"/>
      <c r="CZF33" s="255"/>
      <c r="CZG33" s="255"/>
      <c r="CZH33" s="255"/>
      <c r="CZI33" s="255"/>
      <c r="CZJ33" s="255"/>
      <c r="CZK33" s="255"/>
      <c r="CZL33" s="255"/>
      <c r="CZM33" s="255"/>
      <c r="CZN33" s="255"/>
      <c r="CZO33" s="255"/>
      <c r="CZP33" s="255"/>
      <c r="CZQ33" s="255"/>
      <c r="CZR33" s="255"/>
      <c r="CZS33" s="255"/>
      <c r="CZT33" s="255"/>
      <c r="CZU33" s="255"/>
      <c r="CZV33" s="255"/>
      <c r="CZW33" s="255"/>
      <c r="CZX33" s="255"/>
      <c r="CZY33" s="255"/>
      <c r="CZZ33" s="255"/>
      <c r="DAA33" s="255"/>
      <c r="DAB33" s="255"/>
      <c r="DAC33" s="255"/>
      <c r="DAD33" s="255"/>
      <c r="DAE33" s="255"/>
      <c r="DAF33" s="255"/>
      <c r="DAG33" s="255"/>
      <c r="DAH33" s="255"/>
      <c r="DAI33" s="255"/>
      <c r="DAJ33" s="255"/>
      <c r="DAK33" s="255"/>
      <c r="DAL33" s="255"/>
      <c r="DAM33" s="255"/>
      <c r="DAN33" s="255"/>
      <c r="DAO33" s="255"/>
      <c r="DAP33" s="255"/>
      <c r="DAQ33" s="255"/>
      <c r="DAR33" s="255"/>
      <c r="DAS33" s="255"/>
      <c r="DAT33" s="255"/>
      <c r="DAU33" s="255"/>
      <c r="DAV33" s="255"/>
      <c r="DAW33" s="255"/>
      <c r="DAX33" s="255"/>
      <c r="DAY33" s="255"/>
      <c r="DAZ33" s="255"/>
      <c r="DBA33" s="255"/>
      <c r="DBB33" s="255"/>
      <c r="DBC33" s="255"/>
      <c r="DBD33" s="255"/>
      <c r="DBE33" s="255"/>
      <c r="DBF33" s="255"/>
      <c r="DBG33" s="255"/>
      <c r="DBH33" s="255"/>
      <c r="DBI33" s="255"/>
      <c r="DBJ33" s="255"/>
      <c r="DBK33" s="255"/>
      <c r="DBL33" s="255"/>
      <c r="DBM33" s="255"/>
      <c r="DBN33" s="255"/>
      <c r="DBO33" s="255"/>
      <c r="DBP33" s="255"/>
      <c r="DBQ33" s="255"/>
      <c r="DBR33" s="255"/>
      <c r="DBS33" s="255"/>
      <c r="DBT33" s="255"/>
      <c r="DBU33" s="255"/>
      <c r="DBV33" s="255"/>
      <c r="DBW33" s="255"/>
      <c r="DBX33" s="255"/>
      <c r="DBY33" s="255"/>
      <c r="DBZ33" s="255"/>
      <c r="DCA33" s="255"/>
      <c r="DCB33" s="255"/>
      <c r="DCC33" s="255"/>
      <c r="DCD33" s="255"/>
      <c r="DCE33" s="255"/>
      <c r="DCF33" s="255"/>
      <c r="DCG33" s="255"/>
      <c r="DCH33" s="255"/>
      <c r="DCI33" s="255"/>
      <c r="DCJ33" s="255"/>
      <c r="DCK33" s="255"/>
      <c r="DCL33" s="255"/>
      <c r="DCM33" s="255"/>
      <c r="DCN33" s="255"/>
      <c r="DCO33" s="255"/>
      <c r="DCP33" s="255"/>
      <c r="DCQ33" s="255"/>
      <c r="DCR33" s="255"/>
      <c r="DCS33" s="255"/>
      <c r="DCT33" s="255"/>
      <c r="DCU33" s="255"/>
      <c r="DCV33" s="255"/>
      <c r="DCW33" s="255"/>
      <c r="DCX33" s="255"/>
      <c r="DCY33" s="255"/>
      <c r="DCZ33" s="255"/>
      <c r="DDA33" s="255"/>
      <c r="DDB33" s="255"/>
      <c r="DDC33" s="255"/>
      <c r="DDD33" s="255"/>
      <c r="DDE33" s="255"/>
      <c r="DDF33" s="255"/>
      <c r="DDG33" s="255"/>
      <c r="DDH33" s="255"/>
      <c r="DDI33" s="255"/>
      <c r="DDJ33" s="255"/>
      <c r="DDK33" s="255"/>
      <c r="DDL33" s="255"/>
      <c r="DDM33" s="255"/>
      <c r="DDN33" s="255"/>
      <c r="DDO33" s="255"/>
      <c r="DDP33" s="255"/>
      <c r="DDQ33" s="255"/>
      <c r="DDR33" s="255"/>
      <c r="DDS33" s="255"/>
      <c r="DDT33" s="255"/>
      <c r="DDU33" s="255"/>
      <c r="DDV33" s="255"/>
      <c r="DDW33" s="255"/>
      <c r="DDX33" s="255"/>
      <c r="DDY33" s="255"/>
      <c r="DDZ33" s="255"/>
      <c r="DEA33" s="255"/>
      <c r="DEB33" s="255"/>
      <c r="DEC33" s="255"/>
      <c r="DED33" s="255"/>
      <c r="DEE33" s="255"/>
      <c r="DEF33" s="255"/>
      <c r="DEG33" s="255"/>
      <c r="DEH33" s="255"/>
      <c r="DEI33" s="255"/>
      <c r="DEJ33" s="255"/>
      <c r="DEK33" s="255"/>
      <c r="DEL33" s="255"/>
      <c r="DEM33" s="255"/>
      <c r="DEN33" s="255"/>
      <c r="DEO33" s="255"/>
      <c r="DEP33" s="255"/>
      <c r="DEQ33" s="255"/>
      <c r="DER33" s="255"/>
      <c r="DES33" s="255"/>
      <c r="DET33" s="255"/>
      <c r="DEU33" s="255"/>
      <c r="DEV33" s="255"/>
      <c r="DEW33" s="255"/>
      <c r="DEX33" s="255"/>
      <c r="DEY33" s="255"/>
      <c r="DEZ33" s="255"/>
      <c r="DFA33" s="255"/>
      <c r="DFB33" s="255"/>
      <c r="DFC33" s="255"/>
      <c r="DFD33" s="255"/>
      <c r="DFE33" s="255"/>
      <c r="DFF33" s="255"/>
      <c r="DFG33" s="255"/>
      <c r="DFH33" s="255"/>
      <c r="DFI33" s="255"/>
      <c r="DFJ33" s="255"/>
      <c r="DFK33" s="255"/>
      <c r="DFL33" s="255"/>
      <c r="DFM33" s="255"/>
      <c r="DFN33" s="255"/>
      <c r="DFO33" s="255"/>
      <c r="DFP33" s="255"/>
      <c r="DFQ33" s="255"/>
      <c r="DFR33" s="255"/>
      <c r="DFS33" s="255"/>
      <c r="DFT33" s="255"/>
      <c r="DFU33" s="255"/>
      <c r="DFV33" s="255"/>
      <c r="DFW33" s="255"/>
      <c r="DFX33" s="255"/>
      <c r="DFY33" s="255"/>
      <c r="DFZ33" s="255"/>
      <c r="DGA33" s="255"/>
      <c r="DGB33" s="255"/>
      <c r="DGC33" s="255"/>
      <c r="DGD33" s="255"/>
      <c r="DGE33" s="255"/>
      <c r="DGF33" s="255"/>
      <c r="DGG33" s="255"/>
      <c r="DGH33" s="255"/>
      <c r="DGI33" s="255"/>
      <c r="DGJ33" s="255"/>
      <c r="DGK33" s="255"/>
      <c r="DGL33" s="255"/>
      <c r="DGM33" s="255"/>
      <c r="DGN33" s="255"/>
      <c r="DGO33" s="255"/>
      <c r="DGP33" s="255"/>
      <c r="DGQ33" s="255"/>
      <c r="DGR33" s="255"/>
      <c r="DGS33" s="255"/>
      <c r="DGT33" s="255"/>
      <c r="DGU33" s="255"/>
      <c r="DGV33" s="255"/>
      <c r="DGW33" s="255"/>
      <c r="DGX33" s="255"/>
      <c r="DGY33" s="255"/>
      <c r="DGZ33" s="255"/>
      <c r="DHA33" s="255"/>
      <c r="DHB33" s="255"/>
      <c r="DHC33" s="255"/>
      <c r="DHD33" s="255"/>
      <c r="DHE33" s="255"/>
      <c r="DHF33" s="255"/>
      <c r="DHG33" s="255"/>
      <c r="DHH33" s="255"/>
      <c r="DHI33" s="255"/>
      <c r="DHJ33" s="255"/>
      <c r="DHK33" s="255"/>
      <c r="DHL33" s="255"/>
      <c r="DHM33" s="255"/>
      <c r="DHN33" s="255"/>
      <c r="DHO33" s="255"/>
      <c r="DHP33" s="255"/>
      <c r="DHQ33" s="255"/>
      <c r="DHR33" s="255"/>
      <c r="DHS33" s="255"/>
      <c r="DHT33" s="255"/>
      <c r="DHU33" s="255"/>
      <c r="DHV33" s="255"/>
      <c r="DHW33" s="255"/>
      <c r="DHX33" s="255"/>
      <c r="DHY33" s="255"/>
      <c r="DHZ33" s="255"/>
      <c r="DIA33" s="255"/>
      <c r="DIB33" s="255"/>
      <c r="DIC33" s="255"/>
      <c r="DID33" s="255"/>
      <c r="DIE33" s="255"/>
      <c r="DIF33" s="255"/>
      <c r="DIG33" s="255"/>
      <c r="DIH33" s="255"/>
      <c r="DII33" s="255"/>
      <c r="DIJ33" s="255"/>
      <c r="DIK33" s="255"/>
      <c r="DIL33" s="255"/>
      <c r="DIM33" s="255"/>
      <c r="DIN33" s="255"/>
      <c r="DIO33" s="255"/>
      <c r="DIP33" s="255"/>
      <c r="DIQ33" s="255"/>
      <c r="DIR33" s="255"/>
      <c r="DIS33" s="255"/>
      <c r="DIT33" s="255"/>
      <c r="DIU33" s="255"/>
      <c r="DIV33" s="255"/>
      <c r="DIW33" s="255"/>
      <c r="DIX33" s="255"/>
      <c r="DIY33" s="255"/>
      <c r="DIZ33" s="255"/>
      <c r="DJA33" s="255"/>
      <c r="DJB33" s="255"/>
      <c r="DJC33" s="255"/>
      <c r="DJD33" s="255"/>
      <c r="DJE33" s="255"/>
      <c r="DJF33" s="255"/>
      <c r="DJG33" s="255"/>
      <c r="DJH33" s="255"/>
      <c r="DJI33" s="255"/>
      <c r="DJJ33" s="255"/>
      <c r="DJK33" s="255"/>
      <c r="DJL33" s="255"/>
      <c r="DJM33" s="255"/>
      <c r="DJN33" s="255"/>
      <c r="DJO33" s="255"/>
      <c r="DJP33" s="255"/>
      <c r="DJQ33" s="255"/>
      <c r="DJR33" s="255"/>
      <c r="DJS33" s="255"/>
      <c r="DJT33" s="255"/>
      <c r="DJU33" s="255"/>
      <c r="DJV33" s="255"/>
      <c r="DJW33" s="255"/>
      <c r="DJX33" s="255"/>
      <c r="DJY33" s="255"/>
      <c r="DJZ33" s="255"/>
      <c r="DKA33" s="255"/>
      <c r="DKB33" s="255"/>
      <c r="DKC33" s="255"/>
      <c r="DKD33" s="255"/>
      <c r="DKE33" s="255"/>
      <c r="DKF33" s="255"/>
      <c r="DKG33" s="255"/>
      <c r="DKH33" s="255"/>
      <c r="DKI33" s="255"/>
      <c r="DKJ33" s="255"/>
      <c r="DKK33" s="255"/>
      <c r="DKL33" s="255"/>
      <c r="DKM33" s="255"/>
      <c r="DKN33" s="255"/>
      <c r="DKO33" s="255"/>
      <c r="DKP33" s="255"/>
      <c r="DKQ33" s="255"/>
      <c r="DKR33" s="255"/>
      <c r="DKS33" s="255"/>
      <c r="DKT33" s="255"/>
      <c r="DKU33" s="255"/>
      <c r="DKV33" s="255"/>
      <c r="DKW33" s="255"/>
      <c r="DKX33" s="255"/>
      <c r="DKY33" s="255"/>
      <c r="DKZ33" s="255"/>
      <c r="DLA33" s="255"/>
      <c r="DLB33" s="255"/>
      <c r="DLC33" s="255"/>
      <c r="DLD33" s="255"/>
      <c r="DLE33" s="255"/>
      <c r="DLF33" s="255"/>
      <c r="DLG33" s="255"/>
      <c r="DLH33" s="255"/>
      <c r="DLI33" s="255"/>
      <c r="DLJ33" s="255"/>
      <c r="DLK33" s="255"/>
      <c r="DLL33" s="255"/>
      <c r="DLM33" s="255"/>
      <c r="DLN33" s="255"/>
      <c r="DLO33" s="255"/>
      <c r="DLP33" s="255"/>
      <c r="DLQ33" s="255"/>
      <c r="DLR33" s="255"/>
      <c r="DLS33" s="255"/>
      <c r="DLT33" s="255"/>
      <c r="DLU33" s="255"/>
      <c r="DLV33" s="255"/>
      <c r="DLW33" s="255"/>
      <c r="DLX33" s="255"/>
      <c r="DLY33" s="255"/>
      <c r="DLZ33" s="255"/>
      <c r="DMA33" s="255"/>
      <c r="DMB33" s="255"/>
      <c r="DMC33" s="255"/>
      <c r="DMD33" s="255"/>
      <c r="DME33" s="255"/>
      <c r="DMF33" s="255"/>
      <c r="DMG33" s="255"/>
      <c r="DMH33" s="255"/>
      <c r="DMI33" s="255"/>
      <c r="DMJ33" s="255"/>
      <c r="DMK33" s="255"/>
      <c r="DML33" s="255"/>
      <c r="DMM33" s="255"/>
      <c r="DMN33" s="255"/>
      <c r="DMO33" s="255"/>
      <c r="DMP33" s="255"/>
      <c r="DMQ33" s="255"/>
      <c r="DMR33" s="255"/>
      <c r="DMS33" s="255"/>
      <c r="DMT33" s="255"/>
      <c r="DMU33" s="255"/>
      <c r="DMV33" s="255"/>
      <c r="DMW33" s="255"/>
      <c r="DMX33" s="255"/>
      <c r="DMY33" s="255"/>
      <c r="DMZ33" s="255"/>
      <c r="DNA33" s="255"/>
      <c r="DNB33" s="255"/>
      <c r="DNC33" s="255"/>
      <c r="DND33" s="255"/>
      <c r="DNE33" s="255"/>
      <c r="DNF33" s="255"/>
      <c r="DNG33" s="255"/>
      <c r="DNH33" s="255"/>
      <c r="DNI33" s="255"/>
      <c r="DNJ33" s="255"/>
      <c r="DNK33" s="255"/>
      <c r="DNL33" s="255"/>
      <c r="DNM33" s="255"/>
      <c r="DNN33" s="255"/>
      <c r="DNO33" s="255"/>
      <c r="DNP33" s="255"/>
      <c r="DNQ33" s="255"/>
      <c r="DNR33" s="255"/>
      <c r="DNS33" s="255"/>
      <c r="DNT33" s="255"/>
      <c r="DNU33" s="255"/>
      <c r="DNV33" s="255"/>
      <c r="DNW33" s="255"/>
      <c r="DNX33" s="255"/>
      <c r="DNY33" s="255"/>
      <c r="DNZ33" s="255"/>
      <c r="DOA33" s="255"/>
      <c r="DOB33" s="255"/>
      <c r="DOC33" s="255"/>
      <c r="DOD33" s="255"/>
      <c r="DOE33" s="255"/>
      <c r="DOF33" s="255"/>
      <c r="DOG33" s="255"/>
      <c r="DOH33" s="255"/>
      <c r="DOI33" s="255"/>
      <c r="DOJ33" s="255"/>
      <c r="DOK33" s="255"/>
      <c r="DOL33" s="255"/>
      <c r="DOM33" s="255"/>
      <c r="DON33" s="255"/>
      <c r="DOO33" s="255"/>
      <c r="DOP33" s="255"/>
      <c r="DOQ33" s="255"/>
      <c r="DOR33" s="255"/>
      <c r="DOS33" s="255"/>
      <c r="DOT33" s="255"/>
      <c r="DOU33" s="255"/>
      <c r="DOV33" s="255"/>
      <c r="DOW33" s="255"/>
      <c r="DOX33" s="255"/>
      <c r="DOY33" s="255"/>
      <c r="DOZ33" s="255"/>
      <c r="DPA33" s="255"/>
      <c r="DPB33" s="255"/>
      <c r="DPC33" s="255"/>
      <c r="DPD33" s="255"/>
      <c r="DPE33" s="255"/>
      <c r="DPF33" s="255"/>
      <c r="DPG33" s="255"/>
      <c r="DPH33" s="255"/>
      <c r="DPI33" s="255"/>
      <c r="DPJ33" s="255"/>
      <c r="DPK33" s="255"/>
      <c r="DPL33" s="255"/>
      <c r="DPM33" s="255"/>
      <c r="DPN33" s="255"/>
      <c r="DPO33" s="255"/>
      <c r="DPP33" s="255"/>
      <c r="DPQ33" s="255"/>
      <c r="DPR33" s="255"/>
      <c r="DPS33" s="255"/>
      <c r="DPT33" s="255"/>
      <c r="DPU33" s="255"/>
      <c r="DPV33" s="255"/>
      <c r="DPW33" s="255"/>
      <c r="DPX33" s="255"/>
      <c r="DPY33" s="255"/>
      <c r="DPZ33" s="255"/>
      <c r="DQA33" s="255"/>
      <c r="DQB33" s="255"/>
      <c r="DQC33" s="255"/>
      <c r="DQD33" s="255"/>
      <c r="DQE33" s="255"/>
      <c r="DQF33" s="255"/>
      <c r="DQG33" s="255"/>
      <c r="DQH33" s="255"/>
      <c r="DQI33" s="255"/>
      <c r="DQJ33" s="255"/>
      <c r="DQK33" s="255"/>
      <c r="DQL33" s="255"/>
      <c r="DQM33" s="255"/>
      <c r="DQN33" s="255"/>
      <c r="DQO33" s="255"/>
      <c r="DQP33" s="255"/>
      <c r="DQQ33" s="255"/>
      <c r="DQR33" s="255"/>
      <c r="DQS33" s="255"/>
      <c r="DQT33" s="255"/>
      <c r="DQU33" s="255"/>
      <c r="DQV33" s="255"/>
      <c r="DQW33" s="255"/>
      <c r="DQX33" s="255"/>
      <c r="DQY33" s="255"/>
      <c r="DQZ33" s="255"/>
      <c r="DRA33" s="255"/>
      <c r="DRB33" s="255"/>
      <c r="DRC33" s="255"/>
      <c r="DRD33" s="255"/>
      <c r="DRE33" s="255"/>
      <c r="DRF33" s="255"/>
      <c r="DRG33" s="255"/>
      <c r="DRH33" s="255"/>
      <c r="DRI33" s="255"/>
      <c r="DRJ33" s="255"/>
      <c r="DRK33" s="255"/>
      <c r="DRL33" s="255"/>
      <c r="DRM33" s="255"/>
      <c r="DRN33" s="255"/>
      <c r="DRO33" s="255"/>
      <c r="DRP33" s="255"/>
      <c r="DRQ33" s="255"/>
      <c r="DRR33" s="255"/>
      <c r="DRS33" s="255"/>
      <c r="DRT33" s="255"/>
      <c r="DRU33" s="255"/>
      <c r="DRV33" s="255"/>
      <c r="DRW33" s="255"/>
      <c r="DRX33" s="255"/>
      <c r="DRY33" s="255"/>
      <c r="DRZ33" s="255"/>
      <c r="DSA33" s="255"/>
      <c r="DSB33" s="255"/>
      <c r="DSC33" s="255"/>
      <c r="DSD33" s="255"/>
      <c r="DSE33" s="255"/>
      <c r="DSF33" s="255"/>
      <c r="DSG33" s="255"/>
      <c r="DSH33" s="255"/>
      <c r="DSI33" s="255"/>
      <c r="DSJ33" s="255"/>
      <c r="DSK33" s="255"/>
      <c r="DSL33" s="255"/>
      <c r="DSM33" s="255"/>
      <c r="DSN33" s="255"/>
      <c r="DSO33" s="255"/>
      <c r="DSP33" s="255"/>
      <c r="DSQ33" s="255"/>
      <c r="DSR33" s="255"/>
      <c r="DSS33" s="255"/>
      <c r="DST33" s="255"/>
      <c r="DSU33" s="255"/>
      <c r="DSV33" s="255"/>
      <c r="DSW33" s="255"/>
      <c r="DSX33" s="255"/>
      <c r="DSY33" s="255"/>
      <c r="DSZ33" s="255"/>
      <c r="DTA33" s="255"/>
      <c r="DTB33" s="255"/>
      <c r="DTC33" s="255"/>
      <c r="DTD33" s="255"/>
      <c r="DTE33" s="255"/>
      <c r="DTF33" s="255"/>
      <c r="DTG33" s="255"/>
      <c r="DTH33" s="255"/>
      <c r="DTI33" s="255"/>
      <c r="DTJ33" s="255"/>
      <c r="DTK33" s="255"/>
      <c r="DTL33" s="255"/>
      <c r="DTM33" s="255"/>
      <c r="DTN33" s="255"/>
      <c r="DTO33" s="255"/>
      <c r="DTP33" s="255"/>
      <c r="DTQ33" s="255"/>
      <c r="DTR33" s="255"/>
      <c r="DTS33" s="255"/>
      <c r="DTT33" s="255"/>
      <c r="DTU33" s="255"/>
      <c r="DTV33" s="255"/>
      <c r="DTW33" s="255"/>
      <c r="DTX33" s="255"/>
      <c r="DTY33" s="255"/>
      <c r="DTZ33" s="255"/>
      <c r="DUA33" s="255"/>
      <c r="DUB33" s="255"/>
      <c r="DUC33" s="255"/>
      <c r="DUD33" s="255"/>
      <c r="DUE33" s="255"/>
      <c r="DUF33" s="255"/>
      <c r="DUG33" s="255"/>
      <c r="DUH33" s="255"/>
      <c r="DUI33" s="255"/>
      <c r="DUJ33" s="255"/>
      <c r="DUK33" s="255"/>
      <c r="DUL33" s="255"/>
      <c r="DUM33" s="255"/>
      <c r="DUN33" s="255"/>
      <c r="DUO33" s="255"/>
      <c r="DUP33" s="255"/>
      <c r="DUQ33" s="255"/>
      <c r="DUR33" s="255"/>
      <c r="DUS33" s="255"/>
      <c r="DUT33" s="255"/>
      <c r="DUU33" s="255"/>
      <c r="DUV33" s="255"/>
      <c r="DUW33" s="255"/>
      <c r="DUX33" s="255"/>
      <c r="DUY33" s="255"/>
      <c r="DUZ33" s="255"/>
      <c r="DVA33" s="255"/>
      <c r="DVB33" s="255"/>
      <c r="DVC33" s="255"/>
      <c r="DVD33" s="255"/>
      <c r="DVE33" s="255"/>
      <c r="DVF33" s="255"/>
      <c r="DVG33" s="255"/>
      <c r="DVH33" s="255"/>
      <c r="DVI33" s="255"/>
      <c r="DVJ33" s="255"/>
      <c r="DVK33" s="255"/>
      <c r="DVL33" s="255"/>
      <c r="DVM33" s="255"/>
      <c r="DVN33" s="255"/>
      <c r="DVO33" s="255"/>
      <c r="DVP33" s="255"/>
      <c r="DVQ33" s="255"/>
      <c r="DVR33" s="255"/>
      <c r="DVS33" s="255"/>
      <c r="DVT33" s="255"/>
      <c r="DVU33" s="255"/>
      <c r="DVV33" s="255"/>
      <c r="DVW33" s="255"/>
      <c r="DVX33" s="255"/>
      <c r="DVY33" s="255"/>
      <c r="DVZ33" s="255"/>
      <c r="DWA33" s="255"/>
      <c r="DWB33" s="255"/>
      <c r="DWC33" s="255"/>
      <c r="DWD33" s="255"/>
      <c r="DWE33" s="255"/>
      <c r="DWF33" s="255"/>
      <c r="DWG33" s="255"/>
      <c r="DWH33" s="255"/>
      <c r="DWI33" s="255"/>
      <c r="DWJ33" s="255"/>
      <c r="DWK33" s="255"/>
      <c r="DWL33" s="255"/>
      <c r="DWM33" s="255"/>
      <c r="DWN33" s="255"/>
      <c r="DWO33" s="255"/>
      <c r="DWP33" s="255"/>
      <c r="DWQ33" s="255"/>
      <c r="DWR33" s="255"/>
      <c r="DWS33" s="255"/>
      <c r="DWT33" s="255"/>
      <c r="DWU33" s="255"/>
      <c r="DWV33" s="255"/>
      <c r="DWW33" s="255"/>
      <c r="DWX33" s="255"/>
      <c r="DWY33" s="255"/>
      <c r="DWZ33" s="255"/>
      <c r="DXA33" s="255"/>
      <c r="DXB33" s="255"/>
      <c r="DXC33" s="255"/>
      <c r="DXD33" s="255"/>
      <c r="DXE33" s="255"/>
      <c r="DXF33" s="255"/>
      <c r="DXG33" s="255"/>
      <c r="DXH33" s="255"/>
      <c r="DXI33" s="255"/>
      <c r="DXJ33" s="255"/>
      <c r="DXK33" s="255"/>
      <c r="DXL33" s="255"/>
      <c r="DXM33" s="255"/>
      <c r="DXN33" s="255"/>
      <c r="DXO33" s="255"/>
      <c r="DXP33" s="255"/>
      <c r="DXQ33" s="255"/>
      <c r="DXR33" s="255"/>
      <c r="DXS33" s="255"/>
      <c r="DXT33" s="255"/>
      <c r="DXU33" s="255"/>
      <c r="DXV33" s="255"/>
      <c r="DXW33" s="255"/>
      <c r="DXX33" s="255"/>
      <c r="DXY33" s="255"/>
      <c r="DXZ33" s="255"/>
      <c r="DYA33" s="255"/>
      <c r="DYB33" s="255"/>
      <c r="DYC33" s="255"/>
      <c r="DYD33" s="255"/>
      <c r="DYE33" s="255"/>
      <c r="DYF33" s="255"/>
      <c r="DYG33" s="255"/>
      <c r="DYH33" s="255"/>
      <c r="DYI33" s="255"/>
      <c r="DYJ33" s="255"/>
      <c r="DYK33" s="255"/>
      <c r="DYL33" s="255"/>
      <c r="DYM33" s="255"/>
      <c r="DYN33" s="255"/>
      <c r="DYO33" s="255"/>
      <c r="DYP33" s="255"/>
      <c r="DYQ33" s="255"/>
      <c r="DYR33" s="255"/>
      <c r="DYS33" s="255"/>
      <c r="DYT33" s="255"/>
      <c r="DYU33" s="255"/>
      <c r="DYV33" s="255"/>
      <c r="DYW33" s="255"/>
      <c r="DYX33" s="255"/>
      <c r="DYY33" s="255"/>
      <c r="DYZ33" s="255"/>
      <c r="DZA33" s="255"/>
      <c r="DZB33" s="255"/>
      <c r="DZC33" s="255"/>
      <c r="DZD33" s="255"/>
      <c r="DZE33" s="255"/>
      <c r="DZF33" s="255"/>
      <c r="DZG33" s="255"/>
      <c r="DZH33" s="255"/>
      <c r="DZI33" s="255"/>
      <c r="DZJ33" s="255"/>
      <c r="DZK33" s="255"/>
      <c r="DZL33" s="255"/>
      <c r="DZM33" s="255"/>
      <c r="DZN33" s="255"/>
      <c r="DZO33" s="255"/>
      <c r="DZP33" s="255"/>
      <c r="DZQ33" s="255"/>
      <c r="DZR33" s="255"/>
      <c r="DZS33" s="255"/>
      <c r="DZT33" s="255"/>
      <c r="DZU33" s="255"/>
      <c r="DZV33" s="255"/>
      <c r="DZW33" s="255"/>
      <c r="DZX33" s="255"/>
      <c r="DZY33" s="255"/>
      <c r="DZZ33" s="255"/>
      <c r="EAA33" s="255"/>
      <c r="EAB33" s="255"/>
      <c r="EAC33" s="255"/>
      <c r="EAD33" s="255"/>
      <c r="EAE33" s="255"/>
      <c r="EAF33" s="255"/>
      <c r="EAG33" s="255"/>
      <c r="EAH33" s="255"/>
      <c r="EAI33" s="255"/>
      <c r="EAJ33" s="255"/>
      <c r="EAK33" s="255"/>
      <c r="EAL33" s="255"/>
      <c r="EAM33" s="255"/>
      <c r="EAN33" s="255"/>
      <c r="EAO33" s="255"/>
      <c r="EAP33" s="255"/>
      <c r="EAQ33" s="255"/>
      <c r="EAR33" s="255"/>
      <c r="EAS33" s="255"/>
      <c r="EAT33" s="255"/>
      <c r="EAU33" s="255"/>
      <c r="EAV33" s="255"/>
      <c r="EAW33" s="255"/>
      <c r="EAX33" s="255"/>
      <c r="EAY33" s="255"/>
      <c r="EAZ33" s="255"/>
      <c r="EBA33" s="255"/>
      <c r="EBB33" s="255"/>
      <c r="EBC33" s="255"/>
      <c r="EBD33" s="255"/>
      <c r="EBE33" s="255"/>
      <c r="EBF33" s="255"/>
      <c r="EBG33" s="255"/>
      <c r="EBH33" s="255"/>
      <c r="EBI33" s="255"/>
      <c r="EBJ33" s="255"/>
      <c r="EBK33" s="255"/>
      <c r="EBL33" s="255"/>
      <c r="EBM33" s="255"/>
      <c r="EBN33" s="255"/>
      <c r="EBO33" s="255"/>
      <c r="EBP33" s="255"/>
      <c r="EBQ33" s="255"/>
      <c r="EBR33" s="255"/>
      <c r="EBS33" s="255"/>
      <c r="EBT33" s="255"/>
      <c r="EBU33" s="255"/>
      <c r="EBV33" s="255"/>
      <c r="EBW33" s="255"/>
      <c r="EBX33" s="255"/>
      <c r="EBY33" s="255"/>
      <c r="EBZ33" s="255"/>
      <c r="ECA33" s="255"/>
      <c r="ECB33" s="255"/>
      <c r="ECC33" s="255"/>
      <c r="ECD33" s="255"/>
      <c r="ECE33" s="255"/>
      <c r="ECF33" s="255"/>
      <c r="ECG33" s="255"/>
      <c r="ECH33" s="255"/>
      <c r="ECI33" s="255"/>
      <c r="ECJ33" s="255"/>
      <c r="ECK33" s="255"/>
      <c r="ECL33" s="255"/>
      <c r="ECM33" s="255"/>
      <c r="ECN33" s="255"/>
      <c r="ECO33" s="255"/>
      <c r="ECP33" s="255"/>
      <c r="ECQ33" s="255"/>
      <c r="ECR33" s="255"/>
      <c r="ECS33" s="255"/>
      <c r="ECT33" s="255"/>
      <c r="ECU33" s="255"/>
      <c r="ECV33" s="255"/>
      <c r="ECW33" s="255"/>
      <c r="ECX33" s="255"/>
      <c r="ECY33" s="255"/>
      <c r="ECZ33" s="255"/>
      <c r="EDA33" s="255"/>
      <c r="EDB33" s="255"/>
      <c r="EDC33" s="255"/>
      <c r="EDD33" s="255"/>
      <c r="EDE33" s="255"/>
      <c r="EDF33" s="255"/>
      <c r="EDG33" s="255"/>
      <c r="EDH33" s="255"/>
      <c r="EDI33" s="255"/>
      <c r="EDJ33" s="255"/>
      <c r="EDK33" s="255"/>
      <c r="EDL33" s="255"/>
      <c r="EDM33" s="255"/>
      <c r="EDN33" s="255"/>
      <c r="EDO33" s="255"/>
      <c r="EDP33" s="255"/>
      <c r="EDQ33" s="255"/>
      <c r="EDR33" s="255"/>
      <c r="EDS33" s="255"/>
      <c r="EDT33" s="255"/>
      <c r="EDU33" s="255"/>
      <c r="EDV33" s="255"/>
      <c r="EDW33" s="255"/>
      <c r="EDX33" s="255"/>
      <c r="EDY33" s="255"/>
      <c r="EDZ33" s="255"/>
      <c r="EEA33" s="255"/>
      <c r="EEB33" s="255"/>
      <c r="EEC33" s="255"/>
      <c r="EED33" s="255"/>
      <c r="EEE33" s="255"/>
      <c r="EEF33" s="255"/>
      <c r="EEG33" s="255"/>
      <c r="EEH33" s="255"/>
      <c r="EEI33" s="255"/>
      <c r="EEJ33" s="255"/>
      <c r="EEK33" s="255"/>
      <c r="EEL33" s="255"/>
      <c r="EEM33" s="255"/>
      <c r="EEN33" s="255"/>
      <c r="EEO33" s="255"/>
      <c r="EEP33" s="255"/>
      <c r="EEQ33" s="255"/>
      <c r="EER33" s="255"/>
      <c r="EES33" s="255"/>
      <c r="EET33" s="255"/>
      <c r="EEU33" s="255"/>
      <c r="EEV33" s="255"/>
      <c r="EEW33" s="255"/>
      <c r="EEX33" s="255"/>
      <c r="EEY33" s="255"/>
      <c r="EEZ33" s="255"/>
      <c r="EFA33" s="255"/>
      <c r="EFB33" s="255"/>
      <c r="EFC33" s="255"/>
      <c r="EFD33" s="255"/>
      <c r="EFE33" s="255"/>
      <c r="EFF33" s="255"/>
      <c r="EFG33" s="255"/>
      <c r="EFH33" s="255"/>
      <c r="EFI33" s="255"/>
      <c r="EFJ33" s="255"/>
      <c r="EFK33" s="255"/>
      <c r="EFL33" s="255"/>
      <c r="EFM33" s="255"/>
      <c r="EFN33" s="255"/>
      <c r="EFO33" s="255"/>
      <c r="EFP33" s="255"/>
      <c r="EFQ33" s="255"/>
      <c r="EFR33" s="255"/>
      <c r="EFS33" s="255"/>
      <c r="EFT33" s="255"/>
      <c r="EFU33" s="255"/>
      <c r="EFV33" s="255"/>
      <c r="EFW33" s="255"/>
      <c r="EFX33" s="255"/>
      <c r="EFY33" s="255"/>
      <c r="EFZ33" s="255"/>
      <c r="EGA33" s="255"/>
      <c r="EGB33" s="255"/>
      <c r="EGC33" s="255"/>
      <c r="EGD33" s="255"/>
      <c r="EGE33" s="255"/>
      <c r="EGF33" s="255"/>
      <c r="EGG33" s="255"/>
      <c r="EGH33" s="255"/>
      <c r="EGI33" s="255"/>
      <c r="EGJ33" s="255"/>
      <c r="EGK33" s="255"/>
      <c r="EGL33" s="255"/>
      <c r="EGM33" s="255"/>
      <c r="EGN33" s="255"/>
      <c r="EGO33" s="255"/>
      <c r="EGP33" s="255"/>
      <c r="EGQ33" s="255"/>
      <c r="EGR33" s="255"/>
      <c r="EGS33" s="255"/>
      <c r="EGT33" s="255"/>
      <c r="EGU33" s="255"/>
      <c r="EGV33" s="255"/>
      <c r="EGW33" s="255"/>
      <c r="EGX33" s="255"/>
      <c r="EGY33" s="255"/>
      <c r="EGZ33" s="255"/>
      <c r="EHA33" s="255"/>
      <c r="EHB33" s="255"/>
      <c r="EHC33" s="255"/>
      <c r="EHD33" s="255"/>
      <c r="EHE33" s="255"/>
      <c r="EHF33" s="255"/>
      <c r="EHG33" s="255"/>
      <c r="EHH33" s="255"/>
      <c r="EHI33" s="255"/>
      <c r="EHJ33" s="255"/>
      <c r="EHK33" s="255"/>
      <c r="EHL33" s="255"/>
      <c r="EHM33" s="255"/>
      <c r="EHN33" s="255"/>
      <c r="EHO33" s="255"/>
      <c r="EHP33" s="255"/>
      <c r="EHQ33" s="255"/>
      <c r="EHR33" s="255"/>
      <c r="EHS33" s="255"/>
      <c r="EHT33" s="255"/>
      <c r="EHU33" s="255"/>
      <c r="EHV33" s="255"/>
      <c r="EHW33" s="255"/>
      <c r="EHX33" s="255"/>
      <c r="EHY33" s="255"/>
      <c r="EHZ33" s="255"/>
      <c r="EIA33" s="255"/>
      <c r="EIB33" s="255"/>
      <c r="EIC33" s="255"/>
      <c r="EID33" s="255"/>
      <c r="EIE33" s="255"/>
      <c r="EIF33" s="255"/>
      <c r="EIG33" s="255"/>
      <c r="EIH33" s="255"/>
      <c r="EII33" s="255"/>
      <c r="EIJ33" s="255"/>
      <c r="EIK33" s="255"/>
      <c r="EIL33" s="255"/>
      <c r="EIM33" s="255"/>
      <c r="EIN33" s="255"/>
      <c r="EIO33" s="255"/>
      <c r="EIP33" s="255"/>
      <c r="EIQ33" s="255"/>
      <c r="EIR33" s="255"/>
      <c r="EIS33" s="255"/>
      <c r="EIT33" s="255"/>
      <c r="EIU33" s="255"/>
      <c r="EIV33" s="255"/>
      <c r="EIW33" s="255"/>
      <c r="EIX33" s="255"/>
      <c r="EIY33" s="255"/>
      <c r="EIZ33" s="255"/>
      <c r="EJA33" s="255"/>
      <c r="EJB33" s="255"/>
      <c r="EJC33" s="255"/>
      <c r="EJD33" s="255"/>
      <c r="EJE33" s="255"/>
      <c r="EJF33" s="255"/>
      <c r="EJG33" s="255"/>
      <c r="EJH33" s="255"/>
      <c r="EJI33" s="255"/>
      <c r="EJJ33" s="255"/>
      <c r="EJK33" s="255"/>
      <c r="EJL33" s="255"/>
      <c r="EJM33" s="255"/>
      <c r="EJN33" s="255"/>
      <c r="EJO33" s="255"/>
      <c r="EJP33" s="255"/>
      <c r="EJQ33" s="255"/>
      <c r="EJR33" s="255"/>
      <c r="EJS33" s="255"/>
      <c r="EJT33" s="255"/>
      <c r="EJU33" s="255"/>
      <c r="EJV33" s="255"/>
      <c r="EJW33" s="255"/>
      <c r="EJX33" s="255"/>
      <c r="EJY33" s="255"/>
      <c r="EJZ33" s="255"/>
      <c r="EKA33" s="255"/>
      <c r="EKB33" s="255"/>
      <c r="EKC33" s="255"/>
      <c r="EKD33" s="255"/>
      <c r="EKE33" s="255"/>
      <c r="EKF33" s="255"/>
      <c r="EKG33" s="255"/>
      <c r="EKH33" s="255"/>
      <c r="EKI33" s="255"/>
      <c r="EKJ33" s="255"/>
      <c r="EKK33" s="255"/>
      <c r="EKL33" s="255"/>
      <c r="EKM33" s="255"/>
      <c r="EKN33" s="255"/>
      <c r="EKO33" s="255"/>
      <c r="EKP33" s="255"/>
      <c r="EKQ33" s="255"/>
      <c r="EKR33" s="255"/>
      <c r="EKS33" s="255"/>
      <c r="EKT33" s="255"/>
      <c r="EKU33" s="255"/>
      <c r="EKV33" s="255"/>
      <c r="EKW33" s="255"/>
      <c r="EKX33" s="255"/>
      <c r="EKY33" s="255"/>
      <c r="EKZ33" s="255"/>
      <c r="ELA33" s="255"/>
      <c r="ELB33" s="255"/>
      <c r="ELC33" s="255"/>
      <c r="ELD33" s="255"/>
      <c r="ELE33" s="255"/>
      <c r="ELF33" s="255"/>
      <c r="ELG33" s="255"/>
      <c r="ELH33" s="255"/>
      <c r="ELI33" s="255"/>
      <c r="ELJ33" s="255"/>
      <c r="ELK33" s="255"/>
      <c r="ELL33" s="255"/>
      <c r="ELM33" s="255"/>
      <c r="ELN33" s="255"/>
      <c r="ELO33" s="255"/>
      <c r="ELP33" s="255"/>
      <c r="ELQ33" s="255"/>
      <c r="ELR33" s="255"/>
      <c r="ELS33" s="255"/>
      <c r="ELT33" s="255"/>
      <c r="ELU33" s="255"/>
      <c r="ELV33" s="255"/>
      <c r="ELW33" s="255"/>
      <c r="ELX33" s="255"/>
      <c r="ELY33" s="255"/>
      <c r="ELZ33" s="255"/>
      <c r="EMA33" s="255"/>
      <c r="EMB33" s="255"/>
      <c r="EMC33" s="255"/>
      <c r="EMD33" s="255"/>
      <c r="EME33" s="255"/>
      <c r="EMF33" s="255"/>
      <c r="EMG33" s="255"/>
      <c r="EMH33" s="255"/>
      <c r="EMI33" s="255"/>
      <c r="EMJ33" s="255"/>
      <c r="EMK33" s="255"/>
      <c r="EML33" s="255"/>
      <c r="EMM33" s="255"/>
      <c r="EMN33" s="255"/>
      <c r="EMO33" s="255"/>
      <c r="EMP33" s="255"/>
      <c r="EMQ33" s="255"/>
      <c r="EMR33" s="255"/>
      <c r="EMS33" s="255"/>
      <c r="EMT33" s="255"/>
      <c r="EMU33" s="255"/>
      <c r="EMV33" s="255"/>
      <c r="EMW33" s="255"/>
      <c r="EMX33" s="255"/>
      <c r="EMY33" s="255"/>
      <c r="EMZ33" s="255"/>
      <c r="ENA33" s="255"/>
      <c r="ENB33" s="255"/>
      <c r="ENC33" s="255"/>
      <c r="END33" s="255"/>
      <c r="ENE33" s="255"/>
      <c r="ENF33" s="255"/>
      <c r="ENG33" s="255"/>
      <c r="ENH33" s="255"/>
      <c r="ENI33" s="255"/>
      <c r="ENJ33" s="255"/>
      <c r="ENK33" s="255"/>
      <c r="ENL33" s="255"/>
      <c r="ENM33" s="255"/>
      <c r="ENN33" s="255"/>
      <c r="ENO33" s="255"/>
      <c r="ENP33" s="255"/>
      <c r="ENQ33" s="255"/>
      <c r="ENR33" s="255"/>
      <c r="ENS33" s="255"/>
      <c r="ENT33" s="255"/>
      <c r="ENU33" s="255"/>
      <c r="ENV33" s="255"/>
      <c r="ENW33" s="255"/>
      <c r="ENX33" s="255"/>
      <c r="ENY33" s="255"/>
      <c r="ENZ33" s="255"/>
      <c r="EOA33" s="255"/>
      <c r="EOB33" s="255"/>
      <c r="EOC33" s="255"/>
      <c r="EOD33" s="255"/>
      <c r="EOE33" s="255"/>
      <c r="EOF33" s="255"/>
      <c r="EOG33" s="255"/>
      <c r="EOH33" s="255"/>
      <c r="EOI33" s="255"/>
      <c r="EOJ33" s="255"/>
      <c r="EOK33" s="255"/>
      <c r="EOL33" s="255"/>
      <c r="EOM33" s="255"/>
      <c r="EON33" s="255"/>
      <c r="EOO33" s="255"/>
      <c r="EOP33" s="255"/>
      <c r="EOQ33" s="255"/>
      <c r="EOR33" s="255"/>
      <c r="EOS33" s="255"/>
      <c r="EOT33" s="255"/>
      <c r="EOU33" s="255"/>
      <c r="EOV33" s="255"/>
      <c r="EOW33" s="255"/>
      <c r="EOX33" s="255"/>
      <c r="EOY33" s="255"/>
      <c r="EOZ33" s="255"/>
      <c r="EPA33" s="255"/>
      <c r="EPB33" s="255"/>
      <c r="EPC33" s="255"/>
      <c r="EPD33" s="255"/>
      <c r="EPE33" s="255"/>
      <c r="EPF33" s="255"/>
      <c r="EPG33" s="255"/>
      <c r="EPH33" s="255"/>
      <c r="EPI33" s="255"/>
      <c r="EPJ33" s="255"/>
      <c r="EPK33" s="255"/>
      <c r="EPL33" s="255"/>
      <c r="EPM33" s="255"/>
      <c r="EPN33" s="255"/>
      <c r="EPO33" s="255"/>
      <c r="EPP33" s="255"/>
      <c r="EPQ33" s="255"/>
      <c r="EPR33" s="255"/>
      <c r="EPS33" s="255"/>
      <c r="EPT33" s="255"/>
      <c r="EPU33" s="255"/>
      <c r="EPV33" s="255"/>
      <c r="EPW33" s="255"/>
      <c r="EPX33" s="255"/>
      <c r="EPY33" s="255"/>
      <c r="EPZ33" s="255"/>
      <c r="EQA33" s="255"/>
      <c r="EQB33" s="255"/>
      <c r="EQC33" s="255"/>
      <c r="EQD33" s="255"/>
      <c r="EQE33" s="255"/>
      <c r="EQF33" s="255"/>
      <c r="EQG33" s="255"/>
      <c r="EQH33" s="255"/>
      <c r="EQI33" s="255"/>
      <c r="EQJ33" s="255"/>
      <c r="EQK33" s="255"/>
      <c r="EQL33" s="255"/>
      <c r="EQM33" s="255"/>
      <c r="EQN33" s="255"/>
      <c r="EQO33" s="255"/>
      <c r="EQP33" s="255"/>
      <c r="EQQ33" s="255"/>
      <c r="EQR33" s="255"/>
      <c r="EQS33" s="255"/>
      <c r="EQT33" s="255"/>
      <c r="EQU33" s="255"/>
      <c r="EQV33" s="255"/>
      <c r="EQW33" s="255"/>
      <c r="EQX33" s="255"/>
      <c r="EQY33" s="255"/>
      <c r="EQZ33" s="255"/>
      <c r="ERA33" s="255"/>
      <c r="ERB33" s="255"/>
      <c r="ERC33" s="255"/>
      <c r="ERD33" s="255"/>
      <c r="ERE33" s="255"/>
      <c r="ERF33" s="255"/>
      <c r="ERG33" s="255"/>
      <c r="ERH33" s="255"/>
      <c r="ERI33" s="255"/>
      <c r="ERJ33" s="255"/>
      <c r="ERK33" s="255"/>
      <c r="ERL33" s="255"/>
      <c r="ERM33" s="255"/>
      <c r="ERN33" s="255"/>
      <c r="ERO33" s="255"/>
      <c r="ERP33" s="255"/>
      <c r="ERQ33" s="255"/>
      <c r="ERR33" s="255"/>
      <c r="ERS33" s="255"/>
      <c r="ERT33" s="255"/>
      <c r="ERU33" s="255"/>
      <c r="ERV33" s="255"/>
      <c r="ERW33" s="255"/>
      <c r="ERX33" s="255"/>
      <c r="ERY33" s="255"/>
      <c r="ERZ33" s="255"/>
      <c r="ESA33" s="255"/>
      <c r="ESB33" s="255"/>
      <c r="ESC33" s="255"/>
      <c r="ESD33" s="255"/>
      <c r="ESE33" s="255"/>
      <c r="ESF33" s="255"/>
      <c r="ESG33" s="255"/>
      <c r="ESH33" s="255"/>
      <c r="ESI33" s="255"/>
      <c r="ESJ33" s="255"/>
      <c r="ESK33" s="255"/>
      <c r="ESL33" s="255"/>
      <c r="ESM33" s="255"/>
      <c r="ESN33" s="255"/>
      <c r="ESO33" s="255"/>
      <c r="ESP33" s="255"/>
      <c r="ESQ33" s="255"/>
      <c r="ESR33" s="255"/>
      <c r="ESS33" s="255"/>
      <c r="EST33" s="255"/>
      <c r="ESU33" s="255"/>
      <c r="ESV33" s="255"/>
      <c r="ESW33" s="255"/>
      <c r="ESX33" s="255"/>
      <c r="ESY33" s="255"/>
      <c r="ESZ33" s="255"/>
      <c r="ETA33" s="255"/>
      <c r="ETB33" s="255"/>
      <c r="ETC33" s="255"/>
      <c r="ETD33" s="255"/>
      <c r="ETE33" s="255"/>
      <c r="ETF33" s="255"/>
      <c r="ETG33" s="255"/>
      <c r="ETH33" s="255"/>
      <c r="ETI33" s="255"/>
      <c r="ETJ33" s="255"/>
      <c r="ETK33" s="255"/>
      <c r="ETL33" s="255"/>
      <c r="ETM33" s="255"/>
      <c r="ETN33" s="255"/>
      <c r="ETO33" s="255"/>
      <c r="ETP33" s="255"/>
      <c r="ETQ33" s="255"/>
      <c r="ETR33" s="255"/>
      <c r="ETS33" s="255"/>
      <c r="ETT33" s="255"/>
      <c r="ETU33" s="255"/>
      <c r="ETV33" s="255"/>
      <c r="ETW33" s="255"/>
      <c r="ETX33" s="255"/>
      <c r="ETY33" s="255"/>
      <c r="ETZ33" s="255"/>
      <c r="EUA33" s="255"/>
      <c r="EUB33" s="255"/>
      <c r="EUC33" s="255"/>
      <c r="EUD33" s="255"/>
      <c r="EUE33" s="255"/>
      <c r="EUF33" s="255"/>
      <c r="EUG33" s="255"/>
      <c r="EUH33" s="255"/>
      <c r="EUI33" s="255"/>
      <c r="EUJ33" s="255"/>
      <c r="EUK33" s="255"/>
      <c r="EUL33" s="255"/>
      <c r="EUM33" s="255"/>
      <c r="EUN33" s="255"/>
      <c r="EUO33" s="255"/>
      <c r="EUP33" s="255"/>
      <c r="EUQ33" s="255"/>
      <c r="EUR33" s="255"/>
      <c r="EUS33" s="255"/>
      <c r="EUT33" s="255"/>
      <c r="EUU33" s="255"/>
      <c r="EUV33" s="255"/>
      <c r="EUW33" s="255"/>
      <c r="EUX33" s="255"/>
      <c r="EUY33" s="255"/>
      <c r="EUZ33" s="255"/>
      <c r="EVA33" s="255"/>
      <c r="EVB33" s="255"/>
      <c r="EVC33" s="255"/>
      <c r="EVD33" s="255"/>
      <c r="EVE33" s="255"/>
      <c r="EVF33" s="255"/>
      <c r="EVG33" s="255"/>
      <c r="EVH33" s="255"/>
      <c r="EVI33" s="255"/>
      <c r="EVJ33" s="255"/>
      <c r="EVK33" s="255"/>
      <c r="EVL33" s="255"/>
      <c r="EVM33" s="255"/>
      <c r="EVN33" s="255"/>
      <c r="EVO33" s="255"/>
      <c r="EVP33" s="255"/>
      <c r="EVQ33" s="255"/>
      <c r="EVR33" s="255"/>
      <c r="EVS33" s="255"/>
      <c r="EVT33" s="255"/>
      <c r="EVU33" s="255"/>
      <c r="EVV33" s="255"/>
      <c r="EVW33" s="255"/>
      <c r="EVX33" s="255"/>
      <c r="EVY33" s="255"/>
      <c r="EVZ33" s="255"/>
      <c r="EWA33" s="255"/>
      <c r="EWB33" s="255"/>
      <c r="EWC33" s="255"/>
      <c r="EWD33" s="255"/>
      <c r="EWE33" s="255"/>
      <c r="EWF33" s="255"/>
      <c r="EWG33" s="255"/>
      <c r="EWH33" s="255"/>
      <c r="EWI33" s="255"/>
      <c r="EWJ33" s="255"/>
      <c r="EWK33" s="255"/>
      <c r="EWL33" s="255"/>
      <c r="EWM33" s="255"/>
      <c r="EWN33" s="255"/>
      <c r="EWO33" s="255"/>
      <c r="EWP33" s="255"/>
      <c r="EWQ33" s="255"/>
      <c r="EWR33" s="255"/>
      <c r="EWS33" s="255"/>
      <c r="EWT33" s="255"/>
      <c r="EWU33" s="255"/>
      <c r="EWV33" s="255"/>
      <c r="EWW33" s="255"/>
      <c r="EWX33" s="255"/>
      <c r="EWY33" s="255"/>
      <c r="EWZ33" s="255"/>
      <c r="EXA33" s="255"/>
      <c r="EXB33" s="255"/>
      <c r="EXC33" s="255"/>
      <c r="EXD33" s="255"/>
      <c r="EXE33" s="255"/>
      <c r="EXF33" s="255"/>
      <c r="EXG33" s="255"/>
      <c r="EXH33" s="255"/>
      <c r="EXI33" s="255"/>
      <c r="EXJ33" s="255"/>
      <c r="EXK33" s="255"/>
      <c r="EXL33" s="255"/>
      <c r="EXM33" s="255"/>
      <c r="EXN33" s="255"/>
      <c r="EXO33" s="255"/>
      <c r="EXP33" s="255"/>
      <c r="EXQ33" s="255"/>
      <c r="EXR33" s="255"/>
      <c r="EXS33" s="255"/>
      <c r="EXT33" s="255"/>
      <c r="EXU33" s="255"/>
      <c r="EXV33" s="255"/>
      <c r="EXW33" s="255"/>
      <c r="EXX33" s="255"/>
      <c r="EXY33" s="255"/>
      <c r="EXZ33" s="255"/>
      <c r="EYA33" s="255"/>
      <c r="EYB33" s="255"/>
      <c r="EYC33" s="255"/>
      <c r="EYD33" s="255"/>
      <c r="EYE33" s="255"/>
      <c r="EYF33" s="255"/>
      <c r="EYG33" s="255"/>
      <c r="EYH33" s="255"/>
      <c r="EYI33" s="255"/>
      <c r="EYJ33" s="255"/>
      <c r="EYK33" s="255"/>
      <c r="EYL33" s="255"/>
      <c r="EYM33" s="255"/>
      <c r="EYN33" s="255"/>
      <c r="EYO33" s="255"/>
      <c r="EYP33" s="255"/>
      <c r="EYQ33" s="255"/>
      <c r="EYR33" s="255"/>
      <c r="EYS33" s="255"/>
      <c r="EYT33" s="255"/>
      <c r="EYU33" s="255"/>
      <c r="EYV33" s="255"/>
      <c r="EYW33" s="255"/>
      <c r="EYX33" s="255"/>
      <c r="EYY33" s="255"/>
      <c r="EYZ33" s="255"/>
      <c r="EZA33" s="255"/>
      <c r="EZB33" s="255"/>
      <c r="EZC33" s="255"/>
      <c r="EZD33" s="255"/>
      <c r="EZE33" s="255"/>
      <c r="EZF33" s="255"/>
      <c r="EZG33" s="255"/>
      <c r="EZH33" s="255"/>
      <c r="EZI33" s="255"/>
      <c r="EZJ33" s="255"/>
      <c r="EZK33" s="255"/>
      <c r="EZL33" s="255"/>
      <c r="EZM33" s="255"/>
      <c r="EZN33" s="255"/>
      <c r="EZO33" s="255"/>
      <c r="EZP33" s="255"/>
      <c r="EZQ33" s="255"/>
      <c r="EZR33" s="255"/>
      <c r="EZS33" s="255"/>
      <c r="EZT33" s="255"/>
      <c r="EZU33" s="255"/>
      <c r="EZV33" s="255"/>
      <c r="EZW33" s="255"/>
      <c r="EZX33" s="255"/>
      <c r="EZY33" s="255"/>
      <c r="EZZ33" s="255"/>
      <c r="FAA33" s="255"/>
      <c r="FAB33" s="255"/>
      <c r="FAC33" s="255"/>
      <c r="FAD33" s="255"/>
      <c r="FAE33" s="255"/>
      <c r="FAF33" s="255"/>
      <c r="FAG33" s="255"/>
      <c r="FAH33" s="255"/>
      <c r="FAI33" s="255"/>
      <c r="FAJ33" s="255"/>
      <c r="FAK33" s="255"/>
      <c r="FAL33" s="255"/>
      <c r="FAM33" s="255"/>
      <c r="FAN33" s="255"/>
      <c r="FAO33" s="255"/>
      <c r="FAP33" s="255"/>
      <c r="FAQ33" s="255"/>
      <c r="FAR33" s="255"/>
      <c r="FAS33" s="255"/>
      <c r="FAT33" s="255"/>
      <c r="FAU33" s="255"/>
      <c r="FAV33" s="255"/>
      <c r="FAW33" s="255"/>
      <c r="FAX33" s="255"/>
      <c r="FAY33" s="255"/>
      <c r="FAZ33" s="255"/>
      <c r="FBA33" s="255"/>
      <c r="FBB33" s="255"/>
      <c r="FBC33" s="255"/>
      <c r="FBD33" s="255"/>
      <c r="FBE33" s="255"/>
      <c r="FBF33" s="255"/>
      <c r="FBG33" s="255"/>
      <c r="FBH33" s="255"/>
      <c r="FBI33" s="255"/>
      <c r="FBJ33" s="255"/>
      <c r="FBK33" s="255"/>
      <c r="FBL33" s="255"/>
      <c r="FBM33" s="255"/>
      <c r="FBN33" s="255"/>
      <c r="FBO33" s="255"/>
      <c r="FBP33" s="255"/>
      <c r="FBQ33" s="255"/>
      <c r="FBR33" s="255"/>
      <c r="FBS33" s="255"/>
      <c r="FBT33" s="255"/>
      <c r="FBU33" s="255"/>
      <c r="FBV33" s="255"/>
      <c r="FBW33" s="255"/>
      <c r="FBX33" s="255"/>
      <c r="FBY33" s="255"/>
      <c r="FBZ33" s="255"/>
      <c r="FCA33" s="255"/>
      <c r="FCB33" s="255"/>
      <c r="FCC33" s="255"/>
      <c r="FCD33" s="255"/>
      <c r="FCE33" s="255"/>
      <c r="FCF33" s="255"/>
      <c r="FCG33" s="255"/>
      <c r="FCH33" s="255"/>
      <c r="FCI33" s="255"/>
      <c r="FCJ33" s="255"/>
      <c r="FCK33" s="255"/>
      <c r="FCL33" s="255"/>
      <c r="FCM33" s="255"/>
      <c r="FCN33" s="255"/>
      <c r="FCO33" s="255"/>
      <c r="FCP33" s="255"/>
      <c r="FCQ33" s="255"/>
      <c r="FCR33" s="255"/>
      <c r="FCS33" s="255"/>
      <c r="FCT33" s="255"/>
      <c r="FCU33" s="255"/>
      <c r="FCV33" s="255"/>
      <c r="FCW33" s="255"/>
      <c r="FCX33" s="255"/>
      <c r="FCY33" s="255"/>
      <c r="FCZ33" s="255"/>
      <c r="FDA33" s="255"/>
      <c r="FDB33" s="255"/>
      <c r="FDC33" s="255"/>
      <c r="FDD33" s="255"/>
      <c r="FDE33" s="255"/>
      <c r="FDF33" s="255"/>
      <c r="FDG33" s="255"/>
      <c r="FDH33" s="255"/>
      <c r="FDI33" s="255"/>
      <c r="FDJ33" s="255"/>
      <c r="FDK33" s="255"/>
      <c r="FDL33" s="255"/>
      <c r="FDM33" s="255"/>
      <c r="FDN33" s="255"/>
      <c r="FDO33" s="255"/>
      <c r="FDP33" s="255"/>
      <c r="FDQ33" s="255"/>
      <c r="FDR33" s="255"/>
      <c r="FDS33" s="255"/>
      <c r="FDT33" s="255"/>
      <c r="FDU33" s="255"/>
      <c r="FDV33" s="255"/>
      <c r="FDW33" s="255"/>
      <c r="FDX33" s="255"/>
      <c r="FDY33" s="255"/>
      <c r="FDZ33" s="255"/>
      <c r="FEA33" s="255"/>
      <c r="FEB33" s="255"/>
      <c r="FEC33" s="255"/>
      <c r="FED33" s="255"/>
      <c r="FEE33" s="255"/>
      <c r="FEF33" s="255"/>
      <c r="FEG33" s="255"/>
      <c r="FEH33" s="255"/>
      <c r="FEI33" s="255"/>
      <c r="FEJ33" s="255"/>
      <c r="FEK33" s="255"/>
      <c r="FEL33" s="255"/>
      <c r="FEM33" s="255"/>
      <c r="FEN33" s="255"/>
      <c r="FEO33" s="255"/>
      <c r="FEP33" s="255"/>
      <c r="FEQ33" s="255"/>
      <c r="FER33" s="255"/>
      <c r="FES33" s="255"/>
      <c r="FET33" s="255"/>
      <c r="FEU33" s="255"/>
      <c r="FEV33" s="255"/>
      <c r="FEW33" s="255"/>
      <c r="FEX33" s="255"/>
      <c r="FEY33" s="255"/>
      <c r="FEZ33" s="255"/>
      <c r="FFA33" s="255"/>
      <c r="FFB33" s="255"/>
      <c r="FFC33" s="255"/>
      <c r="FFD33" s="255"/>
      <c r="FFE33" s="255"/>
      <c r="FFF33" s="255"/>
      <c r="FFG33" s="255"/>
      <c r="FFH33" s="255"/>
      <c r="FFI33" s="255"/>
      <c r="FFJ33" s="255"/>
      <c r="FFK33" s="255"/>
      <c r="FFL33" s="255"/>
      <c r="FFM33" s="255"/>
      <c r="FFN33" s="255"/>
      <c r="FFO33" s="255"/>
      <c r="FFP33" s="255"/>
      <c r="FFQ33" s="255"/>
      <c r="FFR33" s="255"/>
      <c r="FFS33" s="255"/>
      <c r="FFT33" s="255"/>
      <c r="FFU33" s="255"/>
      <c r="FFV33" s="255"/>
      <c r="FFW33" s="255"/>
      <c r="FFX33" s="255"/>
      <c r="FFY33" s="255"/>
      <c r="FFZ33" s="255"/>
      <c r="FGA33" s="255"/>
      <c r="FGB33" s="255"/>
      <c r="FGC33" s="255"/>
      <c r="FGD33" s="255"/>
      <c r="FGE33" s="255"/>
      <c r="FGF33" s="255"/>
      <c r="FGG33" s="255"/>
      <c r="FGH33" s="255"/>
      <c r="FGI33" s="255"/>
      <c r="FGJ33" s="255"/>
      <c r="FGK33" s="255"/>
      <c r="FGL33" s="255"/>
      <c r="FGM33" s="255"/>
      <c r="FGN33" s="255"/>
      <c r="FGO33" s="255"/>
      <c r="FGP33" s="255"/>
      <c r="FGQ33" s="255"/>
      <c r="FGR33" s="255"/>
      <c r="FGS33" s="255"/>
      <c r="FGT33" s="255"/>
      <c r="FGU33" s="255"/>
      <c r="FGV33" s="255"/>
      <c r="FGW33" s="255"/>
      <c r="FGX33" s="255"/>
      <c r="FGY33" s="255"/>
      <c r="FGZ33" s="255"/>
      <c r="FHA33" s="255"/>
      <c r="FHB33" s="255"/>
      <c r="FHC33" s="255"/>
      <c r="FHD33" s="255"/>
      <c r="FHE33" s="255"/>
      <c r="FHF33" s="255"/>
      <c r="FHG33" s="255"/>
      <c r="FHH33" s="255"/>
      <c r="FHI33" s="255"/>
      <c r="FHJ33" s="255"/>
      <c r="FHK33" s="255"/>
      <c r="FHL33" s="255"/>
      <c r="FHM33" s="255"/>
      <c r="FHN33" s="255"/>
      <c r="FHO33" s="255"/>
      <c r="FHP33" s="255"/>
      <c r="FHQ33" s="255"/>
      <c r="FHR33" s="255"/>
      <c r="FHS33" s="255"/>
      <c r="FHT33" s="255"/>
      <c r="FHU33" s="255"/>
      <c r="FHV33" s="255"/>
      <c r="FHW33" s="255"/>
      <c r="FHX33" s="255"/>
      <c r="FHY33" s="255"/>
      <c r="FHZ33" s="255"/>
      <c r="FIA33" s="255"/>
      <c r="FIB33" s="255"/>
      <c r="FIC33" s="255"/>
      <c r="FID33" s="255"/>
      <c r="FIE33" s="255"/>
      <c r="FIF33" s="255"/>
      <c r="FIG33" s="255"/>
      <c r="FIH33" s="255"/>
      <c r="FII33" s="255"/>
      <c r="FIJ33" s="255"/>
      <c r="FIK33" s="255"/>
      <c r="FIL33" s="255"/>
      <c r="FIM33" s="255"/>
      <c r="FIN33" s="255"/>
      <c r="FIO33" s="255"/>
      <c r="FIP33" s="255"/>
      <c r="FIQ33" s="255"/>
      <c r="FIR33" s="255"/>
      <c r="FIS33" s="255"/>
      <c r="FIT33" s="255"/>
      <c r="FIU33" s="255"/>
      <c r="FIV33" s="255"/>
      <c r="FIW33" s="255"/>
      <c r="FIX33" s="255"/>
      <c r="FIY33" s="255"/>
      <c r="FIZ33" s="255"/>
      <c r="FJA33" s="255"/>
      <c r="FJB33" s="255"/>
      <c r="FJC33" s="255"/>
      <c r="FJD33" s="255"/>
      <c r="FJE33" s="255"/>
      <c r="FJF33" s="255"/>
      <c r="FJG33" s="255"/>
      <c r="FJH33" s="255"/>
      <c r="FJI33" s="255"/>
      <c r="FJJ33" s="255"/>
      <c r="FJK33" s="255"/>
      <c r="FJL33" s="255"/>
      <c r="FJM33" s="255"/>
      <c r="FJN33" s="255"/>
      <c r="FJO33" s="255"/>
      <c r="FJP33" s="255"/>
      <c r="FJQ33" s="255"/>
      <c r="FJR33" s="255"/>
      <c r="FJS33" s="255"/>
      <c r="FJT33" s="255"/>
      <c r="FJU33" s="255"/>
      <c r="FJV33" s="255"/>
      <c r="FJW33" s="255"/>
      <c r="FJX33" s="255"/>
      <c r="FJY33" s="255"/>
      <c r="FJZ33" s="255"/>
      <c r="FKA33" s="255"/>
      <c r="FKB33" s="255"/>
      <c r="FKC33" s="255"/>
      <c r="FKD33" s="255"/>
      <c r="FKE33" s="255"/>
      <c r="FKF33" s="255"/>
      <c r="FKG33" s="255"/>
      <c r="FKH33" s="255"/>
      <c r="FKI33" s="255"/>
      <c r="FKJ33" s="255"/>
      <c r="FKK33" s="255"/>
      <c r="FKL33" s="255"/>
      <c r="FKM33" s="255"/>
      <c r="FKN33" s="255"/>
      <c r="FKO33" s="255"/>
      <c r="FKP33" s="255"/>
      <c r="FKQ33" s="255"/>
      <c r="FKR33" s="255"/>
      <c r="FKS33" s="255"/>
      <c r="FKT33" s="255"/>
      <c r="FKU33" s="255"/>
      <c r="FKV33" s="255"/>
      <c r="FKW33" s="255"/>
      <c r="FKX33" s="255"/>
      <c r="FKY33" s="255"/>
      <c r="FKZ33" s="255"/>
      <c r="FLA33" s="255"/>
      <c r="FLB33" s="255"/>
      <c r="FLC33" s="255"/>
      <c r="FLD33" s="255"/>
      <c r="FLE33" s="255"/>
      <c r="FLF33" s="255"/>
      <c r="FLG33" s="255"/>
      <c r="FLH33" s="255"/>
      <c r="FLI33" s="255"/>
      <c r="FLJ33" s="255"/>
      <c r="FLK33" s="255"/>
      <c r="FLL33" s="255"/>
      <c r="FLM33" s="255"/>
      <c r="FLN33" s="255"/>
      <c r="FLO33" s="255"/>
      <c r="FLP33" s="255"/>
      <c r="FLQ33" s="255"/>
      <c r="FLR33" s="255"/>
      <c r="FLS33" s="255"/>
      <c r="FLT33" s="255"/>
      <c r="FLU33" s="255"/>
      <c r="FLV33" s="255"/>
      <c r="FLW33" s="255"/>
      <c r="FLX33" s="255"/>
      <c r="FLY33" s="255"/>
      <c r="FLZ33" s="255"/>
      <c r="FMA33" s="255"/>
      <c r="FMB33" s="255"/>
      <c r="FMC33" s="255"/>
      <c r="FMD33" s="255"/>
      <c r="FME33" s="255"/>
      <c r="FMF33" s="255"/>
      <c r="FMG33" s="255"/>
      <c r="FMH33" s="255"/>
      <c r="FMI33" s="255"/>
      <c r="FMJ33" s="255"/>
      <c r="FMK33" s="255"/>
      <c r="FML33" s="255"/>
      <c r="FMM33" s="255"/>
      <c r="FMN33" s="255"/>
      <c r="FMO33" s="255"/>
      <c r="FMP33" s="255"/>
      <c r="FMQ33" s="255"/>
      <c r="FMR33" s="255"/>
      <c r="FMS33" s="255"/>
      <c r="FMT33" s="255"/>
      <c r="FMU33" s="255"/>
      <c r="FMV33" s="255"/>
      <c r="FMW33" s="255"/>
      <c r="FMX33" s="255"/>
      <c r="FMY33" s="255"/>
      <c r="FMZ33" s="255"/>
      <c r="FNA33" s="255"/>
      <c r="FNB33" s="255"/>
      <c r="FNC33" s="255"/>
      <c r="FND33" s="255"/>
      <c r="FNE33" s="255"/>
      <c r="FNF33" s="255"/>
      <c r="FNG33" s="255"/>
      <c r="FNH33" s="255"/>
      <c r="FNI33" s="255"/>
      <c r="FNJ33" s="255"/>
      <c r="FNK33" s="255"/>
      <c r="FNL33" s="255"/>
      <c r="FNM33" s="255"/>
      <c r="FNN33" s="255"/>
      <c r="FNO33" s="255"/>
      <c r="FNP33" s="255"/>
      <c r="FNQ33" s="255"/>
      <c r="FNR33" s="255"/>
      <c r="FNS33" s="255"/>
      <c r="FNT33" s="255"/>
      <c r="FNU33" s="255"/>
      <c r="FNV33" s="255"/>
      <c r="FNW33" s="255"/>
      <c r="FNX33" s="255"/>
      <c r="FNY33" s="255"/>
      <c r="FNZ33" s="255"/>
      <c r="FOA33" s="255"/>
      <c r="FOB33" s="255"/>
      <c r="FOC33" s="255"/>
      <c r="FOD33" s="255"/>
      <c r="FOE33" s="255"/>
      <c r="FOF33" s="255"/>
      <c r="FOG33" s="255"/>
      <c r="FOH33" s="255"/>
      <c r="FOI33" s="255"/>
      <c r="FOJ33" s="255"/>
      <c r="FOK33" s="255"/>
      <c r="FOL33" s="255"/>
      <c r="FOM33" s="255"/>
      <c r="FON33" s="255"/>
      <c r="FOO33" s="255"/>
      <c r="FOP33" s="255"/>
      <c r="FOQ33" s="255"/>
      <c r="FOR33" s="255"/>
      <c r="FOS33" s="255"/>
      <c r="FOT33" s="255"/>
      <c r="FOU33" s="255"/>
      <c r="FOV33" s="255"/>
      <c r="FOW33" s="255"/>
      <c r="FOX33" s="255"/>
      <c r="FOY33" s="255"/>
      <c r="FOZ33" s="255"/>
      <c r="FPA33" s="255"/>
      <c r="FPB33" s="255"/>
      <c r="FPC33" s="255"/>
      <c r="FPD33" s="255"/>
      <c r="FPE33" s="255"/>
      <c r="FPF33" s="255"/>
      <c r="FPG33" s="255"/>
      <c r="FPH33" s="255"/>
      <c r="FPI33" s="255"/>
      <c r="FPJ33" s="255"/>
      <c r="FPK33" s="255"/>
      <c r="FPL33" s="255"/>
      <c r="FPM33" s="255"/>
      <c r="FPN33" s="255"/>
      <c r="FPO33" s="255"/>
      <c r="FPP33" s="255"/>
      <c r="FPQ33" s="255"/>
      <c r="FPR33" s="255"/>
      <c r="FPS33" s="255"/>
      <c r="FPT33" s="255"/>
      <c r="FPU33" s="255"/>
      <c r="FPV33" s="255"/>
      <c r="FPW33" s="255"/>
      <c r="FPX33" s="255"/>
      <c r="FPY33" s="255"/>
      <c r="FPZ33" s="255"/>
      <c r="FQA33" s="255"/>
      <c r="FQB33" s="255"/>
      <c r="FQC33" s="255"/>
      <c r="FQD33" s="255"/>
      <c r="FQE33" s="255"/>
      <c r="FQF33" s="255"/>
      <c r="FQG33" s="255"/>
      <c r="FQH33" s="255"/>
      <c r="FQI33" s="255"/>
      <c r="FQJ33" s="255"/>
      <c r="FQK33" s="255"/>
      <c r="FQL33" s="255"/>
      <c r="FQM33" s="255"/>
      <c r="FQN33" s="255"/>
      <c r="FQO33" s="255"/>
      <c r="FQP33" s="255"/>
      <c r="FQQ33" s="255"/>
      <c r="FQR33" s="255"/>
      <c r="FQS33" s="255"/>
      <c r="FQT33" s="255"/>
      <c r="FQU33" s="255"/>
      <c r="FQV33" s="255"/>
      <c r="FQW33" s="255"/>
      <c r="FQX33" s="255"/>
      <c r="FQY33" s="255"/>
      <c r="FQZ33" s="255"/>
      <c r="FRA33" s="255"/>
      <c r="FRB33" s="255"/>
      <c r="FRC33" s="255"/>
      <c r="FRD33" s="255"/>
      <c r="FRE33" s="255"/>
      <c r="FRF33" s="255"/>
      <c r="FRG33" s="255"/>
      <c r="FRH33" s="255"/>
      <c r="FRI33" s="255"/>
      <c r="FRJ33" s="255"/>
      <c r="FRK33" s="255"/>
      <c r="FRL33" s="255"/>
      <c r="FRM33" s="255"/>
      <c r="FRN33" s="255"/>
      <c r="FRO33" s="255"/>
      <c r="FRP33" s="255"/>
      <c r="FRQ33" s="255"/>
      <c r="FRR33" s="255"/>
      <c r="FRS33" s="255"/>
      <c r="FRT33" s="255"/>
      <c r="FRU33" s="255"/>
      <c r="FRV33" s="255"/>
      <c r="FRW33" s="255"/>
      <c r="FRX33" s="255"/>
      <c r="FRY33" s="255"/>
      <c r="FRZ33" s="255"/>
      <c r="FSA33" s="255"/>
      <c r="FSB33" s="255"/>
      <c r="FSC33" s="255"/>
      <c r="FSD33" s="255"/>
      <c r="FSE33" s="255"/>
      <c r="FSF33" s="255"/>
      <c r="FSG33" s="255"/>
      <c r="FSH33" s="255"/>
      <c r="FSI33" s="255"/>
      <c r="FSJ33" s="255"/>
      <c r="FSK33" s="255"/>
      <c r="FSL33" s="255"/>
      <c r="FSM33" s="255"/>
      <c r="FSN33" s="255"/>
      <c r="FSO33" s="255"/>
      <c r="FSP33" s="255"/>
      <c r="FSQ33" s="255"/>
      <c r="FSR33" s="255"/>
      <c r="FSS33" s="255"/>
      <c r="FST33" s="255"/>
      <c r="FSU33" s="255"/>
      <c r="FSV33" s="255"/>
      <c r="FSW33" s="255"/>
      <c r="FSX33" s="255"/>
      <c r="FSY33" s="255"/>
      <c r="FSZ33" s="255"/>
      <c r="FTA33" s="255"/>
      <c r="FTB33" s="255"/>
      <c r="FTC33" s="255"/>
      <c r="FTD33" s="255"/>
      <c r="FTE33" s="255"/>
      <c r="FTF33" s="255"/>
      <c r="FTG33" s="255"/>
      <c r="FTH33" s="255"/>
      <c r="FTI33" s="255"/>
      <c r="FTJ33" s="255"/>
      <c r="FTK33" s="255"/>
      <c r="FTL33" s="255"/>
      <c r="FTM33" s="255"/>
      <c r="FTN33" s="255"/>
      <c r="FTO33" s="255"/>
      <c r="FTP33" s="255"/>
      <c r="FTQ33" s="255"/>
      <c r="FTR33" s="255"/>
      <c r="FTS33" s="255"/>
      <c r="FTT33" s="255"/>
      <c r="FTU33" s="255"/>
      <c r="FTV33" s="255"/>
      <c r="FTW33" s="255"/>
      <c r="FTX33" s="255"/>
      <c r="FTY33" s="255"/>
      <c r="FTZ33" s="255"/>
      <c r="FUA33" s="255"/>
      <c r="FUB33" s="255"/>
      <c r="FUC33" s="255"/>
      <c r="FUD33" s="255"/>
      <c r="FUE33" s="255"/>
      <c r="FUF33" s="255"/>
      <c r="FUG33" s="255"/>
      <c r="FUH33" s="255"/>
      <c r="FUI33" s="255"/>
      <c r="FUJ33" s="255"/>
      <c r="FUK33" s="255"/>
      <c r="FUL33" s="255"/>
      <c r="FUM33" s="255"/>
      <c r="FUN33" s="255"/>
      <c r="FUO33" s="255"/>
      <c r="FUP33" s="255"/>
      <c r="FUQ33" s="255"/>
      <c r="FUR33" s="255"/>
      <c r="FUS33" s="255"/>
      <c r="FUT33" s="255"/>
      <c r="FUU33" s="255"/>
      <c r="FUV33" s="255"/>
      <c r="FUW33" s="255"/>
      <c r="FUX33" s="255"/>
      <c r="FUY33" s="255"/>
      <c r="FUZ33" s="255"/>
      <c r="FVA33" s="255"/>
      <c r="FVB33" s="255"/>
      <c r="FVC33" s="255"/>
      <c r="FVD33" s="255"/>
      <c r="FVE33" s="255"/>
      <c r="FVF33" s="255"/>
      <c r="FVG33" s="255"/>
      <c r="FVH33" s="255"/>
      <c r="FVI33" s="255"/>
      <c r="FVJ33" s="255"/>
      <c r="FVK33" s="255"/>
      <c r="FVL33" s="255"/>
      <c r="FVM33" s="255"/>
      <c r="FVN33" s="255"/>
      <c r="FVO33" s="255"/>
      <c r="FVP33" s="255"/>
      <c r="FVQ33" s="255"/>
      <c r="FVR33" s="255"/>
      <c r="FVS33" s="255"/>
      <c r="FVT33" s="255"/>
      <c r="FVU33" s="255"/>
      <c r="FVV33" s="255"/>
      <c r="FVW33" s="255"/>
      <c r="FVX33" s="255"/>
      <c r="FVY33" s="255"/>
      <c r="FVZ33" s="255"/>
      <c r="FWA33" s="255"/>
      <c r="FWB33" s="255"/>
      <c r="FWC33" s="255"/>
      <c r="FWD33" s="255"/>
      <c r="FWE33" s="255"/>
      <c r="FWF33" s="255"/>
      <c r="FWG33" s="255"/>
      <c r="FWH33" s="255"/>
      <c r="FWI33" s="255"/>
      <c r="FWJ33" s="255"/>
      <c r="FWK33" s="255"/>
      <c r="FWL33" s="255"/>
      <c r="FWM33" s="255"/>
      <c r="FWN33" s="255"/>
      <c r="FWO33" s="255"/>
      <c r="FWP33" s="255"/>
      <c r="FWQ33" s="255"/>
      <c r="FWR33" s="255"/>
      <c r="FWS33" s="255"/>
      <c r="FWT33" s="255"/>
      <c r="FWU33" s="255"/>
      <c r="FWV33" s="255"/>
      <c r="FWW33" s="255"/>
      <c r="FWX33" s="255"/>
      <c r="FWY33" s="255"/>
      <c r="FWZ33" s="255"/>
      <c r="FXA33" s="255"/>
      <c r="FXB33" s="255"/>
      <c r="FXC33" s="255"/>
      <c r="FXD33" s="255"/>
      <c r="FXE33" s="255"/>
      <c r="FXF33" s="255"/>
      <c r="FXG33" s="255"/>
      <c r="FXH33" s="255"/>
      <c r="FXI33" s="255"/>
      <c r="FXJ33" s="255"/>
      <c r="FXK33" s="255"/>
      <c r="FXL33" s="255"/>
      <c r="FXM33" s="255"/>
      <c r="FXN33" s="255"/>
      <c r="FXO33" s="255"/>
      <c r="FXP33" s="255"/>
      <c r="FXQ33" s="255"/>
      <c r="FXR33" s="255"/>
      <c r="FXS33" s="255"/>
      <c r="FXT33" s="255"/>
      <c r="FXU33" s="255"/>
      <c r="FXV33" s="255"/>
      <c r="FXW33" s="255"/>
      <c r="FXX33" s="255"/>
      <c r="FXY33" s="255"/>
      <c r="FXZ33" s="255"/>
      <c r="FYA33" s="255"/>
      <c r="FYB33" s="255"/>
      <c r="FYC33" s="255"/>
      <c r="FYD33" s="255"/>
      <c r="FYE33" s="255"/>
      <c r="FYF33" s="255"/>
      <c r="FYG33" s="255"/>
      <c r="FYH33" s="255"/>
      <c r="FYI33" s="255"/>
      <c r="FYJ33" s="255"/>
      <c r="FYK33" s="255"/>
      <c r="FYL33" s="255"/>
      <c r="FYM33" s="255"/>
      <c r="FYN33" s="255"/>
      <c r="FYO33" s="255"/>
      <c r="FYP33" s="255"/>
      <c r="FYQ33" s="255"/>
      <c r="FYR33" s="255"/>
      <c r="FYS33" s="255"/>
      <c r="FYT33" s="255"/>
      <c r="FYU33" s="255"/>
      <c r="FYV33" s="255"/>
      <c r="FYW33" s="255"/>
      <c r="FYX33" s="255"/>
      <c r="FYY33" s="255"/>
      <c r="FYZ33" s="255"/>
      <c r="FZA33" s="255"/>
      <c r="FZB33" s="255"/>
      <c r="FZC33" s="255"/>
      <c r="FZD33" s="255"/>
      <c r="FZE33" s="255"/>
      <c r="FZF33" s="255"/>
      <c r="FZG33" s="255"/>
      <c r="FZH33" s="255"/>
      <c r="FZI33" s="255"/>
      <c r="FZJ33" s="255"/>
      <c r="FZK33" s="255"/>
      <c r="FZL33" s="255"/>
      <c r="FZM33" s="255"/>
      <c r="FZN33" s="255"/>
      <c r="FZO33" s="255"/>
      <c r="FZP33" s="255"/>
      <c r="FZQ33" s="255"/>
      <c r="FZR33" s="255"/>
      <c r="FZS33" s="255"/>
      <c r="FZT33" s="255"/>
      <c r="FZU33" s="255"/>
      <c r="FZV33" s="255"/>
      <c r="FZW33" s="255"/>
      <c r="FZX33" s="255"/>
      <c r="FZY33" s="255"/>
      <c r="FZZ33" s="255"/>
      <c r="GAA33" s="255"/>
      <c r="GAB33" s="255"/>
      <c r="GAC33" s="255"/>
      <c r="GAD33" s="255"/>
      <c r="GAE33" s="255"/>
      <c r="GAF33" s="255"/>
      <c r="GAG33" s="255"/>
      <c r="GAH33" s="255"/>
      <c r="GAI33" s="255"/>
      <c r="GAJ33" s="255"/>
      <c r="GAK33" s="255"/>
      <c r="GAL33" s="255"/>
      <c r="GAM33" s="255"/>
      <c r="GAN33" s="255"/>
      <c r="GAO33" s="255"/>
      <c r="GAP33" s="255"/>
      <c r="GAQ33" s="255"/>
      <c r="GAR33" s="255"/>
      <c r="GAS33" s="255"/>
      <c r="GAT33" s="255"/>
      <c r="GAU33" s="255"/>
      <c r="GAV33" s="255"/>
      <c r="GAW33" s="255"/>
      <c r="GAX33" s="255"/>
      <c r="GAY33" s="255"/>
      <c r="GAZ33" s="255"/>
      <c r="GBA33" s="255"/>
      <c r="GBB33" s="255"/>
      <c r="GBC33" s="255"/>
      <c r="GBD33" s="255"/>
      <c r="GBE33" s="255"/>
      <c r="GBF33" s="255"/>
      <c r="GBG33" s="255"/>
      <c r="GBH33" s="255"/>
      <c r="GBI33" s="255"/>
      <c r="GBJ33" s="255"/>
      <c r="GBK33" s="255"/>
      <c r="GBL33" s="255"/>
      <c r="GBM33" s="255"/>
      <c r="GBN33" s="255"/>
      <c r="GBO33" s="255"/>
      <c r="GBP33" s="255"/>
      <c r="GBQ33" s="255"/>
      <c r="GBR33" s="255"/>
      <c r="GBS33" s="255"/>
      <c r="GBT33" s="255"/>
      <c r="GBU33" s="255"/>
      <c r="GBV33" s="255"/>
      <c r="GBW33" s="255"/>
      <c r="GBX33" s="255"/>
      <c r="GBY33" s="255"/>
      <c r="GBZ33" s="255"/>
      <c r="GCA33" s="255"/>
      <c r="GCB33" s="255"/>
      <c r="GCC33" s="255"/>
      <c r="GCD33" s="255"/>
      <c r="GCE33" s="255"/>
      <c r="GCF33" s="255"/>
      <c r="GCG33" s="255"/>
      <c r="GCH33" s="255"/>
      <c r="GCI33" s="255"/>
      <c r="GCJ33" s="255"/>
      <c r="GCK33" s="255"/>
      <c r="GCL33" s="255"/>
      <c r="GCM33" s="255"/>
      <c r="GCN33" s="255"/>
      <c r="GCO33" s="255"/>
      <c r="GCP33" s="255"/>
      <c r="GCQ33" s="255"/>
      <c r="GCR33" s="255"/>
      <c r="GCS33" s="255"/>
      <c r="GCT33" s="255"/>
      <c r="GCU33" s="255"/>
      <c r="GCV33" s="255"/>
      <c r="GCW33" s="255"/>
      <c r="GCX33" s="255"/>
      <c r="GCY33" s="255"/>
      <c r="GCZ33" s="255"/>
      <c r="GDA33" s="255"/>
      <c r="GDB33" s="255"/>
      <c r="GDC33" s="255"/>
      <c r="GDD33" s="255"/>
      <c r="GDE33" s="255"/>
      <c r="GDF33" s="255"/>
      <c r="GDG33" s="255"/>
      <c r="GDH33" s="255"/>
      <c r="GDI33" s="255"/>
      <c r="GDJ33" s="255"/>
      <c r="GDK33" s="255"/>
      <c r="GDL33" s="255"/>
      <c r="GDM33" s="255"/>
      <c r="GDN33" s="255"/>
      <c r="GDO33" s="255"/>
      <c r="GDP33" s="255"/>
      <c r="GDQ33" s="255"/>
      <c r="GDR33" s="255"/>
      <c r="GDS33" s="255"/>
      <c r="GDT33" s="255"/>
      <c r="GDU33" s="255"/>
      <c r="GDV33" s="255"/>
      <c r="GDW33" s="255"/>
      <c r="GDX33" s="255"/>
      <c r="GDY33" s="255"/>
      <c r="GDZ33" s="255"/>
      <c r="GEA33" s="255"/>
      <c r="GEB33" s="255"/>
      <c r="GEC33" s="255"/>
      <c r="GED33" s="255"/>
      <c r="GEE33" s="255"/>
      <c r="GEF33" s="255"/>
      <c r="GEG33" s="255"/>
      <c r="GEH33" s="255"/>
      <c r="GEI33" s="255"/>
      <c r="GEJ33" s="255"/>
      <c r="GEK33" s="255"/>
      <c r="GEL33" s="255"/>
      <c r="GEM33" s="255"/>
      <c r="GEN33" s="255"/>
      <c r="GEO33" s="255"/>
      <c r="GEP33" s="255"/>
      <c r="GEQ33" s="255"/>
      <c r="GER33" s="255"/>
      <c r="GES33" s="255"/>
      <c r="GET33" s="255"/>
      <c r="GEU33" s="255"/>
      <c r="GEV33" s="255"/>
      <c r="GEW33" s="255"/>
      <c r="GEX33" s="255"/>
      <c r="GEY33" s="255"/>
      <c r="GEZ33" s="255"/>
      <c r="GFA33" s="255"/>
      <c r="GFB33" s="255"/>
      <c r="GFC33" s="255"/>
      <c r="GFD33" s="255"/>
      <c r="GFE33" s="255"/>
      <c r="GFF33" s="255"/>
      <c r="GFG33" s="255"/>
      <c r="GFH33" s="255"/>
      <c r="GFI33" s="255"/>
      <c r="GFJ33" s="255"/>
      <c r="GFK33" s="255"/>
      <c r="GFL33" s="255"/>
      <c r="GFM33" s="255"/>
      <c r="GFN33" s="255"/>
      <c r="GFO33" s="255"/>
      <c r="GFP33" s="255"/>
      <c r="GFQ33" s="255"/>
      <c r="GFR33" s="255"/>
      <c r="GFS33" s="255"/>
      <c r="GFT33" s="255"/>
      <c r="GFU33" s="255"/>
      <c r="GFV33" s="255"/>
      <c r="GFW33" s="255"/>
      <c r="GFX33" s="255"/>
      <c r="GFY33" s="255"/>
      <c r="GFZ33" s="255"/>
      <c r="GGA33" s="255"/>
      <c r="GGB33" s="255"/>
      <c r="GGC33" s="255"/>
      <c r="GGD33" s="255"/>
      <c r="GGE33" s="255"/>
      <c r="GGF33" s="255"/>
      <c r="GGG33" s="255"/>
      <c r="GGH33" s="255"/>
      <c r="GGI33" s="255"/>
      <c r="GGJ33" s="255"/>
      <c r="GGK33" s="255"/>
      <c r="GGL33" s="255"/>
      <c r="GGM33" s="255"/>
      <c r="GGN33" s="255"/>
      <c r="GGO33" s="255"/>
      <c r="GGP33" s="255"/>
      <c r="GGQ33" s="255"/>
      <c r="GGR33" s="255"/>
      <c r="GGS33" s="255"/>
      <c r="GGT33" s="255"/>
      <c r="GGU33" s="255"/>
      <c r="GGV33" s="255"/>
      <c r="GGW33" s="255"/>
      <c r="GGX33" s="255"/>
      <c r="GGY33" s="255"/>
      <c r="GGZ33" s="255"/>
      <c r="GHA33" s="255"/>
      <c r="GHB33" s="255"/>
      <c r="GHC33" s="255"/>
      <c r="GHD33" s="255"/>
      <c r="GHE33" s="255"/>
      <c r="GHF33" s="255"/>
      <c r="GHG33" s="255"/>
      <c r="GHH33" s="255"/>
      <c r="GHI33" s="255"/>
      <c r="GHJ33" s="255"/>
      <c r="GHK33" s="255"/>
      <c r="GHL33" s="255"/>
      <c r="GHM33" s="255"/>
      <c r="GHN33" s="255"/>
      <c r="GHO33" s="255"/>
      <c r="GHP33" s="255"/>
      <c r="GHQ33" s="255"/>
      <c r="GHR33" s="255"/>
      <c r="GHS33" s="255"/>
      <c r="GHT33" s="255"/>
      <c r="GHU33" s="255"/>
      <c r="GHV33" s="255"/>
      <c r="GHW33" s="255"/>
      <c r="GHX33" s="255"/>
      <c r="GHY33" s="255"/>
      <c r="GHZ33" s="255"/>
      <c r="GIA33" s="255"/>
      <c r="GIB33" s="255"/>
      <c r="GIC33" s="255"/>
      <c r="GID33" s="255"/>
      <c r="GIE33" s="255"/>
      <c r="GIF33" s="255"/>
      <c r="GIG33" s="255"/>
      <c r="GIH33" s="255"/>
      <c r="GII33" s="255"/>
      <c r="GIJ33" s="255"/>
      <c r="GIK33" s="255"/>
      <c r="GIL33" s="255"/>
      <c r="GIM33" s="255"/>
      <c r="GIN33" s="255"/>
      <c r="GIO33" s="255"/>
      <c r="GIP33" s="255"/>
      <c r="GIQ33" s="255"/>
      <c r="GIR33" s="255"/>
      <c r="GIS33" s="255"/>
      <c r="GIT33" s="255"/>
      <c r="GIU33" s="255"/>
      <c r="GIV33" s="255"/>
      <c r="GIW33" s="255"/>
      <c r="GIX33" s="255"/>
      <c r="GIY33" s="255"/>
      <c r="GIZ33" s="255"/>
      <c r="GJA33" s="255"/>
      <c r="GJB33" s="255"/>
      <c r="GJC33" s="255"/>
      <c r="GJD33" s="255"/>
      <c r="GJE33" s="255"/>
      <c r="GJF33" s="255"/>
      <c r="GJG33" s="255"/>
      <c r="GJH33" s="255"/>
      <c r="GJI33" s="255"/>
      <c r="GJJ33" s="255"/>
      <c r="GJK33" s="255"/>
      <c r="GJL33" s="255"/>
      <c r="GJM33" s="255"/>
      <c r="GJN33" s="255"/>
      <c r="GJO33" s="255"/>
      <c r="GJP33" s="255"/>
      <c r="GJQ33" s="255"/>
      <c r="GJR33" s="255"/>
      <c r="GJS33" s="255"/>
      <c r="GJT33" s="255"/>
      <c r="GJU33" s="255"/>
      <c r="GJV33" s="255"/>
      <c r="GJW33" s="255"/>
      <c r="GJX33" s="255"/>
      <c r="GJY33" s="255"/>
      <c r="GJZ33" s="255"/>
      <c r="GKA33" s="255"/>
      <c r="GKB33" s="255"/>
      <c r="GKC33" s="255"/>
      <c r="GKD33" s="255"/>
      <c r="GKE33" s="255"/>
      <c r="GKF33" s="255"/>
      <c r="GKG33" s="255"/>
      <c r="GKH33" s="255"/>
      <c r="GKI33" s="255"/>
      <c r="GKJ33" s="255"/>
      <c r="GKK33" s="255"/>
      <c r="GKL33" s="255"/>
      <c r="GKM33" s="255"/>
      <c r="GKN33" s="255"/>
      <c r="GKO33" s="255"/>
      <c r="GKP33" s="255"/>
      <c r="GKQ33" s="255"/>
      <c r="GKR33" s="255"/>
      <c r="GKS33" s="255"/>
      <c r="GKT33" s="255"/>
      <c r="GKU33" s="255"/>
      <c r="GKV33" s="255"/>
      <c r="GKW33" s="255"/>
      <c r="GKX33" s="255"/>
      <c r="GKY33" s="255"/>
      <c r="GKZ33" s="255"/>
      <c r="GLA33" s="255"/>
      <c r="GLB33" s="255"/>
      <c r="GLC33" s="255"/>
      <c r="GLD33" s="255"/>
      <c r="GLE33" s="255"/>
      <c r="GLF33" s="255"/>
      <c r="GLG33" s="255"/>
      <c r="GLH33" s="255"/>
      <c r="GLI33" s="255"/>
      <c r="GLJ33" s="255"/>
      <c r="GLK33" s="255"/>
      <c r="GLL33" s="255"/>
      <c r="GLM33" s="255"/>
      <c r="GLN33" s="255"/>
      <c r="GLO33" s="255"/>
      <c r="GLP33" s="255"/>
      <c r="GLQ33" s="255"/>
      <c r="GLR33" s="255"/>
      <c r="GLS33" s="255"/>
      <c r="GLT33" s="255"/>
      <c r="GLU33" s="255"/>
      <c r="GLV33" s="255"/>
      <c r="GLW33" s="255"/>
      <c r="GLX33" s="255"/>
      <c r="GLY33" s="255"/>
      <c r="GLZ33" s="255"/>
      <c r="GMA33" s="255"/>
      <c r="GMB33" s="255"/>
      <c r="GMC33" s="255"/>
      <c r="GMD33" s="255"/>
      <c r="GME33" s="255"/>
      <c r="GMF33" s="255"/>
      <c r="GMG33" s="255"/>
      <c r="GMH33" s="255"/>
      <c r="GMI33" s="255"/>
      <c r="GMJ33" s="255"/>
      <c r="GMK33" s="255"/>
      <c r="GML33" s="255"/>
      <c r="GMM33" s="255"/>
      <c r="GMN33" s="255"/>
      <c r="GMO33" s="255"/>
      <c r="GMP33" s="255"/>
      <c r="GMQ33" s="255"/>
      <c r="GMR33" s="255"/>
      <c r="GMS33" s="255"/>
      <c r="GMT33" s="255"/>
      <c r="GMU33" s="255"/>
      <c r="GMV33" s="255"/>
      <c r="GMW33" s="255"/>
      <c r="GMX33" s="255"/>
      <c r="GMY33" s="255"/>
      <c r="GMZ33" s="255"/>
      <c r="GNA33" s="255"/>
      <c r="GNB33" s="255"/>
      <c r="GNC33" s="255"/>
      <c r="GND33" s="255"/>
      <c r="GNE33" s="255"/>
      <c r="GNF33" s="255"/>
      <c r="GNG33" s="255"/>
      <c r="GNH33" s="255"/>
      <c r="GNI33" s="255"/>
      <c r="GNJ33" s="255"/>
      <c r="GNK33" s="255"/>
      <c r="GNL33" s="255"/>
      <c r="GNM33" s="255"/>
      <c r="GNN33" s="255"/>
      <c r="GNO33" s="255"/>
      <c r="GNP33" s="255"/>
      <c r="GNQ33" s="255"/>
      <c r="GNR33" s="255"/>
      <c r="GNS33" s="255"/>
      <c r="GNT33" s="255"/>
      <c r="GNU33" s="255"/>
      <c r="GNV33" s="255"/>
      <c r="GNW33" s="255"/>
      <c r="GNX33" s="255"/>
      <c r="GNY33" s="255"/>
      <c r="GNZ33" s="255"/>
      <c r="GOA33" s="255"/>
      <c r="GOB33" s="255"/>
      <c r="GOC33" s="255"/>
      <c r="GOD33" s="255"/>
      <c r="GOE33" s="255"/>
      <c r="GOF33" s="255"/>
      <c r="GOG33" s="255"/>
      <c r="GOH33" s="255"/>
      <c r="GOI33" s="255"/>
      <c r="GOJ33" s="255"/>
      <c r="GOK33" s="255"/>
      <c r="GOL33" s="255"/>
      <c r="GOM33" s="255"/>
      <c r="GON33" s="255"/>
      <c r="GOO33" s="255"/>
      <c r="GOP33" s="255"/>
      <c r="GOQ33" s="255"/>
      <c r="GOR33" s="255"/>
      <c r="GOS33" s="255"/>
      <c r="GOT33" s="255"/>
      <c r="GOU33" s="255"/>
      <c r="GOV33" s="255"/>
      <c r="GOW33" s="255"/>
      <c r="GOX33" s="255"/>
      <c r="GOY33" s="255"/>
      <c r="GOZ33" s="255"/>
      <c r="GPA33" s="255"/>
      <c r="GPB33" s="255"/>
      <c r="GPC33" s="255"/>
      <c r="GPD33" s="255"/>
      <c r="GPE33" s="255"/>
      <c r="GPF33" s="255"/>
      <c r="GPG33" s="255"/>
      <c r="GPH33" s="255"/>
      <c r="GPI33" s="255"/>
      <c r="GPJ33" s="255"/>
      <c r="GPK33" s="255"/>
      <c r="GPL33" s="255"/>
      <c r="GPM33" s="255"/>
      <c r="GPN33" s="255"/>
      <c r="GPO33" s="255"/>
      <c r="GPP33" s="255"/>
      <c r="GPQ33" s="255"/>
      <c r="GPR33" s="255"/>
      <c r="GPS33" s="255"/>
      <c r="GPT33" s="255"/>
      <c r="GPU33" s="255"/>
      <c r="GPV33" s="255"/>
      <c r="GPW33" s="255"/>
      <c r="GPX33" s="255"/>
      <c r="GPY33" s="255"/>
      <c r="GPZ33" s="255"/>
      <c r="GQA33" s="255"/>
      <c r="GQB33" s="255"/>
      <c r="GQC33" s="255"/>
      <c r="GQD33" s="255"/>
      <c r="GQE33" s="255"/>
      <c r="GQF33" s="255"/>
      <c r="GQG33" s="255"/>
      <c r="GQH33" s="255"/>
      <c r="GQI33" s="255"/>
      <c r="GQJ33" s="255"/>
      <c r="GQK33" s="255"/>
      <c r="GQL33" s="255"/>
      <c r="GQM33" s="255"/>
      <c r="GQN33" s="255"/>
      <c r="GQO33" s="255"/>
      <c r="GQP33" s="255"/>
      <c r="GQQ33" s="255"/>
      <c r="GQR33" s="255"/>
      <c r="GQS33" s="255"/>
      <c r="GQT33" s="255"/>
      <c r="GQU33" s="255"/>
      <c r="GQV33" s="255"/>
      <c r="GQW33" s="255"/>
      <c r="GQX33" s="255"/>
      <c r="GQY33" s="255"/>
      <c r="GQZ33" s="255"/>
      <c r="GRA33" s="255"/>
      <c r="GRB33" s="255"/>
      <c r="GRC33" s="255"/>
      <c r="GRD33" s="255"/>
      <c r="GRE33" s="255"/>
      <c r="GRF33" s="255"/>
      <c r="GRG33" s="255"/>
      <c r="GRH33" s="255"/>
      <c r="GRI33" s="255"/>
      <c r="GRJ33" s="255"/>
      <c r="GRK33" s="255"/>
      <c r="GRL33" s="255"/>
      <c r="GRM33" s="255"/>
      <c r="GRN33" s="255"/>
      <c r="GRO33" s="255"/>
      <c r="GRP33" s="255"/>
      <c r="GRQ33" s="255"/>
      <c r="GRR33" s="255"/>
      <c r="GRS33" s="255"/>
      <c r="GRT33" s="255"/>
      <c r="GRU33" s="255"/>
      <c r="GRV33" s="255"/>
      <c r="GRW33" s="255"/>
      <c r="GRX33" s="255"/>
      <c r="GRY33" s="255"/>
      <c r="GRZ33" s="255"/>
      <c r="GSA33" s="255"/>
      <c r="GSB33" s="255"/>
      <c r="GSC33" s="255"/>
      <c r="GSD33" s="255"/>
      <c r="GSE33" s="255"/>
      <c r="GSF33" s="255"/>
      <c r="GSG33" s="255"/>
      <c r="GSH33" s="255"/>
      <c r="GSI33" s="255"/>
      <c r="GSJ33" s="255"/>
      <c r="GSK33" s="255"/>
      <c r="GSL33" s="255"/>
      <c r="GSM33" s="255"/>
      <c r="GSN33" s="255"/>
      <c r="GSO33" s="255"/>
      <c r="GSP33" s="255"/>
      <c r="GSQ33" s="255"/>
      <c r="GSR33" s="255"/>
      <c r="GSS33" s="255"/>
      <c r="GST33" s="255"/>
      <c r="GSU33" s="255"/>
      <c r="GSV33" s="255"/>
      <c r="GSW33" s="255"/>
      <c r="GSX33" s="255"/>
      <c r="GSY33" s="255"/>
      <c r="GSZ33" s="255"/>
      <c r="GTA33" s="255"/>
      <c r="GTB33" s="255"/>
      <c r="GTC33" s="255"/>
      <c r="GTD33" s="255"/>
      <c r="GTE33" s="255"/>
      <c r="GTF33" s="255"/>
      <c r="GTG33" s="255"/>
      <c r="GTH33" s="255"/>
      <c r="GTI33" s="255"/>
      <c r="GTJ33" s="255"/>
      <c r="GTK33" s="255"/>
      <c r="GTL33" s="255"/>
      <c r="GTM33" s="255"/>
      <c r="GTN33" s="255"/>
      <c r="GTO33" s="255"/>
      <c r="GTP33" s="255"/>
      <c r="GTQ33" s="255"/>
      <c r="GTR33" s="255"/>
      <c r="GTS33" s="255"/>
      <c r="GTT33" s="255"/>
      <c r="GTU33" s="255"/>
      <c r="GTV33" s="255"/>
      <c r="GTW33" s="255"/>
      <c r="GTX33" s="255"/>
      <c r="GTY33" s="255"/>
      <c r="GTZ33" s="255"/>
      <c r="GUA33" s="255"/>
      <c r="GUB33" s="255"/>
      <c r="GUC33" s="255"/>
      <c r="GUD33" s="255"/>
      <c r="GUE33" s="255"/>
      <c r="GUF33" s="255"/>
      <c r="GUG33" s="255"/>
      <c r="GUH33" s="255"/>
      <c r="GUI33" s="255"/>
      <c r="GUJ33" s="255"/>
      <c r="GUK33" s="255"/>
      <c r="GUL33" s="255"/>
      <c r="GUM33" s="255"/>
      <c r="GUN33" s="255"/>
      <c r="GUO33" s="255"/>
      <c r="GUP33" s="255"/>
      <c r="GUQ33" s="255"/>
      <c r="GUR33" s="255"/>
      <c r="GUS33" s="255"/>
      <c r="GUT33" s="255"/>
      <c r="GUU33" s="255"/>
      <c r="GUV33" s="255"/>
      <c r="GUW33" s="255"/>
      <c r="GUX33" s="255"/>
      <c r="GUY33" s="255"/>
      <c r="GUZ33" s="255"/>
      <c r="GVA33" s="255"/>
      <c r="GVB33" s="255"/>
      <c r="GVC33" s="255"/>
      <c r="GVD33" s="255"/>
      <c r="GVE33" s="255"/>
      <c r="GVF33" s="255"/>
      <c r="GVG33" s="255"/>
      <c r="GVH33" s="255"/>
      <c r="GVI33" s="255"/>
      <c r="GVJ33" s="255"/>
      <c r="GVK33" s="255"/>
      <c r="GVL33" s="255"/>
      <c r="GVM33" s="255"/>
      <c r="GVN33" s="255"/>
      <c r="GVO33" s="255"/>
      <c r="GVP33" s="255"/>
      <c r="GVQ33" s="255"/>
      <c r="GVR33" s="255"/>
      <c r="GVS33" s="255"/>
      <c r="GVT33" s="255"/>
      <c r="GVU33" s="255"/>
      <c r="GVV33" s="255"/>
      <c r="GVW33" s="255"/>
      <c r="GVX33" s="255"/>
      <c r="GVY33" s="255"/>
      <c r="GVZ33" s="255"/>
      <c r="GWA33" s="255"/>
      <c r="GWB33" s="255"/>
      <c r="GWC33" s="255"/>
      <c r="GWD33" s="255"/>
      <c r="GWE33" s="255"/>
      <c r="GWF33" s="255"/>
      <c r="GWG33" s="255"/>
      <c r="GWH33" s="255"/>
      <c r="GWI33" s="255"/>
      <c r="GWJ33" s="255"/>
      <c r="GWK33" s="255"/>
      <c r="GWL33" s="255"/>
      <c r="GWM33" s="255"/>
      <c r="GWN33" s="255"/>
      <c r="GWO33" s="255"/>
      <c r="GWP33" s="255"/>
      <c r="GWQ33" s="255"/>
      <c r="GWR33" s="255"/>
      <c r="GWS33" s="255"/>
      <c r="GWT33" s="255"/>
      <c r="GWU33" s="255"/>
      <c r="GWV33" s="255"/>
      <c r="GWW33" s="255"/>
      <c r="GWX33" s="255"/>
      <c r="GWY33" s="255"/>
      <c r="GWZ33" s="255"/>
      <c r="GXA33" s="255"/>
      <c r="GXB33" s="255"/>
      <c r="GXC33" s="255"/>
      <c r="GXD33" s="255"/>
      <c r="GXE33" s="255"/>
      <c r="GXF33" s="255"/>
      <c r="GXG33" s="255"/>
      <c r="GXH33" s="255"/>
      <c r="GXI33" s="255"/>
      <c r="GXJ33" s="255"/>
      <c r="GXK33" s="255"/>
      <c r="GXL33" s="255"/>
      <c r="GXM33" s="255"/>
      <c r="GXN33" s="255"/>
      <c r="GXO33" s="255"/>
      <c r="GXP33" s="255"/>
      <c r="GXQ33" s="255"/>
      <c r="GXR33" s="255"/>
      <c r="GXS33" s="255"/>
      <c r="GXT33" s="255"/>
      <c r="GXU33" s="255"/>
      <c r="GXV33" s="255"/>
      <c r="GXW33" s="255"/>
      <c r="GXX33" s="255"/>
      <c r="GXY33" s="255"/>
      <c r="GXZ33" s="255"/>
      <c r="GYA33" s="255"/>
      <c r="GYB33" s="255"/>
      <c r="GYC33" s="255"/>
      <c r="GYD33" s="255"/>
      <c r="GYE33" s="255"/>
      <c r="GYF33" s="255"/>
      <c r="GYG33" s="255"/>
      <c r="GYH33" s="255"/>
      <c r="GYI33" s="255"/>
      <c r="GYJ33" s="255"/>
      <c r="GYK33" s="255"/>
      <c r="GYL33" s="255"/>
      <c r="GYM33" s="255"/>
      <c r="GYN33" s="255"/>
      <c r="GYO33" s="255"/>
      <c r="GYP33" s="255"/>
      <c r="GYQ33" s="255"/>
      <c r="GYR33" s="255"/>
      <c r="GYS33" s="255"/>
      <c r="GYT33" s="255"/>
      <c r="GYU33" s="255"/>
      <c r="GYV33" s="255"/>
      <c r="GYW33" s="255"/>
      <c r="GYX33" s="255"/>
      <c r="GYY33" s="255"/>
      <c r="GYZ33" s="255"/>
      <c r="GZA33" s="255"/>
      <c r="GZB33" s="255"/>
      <c r="GZC33" s="255"/>
      <c r="GZD33" s="255"/>
      <c r="GZE33" s="255"/>
      <c r="GZF33" s="255"/>
      <c r="GZG33" s="255"/>
      <c r="GZH33" s="255"/>
      <c r="GZI33" s="255"/>
      <c r="GZJ33" s="255"/>
      <c r="GZK33" s="255"/>
      <c r="GZL33" s="255"/>
      <c r="GZM33" s="255"/>
      <c r="GZN33" s="255"/>
      <c r="GZO33" s="255"/>
      <c r="GZP33" s="255"/>
      <c r="GZQ33" s="255"/>
      <c r="GZR33" s="255"/>
      <c r="GZS33" s="255"/>
      <c r="GZT33" s="255"/>
      <c r="GZU33" s="255"/>
      <c r="GZV33" s="255"/>
      <c r="GZW33" s="255"/>
      <c r="GZX33" s="255"/>
      <c r="GZY33" s="255"/>
      <c r="GZZ33" s="255"/>
      <c r="HAA33" s="255"/>
      <c r="HAB33" s="255"/>
      <c r="HAC33" s="255"/>
      <c r="HAD33" s="255"/>
      <c r="HAE33" s="255"/>
      <c r="HAF33" s="255"/>
      <c r="HAG33" s="255"/>
      <c r="HAH33" s="255"/>
      <c r="HAI33" s="255"/>
      <c r="HAJ33" s="255"/>
      <c r="HAK33" s="255"/>
      <c r="HAL33" s="255"/>
      <c r="HAM33" s="255"/>
      <c r="HAN33" s="255"/>
      <c r="HAO33" s="255"/>
      <c r="HAP33" s="255"/>
      <c r="HAQ33" s="255"/>
      <c r="HAR33" s="255"/>
      <c r="HAS33" s="255"/>
      <c r="HAT33" s="255"/>
      <c r="HAU33" s="255"/>
      <c r="HAV33" s="255"/>
      <c r="HAW33" s="255"/>
      <c r="HAX33" s="255"/>
      <c r="HAY33" s="255"/>
      <c r="HAZ33" s="255"/>
      <c r="HBA33" s="255"/>
      <c r="HBB33" s="255"/>
      <c r="HBC33" s="255"/>
      <c r="HBD33" s="255"/>
      <c r="HBE33" s="255"/>
      <c r="HBF33" s="255"/>
      <c r="HBG33" s="255"/>
      <c r="HBH33" s="255"/>
      <c r="HBI33" s="255"/>
      <c r="HBJ33" s="255"/>
      <c r="HBK33" s="255"/>
      <c r="HBL33" s="255"/>
      <c r="HBM33" s="255"/>
      <c r="HBN33" s="255"/>
      <c r="HBO33" s="255"/>
      <c r="HBP33" s="255"/>
      <c r="HBQ33" s="255"/>
      <c r="HBR33" s="255"/>
      <c r="HBS33" s="255"/>
      <c r="HBT33" s="255"/>
      <c r="HBU33" s="255"/>
      <c r="HBV33" s="255"/>
      <c r="HBW33" s="255"/>
      <c r="HBX33" s="255"/>
      <c r="HBY33" s="255"/>
      <c r="HBZ33" s="255"/>
      <c r="HCA33" s="255"/>
      <c r="HCB33" s="255"/>
      <c r="HCC33" s="255"/>
      <c r="HCD33" s="255"/>
      <c r="HCE33" s="255"/>
      <c r="HCF33" s="255"/>
      <c r="HCG33" s="255"/>
      <c r="HCH33" s="255"/>
      <c r="HCI33" s="255"/>
      <c r="HCJ33" s="255"/>
      <c r="HCK33" s="255"/>
      <c r="HCL33" s="255"/>
      <c r="HCM33" s="255"/>
      <c r="HCN33" s="255"/>
      <c r="HCO33" s="255"/>
      <c r="HCP33" s="255"/>
      <c r="HCQ33" s="255"/>
      <c r="HCR33" s="255"/>
      <c r="HCS33" s="255"/>
      <c r="HCT33" s="255"/>
      <c r="HCU33" s="255"/>
      <c r="HCV33" s="255"/>
      <c r="HCW33" s="255"/>
      <c r="HCX33" s="255"/>
      <c r="HCY33" s="255"/>
      <c r="HCZ33" s="255"/>
      <c r="HDA33" s="255"/>
      <c r="HDB33" s="255"/>
      <c r="HDC33" s="255"/>
      <c r="HDD33" s="255"/>
      <c r="HDE33" s="255"/>
      <c r="HDF33" s="255"/>
      <c r="HDG33" s="255"/>
      <c r="HDH33" s="255"/>
      <c r="HDI33" s="255"/>
      <c r="HDJ33" s="255"/>
      <c r="HDK33" s="255"/>
      <c r="HDL33" s="255"/>
      <c r="HDM33" s="255"/>
      <c r="HDN33" s="255"/>
      <c r="HDO33" s="255"/>
      <c r="HDP33" s="255"/>
      <c r="HDQ33" s="255"/>
      <c r="HDR33" s="255"/>
      <c r="HDS33" s="255"/>
      <c r="HDT33" s="255"/>
      <c r="HDU33" s="255"/>
      <c r="HDV33" s="255"/>
      <c r="HDW33" s="255"/>
      <c r="HDX33" s="255"/>
      <c r="HDY33" s="255"/>
      <c r="HDZ33" s="255"/>
      <c r="HEA33" s="255"/>
      <c r="HEB33" s="255"/>
      <c r="HEC33" s="255"/>
      <c r="HED33" s="255"/>
      <c r="HEE33" s="255"/>
      <c r="HEF33" s="255"/>
      <c r="HEG33" s="255"/>
      <c r="HEH33" s="255"/>
      <c r="HEI33" s="255"/>
      <c r="HEJ33" s="255"/>
      <c r="HEK33" s="255"/>
      <c r="HEL33" s="255"/>
      <c r="HEM33" s="255"/>
      <c r="HEN33" s="255"/>
      <c r="HEO33" s="255"/>
      <c r="HEP33" s="255"/>
      <c r="HEQ33" s="255"/>
      <c r="HER33" s="255"/>
      <c r="HES33" s="255"/>
      <c r="HET33" s="255"/>
      <c r="HEU33" s="255"/>
      <c r="HEV33" s="255"/>
      <c r="HEW33" s="255"/>
      <c r="HEX33" s="255"/>
      <c r="HEY33" s="255"/>
      <c r="HEZ33" s="255"/>
      <c r="HFA33" s="255"/>
      <c r="HFB33" s="255"/>
      <c r="HFC33" s="255"/>
      <c r="HFD33" s="255"/>
      <c r="HFE33" s="255"/>
      <c r="HFF33" s="255"/>
      <c r="HFG33" s="255"/>
      <c r="HFH33" s="255"/>
      <c r="HFI33" s="255"/>
      <c r="HFJ33" s="255"/>
      <c r="HFK33" s="255"/>
      <c r="HFL33" s="255"/>
      <c r="HFM33" s="255"/>
      <c r="HFN33" s="255"/>
      <c r="HFO33" s="255"/>
      <c r="HFP33" s="255"/>
      <c r="HFQ33" s="255"/>
      <c r="HFR33" s="255"/>
      <c r="HFS33" s="255"/>
      <c r="HFT33" s="255"/>
      <c r="HFU33" s="255"/>
      <c r="HFV33" s="255"/>
      <c r="HFW33" s="255"/>
      <c r="HFX33" s="255"/>
      <c r="HFY33" s="255"/>
      <c r="HFZ33" s="255"/>
      <c r="HGA33" s="255"/>
      <c r="HGB33" s="255"/>
      <c r="HGC33" s="255"/>
      <c r="HGD33" s="255"/>
      <c r="HGE33" s="255"/>
      <c r="HGF33" s="255"/>
      <c r="HGG33" s="255"/>
      <c r="HGH33" s="255"/>
      <c r="HGI33" s="255"/>
      <c r="HGJ33" s="255"/>
      <c r="HGK33" s="255"/>
      <c r="HGL33" s="255"/>
      <c r="HGM33" s="255"/>
      <c r="HGN33" s="255"/>
      <c r="HGO33" s="255"/>
      <c r="HGP33" s="255"/>
      <c r="HGQ33" s="255"/>
      <c r="HGR33" s="255"/>
      <c r="HGS33" s="255"/>
      <c r="HGT33" s="255"/>
      <c r="HGU33" s="255"/>
      <c r="HGV33" s="255"/>
      <c r="HGW33" s="255"/>
      <c r="HGX33" s="255"/>
      <c r="HGY33" s="255"/>
      <c r="HGZ33" s="255"/>
      <c r="HHA33" s="255"/>
      <c r="HHB33" s="255"/>
      <c r="HHC33" s="255"/>
      <c r="HHD33" s="255"/>
      <c r="HHE33" s="255"/>
      <c r="HHF33" s="255"/>
      <c r="HHG33" s="255"/>
      <c r="HHH33" s="255"/>
      <c r="HHI33" s="255"/>
      <c r="HHJ33" s="255"/>
      <c r="HHK33" s="255"/>
      <c r="HHL33" s="255"/>
      <c r="HHM33" s="255"/>
      <c r="HHN33" s="255"/>
      <c r="HHO33" s="255"/>
      <c r="HHP33" s="255"/>
      <c r="HHQ33" s="255"/>
      <c r="HHR33" s="255"/>
      <c r="HHS33" s="255"/>
      <c r="HHT33" s="255"/>
      <c r="HHU33" s="255"/>
      <c r="HHV33" s="255"/>
      <c r="HHW33" s="255"/>
      <c r="HHX33" s="255"/>
      <c r="HHY33" s="255"/>
      <c r="HHZ33" s="255"/>
      <c r="HIA33" s="255"/>
      <c r="HIB33" s="255"/>
      <c r="HIC33" s="255"/>
      <c r="HID33" s="255"/>
      <c r="HIE33" s="255"/>
      <c r="HIF33" s="255"/>
      <c r="HIG33" s="255"/>
      <c r="HIH33" s="255"/>
      <c r="HII33" s="255"/>
      <c r="HIJ33" s="255"/>
      <c r="HIK33" s="255"/>
      <c r="HIL33" s="255"/>
      <c r="HIM33" s="255"/>
      <c r="HIN33" s="255"/>
      <c r="HIO33" s="255"/>
      <c r="HIP33" s="255"/>
      <c r="HIQ33" s="255"/>
      <c r="HIR33" s="255"/>
      <c r="HIS33" s="255"/>
      <c r="HIT33" s="255"/>
      <c r="HIU33" s="255"/>
      <c r="HIV33" s="255"/>
      <c r="HIW33" s="255"/>
      <c r="HIX33" s="255"/>
      <c r="HIY33" s="255"/>
      <c r="HIZ33" s="255"/>
      <c r="HJA33" s="255"/>
      <c r="HJB33" s="255"/>
      <c r="HJC33" s="255"/>
      <c r="HJD33" s="255"/>
      <c r="HJE33" s="255"/>
      <c r="HJF33" s="255"/>
      <c r="HJG33" s="255"/>
      <c r="HJH33" s="255"/>
      <c r="HJI33" s="255"/>
      <c r="HJJ33" s="255"/>
      <c r="HJK33" s="255"/>
      <c r="HJL33" s="255"/>
      <c r="HJM33" s="255"/>
      <c r="HJN33" s="255"/>
      <c r="HJO33" s="255"/>
      <c r="HJP33" s="255"/>
      <c r="HJQ33" s="255"/>
      <c r="HJR33" s="255"/>
      <c r="HJS33" s="255"/>
      <c r="HJT33" s="255"/>
      <c r="HJU33" s="255"/>
      <c r="HJV33" s="255"/>
      <c r="HJW33" s="255"/>
      <c r="HJX33" s="255"/>
      <c r="HJY33" s="255"/>
      <c r="HJZ33" s="255"/>
      <c r="HKA33" s="255"/>
      <c r="HKB33" s="255"/>
      <c r="HKC33" s="255"/>
      <c r="HKD33" s="255"/>
      <c r="HKE33" s="255"/>
      <c r="HKF33" s="255"/>
      <c r="HKG33" s="255"/>
      <c r="HKH33" s="255"/>
      <c r="HKI33" s="255"/>
      <c r="HKJ33" s="255"/>
      <c r="HKK33" s="255"/>
      <c r="HKL33" s="255"/>
      <c r="HKM33" s="255"/>
      <c r="HKN33" s="255"/>
      <c r="HKO33" s="255"/>
      <c r="HKP33" s="255"/>
      <c r="HKQ33" s="255"/>
      <c r="HKR33" s="255"/>
      <c r="HKS33" s="255"/>
      <c r="HKT33" s="255"/>
      <c r="HKU33" s="255"/>
      <c r="HKV33" s="255"/>
      <c r="HKW33" s="255"/>
      <c r="HKX33" s="255"/>
      <c r="HKY33" s="255"/>
      <c r="HKZ33" s="255"/>
      <c r="HLA33" s="255"/>
      <c r="HLB33" s="255"/>
      <c r="HLC33" s="255"/>
      <c r="HLD33" s="255"/>
      <c r="HLE33" s="255"/>
      <c r="HLF33" s="255"/>
      <c r="HLG33" s="255"/>
      <c r="HLH33" s="255"/>
      <c r="HLI33" s="255"/>
      <c r="HLJ33" s="255"/>
      <c r="HLK33" s="255"/>
      <c r="HLL33" s="255"/>
      <c r="HLM33" s="255"/>
      <c r="HLN33" s="255"/>
      <c r="HLO33" s="255"/>
      <c r="HLP33" s="255"/>
      <c r="HLQ33" s="255"/>
      <c r="HLR33" s="255"/>
      <c r="HLS33" s="255"/>
      <c r="HLT33" s="255"/>
      <c r="HLU33" s="255"/>
      <c r="HLV33" s="255"/>
      <c r="HLW33" s="255"/>
      <c r="HLX33" s="255"/>
      <c r="HLY33" s="255"/>
      <c r="HLZ33" s="255"/>
      <c r="HMA33" s="255"/>
      <c r="HMB33" s="255"/>
      <c r="HMC33" s="255"/>
      <c r="HMD33" s="255"/>
      <c r="HME33" s="255"/>
      <c r="HMF33" s="255"/>
      <c r="HMG33" s="255"/>
      <c r="HMH33" s="255"/>
      <c r="HMI33" s="255"/>
      <c r="HMJ33" s="255"/>
      <c r="HMK33" s="255"/>
      <c r="HML33" s="255"/>
      <c r="HMM33" s="255"/>
      <c r="HMN33" s="255"/>
      <c r="HMO33" s="255"/>
      <c r="HMP33" s="255"/>
      <c r="HMQ33" s="255"/>
      <c r="HMR33" s="255"/>
      <c r="HMS33" s="255"/>
      <c r="HMT33" s="255"/>
      <c r="HMU33" s="255"/>
      <c r="HMV33" s="255"/>
      <c r="HMW33" s="255"/>
      <c r="HMX33" s="255"/>
      <c r="HMY33" s="255"/>
      <c r="HMZ33" s="255"/>
      <c r="HNA33" s="255"/>
      <c r="HNB33" s="255"/>
      <c r="HNC33" s="255"/>
      <c r="HND33" s="255"/>
      <c r="HNE33" s="255"/>
      <c r="HNF33" s="255"/>
      <c r="HNG33" s="255"/>
      <c r="HNH33" s="255"/>
      <c r="HNI33" s="255"/>
      <c r="HNJ33" s="255"/>
      <c r="HNK33" s="255"/>
      <c r="HNL33" s="255"/>
      <c r="HNM33" s="255"/>
      <c r="HNN33" s="255"/>
      <c r="HNO33" s="255"/>
      <c r="HNP33" s="255"/>
      <c r="HNQ33" s="255"/>
      <c r="HNR33" s="255"/>
      <c r="HNS33" s="255"/>
      <c r="HNT33" s="255"/>
      <c r="HNU33" s="255"/>
      <c r="HNV33" s="255"/>
      <c r="HNW33" s="255"/>
      <c r="HNX33" s="255"/>
      <c r="HNY33" s="255"/>
      <c r="HNZ33" s="255"/>
      <c r="HOA33" s="255"/>
      <c r="HOB33" s="255"/>
      <c r="HOC33" s="255"/>
      <c r="HOD33" s="255"/>
      <c r="HOE33" s="255"/>
      <c r="HOF33" s="255"/>
      <c r="HOG33" s="255"/>
      <c r="HOH33" s="255"/>
      <c r="HOI33" s="255"/>
      <c r="HOJ33" s="255"/>
      <c r="HOK33" s="255"/>
      <c r="HOL33" s="255"/>
      <c r="HOM33" s="255"/>
      <c r="HON33" s="255"/>
      <c r="HOO33" s="255"/>
      <c r="HOP33" s="255"/>
      <c r="HOQ33" s="255"/>
      <c r="HOR33" s="255"/>
      <c r="HOS33" s="255"/>
      <c r="HOT33" s="255"/>
      <c r="HOU33" s="255"/>
      <c r="HOV33" s="255"/>
      <c r="HOW33" s="255"/>
      <c r="HOX33" s="255"/>
      <c r="HOY33" s="255"/>
      <c r="HOZ33" s="255"/>
      <c r="HPA33" s="255"/>
      <c r="HPB33" s="255"/>
      <c r="HPC33" s="255"/>
      <c r="HPD33" s="255"/>
      <c r="HPE33" s="255"/>
      <c r="HPF33" s="255"/>
      <c r="HPG33" s="255"/>
      <c r="HPH33" s="255"/>
      <c r="HPI33" s="255"/>
      <c r="HPJ33" s="255"/>
      <c r="HPK33" s="255"/>
      <c r="HPL33" s="255"/>
      <c r="HPM33" s="255"/>
      <c r="HPN33" s="255"/>
      <c r="HPO33" s="255"/>
      <c r="HPP33" s="255"/>
      <c r="HPQ33" s="255"/>
      <c r="HPR33" s="255"/>
      <c r="HPS33" s="255"/>
      <c r="HPT33" s="255"/>
      <c r="HPU33" s="255"/>
      <c r="HPV33" s="255"/>
      <c r="HPW33" s="255"/>
      <c r="HPX33" s="255"/>
      <c r="HPY33" s="255"/>
      <c r="HPZ33" s="255"/>
      <c r="HQA33" s="255"/>
      <c r="HQB33" s="255"/>
      <c r="HQC33" s="255"/>
      <c r="HQD33" s="255"/>
      <c r="HQE33" s="255"/>
      <c r="HQF33" s="255"/>
      <c r="HQG33" s="255"/>
      <c r="HQH33" s="255"/>
      <c r="HQI33" s="255"/>
      <c r="HQJ33" s="255"/>
      <c r="HQK33" s="255"/>
      <c r="HQL33" s="255"/>
      <c r="HQM33" s="255"/>
      <c r="HQN33" s="255"/>
      <c r="HQO33" s="255"/>
      <c r="HQP33" s="255"/>
      <c r="HQQ33" s="255"/>
      <c r="HQR33" s="255"/>
      <c r="HQS33" s="255"/>
      <c r="HQT33" s="255"/>
      <c r="HQU33" s="255"/>
      <c r="HQV33" s="255"/>
      <c r="HQW33" s="255"/>
      <c r="HQX33" s="255"/>
      <c r="HQY33" s="255"/>
      <c r="HQZ33" s="255"/>
      <c r="HRA33" s="255"/>
      <c r="HRB33" s="255"/>
      <c r="HRC33" s="255"/>
      <c r="HRD33" s="255"/>
      <c r="HRE33" s="255"/>
      <c r="HRF33" s="255"/>
      <c r="HRG33" s="255"/>
      <c r="HRH33" s="255"/>
      <c r="HRI33" s="255"/>
      <c r="HRJ33" s="255"/>
      <c r="HRK33" s="255"/>
      <c r="HRL33" s="255"/>
      <c r="HRM33" s="255"/>
      <c r="HRN33" s="255"/>
      <c r="HRO33" s="255"/>
      <c r="HRP33" s="255"/>
      <c r="HRQ33" s="255"/>
      <c r="HRR33" s="255"/>
      <c r="HRS33" s="255"/>
      <c r="HRT33" s="255"/>
      <c r="HRU33" s="255"/>
      <c r="HRV33" s="255"/>
      <c r="HRW33" s="255"/>
      <c r="HRX33" s="255"/>
      <c r="HRY33" s="255"/>
      <c r="HRZ33" s="255"/>
      <c r="HSA33" s="255"/>
      <c r="HSB33" s="255"/>
      <c r="HSC33" s="255"/>
      <c r="HSD33" s="255"/>
      <c r="HSE33" s="255"/>
      <c r="HSF33" s="255"/>
      <c r="HSG33" s="255"/>
      <c r="HSH33" s="255"/>
      <c r="HSI33" s="255"/>
      <c r="HSJ33" s="255"/>
      <c r="HSK33" s="255"/>
      <c r="HSL33" s="255"/>
      <c r="HSM33" s="255"/>
      <c r="HSN33" s="255"/>
      <c r="HSO33" s="255"/>
      <c r="HSP33" s="255"/>
      <c r="HSQ33" s="255"/>
      <c r="HSR33" s="255"/>
      <c r="HSS33" s="255"/>
      <c r="HST33" s="255"/>
      <c r="HSU33" s="255"/>
      <c r="HSV33" s="255"/>
      <c r="HSW33" s="255"/>
      <c r="HSX33" s="255"/>
      <c r="HSY33" s="255"/>
      <c r="HSZ33" s="255"/>
      <c r="HTA33" s="255"/>
      <c r="HTB33" s="255"/>
      <c r="HTC33" s="255"/>
      <c r="HTD33" s="255"/>
      <c r="HTE33" s="255"/>
      <c r="HTF33" s="255"/>
      <c r="HTG33" s="255"/>
      <c r="HTH33" s="255"/>
      <c r="HTI33" s="255"/>
      <c r="HTJ33" s="255"/>
      <c r="HTK33" s="255"/>
      <c r="HTL33" s="255"/>
      <c r="HTM33" s="255"/>
      <c r="HTN33" s="255"/>
      <c r="HTO33" s="255"/>
      <c r="HTP33" s="255"/>
      <c r="HTQ33" s="255"/>
      <c r="HTR33" s="255"/>
      <c r="HTS33" s="255"/>
      <c r="HTT33" s="255"/>
      <c r="HTU33" s="255"/>
      <c r="HTV33" s="255"/>
      <c r="HTW33" s="255"/>
      <c r="HTX33" s="255"/>
      <c r="HTY33" s="255"/>
      <c r="HTZ33" s="255"/>
      <c r="HUA33" s="255"/>
      <c r="HUB33" s="255"/>
      <c r="HUC33" s="255"/>
      <c r="HUD33" s="255"/>
      <c r="HUE33" s="255"/>
      <c r="HUF33" s="255"/>
      <c r="HUG33" s="255"/>
      <c r="HUH33" s="255"/>
      <c r="HUI33" s="255"/>
      <c r="HUJ33" s="255"/>
      <c r="HUK33" s="255"/>
      <c r="HUL33" s="255"/>
      <c r="HUM33" s="255"/>
      <c r="HUN33" s="255"/>
      <c r="HUO33" s="255"/>
      <c r="HUP33" s="255"/>
      <c r="HUQ33" s="255"/>
      <c r="HUR33" s="255"/>
      <c r="HUS33" s="255"/>
      <c r="HUT33" s="255"/>
      <c r="HUU33" s="255"/>
      <c r="HUV33" s="255"/>
      <c r="HUW33" s="255"/>
      <c r="HUX33" s="255"/>
      <c r="HUY33" s="255"/>
      <c r="HUZ33" s="255"/>
      <c r="HVA33" s="255"/>
      <c r="HVB33" s="255"/>
      <c r="HVC33" s="255"/>
      <c r="HVD33" s="255"/>
      <c r="HVE33" s="255"/>
      <c r="HVF33" s="255"/>
      <c r="HVG33" s="255"/>
      <c r="HVH33" s="255"/>
      <c r="HVI33" s="255"/>
      <c r="HVJ33" s="255"/>
      <c r="HVK33" s="255"/>
      <c r="HVL33" s="255"/>
      <c r="HVM33" s="255"/>
      <c r="HVN33" s="255"/>
      <c r="HVO33" s="255"/>
      <c r="HVP33" s="255"/>
      <c r="HVQ33" s="255"/>
      <c r="HVR33" s="255"/>
      <c r="HVS33" s="255"/>
      <c r="HVT33" s="255"/>
      <c r="HVU33" s="255"/>
      <c r="HVV33" s="255"/>
      <c r="HVW33" s="255"/>
      <c r="HVX33" s="255"/>
      <c r="HVY33" s="255"/>
      <c r="HVZ33" s="255"/>
      <c r="HWA33" s="255"/>
      <c r="HWB33" s="255"/>
      <c r="HWC33" s="255"/>
      <c r="HWD33" s="255"/>
      <c r="HWE33" s="255"/>
      <c r="HWF33" s="255"/>
      <c r="HWG33" s="255"/>
      <c r="HWH33" s="255"/>
      <c r="HWI33" s="255"/>
      <c r="HWJ33" s="255"/>
      <c r="HWK33" s="255"/>
      <c r="HWL33" s="255"/>
      <c r="HWM33" s="255"/>
      <c r="HWN33" s="255"/>
      <c r="HWO33" s="255"/>
      <c r="HWP33" s="255"/>
      <c r="HWQ33" s="255"/>
      <c r="HWR33" s="255"/>
      <c r="HWS33" s="255"/>
      <c r="HWT33" s="255"/>
      <c r="HWU33" s="255"/>
      <c r="HWV33" s="255"/>
      <c r="HWW33" s="255"/>
      <c r="HWX33" s="255"/>
      <c r="HWY33" s="255"/>
      <c r="HWZ33" s="255"/>
      <c r="HXA33" s="255"/>
      <c r="HXB33" s="255"/>
      <c r="HXC33" s="255"/>
      <c r="HXD33" s="255"/>
      <c r="HXE33" s="255"/>
      <c r="HXF33" s="255"/>
      <c r="HXG33" s="255"/>
      <c r="HXH33" s="255"/>
      <c r="HXI33" s="255"/>
      <c r="HXJ33" s="255"/>
      <c r="HXK33" s="255"/>
      <c r="HXL33" s="255"/>
      <c r="HXM33" s="255"/>
      <c r="HXN33" s="255"/>
      <c r="HXO33" s="255"/>
      <c r="HXP33" s="255"/>
      <c r="HXQ33" s="255"/>
      <c r="HXR33" s="255"/>
      <c r="HXS33" s="255"/>
      <c r="HXT33" s="255"/>
      <c r="HXU33" s="255"/>
      <c r="HXV33" s="255"/>
      <c r="HXW33" s="255"/>
      <c r="HXX33" s="255"/>
      <c r="HXY33" s="255"/>
      <c r="HXZ33" s="255"/>
      <c r="HYA33" s="255"/>
      <c r="HYB33" s="255"/>
      <c r="HYC33" s="255"/>
      <c r="HYD33" s="255"/>
      <c r="HYE33" s="255"/>
      <c r="HYF33" s="255"/>
      <c r="HYG33" s="255"/>
      <c r="HYH33" s="255"/>
      <c r="HYI33" s="255"/>
      <c r="HYJ33" s="255"/>
      <c r="HYK33" s="255"/>
      <c r="HYL33" s="255"/>
      <c r="HYM33" s="255"/>
      <c r="HYN33" s="255"/>
      <c r="HYO33" s="255"/>
      <c r="HYP33" s="255"/>
      <c r="HYQ33" s="255"/>
      <c r="HYR33" s="255"/>
      <c r="HYS33" s="255"/>
      <c r="HYT33" s="255"/>
      <c r="HYU33" s="255"/>
      <c r="HYV33" s="255"/>
      <c r="HYW33" s="255"/>
      <c r="HYX33" s="255"/>
      <c r="HYY33" s="255"/>
      <c r="HYZ33" s="255"/>
      <c r="HZA33" s="255"/>
      <c r="HZB33" s="255"/>
      <c r="HZC33" s="255"/>
      <c r="HZD33" s="255"/>
      <c r="HZE33" s="255"/>
      <c r="HZF33" s="255"/>
      <c r="HZG33" s="255"/>
      <c r="HZH33" s="255"/>
      <c r="HZI33" s="255"/>
      <c r="HZJ33" s="255"/>
      <c r="HZK33" s="255"/>
      <c r="HZL33" s="255"/>
      <c r="HZM33" s="255"/>
      <c r="HZN33" s="255"/>
      <c r="HZO33" s="255"/>
      <c r="HZP33" s="255"/>
      <c r="HZQ33" s="255"/>
      <c r="HZR33" s="255"/>
      <c r="HZS33" s="255"/>
      <c r="HZT33" s="255"/>
      <c r="HZU33" s="255"/>
      <c r="HZV33" s="255"/>
      <c r="HZW33" s="255"/>
      <c r="HZX33" s="255"/>
      <c r="HZY33" s="255"/>
      <c r="HZZ33" s="255"/>
      <c r="IAA33" s="255"/>
      <c r="IAB33" s="255"/>
      <c r="IAC33" s="255"/>
      <c r="IAD33" s="255"/>
      <c r="IAE33" s="255"/>
      <c r="IAF33" s="255"/>
      <c r="IAG33" s="255"/>
      <c r="IAH33" s="255"/>
      <c r="IAI33" s="255"/>
      <c r="IAJ33" s="255"/>
      <c r="IAK33" s="255"/>
      <c r="IAL33" s="255"/>
      <c r="IAM33" s="255"/>
      <c r="IAN33" s="255"/>
      <c r="IAO33" s="255"/>
      <c r="IAP33" s="255"/>
      <c r="IAQ33" s="255"/>
      <c r="IAR33" s="255"/>
      <c r="IAS33" s="255"/>
      <c r="IAT33" s="255"/>
      <c r="IAU33" s="255"/>
      <c r="IAV33" s="255"/>
      <c r="IAW33" s="255"/>
      <c r="IAX33" s="255"/>
      <c r="IAY33" s="255"/>
      <c r="IAZ33" s="255"/>
      <c r="IBA33" s="255"/>
      <c r="IBB33" s="255"/>
      <c r="IBC33" s="255"/>
      <c r="IBD33" s="255"/>
      <c r="IBE33" s="255"/>
      <c r="IBF33" s="255"/>
      <c r="IBG33" s="255"/>
      <c r="IBH33" s="255"/>
      <c r="IBI33" s="255"/>
      <c r="IBJ33" s="255"/>
      <c r="IBK33" s="255"/>
      <c r="IBL33" s="255"/>
      <c r="IBM33" s="255"/>
      <c r="IBN33" s="255"/>
      <c r="IBO33" s="255"/>
      <c r="IBP33" s="255"/>
      <c r="IBQ33" s="255"/>
      <c r="IBR33" s="255"/>
      <c r="IBS33" s="255"/>
      <c r="IBT33" s="255"/>
      <c r="IBU33" s="255"/>
      <c r="IBV33" s="255"/>
      <c r="IBW33" s="255"/>
      <c r="IBX33" s="255"/>
      <c r="IBY33" s="255"/>
      <c r="IBZ33" s="255"/>
      <c r="ICA33" s="255"/>
      <c r="ICB33" s="255"/>
      <c r="ICC33" s="255"/>
      <c r="ICD33" s="255"/>
      <c r="ICE33" s="255"/>
      <c r="ICF33" s="255"/>
      <c r="ICG33" s="255"/>
      <c r="ICH33" s="255"/>
      <c r="ICI33" s="255"/>
      <c r="ICJ33" s="255"/>
      <c r="ICK33" s="255"/>
      <c r="ICL33" s="255"/>
      <c r="ICM33" s="255"/>
      <c r="ICN33" s="255"/>
      <c r="ICO33" s="255"/>
      <c r="ICP33" s="255"/>
      <c r="ICQ33" s="255"/>
      <c r="ICR33" s="255"/>
      <c r="ICS33" s="255"/>
      <c r="ICT33" s="255"/>
      <c r="ICU33" s="255"/>
      <c r="ICV33" s="255"/>
      <c r="ICW33" s="255"/>
      <c r="ICX33" s="255"/>
      <c r="ICY33" s="255"/>
      <c r="ICZ33" s="255"/>
      <c r="IDA33" s="255"/>
      <c r="IDB33" s="255"/>
      <c r="IDC33" s="255"/>
      <c r="IDD33" s="255"/>
      <c r="IDE33" s="255"/>
      <c r="IDF33" s="255"/>
      <c r="IDG33" s="255"/>
      <c r="IDH33" s="255"/>
      <c r="IDI33" s="255"/>
      <c r="IDJ33" s="255"/>
      <c r="IDK33" s="255"/>
      <c r="IDL33" s="255"/>
      <c r="IDM33" s="255"/>
      <c r="IDN33" s="255"/>
      <c r="IDO33" s="255"/>
      <c r="IDP33" s="255"/>
      <c r="IDQ33" s="255"/>
      <c r="IDR33" s="255"/>
      <c r="IDS33" s="255"/>
      <c r="IDT33" s="255"/>
      <c r="IDU33" s="255"/>
      <c r="IDV33" s="255"/>
      <c r="IDW33" s="255"/>
      <c r="IDX33" s="255"/>
      <c r="IDY33" s="255"/>
      <c r="IDZ33" s="255"/>
      <c r="IEA33" s="255"/>
      <c r="IEB33" s="255"/>
      <c r="IEC33" s="255"/>
      <c r="IED33" s="255"/>
      <c r="IEE33" s="255"/>
      <c r="IEF33" s="255"/>
      <c r="IEG33" s="255"/>
      <c r="IEH33" s="255"/>
      <c r="IEI33" s="255"/>
      <c r="IEJ33" s="255"/>
      <c r="IEK33" s="255"/>
      <c r="IEL33" s="255"/>
      <c r="IEM33" s="255"/>
      <c r="IEN33" s="255"/>
      <c r="IEO33" s="255"/>
      <c r="IEP33" s="255"/>
      <c r="IEQ33" s="255"/>
      <c r="IER33" s="255"/>
      <c r="IES33" s="255"/>
      <c r="IET33" s="255"/>
      <c r="IEU33" s="255"/>
      <c r="IEV33" s="255"/>
      <c r="IEW33" s="255"/>
      <c r="IEX33" s="255"/>
      <c r="IEY33" s="255"/>
      <c r="IEZ33" s="255"/>
      <c r="IFA33" s="255"/>
      <c r="IFB33" s="255"/>
      <c r="IFC33" s="255"/>
      <c r="IFD33" s="255"/>
      <c r="IFE33" s="255"/>
      <c r="IFF33" s="255"/>
      <c r="IFG33" s="255"/>
      <c r="IFH33" s="255"/>
      <c r="IFI33" s="255"/>
      <c r="IFJ33" s="255"/>
      <c r="IFK33" s="255"/>
      <c r="IFL33" s="255"/>
      <c r="IFM33" s="255"/>
      <c r="IFN33" s="255"/>
      <c r="IFO33" s="255"/>
      <c r="IFP33" s="255"/>
      <c r="IFQ33" s="255"/>
      <c r="IFR33" s="255"/>
      <c r="IFS33" s="255"/>
      <c r="IFT33" s="255"/>
      <c r="IFU33" s="255"/>
      <c r="IFV33" s="255"/>
      <c r="IFW33" s="255"/>
      <c r="IFX33" s="255"/>
      <c r="IFY33" s="255"/>
      <c r="IFZ33" s="255"/>
      <c r="IGA33" s="255"/>
      <c r="IGB33" s="255"/>
      <c r="IGC33" s="255"/>
      <c r="IGD33" s="255"/>
      <c r="IGE33" s="255"/>
      <c r="IGF33" s="255"/>
      <c r="IGG33" s="255"/>
      <c r="IGH33" s="255"/>
      <c r="IGI33" s="255"/>
      <c r="IGJ33" s="255"/>
      <c r="IGK33" s="255"/>
      <c r="IGL33" s="255"/>
      <c r="IGM33" s="255"/>
      <c r="IGN33" s="255"/>
      <c r="IGO33" s="255"/>
      <c r="IGP33" s="255"/>
      <c r="IGQ33" s="255"/>
      <c r="IGR33" s="255"/>
      <c r="IGS33" s="255"/>
      <c r="IGT33" s="255"/>
      <c r="IGU33" s="255"/>
      <c r="IGV33" s="255"/>
      <c r="IGW33" s="255"/>
      <c r="IGX33" s="255"/>
      <c r="IGY33" s="255"/>
      <c r="IGZ33" s="255"/>
      <c r="IHA33" s="255"/>
      <c r="IHB33" s="255"/>
      <c r="IHC33" s="255"/>
      <c r="IHD33" s="255"/>
      <c r="IHE33" s="255"/>
      <c r="IHF33" s="255"/>
      <c r="IHG33" s="255"/>
      <c r="IHH33" s="255"/>
      <c r="IHI33" s="255"/>
      <c r="IHJ33" s="255"/>
      <c r="IHK33" s="255"/>
      <c r="IHL33" s="255"/>
      <c r="IHM33" s="255"/>
      <c r="IHN33" s="255"/>
      <c r="IHO33" s="255"/>
      <c r="IHP33" s="255"/>
      <c r="IHQ33" s="255"/>
      <c r="IHR33" s="255"/>
      <c r="IHS33" s="255"/>
      <c r="IHT33" s="255"/>
      <c r="IHU33" s="255"/>
      <c r="IHV33" s="255"/>
      <c r="IHW33" s="255"/>
      <c r="IHX33" s="255"/>
      <c r="IHY33" s="255"/>
      <c r="IHZ33" s="255"/>
      <c r="IIA33" s="255"/>
      <c r="IIB33" s="255"/>
      <c r="IIC33" s="255"/>
      <c r="IID33" s="255"/>
      <c r="IIE33" s="255"/>
      <c r="IIF33" s="255"/>
      <c r="IIG33" s="255"/>
      <c r="IIH33" s="255"/>
      <c r="III33" s="255"/>
      <c r="IIJ33" s="255"/>
      <c r="IIK33" s="255"/>
      <c r="IIL33" s="255"/>
      <c r="IIM33" s="255"/>
      <c r="IIN33" s="255"/>
      <c r="IIO33" s="255"/>
      <c r="IIP33" s="255"/>
      <c r="IIQ33" s="255"/>
      <c r="IIR33" s="255"/>
      <c r="IIS33" s="255"/>
      <c r="IIT33" s="255"/>
      <c r="IIU33" s="255"/>
      <c r="IIV33" s="255"/>
      <c r="IIW33" s="255"/>
      <c r="IIX33" s="255"/>
      <c r="IIY33" s="255"/>
      <c r="IIZ33" s="255"/>
      <c r="IJA33" s="255"/>
      <c r="IJB33" s="255"/>
      <c r="IJC33" s="255"/>
      <c r="IJD33" s="255"/>
      <c r="IJE33" s="255"/>
      <c r="IJF33" s="255"/>
      <c r="IJG33" s="255"/>
      <c r="IJH33" s="255"/>
      <c r="IJI33" s="255"/>
      <c r="IJJ33" s="255"/>
      <c r="IJK33" s="255"/>
      <c r="IJL33" s="255"/>
      <c r="IJM33" s="255"/>
      <c r="IJN33" s="255"/>
      <c r="IJO33" s="255"/>
      <c r="IJP33" s="255"/>
      <c r="IJQ33" s="255"/>
      <c r="IJR33" s="255"/>
      <c r="IJS33" s="255"/>
      <c r="IJT33" s="255"/>
      <c r="IJU33" s="255"/>
      <c r="IJV33" s="255"/>
      <c r="IJW33" s="255"/>
      <c r="IJX33" s="255"/>
      <c r="IJY33" s="255"/>
      <c r="IJZ33" s="255"/>
      <c r="IKA33" s="255"/>
      <c r="IKB33" s="255"/>
      <c r="IKC33" s="255"/>
      <c r="IKD33" s="255"/>
      <c r="IKE33" s="255"/>
      <c r="IKF33" s="255"/>
      <c r="IKG33" s="255"/>
      <c r="IKH33" s="255"/>
      <c r="IKI33" s="255"/>
      <c r="IKJ33" s="255"/>
      <c r="IKK33" s="255"/>
      <c r="IKL33" s="255"/>
      <c r="IKM33" s="255"/>
      <c r="IKN33" s="255"/>
      <c r="IKO33" s="255"/>
      <c r="IKP33" s="255"/>
      <c r="IKQ33" s="255"/>
      <c r="IKR33" s="255"/>
      <c r="IKS33" s="255"/>
      <c r="IKT33" s="255"/>
      <c r="IKU33" s="255"/>
      <c r="IKV33" s="255"/>
      <c r="IKW33" s="255"/>
      <c r="IKX33" s="255"/>
      <c r="IKY33" s="255"/>
      <c r="IKZ33" s="255"/>
      <c r="ILA33" s="255"/>
      <c r="ILB33" s="255"/>
      <c r="ILC33" s="255"/>
      <c r="ILD33" s="255"/>
      <c r="ILE33" s="255"/>
      <c r="ILF33" s="255"/>
      <c r="ILG33" s="255"/>
      <c r="ILH33" s="255"/>
      <c r="ILI33" s="255"/>
      <c r="ILJ33" s="255"/>
      <c r="ILK33" s="255"/>
      <c r="ILL33" s="255"/>
      <c r="ILM33" s="255"/>
      <c r="ILN33" s="255"/>
      <c r="ILO33" s="255"/>
      <c r="ILP33" s="255"/>
      <c r="ILQ33" s="255"/>
      <c r="ILR33" s="255"/>
      <c r="ILS33" s="255"/>
      <c r="ILT33" s="255"/>
      <c r="ILU33" s="255"/>
      <c r="ILV33" s="255"/>
      <c r="ILW33" s="255"/>
      <c r="ILX33" s="255"/>
      <c r="ILY33" s="255"/>
      <c r="ILZ33" s="255"/>
      <c r="IMA33" s="255"/>
      <c r="IMB33" s="255"/>
      <c r="IMC33" s="255"/>
      <c r="IMD33" s="255"/>
      <c r="IME33" s="255"/>
      <c r="IMF33" s="255"/>
      <c r="IMG33" s="255"/>
      <c r="IMH33" s="255"/>
      <c r="IMI33" s="255"/>
      <c r="IMJ33" s="255"/>
      <c r="IMK33" s="255"/>
      <c r="IML33" s="255"/>
      <c r="IMM33" s="255"/>
      <c r="IMN33" s="255"/>
      <c r="IMO33" s="255"/>
      <c r="IMP33" s="255"/>
      <c r="IMQ33" s="255"/>
      <c r="IMR33" s="255"/>
      <c r="IMS33" s="255"/>
      <c r="IMT33" s="255"/>
      <c r="IMU33" s="255"/>
      <c r="IMV33" s="255"/>
      <c r="IMW33" s="255"/>
      <c r="IMX33" s="255"/>
      <c r="IMY33" s="255"/>
      <c r="IMZ33" s="255"/>
      <c r="INA33" s="255"/>
      <c r="INB33" s="255"/>
      <c r="INC33" s="255"/>
      <c r="IND33" s="255"/>
      <c r="INE33" s="255"/>
      <c r="INF33" s="255"/>
      <c r="ING33" s="255"/>
      <c r="INH33" s="255"/>
      <c r="INI33" s="255"/>
      <c r="INJ33" s="255"/>
      <c r="INK33" s="255"/>
      <c r="INL33" s="255"/>
      <c r="INM33" s="255"/>
      <c r="INN33" s="255"/>
      <c r="INO33" s="255"/>
      <c r="INP33" s="255"/>
      <c r="INQ33" s="255"/>
      <c r="INR33" s="255"/>
      <c r="INS33" s="255"/>
      <c r="INT33" s="255"/>
      <c r="INU33" s="255"/>
      <c r="INV33" s="255"/>
      <c r="INW33" s="255"/>
      <c r="INX33" s="255"/>
      <c r="INY33" s="255"/>
      <c r="INZ33" s="255"/>
      <c r="IOA33" s="255"/>
      <c r="IOB33" s="255"/>
      <c r="IOC33" s="255"/>
      <c r="IOD33" s="255"/>
      <c r="IOE33" s="255"/>
      <c r="IOF33" s="255"/>
      <c r="IOG33" s="255"/>
      <c r="IOH33" s="255"/>
      <c r="IOI33" s="255"/>
      <c r="IOJ33" s="255"/>
      <c r="IOK33" s="255"/>
      <c r="IOL33" s="255"/>
      <c r="IOM33" s="255"/>
      <c r="ION33" s="255"/>
      <c r="IOO33" s="255"/>
      <c r="IOP33" s="255"/>
      <c r="IOQ33" s="255"/>
      <c r="IOR33" s="255"/>
      <c r="IOS33" s="255"/>
      <c r="IOT33" s="255"/>
      <c r="IOU33" s="255"/>
      <c r="IOV33" s="255"/>
      <c r="IOW33" s="255"/>
      <c r="IOX33" s="255"/>
      <c r="IOY33" s="255"/>
      <c r="IOZ33" s="255"/>
      <c r="IPA33" s="255"/>
      <c r="IPB33" s="255"/>
      <c r="IPC33" s="255"/>
      <c r="IPD33" s="255"/>
      <c r="IPE33" s="255"/>
      <c r="IPF33" s="255"/>
      <c r="IPG33" s="255"/>
      <c r="IPH33" s="255"/>
      <c r="IPI33" s="255"/>
      <c r="IPJ33" s="255"/>
      <c r="IPK33" s="255"/>
      <c r="IPL33" s="255"/>
      <c r="IPM33" s="255"/>
      <c r="IPN33" s="255"/>
      <c r="IPO33" s="255"/>
      <c r="IPP33" s="255"/>
      <c r="IPQ33" s="255"/>
      <c r="IPR33" s="255"/>
      <c r="IPS33" s="255"/>
      <c r="IPT33" s="255"/>
      <c r="IPU33" s="255"/>
      <c r="IPV33" s="255"/>
      <c r="IPW33" s="255"/>
      <c r="IPX33" s="255"/>
      <c r="IPY33" s="255"/>
      <c r="IPZ33" s="255"/>
      <c r="IQA33" s="255"/>
      <c r="IQB33" s="255"/>
      <c r="IQC33" s="255"/>
      <c r="IQD33" s="255"/>
      <c r="IQE33" s="255"/>
      <c r="IQF33" s="255"/>
      <c r="IQG33" s="255"/>
      <c r="IQH33" s="255"/>
      <c r="IQI33" s="255"/>
      <c r="IQJ33" s="255"/>
      <c r="IQK33" s="255"/>
      <c r="IQL33" s="255"/>
      <c r="IQM33" s="255"/>
      <c r="IQN33" s="255"/>
      <c r="IQO33" s="255"/>
      <c r="IQP33" s="255"/>
      <c r="IQQ33" s="255"/>
      <c r="IQR33" s="255"/>
      <c r="IQS33" s="255"/>
      <c r="IQT33" s="255"/>
      <c r="IQU33" s="255"/>
      <c r="IQV33" s="255"/>
      <c r="IQW33" s="255"/>
      <c r="IQX33" s="255"/>
      <c r="IQY33" s="255"/>
      <c r="IQZ33" s="255"/>
      <c r="IRA33" s="255"/>
      <c r="IRB33" s="255"/>
      <c r="IRC33" s="255"/>
      <c r="IRD33" s="255"/>
      <c r="IRE33" s="255"/>
      <c r="IRF33" s="255"/>
      <c r="IRG33" s="255"/>
      <c r="IRH33" s="255"/>
      <c r="IRI33" s="255"/>
      <c r="IRJ33" s="255"/>
      <c r="IRK33" s="255"/>
      <c r="IRL33" s="255"/>
      <c r="IRM33" s="255"/>
      <c r="IRN33" s="255"/>
      <c r="IRO33" s="255"/>
      <c r="IRP33" s="255"/>
      <c r="IRQ33" s="255"/>
      <c r="IRR33" s="255"/>
      <c r="IRS33" s="255"/>
      <c r="IRT33" s="255"/>
      <c r="IRU33" s="255"/>
      <c r="IRV33" s="255"/>
      <c r="IRW33" s="255"/>
      <c r="IRX33" s="255"/>
      <c r="IRY33" s="255"/>
      <c r="IRZ33" s="255"/>
      <c r="ISA33" s="255"/>
      <c r="ISB33" s="255"/>
      <c r="ISC33" s="255"/>
      <c r="ISD33" s="255"/>
      <c r="ISE33" s="255"/>
      <c r="ISF33" s="255"/>
      <c r="ISG33" s="255"/>
      <c r="ISH33" s="255"/>
      <c r="ISI33" s="255"/>
      <c r="ISJ33" s="255"/>
      <c r="ISK33" s="255"/>
      <c r="ISL33" s="255"/>
      <c r="ISM33" s="255"/>
      <c r="ISN33" s="255"/>
      <c r="ISO33" s="255"/>
      <c r="ISP33" s="255"/>
      <c r="ISQ33" s="255"/>
      <c r="ISR33" s="255"/>
      <c r="ISS33" s="255"/>
      <c r="IST33" s="255"/>
      <c r="ISU33" s="255"/>
      <c r="ISV33" s="255"/>
      <c r="ISW33" s="255"/>
      <c r="ISX33" s="255"/>
      <c r="ISY33" s="255"/>
      <c r="ISZ33" s="255"/>
      <c r="ITA33" s="255"/>
      <c r="ITB33" s="255"/>
      <c r="ITC33" s="255"/>
      <c r="ITD33" s="255"/>
      <c r="ITE33" s="255"/>
      <c r="ITF33" s="255"/>
      <c r="ITG33" s="255"/>
      <c r="ITH33" s="255"/>
      <c r="ITI33" s="255"/>
      <c r="ITJ33" s="255"/>
      <c r="ITK33" s="255"/>
      <c r="ITL33" s="255"/>
      <c r="ITM33" s="255"/>
      <c r="ITN33" s="255"/>
      <c r="ITO33" s="255"/>
      <c r="ITP33" s="255"/>
      <c r="ITQ33" s="255"/>
      <c r="ITR33" s="255"/>
      <c r="ITS33" s="255"/>
      <c r="ITT33" s="255"/>
      <c r="ITU33" s="255"/>
      <c r="ITV33" s="255"/>
      <c r="ITW33" s="255"/>
      <c r="ITX33" s="255"/>
      <c r="ITY33" s="255"/>
      <c r="ITZ33" s="255"/>
      <c r="IUA33" s="255"/>
      <c r="IUB33" s="255"/>
      <c r="IUC33" s="255"/>
      <c r="IUD33" s="255"/>
      <c r="IUE33" s="255"/>
      <c r="IUF33" s="255"/>
      <c r="IUG33" s="255"/>
      <c r="IUH33" s="255"/>
      <c r="IUI33" s="255"/>
      <c r="IUJ33" s="255"/>
      <c r="IUK33" s="255"/>
      <c r="IUL33" s="255"/>
      <c r="IUM33" s="255"/>
      <c r="IUN33" s="255"/>
      <c r="IUO33" s="255"/>
      <c r="IUP33" s="255"/>
      <c r="IUQ33" s="255"/>
      <c r="IUR33" s="255"/>
      <c r="IUS33" s="255"/>
      <c r="IUT33" s="255"/>
      <c r="IUU33" s="255"/>
      <c r="IUV33" s="255"/>
      <c r="IUW33" s="255"/>
      <c r="IUX33" s="255"/>
      <c r="IUY33" s="255"/>
      <c r="IUZ33" s="255"/>
      <c r="IVA33" s="255"/>
      <c r="IVB33" s="255"/>
      <c r="IVC33" s="255"/>
      <c r="IVD33" s="255"/>
      <c r="IVE33" s="255"/>
      <c r="IVF33" s="255"/>
      <c r="IVG33" s="255"/>
      <c r="IVH33" s="255"/>
      <c r="IVI33" s="255"/>
      <c r="IVJ33" s="255"/>
      <c r="IVK33" s="255"/>
      <c r="IVL33" s="255"/>
      <c r="IVM33" s="255"/>
      <c r="IVN33" s="255"/>
      <c r="IVO33" s="255"/>
      <c r="IVP33" s="255"/>
      <c r="IVQ33" s="255"/>
      <c r="IVR33" s="255"/>
      <c r="IVS33" s="255"/>
      <c r="IVT33" s="255"/>
      <c r="IVU33" s="255"/>
      <c r="IVV33" s="255"/>
      <c r="IVW33" s="255"/>
      <c r="IVX33" s="255"/>
      <c r="IVY33" s="255"/>
      <c r="IVZ33" s="255"/>
      <c r="IWA33" s="255"/>
      <c r="IWB33" s="255"/>
      <c r="IWC33" s="255"/>
      <c r="IWD33" s="255"/>
      <c r="IWE33" s="255"/>
      <c r="IWF33" s="255"/>
      <c r="IWG33" s="255"/>
      <c r="IWH33" s="255"/>
      <c r="IWI33" s="255"/>
      <c r="IWJ33" s="255"/>
      <c r="IWK33" s="255"/>
      <c r="IWL33" s="255"/>
      <c r="IWM33" s="255"/>
      <c r="IWN33" s="255"/>
      <c r="IWO33" s="255"/>
      <c r="IWP33" s="255"/>
      <c r="IWQ33" s="255"/>
      <c r="IWR33" s="255"/>
      <c r="IWS33" s="255"/>
      <c r="IWT33" s="255"/>
      <c r="IWU33" s="255"/>
      <c r="IWV33" s="255"/>
      <c r="IWW33" s="255"/>
      <c r="IWX33" s="255"/>
      <c r="IWY33" s="255"/>
      <c r="IWZ33" s="255"/>
      <c r="IXA33" s="255"/>
      <c r="IXB33" s="255"/>
      <c r="IXC33" s="255"/>
      <c r="IXD33" s="255"/>
      <c r="IXE33" s="255"/>
      <c r="IXF33" s="255"/>
      <c r="IXG33" s="255"/>
      <c r="IXH33" s="255"/>
      <c r="IXI33" s="255"/>
      <c r="IXJ33" s="255"/>
      <c r="IXK33" s="255"/>
      <c r="IXL33" s="255"/>
      <c r="IXM33" s="255"/>
      <c r="IXN33" s="255"/>
      <c r="IXO33" s="255"/>
      <c r="IXP33" s="255"/>
      <c r="IXQ33" s="255"/>
      <c r="IXR33" s="255"/>
      <c r="IXS33" s="255"/>
      <c r="IXT33" s="255"/>
      <c r="IXU33" s="255"/>
      <c r="IXV33" s="255"/>
      <c r="IXW33" s="255"/>
      <c r="IXX33" s="255"/>
      <c r="IXY33" s="255"/>
      <c r="IXZ33" s="255"/>
      <c r="IYA33" s="255"/>
      <c r="IYB33" s="255"/>
      <c r="IYC33" s="255"/>
      <c r="IYD33" s="255"/>
      <c r="IYE33" s="255"/>
      <c r="IYF33" s="255"/>
      <c r="IYG33" s="255"/>
      <c r="IYH33" s="255"/>
      <c r="IYI33" s="255"/>
      <c r="IYJ33" s="255"/>
      <c r="IYK33" s="255"/>
      <c r="IYL33" s="255"/>
      <c r="IYM33" s="255"/>
      <c r="IYN33" s="255"/>
      <c r="IYO33" s="255"/>
      <c r="IYP33" s="255"/>
      <c r="IYQ33" s="255"/>
      <c r="IYR33" s="255"/>
      <c r="IYS33" s="255"/>
      <c r="IYT33" s="255"/>
      <c r="IYU33" s="255"/>
      <c r="IYV33" s="255"/>
      <c r="IYW33" s="255"/>
      <c r="IYX33" s="255"/>
      <c r="IYY33" s="255"/>
      <c r="IYZ33" s="255"/>
      <c r="IZA33" s="255"/>
      <c r="IZB33" s="255"/>
      <c r="IZC33" s="255"/>
      <c r="IZD33" s="255"/>
      <c r="IZE33" s="255"/>
      <c r="IZF33" s="255"/>
      <c r="IZG33" s="255"/>
      <c r="IZH33" s="255"/>
      <c r="IZI33" s="255"/>
      <c r="IZJ33" s="255"/>
      <c r="IZK33" s="255"/>
      <c r="IZL33" s="255"/>
      <c r="IZM33" s="255"/>
      <c r="IZN33" s="255"/>
      <c r="IZO33" s="255"/>
      <c r="IZP33" s="255"/>
      <c r="IZQ33" s="255"/>
      <c r="IZR33" s="255"/>
      <c r="IZS33" s="255"/>
      <c r="IZT33" s="255"/>
      <c r="IZU33" s="255"/>
      <c r="IZV33" s="255"/>
      <c r="IZW33" s="255"/>
      <c r="IZX33" s="255"/>
      <c r="IZY33" s="255"/>
      <c r="IZZ33" s="255"/>
      <c r="JAA33" s="255"/>
      <c r="JAB33" s="255"/>
      <c r="JAC33" s="255"/>
      <c r="JAD33" s="255"/>
      <c r="JAE33" s="255"/>
      <c r="JAF33" s="255"/>
      <c r="JAG33" s="255"/>
      <c r="JAH33" s="255"/>
      <c r="JAI33" s="255"/>
      <c r="JAJ33" s="255"/>
      <c r="JAK33" s="255"/>
      <c r="JAL33" s="255"/>
      <c r="JAM33" s="255"/>
      <c r="JAN33" s="255"/>
      <c r="JAO33" s="255"/>
      <c r="JAP33" s="255"/>
      <c r="JAQ33" s="255"/>
      <c r="JAR33" s="255"/>
      <c r="JAS33" s="255"/>
      <c r="JAT33" s="255"/>
      <c r="JAU33" s="255"/>
      <c r="JAV33" s="255"/>
      <c r="JAW33" s="255"/>
      <c r="JAX33" s="255"/>
      <c r="JAY33" s="255"/>
      <c r="JAZ33" s="255"/>
      <c r="JBA33" s="255"/>
      <c r="JBB33" s="255"/>
      <c r="JBC33" s="255"/>
      <c r="JBD33" s="255"/>
      <c r="JBE33" s="255"/>
      <c r="JBF33" s="255"/>
      <c r="JBG33" s="255"/>
      <c r="JBH33" s="255"/>
      <c r="JBI33" s="255"/>
      <c r="JBJ33" s="255"/>
      <c r="JBK33" s="255"/>
      <c r="JBL33" s="255"/>
      <c r="JBM33" s="255"/>
      <c r="JBN33" s="255"/>
      <c r="JBO33" s="255"/>
      <c r="JBP33" s="255"/>
      <c r="JBQ33" s="255"/>
      <c r="JBR33" s="255"/>
      <c r="JBS33" s="255"/>
      <c r="JBT33" s="255"/>
      <c r="JBU33" s="255"/>
      <c r="JBV33" s="255"/>
      <c r="JBW33" s="255"/>
      <c r="JBX33" s="255"/>
      <c r="JBY33" s="255"/>
      <c r="JBZ33" s="255"/>
      <c r="JCA33" s="255"/>
      <c r="JCB33" s="255"/>
      <c r="JCC33" s="255"/>
      <c r="JCD33" s="255"/>
      <c r="JCE33" s="255"/>
      <c r="JCF33" s="255"/>
      <c r="JCG33" s="255"/>
      <c r="JCH33" s="255"/>
      <c r="JCI33" s="255"/>
      <c r="JCJ33" s="255"/>
      <c r="JCK33" s="255"/>
      <c r="JCL33" s="255"/>
      <c r="JCM33" s="255"/>
      <c r="JCN33" s="255"/>
      <c r="JCO33" s="255"/>
      <c r="JCP33" s="255"/>
      <c r="JCQ33" s="255"/>
      <c r="JCR33" s="255"/>
      <c r="JCS33" s="255"/>
      <c r="JCT33" s="255"/>
      <c r="JCU33" s="255"/>
      <c r="JCV33" s="255"/>
      <c r="JCW33" s="255"/>
      <c r="JCX33" s="255"/>
      <c r="JCY33" s="255"/>
      <c r="JCZ33" s="255"/>
      <c r="JDA33" s="255"/>
      <c r="JDB33" s="255"/>
      <c r="JDC33" s="255"/>
      <c r="JDD33" s="255"/>
      <c r="JDE33" s="255"/>
      <c r="JDF33" s="255"/>
      <c r="JDG33" s="255"/>
      <c r="JDH33" s="255"/>
      <c r="JDI33" s="255"/>
      <c r="JDJ33" s="255"/>
      <c r="JDK33" s="255"/>
      <c r="JDL33" s="255"/>
      <c r="JDM33" s="255"/>
      <c r="JDN33" s="255"/>
      <c r="JDO33" s="255"/>
      <c r="JDP33" s="255"/>
      <c r="JDQ33" s="255"/>
      <c r="JDR33" s="255"/>
      <c r="JDS33" s="255"/>
      <c r="JDT33" s="255"/>
      <c r="JDU33" s="255"/>
      <c r="JDV33" s="255"/>
      <c r="JDW33" s="255"/>
      <c r="JDX33" s="255"/>
      <c r="JDY33" s="255"/>
      <c r="JDZ33" s="255"/>
      <c r="JEA33" s="255"/>
      <c r="JEB33" s="255"/>
      <c r="JEC33" s="255"/>
      <c r="JED33" s="255"/>
      <c r="JEE33" s="255"/>
      <c r="JEF33" s="255"/>
      <c r="JEG33" s="255"/>
      <c r="JEH33" s="255"/>
      <c r="JEI33" s="255"/>
      <c r="JEJ33" s="255"/>
      <c r="JEK33" s="255"/>
      <c r="JEL33" s="255"/>
      <c r="JEM33" s="255"/>
      <c r="JEN33" s="255"/>
      <c r="JEO33" s="255"/>
      <c r="JEP33" s="255"/>
      <c r="JEQ33" s="255"/>
      <c r="JER33" s="255"/>
      <c r="JES33" s="255"/>
      <c r="JET33" s="255"/>
      <c r="JEU33" s="255"/>
      <c r="JEV33" s="255"/>
      <c r="JEW33" s="255"/>
      <c r="JEX33" s="255"/>
      <c r="JEY33" s="255"/>
      <c r="JEZ33" s="255"/>
      <c r="JFA33" s="255"/>
      <c r="JFB33" s="255"/>
      <c r="JFC33" s="255"/>
      <c r="JFD33" s="255"/>
      <c r="JFE33" s="255"/>
      <c r="JFF33" s="255"/>
      <c r="JFG33" s="255"/>
      <c r="JFH33" s="255"/>
      <c r="JFI33" s="255"/>
      <c r="JFJ33" s="255"/>
      <c r="JFK33" s="255"/>
      <c r="JFL33" s="255"/>
      <c r="JFM33" s="255"/>
      <c r="JFN33" s="255"/>
      <c r="JFO33" s="255"/>
      <c r="JFP33" s="255"/>
      <c r="JFQ33" s="255"/>
      <c r="JFR33" s="255"/>
      <c r="JFS33" s="255"/>
      <c r="JFT33" s="255"/>
      <c r="JFU33" s="255"/>
      <c r="JFV33" s="255"/>
      <c r="JFW33" s="255"/>
      <c r="JFX33" s="255"/>
      <c r="JFY33" s="255"/>
      <c r="JFZ33" s="255"/>
      <c r="JGA33" s="255"/>
      <c r="JGB33" s="255"/>
      <c r="JGC33" s="255"/>
      <c r="JGD33" s="255"/>
      <c r="JGE33" s="255"/>
      <c r="JGF33" s="255"/>
      <c r="JGG33" s="255"/>
      <c r="JGH33" s="255"/>
      <c r="JGI33" s="255"/>
      <c r="JGJ33" s="255"/>
      <c r="JGK33" s="255"/>
      <c r="JGL33" s="255"/>
      <c r="JGM33" s="255"/>
      <c r="JGN33" s="255"/>
      <c r="JGO33" s="255"/>
      <c r="JGP33" s="255"/>
      <c r="JGQ33" s="255"/>
      <c r="JGR33" s="255"/>
      <c r="JGS33" s="255"/>
      <c r="JGT33" s="255"/>
      <c r="JGU33" s="255"/>
      <c r="JGV33" s="255"/>
      <c r="JGW33" s="255"/>
      <c r="JGX33" s="255"/>
      <c r="JGY33" s="255"/>
      <c r="JGZ33" s="255"/>
      <c r="JHA33" s="255"/>
      <c r="JHB33" s="255"/>
      <c r="JHC33" s="255"/>
      <c r="JHD33" s="255"/>
      <c r="JHE33" s="255"/>
      <c r="JHF33" s="255"/>
      <c r="JHG33" s="255"/>
      <c r="JHH33" s="255"/>
      <c r="JHI33" s="255"/>
      <c r="JHJ33" s="255"/>
      <c r="JHK33" s="255"/>
      <c r="JHL33" s="255"/>
      <c r="JHM33" s="255"/>
      <c r="JHN33" s="255"/>
      <c r="JHO33" s="255"/>
      <c r="JHP33" s="255"/>
      <c r="JHQ33" s="255"/>
      <c r="JHR33" s="255"/>
      <c r="JHS33" s="255"/>
      <c r="JHT33" s="255"/>
      <c r="JHU33" s="255"/>
      <c r="JHV33" s="255"/>
      <c r="JHW33" s="255"/>
      <c r="JHX33" s="255"/>
      <c r="JHY33" s="255"/>
      <c r="JHZ33" s="255"/>
      <c r="JIA33" s="255"/>
      <c r="JIB33" s="255"/>
      <c r="JIC33" s="255"/>
      <c r="JID33" s="255"/>
      <c r="JIE33" s="255"/>
      <c r="JIF33" s="255"/>
      <c r="JIG33" s="255"/>
      <c r="JIH33" s="255"/>
      <c r="JII33" s="255"/>
      <c r="JIJ33" s="255"/>
      <c r="JIK33" s="255"/>
      <c r="JIL33" s="255"/>
      <c r="JIM33" s="255"/>
      <c r="JIN33" s="255"/>
      <c r="JIO33" s="255"/>
      <c r="JIP33" s="255"/>
      <c r="JIQ33" s="255"/>
      <c r="JIR33" s="255"/>
      <c r="JIS33" s="255"/>
      <c r="JIT33" s="255"/>
      <c r="JIU33" s="255"/>
      <c r="JIV33" s="255"/>
      <c r="JIW33" s="255"/>
      <c r="JIX33" s="255"/>
      <c r="JIY33" s="255"/>
      <c r="JIZ33" s="255"/>
      <c r="JJA33" s="255"/>
      <c r="JJB33" s="255"/>
      <c r="JJC33" s="255"/>
      <c r="JJD33" s="255"/>
      <c r="JJE33" s="255"/>
      <c r="JJF33" s="255"/>
      <c r="JJG33" s="255"/>
      <c r="JJH33" s="255"/>
      <c r="JJI33" s="255"/>
      <c r="JJJ33" s="255"/>
      <c r="JJK33" s="255"/>
      <c r="JJL33" s="255"/>
      <c r="JJM33" s="255"/>
      <c r="JJN33" s="255"/>
      <c r="JJO33" s="255"/>
      <c r="JJP33" s="255"/>
      <c r="JJQ33" s="255"/>
      <c r="JJR33" s="255"/>
      <c r="JJS33" s="255"/>
      <c r="JJT33" s="255"/>
      <c r="JJU33" s="255"/>
      <c r="JJV33" s="255"/>
      <c r="JJW33" s="255"/>
      <c r="JJX33" s="255"/>
      <c r="JJY33" s="255"/>
      <c r="JJZ33" s="255"/>
      <c r="JKA33" s="255"/>
      <c r="JKB33" s="255"/>
      <c r="JKC33" s="255"/>
      <c r="JKD33" s="255"/>
      <c r="JKE33" s="255"/>
      <c r="JKF33" s="255"/>
      <c r="JKG33" s="255"/>
      <c r="JKH33" s="255"/>
      <c r="JKI33" s="255"/>
      <c r="JKJ33" s="255"/>
      <c r="JKK33" s="255"/>
      <c r="JKL33" s="255"/>
      <c r="JKM33" s="255"/>
      <c r="JKN33" s="255"/>
      <c r="JKO33" s="255"/>
      <c r="JKP33" s="255"/>
      <c r="JKQ33" s="255"/>
      <c r="JKR33" s="255"/>
      <c r="JKS33" s="255"/>
      <c r="JKT33" s="255"/>
      <c r="JKU33" s="255"/>
      <c r="JKV33" s="255"/>
      <c r="JKW33" s="255"/>
      <c r="JKX33" s="255"/>
      <c r="JKY33" s="255"/>
      <c r="JKZ33" s="255"/>
      <c r="JLA33" s="255"/>
      <c r="JLB33" s="255"/>
      <c r="JLC33" s="255"/>
      <c r="JLD33" s="255"/>
      <c r="JLE33" s="255"/>
      <c r="JLF33" s="255"/>
      <c r="JLG33" s="255"/>
      <c r="JLH33" s="255"/>
      <c r="JLI33" s="255"/>
      <c r="JLJ33" s="255"/>
      <c r="JLK33" s="255"/>
      <c r="JLL33" s="255"/>
      <c r="JLM33" s="255"/>
      <c r="JLN33" s="255"/>
      <c r="JLO33" s="255"/>
      <c r="JLP33" s="255"/>
      <c r="JLQ33" s="255"/>
      <c r="JLR33" s="255"/>
      <c r="JLS33" s="255"/>
      <c r="JLT33" s="255"/>
      <c r="JLU33" s="255"/>
      <c r="JLV33" s="255"/>
      <c r="JLW33" s="255"/>
      <c r="JLX33" s="255"/>
      <c r="JLY33" s="255"/>
      <c r="JLZ33" s="255"/>
      <c r="JMA33" s="255"/>
      <c r="JMB33" s="255"/>
      <c r="JMC33" s="255"/>
      <c r="JMD33" s="255"/>
      <c r="JME33" s="255"/>
      <c r="JMF33" s="255"/>
      <c r="JMG33" s="255"/>
      <c r="JMH33" s="255"/>
      <c r="JMI33" s="255"/>
      <c r="JMJ33" s="255"/>
      <c r="JMK33" s="255"/>
      <c r="JML33" s="255"/>
      <c r="JMM33" s="255"/>
      <c r="JMN33" s="255"/>
      <c r="JMO33" s="255"/>
      <c r="JMP33" s="255"/>
      <c r="JMQ33" s="255"/>
      <c r="JMR33" s="255"/>
      <c r="JMS33" s="255"/>
      <c r="JMT33" s="255"/>
      <c r="JMU33" s="255"/>
      <c r="JMV33" s="255"/>
      <c r="JMW33" s="255"/>
      <c r="JMX33" s="255"/>
      <c r="JMY33" s="255"/>
      <c r="JMZ33" s="255"/>
      <c r="JNA33" s="255"/>
      <c r="JNB33" s="255"/>
      <c r="JNC33" s="255"/>
      <c r="JND33" s="255"/>
      <c r="JNE33" s="255"/>
      <c r="JNF33" s="255"/>
      <c r="JNG33" s="255"/>
      <c r="JNH33" s="255"/>
      <c r="JNI33" s="255"/>
      <c r="JNJ33" s="255"/>
      <c r="JNK33" s="255"/>
      <c r="JNL33" s="255"/>
      <c r="JNM33" s="255"/>
      <c r="JNN33" s="255"/>
      <c r="JNO33" s="255"/>
      <c r="JNP33" s="255"/>
      <c r="JNQ33" s="255"/>
      <c r="JNR33" s="255"/>
      <c r="JNS33" s="255"/>
      <c r="JNT33" s="255"/>
      <c r="JNU33" s="255"/>
      <c r="JNV33" s="255"/>
      <c r="JNW33" s="255"/>
      <c r="JNX33" s="255"/>
      <c r="JNY33" s="255"/>
      <c r="JNZ33" s="255"/>
      <c r="JOA33" s="255"/>
      <c r="JOB33" s="255"/>
      <c r="JOC33" s="255"/>
      <c r="JOD33" s="255"/>
      <c r="JOE33" s="255"/>
      <c r="JOF33" s="255"/>
      <c r="JOG33" s="255"/>
      <c r="JOH33" s="255"/>
      <c r="JOI33" s="255"/>
      <c r="JOJ33" s="255"/>
      <c r="JOK33" s="255"/>
      <c r="JOL33" s="255"/>
      <c r="JOM33" s="255"/>
      <c r="JON33" s="255"/>
      <c r="JOO33" s="255"/>
      <c r="JOP33" s="255"/>
      <c r="JOQ33" s="255"/>
      <c r="JOR33" s="255"/>
      <c r="JOS33" s="255"/>
      <c r="JOT33" s="255"/>
      <c r="JOU33" s="255"/>
      <c r="JOV33" s="255"/>
      <c r="JOW33" s="255"/>
      <c r="JOX33" s="255"/>
      <c r="JOY33" s="255"/>
      <c r="JOZ33" s="255"/>
      <c r="JPA33" s="255"/>
      <c r="JPB33" s="255"/>
      <c r="JPC33" s="255"/>
      <c r="JPD33" s="255"/>
      <c r="JPE33" s="255"/>
      <c r="JPF33" s="255"/>
      <c r="JPG33" s="255"/>
      <c r="JPH33" s="255"/>
      <c r="JPI33" s="255"/>
      <c r="JPJ33" s="255"/>
      <c r="JPK33" s="255"/>
      <c r="JPL33" s="255"/>
      <c r="JPM33" s="255"/>
      <c r="JPN33" s="255"/>
      <c r="JPO33" s="255"/>
      <c r="JPP33" s="255"/>
      <c r="JPQ33" s="255"/>
      <c r="JPR33" s="255"/>
      <c r="JPS33" s="255"/>
      <c r="JPT33" s="255"/>
      <c r="JPU33" s="255"/>
      <c r="JPV33" s="255"/>
      <c r="JPW33" s="255"/>
      <c r="JPX33" s="255"/>
      <c r="JPY33" s="255"/>
      <c r="JPZ33" s="255"/>
      <c r="JQA33" s="255"/>
      <c r="JQB33" s="255"/>
      <c r="JQC33" s="255"/>
      <c r="JQD33" s="255"/>
      <c r="JQE33" s="255"/>
      <c r="JQF33" s="255"/>
      <c r="JQG33" s="255"/>
      <c r="JQH33" s="255"/>
      <c r="JQI33" s="255"/>
      <c r="JQJ33" s="255"/>
      <c r="JQK33" s="255"/>
      <c r="JQL33" s="255"/>
      <c r="JQM33" s="255"/>
      <c r="JQN33" s="255"/>
      <c r="JQO33" s="255"/>
      <c r="JQP33" s="255"/>
      <c r="JQQ33" s="255"/>
      <c r="JQR33" s="255"/>
      <c r="JQS33" s="255"/>
      <c r="JQT33" s="255"/>
      <c r="JQU33" s="255"/>
      <c r="JQV33" s="255"/>
      <c r="JQW33" s="255"/>
      <c r="JQX33" s="255"/>
      <c r="JQY33" s="255"/>
      <c r="JQZ33" s="255"/>
      <c r="JRA33" s="255"/>
      <c r="JRB33" s="255"/>
      <c r="JRC33" s="255"/>
      <c r="JRD33" s="255"/>
      <c r="JRE33" s="255"/>
      <c r="JRF33" s="255"/>
      <c r="JRG33" s="255"/>
      <c r="JRH33" s="255"/>
      <c r="JRI33" s="255"/>
      <c r="JRJ33" s="255"/>
      <c r="JRK33" s="255"/>
      <c r="JRL33" s="255"/>
      <c r="JRM33" s="255"/>
      <c r="JRN33" s="255"/>
      <c r="JRO33" s="255"/>
      <c r="JRP33" s="255"/>
      <c r="JRQ33" s="255"/>
      <c r="JRR33" s="255"/>
      <c r="JRS33" s="255"/>
      <c r="JRT33" s="255"/>
      <c r="JRU33" s="255"/>
      <c r="JRV33" s="255"/>
      <c r="JRW33" s="255"/>
      <c r="JRX33" s="255"/>
      <c r="JRY33" s="255"/>
      <c r="JRZ33" s="255"/>
      <c r="JSA33" s="255"/>
      <c r="JSB33" s="255"/>
      <c r="JSC33" s="255"/>
      <c r="JSD33" s="255"/>
      <c r="JSE33" s="255"/>
      <c r="JSF33" s="255"/>
      <c r="JSG33" s="255"/>
      <c r="JSH33" s="255"/>
      <c r="JSI33" s="255"/>
      <c r="JSJ33" s="255"/>
      <c r="JSK33" s="255"/>
      <c r="JSL33" s="255"/>
      <c r="JSM33" s="255"/>
      <c r="JSN33" s="255"/>
      <c r="JSO33" s="255"/>
      <c r="JSP33" s="255"/>
      <c r="JSQ33" s="255"/>
      <c r="JSR33" s="255"/>
      <c r="JSS33" s="255"/>
      <c r="JST33" s="255"/>
      <c r="JSU33" s="255"/>
      <c r="JSV33" s="255"/>
      <c r="JSW33" s="255"/>
      <c r="JSX33" s="255"/>
      <c r="JSY33" s="255"/>
      <c r="JSZ33" s="255"/>
      <c r="JTA33" s="255"/>
      <c r="JTB33" s="255"/>
      <c r="JTC33" s="255"/>
      <c r="JTD33" s="255"/>
      <c r="JTE33" s="255"/>
      <c r="JTF33" s="255"/>
      <c r="JTG33" s="255"/>
      <c r="JTH33" s="255"/>
      <c r="JTI33" s="255"/>
      <c r="JTJ33" s="255"/>
      <c r="JTK33" s="255"/>
      <c r="JTL33" s="255"/>
      <c r="JTM33" s="255"/>
      <c r="JTN33" s="255"/>
      <c r="JTO33" s="255"/>
      <c r="JTP33" s="255"/>
      <c r="JTQ33" s="255"/>
      <c r="JTR33" s="255"/>
      <c r="JTS33" s="255"/>
      <c r="JTT33" s="255"/>
      <c r="JTU33" s="255"/>
      <c r="JTV33" s="255"/>
      <c r="JTW33" s="255"/>
      <c r="JTX33" s="255"/>
      <c r="JTY33" s="255"/>
      <c r="JTZ33" s="255"/>
      <c r="JUA33" s="255"/>
      <c r="JUB33" s="255"/>
      <c r="JUC33" s="255"/>
      <c r="JUD33" s="255"/>
      <c r="JUE33" s="255"/>
      <c r="JUF33" s="255"/>
      <c r="JUG33" s="255"/>
      <c r="JUH33" s="255"/>
      <c r="JUI33" s="255"/>
      <c r="JUJ33" s="255"/>
      <c r="JUK33" s="255"/>
      <c r="JUL33" s="255"/>
      <c r="JUM33" s="255"/>
      <c r="JUN33" s="255"/>
      <c r="JUO33" s="255"/>
      <c r="JUP33" s="255"/>
      <c r="JUQ33" s="255"/>
      <c r="JUR33" s="255"/>
      <c r="JUS33" s="255"/>
      <c r="JUT33" s="255"/>
      <c r="JUU33" s="255"/>
      <c r="JUV33" s="255"/>
      <c r="JUW33" s="255"/>
      <c r="JUX33" s="255"/>
      <c r="JUY33" s="255"/>
      <c r="JUZ33" s="255"/>
      <c r="JVA33" s="255"/>
      <c r="JVB33" s="255"/>
      <c r="JVC33" s="255"/>
      <c r="JVD33" s="255"/>
      <c r="JVE33" s="255"/>
      <c r="JVF33" s="255"/>
      <c r="JVG33" s="255"/>
      <c r="JVH33" s="255"/>
      <c r="JVI33" s="255"/>
      <c r="JVJ33" s="255"/>
      <c r="JVK33" s="255"/>
      <c r="JVL33" s="255"/>
      <c r="JVM33" s="255"/>
      <c r="JVN33" s="255"/>
      <c r="JVO33" s="255"/>
      <c r="JVP33" s="255"/>
      <c r="JVQ33" s="255"/>
      <c r="JVR33" s="255"/>
      <c r="JVS33" s="255"/>
      <c r="JVT33" s="255"/>
      <c r="JVU33" s="255"/>
      <c r="JVV33" s="255"/>
      <c r="JVW33" s="255"/>
      <c r="JVX33" s="255"/>
      <c r="JVY33" s="255"/>
      <c r="JVZ33" s="255"/>
      <c r="JWA33" s="255"/>
      <c r="JWB33" s="255"/>
      <c r="JWC33" s="255"/>
      <c r="JWD33" s="255"/>
      <c r="JWE33" s="255"/>
      <c r="JWF33" s="255"/>
      <c r="JWG33" s="255"/>
      <c r="JWH33" s="255"/>
      <c r="JWI33" s="255"/>
      <c r="JWJ33" s="255"/>
      <c r="JWK33" s="255"/>
      <c r="JWL33" s="255"/>
      <c r="JWM33" s="255"/>
      <c r="JWN33" s="255"/>
      <c r="JWO33" s="255"/>
      <c r="JWP33" s="255"/>
      <c r="JWQ33" s="255"/>
      <c r="JWR33" s="255"/>
      <c r="JWS33" s="255"/>
      <c r="JWT33" s="255"/>
      <c r="JWU33" s="255"/>
      <c r="JWV33" s="255"/>
      <c r="JWW33" s="255"/>
      <c r="JWX33" s="255"/>
      <c r="JWY33" s="255"/>
      <c r="JWZ33" s="255"/>
      <c r="JXA33" s="255"/>
      <c r="JXB33" s="255"/>
      <c r="JXC33" s="255"/>
      <c r="JXD33" s="255"/>
      <c r="JXE33" s="255"/>
      <c r="JXF33" s="255"/>
      <c r="JXG33" s="255"/>
      <c r="JXH33" s="255"/>
      <c r="JXI33" s="255"/>
      <c r="JXJ33" s="255"/>
      <c r="JXK33" s="255"/>
      <c r="JXL33" s="255"/>
      <c r="JXM33" s="255"/>
      <c r="JXN33" s="255"/>
      <c r="JXO33" s="255"/>
      <c r="JXP33" s="255"/>
      <c r="JXQ33" s="255"/>
      <c r="JXR33" s="255"/>
      <c r="JXS33" s="255"/>
      <c r="JXT33" s="255"/>
      <c r="JXU33" s="255"/>
      <c r="JXV33" s="255"/>
      <c r="JXW33" s="255"/>
      <c r="JXX33" s="255"/>
      <c r="JXY33" s="255"/>
      <c r="JXZ33" s="255"/>
      <c r="JYA33" s="255"/>
      <c r="JYB33" s="255"/>
      <c r="JYC33" s="255"/>
      <c r="JYD33" s="255"/>
      <c r="JYE33" s="255"/>
      <c r="JYF33" s="255"/>
      <c r="JYG33" s="255"/>
      <c r="JYH33" s="255"/>
      <c r="JYI33" s="255"/>
      <c r="JYJ33" s="255"/>
      <c r="JYK33" s="255"/>
      <c r="JYL33" s="255"/>
      <c r="JYM33" s="255"/>
      <c r="JYN33" s="255"/>
      <c r="JYO33" s="255"/>
      <c r="JYP33" s="255"/>
      <c r="JYQ33" s="255"/>
      <c r="JYR33" s="255"/>
      <c r="JYS33" s="255"/>
      <c r="JYT33" s="255"/>
      <c r="JYU33" s="255"/>
      <c r="JYV33" s="255"/>
      <c r="JYW33" s="255"/>
      <c r="JYX33" s="255"/>
      <c r="JYY33" s="255"/>
      <c r="JYZ33" s="255"/>
      <c r="JZA33" s="255"/>
      <c r="JZB33" s="255"/>
      <c r="JZC33" s="255"/>
      <c r="JZD33" s="255"/>
      <c r="JZE33" s="255"/>
      <c r="JZF33" s="255"/>
      <c r="JZG33" s="255"/>
      <c r="JZH33" s="255"/>
      <c r="JZI33" s="255"/>
      <c r="JZJ33" s="255"/>
      <c r="JZK33" s="255"/>
      <c r="JZL33" s="255"/>
      <c r="JZM33" s="255"/>
      <c r="JZN33" s="255"/>
      <c r="JZO33" s="255"/>
      <c r="JZP33" s="255"/>
      <c r="JZQ33" s="255"/>
      <c r="JZR33" s="255"/>
      <c r="JZS33" s="255"/>
      <c r="JZT33" s="255"/>
      <c r="JZU33" s="255"/>
      <c r="JZV33" s="255"/>
      <c r="JZW33" s="255"/>
      <c r="JZX33" s="255"/>
      <c r="JZY33" s="255"/>
      <c r="JZZ33" s="255"/>
      <c r="KAA33" s="255"/>
      <c r="KAB33" s="255"/>
      <c r="KAC33" s="255"/>
      <c r="KAD33" s="255"/>
      <c r="KAE33" s="255"/>
      <c r="KAF33" s="255"/>
      <c r="KAG33" s="255"/>
      <c r="KAH33" s="255"/>
      <c r="KAI33" s="255"/>
      <c r="KAJ33" s="255"/>
      <c r="KAK33" s="255"/>
      <c r="KAL33" s="255"/>
      <c r="KAM33" s="255"/>
      <c r="KAN33" s="255"/>
      <c r="KAO33" s="255"/>
      <c r="KAP33" s="255"/>
      <c r="KAQ33" s="255"/>
      <c r="KAR33" s="255"/>
      <c r="KAS33" s="255"/>
      <c r="KAT33" s="255"/>
      <c r="KAU33" s="255"/>
      <c r="KAV33" s="255"/>
      <c r="KAW33" s="255"/>
      <c r="KAX33" s="255"/>
      <c r="KAY33" s="255"/>
      <c r="KAZ33" s="255"/>
      <c r="KBA33" s="255"/>
      <c r="KBB33" s="255"/>
      <c r="KBC33" s="255"/>
      <c r="KBD33" s="255"/>
      <c r="KBE33" s="255"/>
      <c r="KBF33" s="255"/>
      <c r="KBG33" s="255"/>
      <c r="KBH33" s="255"/>
      <c r="KBI33" s="255"/>
      <c r="KBJ33" s="255"/>
      <c r="KBK33" s="255"/>
      <c r="KBL33" s="255"/>
      <c r="KBM33" s="255"/>
      <c r="KBN33" s="255"/>
      <c r="KBO33" s="255"/>
      <c r="KBP33" s="255"/>
      <c r="KBQ33" s="255"/>
      <c r="KBR33" s="255"/>
      <c r="KBS33" s="255"/>
      <c r="KBT33" s="255"/>
      <c r="KBU33" s="255"/>
      <c r="KBV33" s="255"/>
      <c r="KBW33" s="255"/>
      <c r="KBX33" s="255"/>
      <c r="KBY33" s="255"/>
      <c r="KBZ33" s="255"/>
      <c r="KCA33" s="255"/>
      <c r="KCB33" s="255"/>
      <c r="KCC33" s="255"/>
      <c r="KCD33" s="255"/>
      <c r="KCE33" s="255"/>
      <c r="KCF33" s="255"/>
      <c r="KCG33" s="255"/>
      <c r="KCH33" s="255"/>
      <c r="KCI33" s="255"/>
      <c r="KCJ33" s="255"/>
      <c r="KCK33" s="255"/>
      <c r="KCL33" s="255"/>
      <c r="KCM33" s="255"/>
      <c r="KCN33" s="255"/>
      <c r="KCO33" s="255"/>
      <c r="KCP33" s="255"/>
      <c r="KCQ33" s="255"/>
      <c r="KCR33" s="255"/>
      <c r="KCS33" s="255"/>
      <c r="KCT33" s="255"/>
      <c r="KCU33" s="255"/>
      <c r="KCV33" s="255"/>
      <c r="KCW33" s="255"/>
      <c r="KCX33" s="255"/>
      <c r="KCY33" s="255"/>
      <c r="KCZ33" s="255"/>
      <c r="KDA33" s="255"/>
      <c r="KDB33" s="255"/>
      <c r="KDC33" s="255"/>
      <c r="KDD33" s="255"/>
      <c r="KDE33" s="255"/>
      <c r="KDF33" s="255"/>
      <c r="KDG33" s="255"/>
      <c r="KDH33" s="255"/>
      <c r="KDI33" s="255"/>
      <c r="KDJ33" s="255"/>
      <c r="KDK33" s="255"/>
      <c r="KDL33" s="255"/>
      <c r="KDM33" s="255"/>
      <c r="KDN33" s="255"/>
      <c r="KDO33" s="255"/>
      <c r="KDP33" s="255"/>
      <c r="KDQ33" s="255"/>
      <c r="KDR33" s="255"/>
      <c r="KDS33" s="255"/>
      <c r="KDT33" s="255"/>
      <c r="KDU33" s="255"/>
      <c r="KDV33" s="255"/>
      <c r="KDW33" s="255"/>
      <c r="KDX33" s="255"/>
      <c r="KDY33" s="255"/>
      <c r="KDZ33" s="255"/>
      <c r="KEA33" s="255"/>
      <c r="KEB33" s="255"/>
      <c r="KEC33" s="255"/>
      <c r="KED33" s="255"/>
      <c r="KEE33" s="255"/>
      <c r="KEF33" s="255"/>
      <c r="KEG33" s="255"/>
      <c r="KEH33" s="255"/>
      <c r="KEI33" s="255"/>
      <c r="KEJ33" s="255"/>
      <c r="KEK33" s="255"/>
      <c r="KEL33" s="255"/>
      <c r="KEM33" s="255"/>
      <c r="KEN33" s="255"/>
      <c r="KEO33" s="255"/>
      <c r="KEP33" s="255"/>
      <c r="KEQ33" s="255"/>
      <c r="KER33" s="255"/>
      <c r="KES33" s="255"/>
      <c r="KET33" s="255"/>
      <c r="KEU33" s="255"/>
      <c r="KEV33" s="255"/>
      <c r="KEW33" s="255"/>
      <c r="KEX33" s="255"/>
      <c r="KEY33" s="255"/>
      <c r="KEZ33" s="255"/>
      <c r="KFA33" s="255"/>
      <c r="KFB33" s="255"/>
      <c r="KFC33" s="255"/>
      <c r="KFD33" s="255"/>
      <c r="KFE33" s="255"/>
      <c r="KFF33" s="255"/>
      <c r="KFG33" s="255"/>
      <c r="KFH33" s="255"/>
      <c r="KFI33" s="255"/>
      <c r="KFJ33" s="255"/>
      <c r="KFK33" s="255"/>
      <c r="KFL33" s="255"/>
      <c r="KFM33" s="255"/>
      <c r="KFN33" s="255"/>
      <c r="KFO33" s="255"/>
      <c r="KFP33" s="255"/>
      <c r="KFQ33" s="255"/>
      <c r="KFR33" s="255"/>
      <c r="KFS33" s="255"/>
      <c r="KFT33" s="255"/>
      <c r="KFU33" s="255"/>
      <c r="KFV33" s="255"/>
      <c r="KFW33" s="255"/>
      <c r="KFX33" s="255"/>
      <c r="KFY33" s="255"/>
      <c r="KFZ33" s="255"/>
      <c r="KGA33" s="255"/>
      <c r="KGB33" s="255"/>
      <c r="KGC33" s="255"/>
      <c r="KGD33" s="255"/>
      <c r="KGE33" s="255"/>
      <c r="KGF33" s="255"/>
      <c r="KGG33" s="255"/>
      <c r="KGH33" s="255"/>
      <c r="KGI33" s="255"/>
      <c r="KGJ33" s="255"/>
      <c r="KGK33" s="255"/>
      <c r="KGL33" s="255"/>
      <c r="KGM33" s="255"/>
      <c r="KGN33" s="255"/>
      <c r="KGO33" s="255"/>
      <c r="KGP33" s="255"/>
      <c r="KGQ33" s="255"/>
      <c r="KGR33" s="255"/>
      <c r="KGS33" s="255"/>
      <c r="KGT33" s="255"/>
      <c r="KGU33" s="255"/>
      <c r="KGV33" s="255"/>
      <c r="KGW33" s="255"/>
      <c r="KGX33" s="255"/>
      <c r="KGY33" s="255"/>
      <c r="KGZ33" s="255"/>
      <c r="KHA33" s="255"/>
      <c r="KHB33" s="255"/>
      <c r="KHC33" s="255"/>
      <c r="KHD33" s="255"/>
      <c r="KHE33" s="255"/>
      <c r="KHF33" s="255"/>
      <c r="KHG33" s="255"/>
      <c r="KHH33" s="255"/>
      <c r="KHI33" s="255"/>
      <c r="KHJ33" s="255"/>
      <c r="KHK33" s="255"/>
      <c r="KHL33" s="255"/>
      <c r="KHM33" s="255"/>
      <c r="KHN33" s="255"/>
      <c r="KHO33" s="255"/>
      <c r="KHP33" s="255"/>
      <c r="KHQ33" s="255"/>
      <c r="KHR33" s="255"/>
      <c r="KHS33" s="255"/>
      <c r="KHT33" s="255"/>
      <c r="KHU33" s="255"/>
      <c r="KHV33" s="255"/>
      <c r="KHW33" s="255"/>
      <c r="KHX33" s="255"/>
      <c r="KHY33" s="255"/>
      <c r="KHZ33" s="255"/>
      <c r="KIA33" s="255"/>
      <c r="KIB33" s="255"/>
      <c r="KIC33" s="255"/>
      <c r="KID33" s="255"/>
      <c r="KIE33" s="255"/>
      <c r="KIF33" s="255"/>
      <c r="KIG33" s="255"/>
      <c r="KIH33" s="255"/>
      <c r="KII33" s="255"/>
      <c r="KIJ33" s="255"/>
      <c r="KIK33" s="255"/>
      <c r="KIL33" s="255"/>
      <c r="KIM33" s="255"/>
      <c r="KIN33" s="255"/>
      <c r="KIO33" s="255"/>
      <c r="KIP33" s="255"/>
      <c r="KIQ33" s="255"/>
      <c r="KIR33" s="255"/>
      <c r="KIS33" s="255"/>
      <c r="KIT33" s="255"/>
      <c r="KIU33" s="255"/>
      <c r="KIV33" s="255"/>
      <c r="KIW33" s="255"/>
      <c r="KIX33" s="255"/>
      <c r="KIY33" s="255"/>
      <c r="KIZ33" s="255"/>
      <c r="KJA33" s="255"/>
      <c r="KJB33" s="255"/>
      <c r="KJC33" s="255"/>
      <c r="KJD33" s="255"/>
      <c r="KJE33" s="255"/>
      <c r="KJF33" s="255"/>
      <c r="KJG33" s="255"/>
      <c r="KJH33" s="255"/>
      <c r="KJI33" s="255"/>
      <c r="KJJ33" s="255"/>
      <c r="KJK33" s="255"/>
      <c r="KJL33" s="255"/>
      <c r="KJM33" s="255"/>
      <c r="KJN33" s="255"/>
      <c r="KJO33" s="255"/>
      <c r="KJP33" s="255"/>
      <c r="KJQ33" s="255"/>
      <c r="KJR33" s="255"/>
      <c r="KJS33" s="255"/>
      <c r="KJT33" s="255"/>
      <c r="KJU33" s="255"/>
      <c r="KJV33" s="255"/>
      <c r="KJW33" s="255"/>
      <c r="KJX33" s="255"/>
      <c r="KJY33" s="255"/>
      <c r="KJZ33" s="255"/>
      <c r="KKA33" s="255"/>
      <c r="KKB33" s="255"/>
      <c r="KKC33" s="255"/>
      <c r="KKD33" s="255"/>
      <c r="KKE33" s="255"/>
      <c r="KKF33" s="255"/>
      <c r="KKG33" s="255"/>
      <c r="KKH33" s="255"/>
      <c r="KKI33" s="255"/>
      <c r="KKJ33" s="255"/>
      <c r="KKK33" s="255"/>
      <c r="KKL33" s="255"/>
      <c r="KKM33" s="255"/>
      <c r="KKN33" s="255"/>
      <c r="KKO33" s="255"/>
      <c r="KKP33" s="255"/>
      <c r="KKQ33" s="255"/>
      <c r="KKR33" s="255"/>
      <c r="KKS33" s="255"/>
      <c r="KKT33" s="255"/>
      <c r="KKU33" s="255"/>
      <c r="KKV33" s="255"/>
      <c r="KKW33" s="255"/>
      <c r="KKX33" s="255"/>
      <c r="KKY33" s="255"/>
      <c r="KKZ33" s="255"/>
      <c r="KLA33" s="255"/>
      <c r="KLB33" s="255"/>
      <c r="KLC33" s="255"/>
      <c r="KLD33" s="255"/>
      <c r="KLE33" s="255"/>
      <c r="KLF33" s="255"/>
      <c r="KLG33" s="255"/>
      <c r="KLH33" s="255"/>
      <c r="KLI33" s="255"/>
      <c r="KLJ33" s="255"/>
      <c r="KLK33" s="255"/>
      <c r="KLL33" s="255"/>
      <c r="KLM33" s="255"/>
      <c r="KLN33" s="255"/>
      <c r="KLO33" s="255"/>
      <c r="KLP33" s="255"/>
      <c r="KLQ33" s="255"/>
      <c r="KLR33" s="255"/>
      <c r="KLS33" s="255"/>
      <c r="KLT33" s="255"/>
      <c r="KLU33" s="255"/>
      <c r="KLV33" s="255"/>
      <c r="KLW33" s="255"/>
      <c r="KLX33" s="255"/>
      <c r="KLY33" s="255"/>
      <c r="KLZ33" s="255"/>
      <c r="KMA33" s="255"/>
      <c r="KMB33" s="255"/>
      <c r="KMC33" s="255"/>
      <c r="KMD33" s="255"/>
      <c r="KME33" s="255"/>
      <c r="KMF33" s="255"/>
      <c r="KMG33" s="255"/>
      <c r="KMH33" s="255"/>
      <c r="KMI33" s="255"/>
      <c r="KMJ33" s="255"/>
      <c r="KMK33" s="255"/>
      <c r="KML33" s="255"/>
      <c r="KMM33" s="255"/>
      <c r="KMN33" s="255"/>
      <c r="KMO33" s="255"/>
      <c r="KMP33" s="255"/>
      <c r="KMQ33" s="255"/>
      <c r="KMR33" s="255"/>
      <c r="KMS33" s="255"/>
      <c r="KMT33" s="255"/>
      <c r="KMU33" s="255"/>
      <c r="KMV33" s="255"/>
      <c r="KMW33" s="255"/>
      <c r="KMX33" s="255"/>
      <c r="KMY33" s="255"/>
      <c r="KMZ33" s="255"/>
      <c r="KNA33" s="255"/>
      <c r="KNB33" s="255"/>
      <c r="KNC33" s="255"/>
      <c r="KND33" s="255"/>
      <c r="KNE33" s="255"/>
      <c r="KNF33" s="255"/>
      <c r="KNG33" s="255"/>
      <c r="KNH33" s="255"/>
      <c r="KNI33" s="255"/>
      <c r="KNJ33" s="255"/>
      <c r="KNK33" s="255"/>
      <c r="KNL33" s="255"/>
      <c r="KNM33" s="255"/>
      <c r="KNN33" s="255"/>
      <c r="KNO33" s="255"/>
      <c r="KNP33" s="255"/>
      <c r="KNQ33" s="255"/>
      <c r="KNR33" s="255"/>
      <c r="KNS33" s="255"/>
      <c r="KNT33" s="255"/>
      <c r="KNU33" s="255"/>
      <c r="KNV33" s="255"/>
      <c r="KNW33" s="255"/>
      <c r="KNX33" s="255"/>
      <c r="KNY33" s="255"/>
      <c r="KNZ33" s="255"/>
      <c r="KOA33" s="255"/>
      <c r="KOB33" s="255"/>
      <c r="KOC33" s="255"/>
      <c r="KOD33" s="255"/>
      <c r="KOE33" s="255"/>
      <c r="KOF33" s="255"/>
      <c r="KOG33" s="255"/>
      <c r="KOH33" s="255"/>
      <c r="KOI33" s="255"/>
      <c r="KOJ33" s="255"/>
      <c r="KOK33" s="255"/>
      <c r="KOL33" s="255"/>
      <c r="KOM33" s="255"/>
      <c r="KON33" s="255"/>
      <c r="KOO33" s="255"/>
      <c r="KOP33" s="255"/>
      <c r="KOQ33" s="255"/>
      <c r="KOR33" s="255"/>
      <c r="KOS33" s="255"/>
      <c r="KOT33" s="255"/>
      <c r="KOU33" s="255"/>
      <c r="KOV33" s="255"/>
      <c r="KOW33" s="255"/>
      <c r="KOX33" s="255"/>
      <c r="KOY33" s="255"/>
      <c r="KOZ33" s="255"/>
      <c r="KPA33" s="255"/>
      <c r="KPB33" s="255"/>
      <c r="KPC33" s="255"/>
      <c r="KPD33" s="255"/>
      <c r="KPE33" s="255"/>
      <c r="KPF33" s="255"/>
      <c r="KPG33" s="255"/>
      <c r="KPH33" s="255"/>
      <c r="KPI33" s="255"/>
      <c r="KPJ33" s="255"/>
      <c r="KPK33" s="255"/>
      <c r="KPL33" s="255"/>
      <c r="KPM33" s="255"/>
      <c r="KPN33" s="255"/>
      <c r="KPO33" s="255"/>
      <c r="KPP33" s="255"/>
      <c r="KPQ33" s="255"/>
      <c r="KPR33" s="255"/>
      <c r="KPS33" s="255"/>
      <c r="KPT33" s="255"/>
      <c r="KPU33" s="255"/>
      <c r="KPV33" s="255"/>
      <c r="KPW33" s="255"/>
      <c r="KPX33" s="255"/>
      <c r="KPY33" s="255"/>
      <c r="KPZ33" s="255"/>
      <c r="KQA33" s="255"/>
      <c r="KQB33" s="255"/>
      <c r="KQC33" s="255"/>
      <c r="KQD33" s="255"/>
      <c r="KQE33" s="255"/>
      <c r="KQF33" s="255"/>
      <c r="KQG33" s="255"/>
      <c r="KQH33" s="255"/>
      <c r="KQI33" s="255"/>
      <c r="KQJ33" s="255"/>
      <c r="KQK33" s="255"/>
      <c r="KQL33" s="255"/>
      <c r="KQM33" s="255"/>
      <c r="KQN33" s="255"/>
      <c r="KQO33" s="255"/>
      <c r="KQP33" s="255"/>
      <c r="KQQ33" s="255"/>
      <c r="KQR33" s="255"/>
      <c r="KQS33" s="255"/>
      <c r="KQT33" s="255"/>
      <c r="KQU33" s="255"/>
      <c r="KQV33" s="255"/>
      <c r="KQW33" s="255"/>
      <c r="KQX33" s="255"/>
      <c r="KQY33" s="255"/>
      <c r="KQZ33" s="255"/>
      <c r="KRA33" s="255"/>
      <c r="KRB33" s="255"/>
      <c r="KRC33" s="255"/>
      <c r="KRD33" s="255"/>
      <c r="KRE33" s="255"/>
      <c r="KRF33" s="255"/>
      <c r="KRG33" s="255"/>
      <c r="KRH33" s="255"/>
      <c r="KRI33" s="255"/>
      <c r="KRJ33" s="255"/>
      <c r="KRK33" s="255"/>
      <c r="KRL33" s="255"/>
      <c r="KRM33" s="255"/>
      <c r="KRN33" s="255"/>
      <c r="KRO33" s="255"/>
      <c r="KRP33" s="255"/>
      <c r="KRQ33" s="255"/>
      <c r="KRR33" s="255"/>
      <c r="KRS33" s="255"/>
      <c r="KRT33" s="255"/>
      <c r="KRU33" s="255"/>
      <c r="KRV33" s="255"/>
      <c r="KRW33" s="255"/>
      <c r="KRX33" s="255"/>
      <c r="KRY33" s="255"/>
      <c r="KRZ33" s="255"/>
      <c r="KSA33" s="255"/>
      <c r="KSB33" s="255"/>
      <c r="KSC33" s="255"/>
      <c r="KSD33" s="255"/>
      <c r="KSE33" s="255"/>
      <c r="KSF33" s="255"/>
      <c r="KSG33" s="255"/>
      <c r="KSH33" s="255"/>
      <c r="KSI33" s="255"/>
      <c r="KSJ33" s="255"/>
      <c r="KSK33" s="255"/>
      <c r="KSL33" s="255"/>
      <c r="KSM33" s="255"/>
      <c r="KSN33" s="255"/>
      <c r="KSO33" s="255"/>
      <c r="KSP33" s="255"/>
      <c r="KSQ33" s="255"/>
      <c r="KSR33" s="255"/>
      <c r="KSS33" s="255"/>
      <c r="KST33" s="255"/>
      <c r="KSU33" s="255"/>
      <c r="KSV33" s="255"/>
      <c r="KSW33" s="255"/>
      <c r="KSX33" s="255"/>
      <c r="KSY33" s="255"/>
      <c r="KSZ33" s="255"/>
      <c r="KTA33" s="255"/>
      <c r="KTB33" s="255"/>
      <c r="KTC33" s="255"/>
      <c r="KTD33" s="255"/>
      <c r="KTE33" s="255"/>
      <c r="KTF33" s="255"/>
      <c r="KTG33" s="255"/>
      <c r="KTH33" s="255"/>
      <c r="KTI33" s="255"/>
      <c r="KTJ33" s="255"/>
      <c r="KTK33" s="255"/>
      <c r="KTL33" s="255"/>
      <c r="KTM33" s="255"/>
      <c r="KTN33" s="255"/>
      <c r="KTO33" s="255"/>
      <c r="KTP33" s="255"/>
      <c r="KTQ33" s="255"/>
      <c r="KTR33" s="255"/>
      <c r="KTS33" s="255"/>
      <c r="KTT33" s="255"/>
      <c r="KTU33" s="255"/>
      <c r="KTV33" s="255"/>
      <c r="KTW33" s="255"/>
      <c r="KTX33" s="255"/>
      <c r="KTY33" s="255"/>
      <c r="KTZ33" s="255"/>
      <c r="KUA33" s="255"/>
      <c r="KUB33" s="255"/>
      <c r="KUC33" s="255"/>
      <c r="KUD33" s="255"/>
      <c r="KUE33" s="255"/>
      <c r="KUF33" s="255"/>
      <c r="KUG33" s="255"/>
      <c r="KUH33" s="255"/>
      <c r="KUI33" s="255"/>
      <c r="KUJ33" s="255"/>
      <c r="KUK33" s="255"/>
      <c r="KUL33" s="255"/>
      <c r="KUM33" s="255"/>
      <c r="KUN33" s="255"/>
      <c r="KUO33" s="255"/>
      <c r="KUP33" s="255"/>
      <c r="KUQ33" s="255"/>
      <c r="KUR33" s="255"/>
      <c r="KUS33" s="255"/>
      <c r="KUT33" s="255"/>
      <c r="KUU33" s="255"/>
      <c r="KUV33" s="255"/>
      <c r="KUW33" s="255"/>
      <c r="KUX33" s="255"/>
      <c r="KUY33" s="255"/>
      <c r="KUZ33" s="255"/>
      <c r="KVA33" s="255"/>
      <c r="KVB33" s="255"/>
      <c r="KVC33" s="255"/>
      <c r="KVD33" s="255"/>
      <c r="KVE33" s="255"/>
      <c r="KVF33" s="255"/>
      <c r="KVG33" s="255"/>
      <c r="KVH33" s="255"/>
      <c r="KVI33" s="255"/>
      <c r="KVJ33" s="255"/>
      <c r="KVK33" s="255"/>
      <c r="KVL33" s="255"/>
      <c r="KVM33" s="255"/>
      <c r="KVN33" s="255"/>
      <c r="KVO33" s="255"/>
      <c r="KVP33" s="255"/>
      <c r="KVQ33" s="255"/>
      <c r="KVR33" s="255"/>
      <c r="KVS33" s="255"/>
      <c r="KVT33" s="255"/>
      <c r="KVU33" s="255"/>
      <c r="KVV33" s="255"/>
      <c r="KVW33" s="255"/>
      <c r="KVX33" s="255"/>
      <c r="KVY33" s="255"/>
      <c r="KVZ33" s="255"/>
      <c r="KWA33" s="255"/>
      <c r="KWB33" s="255"/>
      <c r="KWC33" s="255"/>
      <c r="KWD33" s="255"/>
      <c r="KWE33" s="255"/>
      <c r="KWF33" s="255"/>
      <c r="KWG33" s="255"/>
      <c r="KWH33" s="255"/>
      <c r="KWI33" s="255"/>
      <c r="KWJ33" s="255"/>
      <c r="KWK33" s="255"/>
      <c r="KWL33" s="255"/>
      <c r="KWM33" s="255"/>
      <c r="KWN33" s="255"/>
      <c r="KWO33" s="255"/>
      <c r="KWP33" s="255"/>
      <c r="KWQ33" s="255"/>
      <c r="KWR33" s="255"/>
      <c r="KWS33" s="255"/>
      <c r="KWT33" s="255"/>
      <c r="KWU33" s="255"/>
      <c r="KWV33" s="255"/>
      <c r="KWW33" s="255"/>
      <c r="KWX33" s="255"/>
      <c r="KWY33" s="255"/>
      <c r="KWZ33" s="255"/>
      <c r="KXA33" s="255"/>
      <c r="KXB33" s="255"/>
      <c r="KXC33" s="255"/>
      <c r="KXD33" s="255"/>
      <c r="KXE33" s="255"/>
      <c r="KXF33" s="255"/>
      <c r="KXG33" s="255"/>
      <c r="KXH33" s="255"/>
      <c r="KXI33" s="255"/>
      <c r="KXJ33" s="255"/>
      <c r="KXK33" s="255"/>
      <c r="KXL33" s="255"/>
      <c r="KXM33" s="255"/>
      <c r="KXN33" s="255"/>
      <c r="KXO33" s="255"/>
      <c r="KXP33" s="255"/>
      <c r="KXQ33" s="255"/>
      <c r="KXR33" s="255"/>
      <c r="KXS33" s="255"/>
      <c r="KXT33" s="255"/>
      <c r="KXU33" s="255"/>
      <c r="KXV33" s="255"/>
      <c r="KXW33" s="255"/>
      <c r="KXX33" s="255"/>
      <c r="KXY33" s="255"/>
      <c r="KXZ33" s="255"/>
      <c r="KYA33" s="255"/>
      <c r="KYB33" s="255"/>
      <c r="KYC33" s="255"/>
      <c r="KYD33" s="255"/>
      <c r="KYE33" s="255"/>
      <c r="KYF33" s="255"/>
      <c r="KYG33" s="255"/>
      <c r="KYH33" s="255"/>
      <c r="KYI33" s="255"/>
      <c r="KYJ33" s="255"/>
      <c r="KYK33" s="255"/>
      <c r="KYL33" s="255"/>
      <c r="KYM33" s="255"/>
      <c r="KYN33" s="255"/>
      <c r="KYO33" s="255"/>
      <c r="KYP33" s="255"/>
      <c r="KYQ33" s="255"/>
      <c r="KYR33" s="255"/>
      <c r="KYS33" s="255"/>
      <c r="KYT33" s="255"/>
      <c r="KYU33" s="255"/>
      <c r="KYV33" s="255"/>
      <c r="KYW33" s="255"/>
      <c r="KYX33" s="255"/>
      <c r="KYY33" s="255"/>
      <c r="KYZ33" s="255"/>
      <c r="KZA33" s="255"/>
      <c r="KZB33" s="255"/>
      <c r="KZC33" s="255"/>
      <c r="KZD33" s="255"/>
      <c r="KZE33" s="255"/>
      <c r="KZF33" s="255"/>
      <c r="KZG33" s="255"/>
      <c r="KZH33" s="255"/>
      <c r="KZI33" s="255"/>
      <c r="KZJ33" s="255"/>
      <c r="KZK33" s="255"/>
      <c r="KZL33" s="255"/>
      <c r="KZM33" s="255"/>
      <c r="KZN33" s="255"/>
      <c r="KZO33" s="255"/>
      <c r="KZP33" s="255"/>
      <c r="KZQ33" s="255"/>
      <c r="KZR33" s="255"/>
      <c r="KZS33" s="255"/>
      <c r="KZT33" s="255"/>
      <c r="KZU33" s="255"/>
      <c r="KZV33" s="255"/>
      <c r="KZW33" s="255"/>
      <c r="KZX33" s="255"/>
      <c r="KZY33" s="255"/>
      <c r="KZZ33" s="255"/>
      <c r="LAA33" s="255"/>
      <c r="LAB33" s="255"/>
      <c r="LAC33" s="255"/>
      <c r="LAD33" s="255"/>
      <c r="LAE33" s="255"/>
      <c r="LAF33" s="255"/>
      <c r="LAG33" s="255"/>
      <c r="LAH33" s="255"/>
      <c r="LAI33" s="255"/>
      <c r="LAJ33" s="255"/>
      <c r="LAK33" s="255"/>
      <c r="LAL33" s="255"/>
      <c r="LAM33" s="255"/>
      <c r="LAN33" s="255"/>
      <c r="LAO33" s="255"/>
      <c r="LAP33" s="255"/>
      <c r="LAQ33" s="255"/>
      <c r="LAR33" s="255"/>
      <c r="LAS33" s="255"/>
      <c r="LAT33" s="255"/>
      <c r="LAU33" s="255"/>
      <c r="LAV33" s="255"/>
      <c r="LAW33" s="255"/>
      <c r="LAX33" s="255"/>
      <c r="LAY33" s="255"/>
      <c r="LAZ33" s="255"/>
      <c r="LBA33" s="255"/>
      <c r="LBB33" s="255"/>
      <c r="LBC33" s="255"/>
      <c r="LBD33" s="255"/>
      <c r="LBE33" s="255"/>
      <c r="LBF33" s="255"/>
      <c r="LBG33" s="255"/>
      <c r="LBH33" s="255"/>
      <c r="LBI33" s="255"/>
      <c r="LBJ33" s="255"/>
      <c r="LBK33" s="255"/>
      <c r="LBL33" s="255"/>
      <c r="LBM33" s="255"/>
      <c r="LBN33" s="255"/>
      <c r="LBO33" s="255"/>
      <c r="LBP33" s="255"/>
      <c r="LBQ33" s="255"/>
      <c r="LBR33" s="255"/>
      <c r="LBS33" s="255"/>
      <c r="LBT33" s="255"/>
      <c r="LBU33" s="255"/>
      <c r="LBV33" s="255"/>
      <c r="LBW33" s="255"/>
      <c r="LBX33" s="255"/>
      <c r="LBY33" s="255"/>
      <c r="LBZ33" s="255"/>
      <c r="LCA33" s="255"/>
      <c r="LCB33" s="255"/>
      <c r="LCC33" s="255"/>
      <c r="LCD33" s="255"/>
      <c r="LCE33" s="255"/>
      <c r="LCF33" s="255"/>
      <c r="LCG33" s="255"/>
      <c r="LCH33" s="255"/>
      <c r="LCI33" s="255"/>
      <c r="LCJ33" s="255"/>
      <c r="LCK33" s="255"/>
      <c r="LCL33" s="255"/>
      <c r="LCM33" s="255"/>
      <c r="LCN33" s="255"/>
      <c r="LCO33" s="255"/>
      <c r="LCP33" s="255"/>
      <c r="LCQ33" s="255"/>
      <c r="LCR33" s="255"/>
      <c r="LCS33" s="255"/>
      <c r="LCT33" s="255"/>
      <c r="LCU33" s="255"/>
      <c r="LCV33" s="255"/>
      <c r="LCW33" s="255"/>
      <c r="LCX33" s="255"/>
      <c r="LCY33" s="255"/>
      <c r="LCZ33" s="255"/>
      <c r="LDA33" s="255"/>
      <c r="LDB33" s="255"/>
      <c r="LDC33" s="255"/>
      <c r="LDD33" s="255"/>
      <c r="LDE33" s="255"/>
      <c r="LDF33" s="255"/>
      <c r="LDG33" s="255"/>
      <c r="LDH33" s="255"/>
      <c r="LDI33" s="255"/>
      <c r="LDJ33" s="255"/>
      <c r="LDK33" s="255"/>
      <c r="LDL33" s="255"/>
      <c r="LDM33" s="255"/>
      <c r="LDN33" s="255"/>
      <c r="LDO33" s="255"/>
      <c r="LDP33" s="255"/>
      <c r="LDQ33" s="255"/>
      <c r="LDR33" s="255"/>
      <c r="LDS33" s="255"/>
      <c r="LDT33" s="255"/>
      <c r="LDU33" s="255"/>
      <c r="LDV33" s="255"/>
      <c r="LDW33" s="255"/>
      <c r="LDX33" s="255"/>
      <c r="LDY33" s="255"/>
      <c r="LDZ33" s="255"/>
      <c r="LEA33" s="255"/>
      <c r="LEB33" s="255"/>
      <c r="LEC33" s="255"/>
      <c r="LED33" s="255"/>
      <c r="LEE33" s="255"/>
      <c r="LEF33" s="255"/>
      <c r="LEG33" s="255"/>
      <c r="LEH33" s="255"/>
      <c r="LEI33" s="255"/>
      <c r="LEJ33" s="255"/>
      <c r="LEK33" s="255"/>
      <c r="LEL33" s="255"/>
      <c r="LEM33" s="255"/>
      <c r="LEN33" s="255"/>
      <c r="LEO33" s="255"/>
      <c r="LEP33" s="255"/>
      <c r="LEQ33" s="255"/>
      <c r="LER33" s="255"/>
      <c r="LES33" s="255"/>
      <c r="LET33" s="255"/>
      <c r="LEU33" s="255"/>
      <c r="LEV33" s="255"/>
      <c r="LEW33" s="255"/>
      <c r="LEX33" s="255"/>
      <c r="LEY33" s="255"/>
      <c r="LEZ33" s="255"/>
      <c r="LFA33" s="255"/>
      <c r="LFB33" s="255"/>
      <c r="LFC33" s="255"/>
      <c r="LFD33" s="255"/>
      <c r="LFE33" s="255"/>
      <c r="LFF33" s="255"/>
      <c r="LFG33" s="255"/>
      <c r="LFH33" s="255"/>
      <c r="LFI33" s="255"/>
      <c r="LFJ33" s="255"/>
      <c r="LFK33" s="255"/>
      <c r="LFL33" s="255"/>
      <c r="LFM33" s="255"/>
      <c r="LFN33" s="255"/>
      <c r="LFO33" s="255"/>
      <c r="LFP33" s="255"/>
      <c r="LFQ33" s="255"/>
      <c r="LFR33" s="255"/>
      <c r="LFS33" s="255"/>
      <c r="LFT33" s="255"/>
      <c r="LFU33" s="255"/>
      <c r="LFV33" s="255"/>
      <c r="LFW33" s="255"/>
      <c r="LFX33" s="255"/>
      <c r="LFY33" s="255"/>
      <c r="LFZ33" s="255"/>
      <c r="LGA33" s="255"/>
      <c r="LGB33" s="255"/>
      <c r="LGC33" s="255"/>
      <c r="LGD33" s="255"/>
      <c r="LGE33" s="255"/>
      <c r="LGF33" s="255"/>
      <c r="LGG33" s="255"/>
      <c r="LGH33" s="255"/>
      <c r="LGI33" s="255"/>
      <c r="LGJ33" s="255"/>
      <c r="LGK33" s="255"/>
      <c r="LGL33" s="255"/>
      <c r="LGM33" s="255"/>
      <c r="LGN33" s="255"/>
      <c r="LGO33" s="255"/>
      <c r="LGP33" s="255"/>
      <c r="LGQ33" s="255"/>
      <c r="LGR33" s="255"/>
      <c r="LGS33" s="255"/>
      <c r="LGT33" s="255"/>
      <c r="LGU33" s="255"/>
      <c r="LGV33" s="255"/>
      <c r="LGW33" s="255"/>
      <c r="LGX33" s="255"/>
      <c r="LGY33" s="255"/>
      <c r="LGZ33" s="255"/>
      <c r="LHA33" s="255"/>
      <c r="LHB33" s="255"/>
      <c r="LHC33" s="255"/>
      <c r="LHD33" s="255"/>
      <c r="LHE33" s="255"/>
      <c r="LHF33" s="255"/>
      <c r="LHG33" s="255"/>
      <c r="LHH33" s="255"/>
      <c r="LHI33" s="255"/>
      <c r="LHJ33" s="255"/>
      <c r="LHK33" s="255"/>
      <c r="LHL33" s="255"/>
      <c r="LHM33" s="255"/>
      <c r="LHN33" s="255"/>
      <c r="LHO33" s="255"/>
      <c r="LHP33" s="255"/>
      <c r="LHQ33" s="255"/>
      <c r="LHR33" s="255"/>
      <c r="LHS33" s="255"/>
      <c r="LHT33" s="255"/>
      <c r="LHU33" s="255"/>
      <c r="LHV33" s="255"/>
      <c r="LHW33" s="255"/>
      <c r="LHX33" s="255"/>
      <c r="LHY33" s="255"/>
      <c r="LHZ33" s="255"/>
      <c r="LIA33" s="255"/>
      <c r="LIB33" s="255"/>
      <c r="LIC33" s="255"/>
      <c r="LID33" s="255"/>
      <c r="LIE33" s="255"/>
      <c r="LIF33" s="255"/>
      <c r="LIG33" s="255"/>
      <c r="LIH33" s="255"/>
      <c r="LII33" s="255"/>
      <c r="LIJ33" s="255"/>
      <c r="LIK33" s="255"/>
      <c r="LIL33" s="255"/>
      <c r="LIM33" s="255"/>
      <c r="LIN33" s="255"/>
      <c r="LIO33" s="255"/>
      <c r="LIP33" s="255"/>
      <c r="LIQ33" s="255"/>
      <c r="LIR33" s="255"/>
      <c r="LIS33" s="255"/>
      <c r="LIT33" s="255"/>
      <c r="LIU33" s="255"/>
      <c r="LIV33" s="255"/>
      <c r="LIW33" s="255"/>
      <c r="LIX33" s="255"/>
      <c r="LIY33" s="255"/>
      <c r="LIZ33" s="255"/>
      <c r="LJA33" s="255"/>
      <c r="LJB33" s="255"/>
      <c r="LJC33" s="255"/>
      <c r="LJD33" s="255"/>
      <c r="LJE33" s="255"/>
      <c r="LJF33" s="255"/>
      <c r="LJG33" s="255"/>
      <c r="LJH33" s="255"/>
      <c r="LJI33" s="255"/>
      <c r="LJJ33" s="255"/>
      <c r="LJK33" s="255"/>
      <c r="LJL33" s="255"/>
      <c r="LJM33" s="255"/>
      <c r="LJN33" s="255"/>
      <c r="LJO33" s="255"/>
      <c r="LJP33" s="255"/>
      <c r="LJQ33" s="255"/>
      <c r="LJR33" s="255"/>
      <c r="LJS33" s="255"/>
      <c r="LJT33" s="255"/>
      <c r="LJU33" s="255"/>
      <c r="LJV33" s="255"/>
      <c r="LJW33" s="255"/>
      <c r="LJX33" s="255"/>
      <c r="LJY33" s="255"/>
      <c r="LJZ33" s="255"/>
      <c r="LKA33" s="255"/>
      <c r="LKB33" s="255"/>
      <c r="LKC33" s="255"/>
      <c r="LKD33" s="255"/>
      <c r="LKE33" s="255"/>
      <c r="LKF33" s="255"/>
      <c r="LKG33" s="255"/>
      <c r="LKH33" s="255"/>
      <c r="LKI33" s="255"/>
      <c r="LKJ33" s="255"/>
      <c r="LKK33" s="255"/>
      <c r="LKL33" s="255"/>
      <c r="LKM33" s="255"/>
      <c r="LKN33" s="255"/>
      <c r="LKO33" s="255"/>
      <c r="LKP33" s="255"/>
      <c r="LKQ33" s="255"/>
      <c r="LKR33" s="255"/>
      <c r="LKS33" s="255"/>
      <c r="LKT33" s="255"/>
      <c r="LKU33" s="255"/>
      <c r="LKV33" s="255"/>
      <c r="LKW33" s="255"/>
      <c r="LKX33" s="255"/>
      <c r="LKY33" s="255"/>
      <c r="LKZ33" s="255"/>
      <c r="LLA33" s="255"/>
      <c r="LLB33" s="255"/>
      <c r="LLC33" s="255"/>
      <c r="LLD33" s="255"/>
      <c r="LLE33" s="255"/>
      <c r="LLF33" s="255"/>
      <c r="LLG33" s="255"/>
      <c r="LLH33" s="255"/>
      <c r="LLI33" s="255"/>
      <c r="LLJ33" s="255"/>
      <c r="LLK33" s="255"/>
      <c r="LLL33" s="255"/>
      <c r="LLM33" s="255"/>
      <c r="LLN33" s="255"/>
      <c r="LLO33" s="255"/>
      <c r="LLP33" s="255"/>
      <c r="LLQ33" s="255"/>
      <c r="LLR33" s="255"/>
      <c r="LLS33" s="255"/>
      <c r="LLT33" s="255"/>
      <c r="LLU33" s="255"/>
      <c r="LLV33" s="255"/>
      <c r="LLW33" s="255"/>
      <c r="LLX33" s="255"/>
      <c r="LLY33" s="255"/>
      <c r="LLZ33" s="255"/>
      <c r="LMA33" s="255"/>
      <c r="LMB33" s="255"/>
      <c r="LMC33" s="255"/>
      <c r="LMD33" s="255"/>
      <c r="LME33" s="255"/>
      <c r="LMF33" s="255"/>
      <c r="LMG33" s="255"/>
      <c r="LMH33" s="255"/>
      <c r="LMI33" s="255"/>
      <c r="LMJ33" s="255"/>
      <c r="LMK33" s="255"/>
      <c r="LML33" s="255"/>
      <c r="LMM33" s="255"/>
      <c r="LMN33" s="255"/>
      <c r="LMO33" s="255"/>
      <c r="LMP33" s="255"/>
      <c r="LMQ33" s="255"/>
      <c r="LMR33" s="255"/>
      <c r="LMS33" s="255"/>
      <c r="LMT33" s="255"/>
      <c r="LMU33" s="255"/>
      <c r="LMV33" s="255"/>
      <c r="LMW33" s="255"/>
      <c r="LMX33" s="255"/>
      <c r="LMY33" s="255"/>
      <c r="LMZ33" s="255"/>
      <c r="LNA33" s="255"/>
      <c r="LNB33" s="255"/>
      <c r="LNC33" s="255"/>
      <c r="LND33" s="255"/>
      <c r="LNE33" s="255"/>
      <c r="LNF33" s="255"/>
      <c r="LNG33" s="255"/>
      <c r="LNH33" s="255"/>
      <c r="LNI33" s="255"/>
      <c r="LNJ33" s="255"/>
      <c r="LNK33" s="255"/>
      <c r="LNL33" s="255"/>
      <c r="LNM33" s="255"/>
      <c r="LNN33" s="255"/>
      <c r="LNO33" s="255"/>
      <c r="LNP33" s="255"/>
      <c r="LNQ33" s="255"/>
      <c r="LNR33" s="255"/>
      <c r="LNS33" s="255"/>
      <c r="LNT33" s="255"/>
      <c r="LNU33" s="255"/>
      <c r="LNV33" s="255"/>
      <c r="LNW33" s="255"/>
      <c r="LNX33" s="255"/>
      <c r="LNY33" s="255"/>
      <c r="LNZ33" s="255"/>
      <c r="LOA33" s="255"/>
      <c r="LOB33" s="255"/>
      <c r="LOC33" s="255"/>
      <c r="LOD33" s="255"/>
      <c r="LOE33" s="255"/>
      <c r="LOF33" s="255"/>
      <c r="LOG33" s="255"/>
      <c r="LOH33" s="255"/>
      <c r="LOI33" s="255"/>
      <c r="LOJ33" s="255"/>
      <c r="LOK33" s="255"/>
      <c r="LOL33" s="255"/>
      <c r="LOM33" s="255"/>
      <c r="LON33" s="255"/>
      <c r="LOO33" s="255"/>
      <c r="LOP33" s="255"/>
      <c r="LOQ33" s="255"/>
      <c r="LOR33" s="255"/>
      <c r="LOS33" s="255"/>
      <c r="LOT33" s="255"/>
      <c r="LOU33" s="255"/>
      <c r="LOV33" s="255"/>
      <c r="LOW33" s="255"/>
      <c r="LOX33" s="255"/>
      <c r="LOY33" s="255"/>
      <c r="LOZ33" s="255"/>
      <c r="LPA33" s="255"/>
      <c r="LPB33" s="255"/>
      <c r="LPC33" s="255"/>
      <c r="LPD33" s="255"/>
      <c r="LPE33" s="255"/>
      <c r="LPF33" s="255"/>
      <c r="LPG33" s="255"/>
      <c r="LPH33" s="255"/>
      <c r="LPI33" s="255"/>
      <c r="LPJ33" s="255"/>
      <c r="LPK33" s="255"/>
      <c r="LPL33" s="255"/>
      <c r="LPM33" s="255"/>
      <c r="LPN33" s="255"/>
      <c r="LPO33" s="255"/>
      <c r="LPP33" s="255"/>
      <c r="LPQ33" s="255"/>
      <c r="LPR33" s="255"/>
      <c r="LPS33" s="255"/>
      <c r="LPT33" s="255"/>
      <c r="LPU33" s="255"/>
      <c r="LPV33" s="255"/>
      <c r="LPW33" s="255"/>
      <c r="LPX33" s="255"/>
      <c r="LPY33" s="255"/>
      <c r="LPZ33" s="255"/>
      <c r="LQA33" s="255"/>
      <c r="LQB33" s="255"/>
      <c r="LQC33" s="255"/>
      <c r="LQD33" s="255"/>
      <c r="LQE33" s="255"/>
      <c r="LQF33" s="255"/>
      <c r="LQG33" s="255"/>
      <c r="LQH33" s="255"/>
      <c r="LQI33" s="255"/>
      <c r="LQJ33" s="255"/>
      <c r="LQK33" s="255"/>
      <c r="LQL33" s="255"/>
      <c r="LQM33" s="255"/>
      <c r="LQN33" s="255"/>
      <c r="LQO33" s="255"/>
      <c r="LQP33" s="255"/>
      <c r="LQQ33" s="255"/>
      <c r="LQR33" s="255"/>
      <c r="LQS33" s="255"/>
      <c r="LQT33" s="255"/>
      <c r="LQU33" s="255"/>
      <c r="LQV33" s="255"/>
      <c r="LQW33" s="255"/>
      <c r="LQX33" s="255"/>
      <c r="LQY33" s="255"/>
      <c r="LQZ33" s="255"/>
      <c r="LRA33" s="255"/>
      <c r="LRB33" s="255"/>
      <c r="LRC33" s="255"/>
      <c r="LRD33" s="255"/>
      <c r="LRE33" s="255"/>
      <c r="LRF33" s="255"/>
      <c r="LRG33" s="255"/>
      <c r="LRH33" s="255"/>
      <c r="LRI33" s="255"/>
      <c r="LRJ33" s="255"/>
      <c r="LRK33" s="255"/>
      <c r="LRL33" s="255"/>
      <c r="LRM33" s="255"/>
      <c r="LRN33" s="255"/>
      <c r="LRO33" s="255"/>
      <c r="LRP33" s="255"/>
      <c r="LRQ33" s="255"/>
      <c r="LRR33" s="255"/>
      <c r="LRS33" s="255"/>
      <c r="LRT33" s="255"/>
      <c r="LRU33" s="255"/>
      <c r="LRV33" s="255"/>
      <c r="LRW33" s="255"/>
      <c r="LRX33" s="255"/>
      <c r="LRY33" s="255"/>
      <c r="LRZ33" s="255"/>
      <c r="LSA33" s="255"/>
      <c r="LSB33" s="255"/>
      <c r="LSC33" s="255"/>
      <c r="LSD33" s="255"/>
      <c r="LSE33" s="255"/>
      <c r="LSF33" s="255"/>
      <c r="LSG33" s="255"/>
      <c r="LSH33" s="255"/>
      <c r="LSI33" s="255"/>
      <c r="LSJ33" s="255"/>
      <c r="LSK33" s="255"/>
      <c r="LSL33" s="255"/>
      <c r="LSM33" s="255"/>
      <c r="LSN33" s="255"/>
      <c r="LSO33" s="255"/>
      <c r="LSP33" s="255"/>
      <c r="LSQ33" s="255"/>
      <c r="LSR33" s="255"/>
      <c r="LSS33" s="255"/>
      <c r="LST33" s="255"/>
      <c r="LSU33" s="255"/>
      <c r="LSV33" s="255"/>
      <c r="LSW33" s="255"/>
      <c r="LSX33" s="255"/>
      <c r="LSY33" s="255"/>
      <c r="LSZ33" s="255"/>
      <c r="LTA33" s="255"/>
      <c r="LTB33" s="255"/>
      <c r="LTC33" s="255"/>
      <c r="LTD33" s="255"/>
      <c r="LTE33" s="255"/>
      <c r="LTF33" s="255"/>
      <c r="LTG33" s="255"/>
      <c r="LTH33" s="255"/>
      <c r="LTI33" s="255"/>
      <c r="LTJ33" s="255"/>
      <c r="LTK33" s="255"/>
      <c r="LTL33" s="255"/>
      <c r="LTM33" s="255"/>
      <c r="LTN33" s="255"/>
      <c r="LTO33" s="255"/>
      <c r="LTP33" s="255"/>
      <c r="LTQ33" s="255"/>
      <c r="LTR33" s="255"/>
      <c r="LTS33" s="255"/>
      <c r="LTT33" s="255"/>
      <c r="LTU33" s="255"/>
      <c r="LTV33" s="255"/>
      <c r="LTW33" s="255"/>
      <c r="LTX33" s="255"/>
      <c r="LTY33" s="255"/>
      <c r="LTZ33" s="255"/>
      <c r="LUA33" s="255"/>
      <c r="LUB33" s="255"/>
      <c r="LUC33" s="255"/>
      <c r="LUD33" s="255"/>
      <c r="LUE33" s="255"/>
      <c r="LUF33" s="255"/>
      <c r="LUG33" s="255"/>
      <c r="LUH33" s="255"/>
      <c r="LUI33" s="255"/>
      <c r="LUJ33" s="255"/>
      <c r="LUK33" s="255"/>
      <c r="LUL33" s="255"/>
      <c r="LUM33" s="255"/>
      <c r="LUN33" s="255"/>
      <c r="LUO33" s="255"/>
      <c r="LUP33" s="255"/>
      <c r="LUQ33" s="255"/>
      <c r="LUR33" s="255"/>
      <c r="LUS33" s="255"/>
      <c r="LUT33" s="255"/>
      <c r="LUU33" s="255"/>
      <c r="LUV33" s="255"/>
      <c r="LUW33" s="255"/>
      <c r="LUX33" s="255"/>
      <c r="LUY33" s="255"/>
      <c r="LUZ33" s="255"/>
      <c r="LVA33" s="255"/>
      <c r="LVB33" s="255"/>
      <c r="LVC33" s="255"/>
      <c r="LVD33" s="255"/>
      <c r="LVE33" s="255"/>
      <c r="LVF33" s="255"/>
      <c r="LVG33" s="255"/>
      <c r="LVH33" s="255"/>
      <c r="LVI33" s="255"/>
      <c r="LVJ33" s="255"/>
      <c r="LVK33" s="255"/>
      <c r="LVL33" s="255"/>
      <c r="LVM33" s="255"/>
      <c r="LVN33" s="255"/>
      <c r="LVO33" s="255"/>
      <c r="LVP33" s="255"/>
      <c r="LVQ33" s="255"/>
      <c r="LVR33" s="255"/>
      <c r="LVS33" s="255"/>
      <c r="LVT33" s="255"/>
      <c r="LVU33" s="255"/>
      <c r="LVV33" s="255"/>
      <c r="LVW33" s="255"/>
      <c r="LVX33" s="255"/>
      <c r="LVY33" s="255"/>
      <c r="LVZ33" s="255"/>
      <c r="LWA33" s="255"/>
      <c r="LWB33" s="255"/>
      <c r="LWC33" s="255"/>
      <c r="LWD33" s="255"/>
      <c r="LWE33" s="255"/>
      <c r="LWF33" s="255"/>
      <c r="LWG33" s="255"/>
      <c r="LWH33" s="255"/>
      <c r="LWI33" s="255"/>
      <c r="LWJ33" s="255"/>
      <c r="LWK33" s="255"/>
      <c r="LWL33" s="255"/>
      <c r="LWM33" s="255"/>
      <c r="LWN33" s="255"/>
      <c r="LWO33" s="255"/>
      <c r="LWP33" s="255"/>
      <c r="LWQ33" s="255"/>
      <c r="LWR33" s="255"/>
      <c r="LWS33" s="255"/>
      <c r="LWT33" s="255"/>
      <c r="LWU33" s="255"/>
      <c r="LWV33" s="255"/>
      <c r="LWW33" s="255"/>
      <c r="LWX33" s="255"/>
      <c r="LWY33" s="255"/>
      <c r="LWZ33" s="255"/>
      <c r="LXA33" s="255"/>
      <c r="LXB33" s="255"/>
      <c r="LXC33" s="255"/>
      <c r="LXD33" s="255"/>
      <c r="LXE33" s="255"/>
      <c r="LXF33" s="255"/>
      <c r="LXG33" s="255"/>
      <c r="LXH33" s="255"/>
      <c r="LXI33" s="255"/>
      <c r="LXJ33" s="255"/>
      <c r="LXK33" s="255"/>
      <c r="LXL33" s="255"/>
      <c r="LXM33" s="255"/>
      <c r="LXN33" s="255"/>
      <c r="LXO33" s="255"/>
      <c r="LXP33" s="255"/>
      <c r="LXQ33" s="255"/>
      <c r="LXR33" s="255"/>
      <c r="LXS33" s="255"/>
      <c r="LXT33" s="255"/>
      <c r="LXU33" s="255"/>
      <c r="LXV33" s="255"/>
      <c r="LXW33" s="255"/>
      <c r="LXX33" s="255"/>
      <c r="LXY33" s="255"/>
      <c r="LXZ33" s="255"/>
      <c r="LYA33" s="255"/>
      <c r="LYB33" s="255"/>
      <c r="LYC33" s="255"/>
      <c r="LYD33" s="255"/>
      <c r="LYE33" s="255"/>
      <c r="LYF33" s="255"/>
      <c r="LYG33" s="255"/>
      <c r="LYH33" s="255"/>
      <c r="LYI33" s="255"/>
      <c r="LYJ33" s="255"/>
      <c r="LYK33" s="255"/>
      <c r="LYL33" s="255"/>
      <c r="LYM33" s="255"/>
      <c r="LYN33" s="255"/>
      <c r="LYO33" s="255"/>
      <c r="LYP33" s="255"/>
      <c r="LYQ33" s="255"/>
      <c r="LYR33" s="255"/>
      <c r="LYS33" s="255"/>
      <c r="LYT33" s="255"/>
      <c r="LYU33" s="255"/>
      <c r="LYV33" s="255"/>
      <c r="LYW33" s="255"/>
      <c r="LYX33" s="255"/>
      <c r="LYY33" s="255"/>
      <c r="LYZ33" s="255"/>
      <c r="LZA33" s="255"/>
      <c r="LZB33" s="255"/>
      <c r="LZC33" s="255"/>
      <c r="LZD33" s="255"/>
      <c r="LZE33" s="255"/>
      <c r="LZF33" s="255"/>
      <c r="LZG33" s="255"/>
      <c r="LZH33" s="255"/>
      <c r="LZI33" s="255"/>
      <c r="LZJ33" s="255"/>
      <c r="LZK33" s="255"/>
      <c r="LZL33" s="255"/>
      <c r="LZM33" s="255"/>
      <c r="LZN33" s="255"/>
      <c r="LZO33" s="255"/>
      <c r="LZP33" s="255"/>
      <c r="LZQ33" s="255"/>
      <c r="LZR33" s="255"/>
      <c r="LZS33" s="255"/>
      <c r="LZT33" s="255"/>
      <c r="LZU33" s="255"/>
      <c r="LZV33" s="255"/>
      <c r="LZW33" s="255"/>
      <c r="LZX33" s="255"/>
      <c r="LZY33" s="255"/>
      <c r="LZZ33" s="255"/>
      <c r="MAA33" s="255"/>
      <c r="MAB33" s="255"/>
      <c r="MAC33" s="255"/>
      <c r="MAD33" s="255"/>
      <c r="MAE33" s="255"/>
      <c r="MAF33" s="255"/>
      <c r="MAG33" s="255"/>
      <c r="MAH33" s="255"/>
      <c r="MAI33" s="255"/>
      <c r="MAJ33" s="255"/>
      <c r="MAK33" s="255"/>
      <c r="MAL33" s="255"/>
      <c r="MAM33" s="255"/>
      <c r="MAN33" s="255"/>
      <c r="MAO33" s="255"/>
      <c r="MAP33" s="255"/>
      <c r="MAQ33" s="255"/>
      <c r="MAR33" s="255"/>
      <c r="MAS33" s="255"/>
      <c r="MAT33" s="255"/>
      <c r="MAU33" s="255"/>
      <c r="MAV33" s="255"/>
      <c r="MAW33" s="255"/>
      <c r="MAX33" s="255"/>
      <c r="MAY33" s="255"/>
      <c r="MAZ33" s="255"/>
      <c r="MBA33" s="255"/>
      <c r="MBB33" s="255"/>
      <c r="MBC33" s="255"/>
      <c r="MBD33" s="255"/>
      <c r="MBE33" s="255"/>
      <c r="MBF33" s="255"/>
      <c r="MBG33" s="255"/>
      <c r="MBH33" s="255"/>
      <c r="MBI33" s="255"/>
      <c r="MBJ33" s="255"/>
      <c r="MBK33" s="255"/>
      <c r="MBL33" s="255"/>
      <c r="MBM33" s="255"/>
      <c r="MBN33" s="255"/>
      <c r="MBO33" s="255"/>
      <c r="MBP33" s="255"/>
      <c r="MBQ33" s="255"/>
      <c r="MBR33" s="255"/>
      <c r="MBS33" s="255"/>
      <c r="MBT33" s="255"/>
      <c r="MBU33" s="255"/>
      <c r="MBV33" s="255"/>
      <c r="MBW33" s="255"/>
      <c r="MBX33" s="255"/>
      <c r="MBY33" s="255"/>
      <c r="MBZ33" s="255"/>
      <c r="MCA33" s="255"/>
      <c r="MCB33" s="255"/>
      <c r="MCC33" s="255"/>
      <c r="MCD33" s="255"/>
      <c r="MCE33" s="255"/>
      <c r="MCF33" s="255"/>
      <c r="MCG33" s="255"/>
      <c r="MCH33" s="255"/>
      <c r="MCI33" s="255"/>
      <c r="MCJ33" s="255"/>
      <c r="MCK33" s="255"/>
      <c r="MCL33" s="255"/>
      <c r="MCM33" s="255"/>
      <c r="MCN33" s="255"/>
      <c r="MCO33" s="255"/>
      <c r="MCP33" s="255"/>
      <c r="MCQ33" s="255"/>
      <c r="MCR33" s="255"/>
      <c r="MCS33" s="255"/>
      <c r="MCT33" s="255"/>
      <c r="MCU33" s="255"/>
      <c r="MCV33" s="255"/>
      <c r="MCW33" s="255"/>
      <c r="MCX33" s="255"/>
      <c r="MCY33" s="255"/>
      <c r="MCZ33" s="255"/>
      <c r="MDA33" s="255"/>
      <c r="MDB33" s="255"/>
      <c r="MDC33" s="255"/>
      <c r="MDD33" s="255"/>
      <c r="MDE33" s="255"/>
      <c r="MDF33" s="255"/>
      <c r="MDG33" s="255"/>
      <c r="MDH33" s="255"/>
      <c r="MDI33" s="255"/>
      <c r="MDJ33" s="255"/>
      <c r="MDK33" s="255"/>
      <c r="MDL33" s="255"/>
      <c r="MDM33" s="255"/>
      <c r="MDN33" s="255"/>
      <c r="MDO33" s="255"/>
      <c r="MDP33" s="255"/>
      <c r="MDQ33" s="255"/>
      <c r="MDR33" s="255"/>
      <c r="MDS33" s="255"/>
      <c r="MDT33" s="255"/>
      <c r="MDU33" s="255"/>
      <c r="MDV33" s="255"/>
      <c r="MDW33" s="255"/>
      <c r="MDX33" s="255"/>
      <c r="MDY33" s="255"/>
      <c r="MDZ33" s="255"/>
      <c r="MEA33" s="255"/>
      <c r="MEB33" s="255"/>
      <c r="MEC33" s="255"/>
      <c r="MED33" s="255"/>
      <c r="MEE33" s="255"/>
      <c r="MEF33" s="255"/>
      <c r="MEG33" s="255"/>
      <c r="MEH33" s="255"/>
      <c r="MEI33" s="255"/>
      <c r="MEJ33" s="255"/>
      <c r="MEK33" s="255"/>
      <c r="MEL33" s="255"/>
      <c r="MEM33" s="255"/>
      <c r="MEN33" s="255"/>
      <c r="MEO33" s="255"/>
      <c r="MEP33" s="255"/>
      <c r="MEQ33" s="255"/>
      <c r="MER33" s="255"/>
      <c r="MES33" s="255"/>
      <c r="MET33" s="255"/>
      <c r="MEU33" s="255"/>
      <c r="MEV33" s="255"/>
      <c r="MEW33" s="255"/>
      <c r="MEX33" s="255"/>
      <c r="MEY33" s="255"/>
      <c r="MEZ33" s="255"/>
      <c r="MFA33" s="255"/>
      <c r="MFB33" s="255"/>
      <c r="MFC33" s="255"/>
      <c r="MFD33" s="255"/>
      <c r="MFE33" s="255"/>
      <c r="MFF33" s="255"/>
      <c r="MFG33" s="255"/>
      <c r="MFH33" s="255"/>
      <c r="MFI33" s="255"/>
      <c r="MFJ33" s="255"/>
      <c r="MFK33" s="255"/>
      <c r="MFL33" s="255"/>
      <c r="MFM33" s="255"/>
      <c r="MFN33" s="255"/>
      <c r="MFO33" s="255"/>
      <c r="MFP33" s="255"/>
      <c r="MFQ33" s="255"/>
      <c r="MFR33" s="255"/>
      <c r="MFS33" s="255"/>
      <c r="MFT33" s="255"/>
      <c r="MFU33" s="255"/>
      <c r="MFV33" s="255"/>
      <c r="MFW33" s="255"/>
      <c r="MFX33" s="255"/>
      <c r="MFY33" s="255"/>
      <c r="MFZ33" s="255"/>
      <c r="MGA33" s="255"/>
      <c r="MGB33" s="255"/>
      <c r="MGC33" s="255"/>
      <c r="MGD33" s="255"/>
      <c r="MGE33" s="255"/>
      <c r="MGF33" s="255"/>
      <c r="MGG33" s="255"/>
      <c r="MGH33" s="255"/>
      <c r="MGI33" s="255"/>
      <c r="MGJ33" s="255"/>
      <c r="MGK33" s="255"/>
      <c r="MGL33" s="255"/>
      <c r="MGM33" s="255"/>
      <c r="MGN33" s="255"/>
      <c r="MGO33" s="255"/>
      <c r="MGP33" s="255"/>
      <c r="MGQ33" s="255"/>
      <c r="MGR33" s="255"/>
      <c r="MGS33" s="255"/>
      <c r="MGT33" s="255"/>
      <c r="MGU33" s="255"/>
      <c r="MGV33" s="255"/>
      <c r="MGW33" s="255"/>
      <c r="MGX33" s="255"/>
      <c r="MGY33" s="255"/>
      <c r="MGZ33" s="255"/>
      <c r="MHA33" s="255"/>
      <c r="MHB33" s="255"/>
      <c r="MHC33" s="255"/>
      <c r="MHD33" s="255"/>
      <c r="MHE33" s="255"/>
      <c r="MHF33" s="255"/>
      <c r="MHG33" s="255"/>
      <c r="MHH33" s="255"/>
      <c r="MHI33" s="255"/>
      <c r="MHJ33" s="255"/>
      <c r="MHK33" s="255"/>
      <c r="MHL33" s="255"/>
      <c r="MHM33" s="255"/>
      <c r="MHN33" s="255"/>
      <c r="MHO33" s="255"/>
      <c r="MHP33" s="255"/>
      <c r="MHQ33" s="255"/>
      <c r="MHR33" s="255"/>
      <c r="MHS33" s="255"/>
      <c r="MHT33" s="255"/>
      <c r="MHU33" s="255"/>
      <c r="MHV33" s="255"/>
      <c r="MHW33" s="255"/>
      <c r="MHX33" s="255"/>
      <c r="MHY33" s="255"/>
      <c r="MHZ33" s="255"/>
      <c r="MIA33" s="255"/>
      <c r="MIB33" s="255"/>
      <c r="MIC33" s="255"/>
      <c r="MID33" s="255"/>
      <c r="MIE33" s="255"/>
      <c r="MIF33" s="255"/>
      <c r="MIG33" s="255"/>
      <c r="MIH33" s="255"/>
      <c r="MII33" s="255"/>
      <c r="MIJ33" s="255"/>
      <c r="MIK33" s="255"/>
      <c r="MIL33" s="255"/>
      <c r="MIM33" s="255"/>
      <c r="MIN33" s="255"/>
      <c r="MIO33" s="255"/>
      <c r="MIP33" s="255"/>
      <c r="MIQ33" s="255"/>
      <c r="MIR33" s="255"/>
      <c r="MIS33" s="255"/>
      <c r="MIT33" s="255"/>
      <c r="MIU33" s="255"/>
      <c r="MIV33" s="255"/>
      <c r="MIW33" s="255"/>
      <c r="MIX33" s="255"/>
      <c r="MIY33" s="255"/>
      <c r="MIZ33" s="255"/>
      <c r="MJA33" s="255"/>
      <c r="MJB33" s="255"/>
      <c r="MJC33" s="255"/>
      <c r="MJD33" s="255"/>
      <c r="MJE33" s="255"/>
      <c r="MJF33" s="255"/>
      <c r="MJG33" s="255"/>
      <c r="MJH33" s="255"/>
      <c r="MJI33" s="255"/>
      <c r="MJJ33" s="255"/>
      <c r="MJK33" s="255"/>
      <c r="MJL33" s="255"/>
      <c r="MJM33" s="255"/>
      <c r="MJN33" s="255"/>
      <c r="MJO33" s="255"/>
      <c r="MJP33" s="255"/>
      <c r="MJQ33" s="255"/>
      <c r="MJR33" s="255"/>
      <c r="MJS33" s="255"/>
      <c r="MJT33" s="255"/>
      <c r="MJU33" s="255"/>
      <c r="MJV33" s="255"/>
      <c r="MJW33" s="255"/>
      <c r="MJX33" s="255"/>
      <c r="MJY33" s="255"/>
      <c r="MJZ33" s="255"/>
      <c r="MKA33" s="255"/>
      <c r="MKB33" s="255"/>
      <c r="MKC33" s="255"/>
      <c r="MKD33" s="255"/>
      <c r="MKE33" s="255"/>
      <c r="MKF33" s="255"/>
      <c r="MKG33" s="255"/>
      <c r="MKH33" s="255"/>
      <c r="MKI33" s="255"/>
      <c r="MKJ33" s="255"/>
      <c r="MKK33" s="255"/>
      <c r="MKL33" s="255"/>
      <c r="MKM33" s="255"/>
      <c r="MKN33" s="255"/>
      <c r="MKO33" s="255"/>
      <c r="MKP33" s="255"/>
      <c r="MKQ33" s="255"/>
      <c r="MKR33" s="255"/>
      <c r="MKS33" s="255"/>
      <c r="MKT33" s="255"/>
      <c r="MKU33" s="255"/>
      <c r="MKV33" s="255"/>
      <c r="MKW33" s="255"/>
      <c r="MKX33" s="255"/>
      <c r="MKY33" s="255"/>
      <c r="MKZ33" s="255"/>
      <c r="MLA33" s="255"/>
      <c r="MLB33" s="255"/>
      <c r="MLC33" s="255"/>
      <c r="MLD33" s="255"/>
      <c r="MLE33" s="255"/>
      <c r="MLF33" s="255"/>
      <c r="MLG33" s="255"/>
      <c r="MLH33" s="255"/>
      <c r="MLI33" s="255"/>
      <c r="MLJ33" s="255"/>
      <c r="MLK33" s="255"/>
      <c r="MLL33" s="255"/>
      <c r="MLM33" s="255"/>
      <c r="MLN33" s="255"/>
      <c r="MLO33" s="255"/>
      <c r="MLP33" s="255"/>
      <c r="MLQ33" s="255"/>
      <c r="MLR33" s="255"/>
      <c r="MLS33" s="255"/>
      <c r="MLT33" s="255"/>
      <c r="MLU33" s="255"/>
      <c r="MLV33" s="255"/>
      <c r="MLW33" s="255"/>
      <c r="MLX33" s="255"/>
      <c r="MLY33" s="255"/>
      <c r="MLZ33" s="255"/>
      <c r="MMA33" s="255"/>
      <c r="MMB33" s="255"/>
      <c r="MMC33" s="255"/>
      <c r="MMD33" s="255"/>
      <c r="MME33" s="255"/>
      <c r="MMF33" s="255"/>
      <c r="MMG33" s="255"/>
      <c r="MMH33" s="255"/>
      <c r="MMI33" s="255"/>
      <c r="MMJ33" s="255"/>
      <c r="MMK33" s="255"/>
      <c r="MML33" s="255"/>
      <c r="MMM33" s="255"/>
      <c r="MMN33" s="255"/>
      <c r="MMO33" s="255"/>
      <c r="MMP33" s="255"/>
      <c r="MMQ33" s="255"/>
      <c r="MMR33" s="255"/>
      <c r="MMS33" s="255"/>
      <c r="MMT33" s="255"/>
      <c r="MMU33" s="255"/>
      <c r="MMV33" s="255"/>
      <c r="MMW33" s="255"/>
      <c r="MMX33" s="255"/>
      <c r="MMY33" s="255"/>
      <c r="MMZ33" s="255"/>
      <c r="MNA33" s="255"/>
      <c r="MNB33" s="255"/>
      <c r="MNC33" s="255"/>
      <c r="MND33" s="255"/>
      <c r="MNE33" s="255"/>
      <c r="MNF33" s="255"/>
      <c r="MNG33" s="255"/>
      <c r="MNH33" s="255"/>
      <c r="MNI33" s="255"/>
      <c r="MNJ33" s="255"/>
      <c r="MNK33" s="255"/>
      <c r="MNL33" s="255"/>
      <c r="MNM33" s="255"/>
      <c r="MNN33" s="255"/>
      <c r="MNO33" s="255"/>
      <c r="MNP33" s="255"/>
      <c r="MNQ33" s="255"/>
      <c r="MNR33" s="255"/>
      <c r="MNS33" s="255"/>
      <c r="MNT33" s="255"/>
      <c r="MNU33" s="255"/>
      <c r="MNV33" s="255"/>
      <c r="MNW33" s="255"/>
      <c r="MNX33" s="255"/>
      <c r="MNY33" s="255"/>
      <c r="MNZ33" s="255"/>
      <c r="MOA33" s="255"/>
      <c r="MOB33" s="255"/>
      <c r="MOC33" s="255"/>
      <c r="MOD33" s="255"/>
      <c r="MOE33" s="255"/>
      <c r="MOF33" s="255"/>
      <c r="MOG33" s="255"/>
      <c r="MOH33" s="255"/>
      <c r="MOI33" s="255"/>
      <c r="MOJ33" s="255"/>
      <c r="MOK33" s="255"/>
      <c r="MOL33" s="255"/>
      <c r="MOM33" s="255"/>
      <c r="MON33" s="255"/>
      <c r="MOO33" s="255"/>
      <c r="MOP33" s="255"/>
      <c r="MOQ33" s="255"/>
      <c r="MOR33" s="255"/>
      <c r="MOS33" s="255"/>
      <c r="MOT33" s="255"/>
      <c r="MOU33" s="255"/>
      <c r="MOV33" s="255"/>
      <c r="MOW33" s="255"/>
      <c r="MOX33" s="255"/>
      <c r="MOY33" s="255"/>
      <c r="MOZ33" s="255"/>
      <c r="MPA33" s="255"/>
      <c r="MPB33" s="255"/>
      <c r="MPC33" s="255"/>
      <c r="MPD33" s="255"/>
      <c r="MPE33" s="255"/>
      <c r="MPF33" s="255"/>
      <c r="MPG33" s="255"/>
      <c r="MPH33" s="255"/>
      <c r="MPI33" s="255"/>
      <c r="MPJ33" s="255"/>
      <c r="MPK33" s="255"/>
      <c r="MPL33" s="255"/>
      <c r="MPM33" s="255"/>
      <c r="MPN33" s="255"/>
      <c r="MPO33" s="255"/>
      <c r="MPP33" s="255"/>
      <c r="MPQ33" s="255"/>
      <c r="MPR33" s="255"/>
      <c r="MPS33" s="255"/>
      <c r="MPT33" s="255"/>
      <c r="MPU33" s="255"/>
      <c r="MPV33" s="255"/>
      <c r="MPW33" s="255"/>
      <c r="MPX33" s="255"/>
      <c r="MPY33" s="255"/>
      <c r="MPZ33" s="255"/>
      <c r="MQA33" s="255"/>
      <c r="MQB33" s="255"/>
      <c r="MQC33" s="255"/>
      <c r="MQD33" s="255"/>
      <c r="MQE33" s="255"/>
      <c r="MQF33" s="255"/>
      <c r="MQG33" s="255"/>
      <c r="MQH33" s="255"/>
      <c r="MQI33" s="255"/>
      <c r="MQJ33" s="255"/>
      <c r="MQK33" s="255"/>
      <c r="MQL33" s="255"/>
      <c r="MQM33" s="255"/>
      <c r="MQN33" s="255"/>
      <c r="MQO33" s="255"/>
      <c r="MQP33" s="255"/>
      <c r="MQQ33" s="255"/>
      <c r="MQR33" s="255"/>
      <c r="MQS33" s="255"/>
      <c r="MQT33" s="255"/>
      <c r="MQU33" s="255"/>
      <c r="MQV33" s="255"/>
      <c r="MQW33" s="255"/>
      <c r="MQX33" s="255"/>
      <c r="MQY33" s="255"/>
      <c r="MQZ33" s="255"/>
      <c r="MRA33" s="255"/>
      <c r="MRB33" s="255"/>
      <c r="MRC33" s="255"/>
      <c r="MRD33" s="255"/>
      <c r="MRE33" s="255"/>
      <c r="MRF33" s="255"/>
      <c r="MRG33" s="255"/>
      <c r="MRH33" s="255"/>
      <c r="MRI33" s="255"/>
      <c r="MRJ33" s="255"/>
      <c r="MRK33" s="255"/>
      <c r="MRL33" s="255"/>
      <c r="MRM33" s="255"/>
      <c r="MRN33" s="255"/>
      <c r="MRO33" s="255"/>
      <c r="MRP33" s="255"/>
      <c r="MRQ33" s="255"/>
      <c r="MRR33" s="255"/>
      <c r="MRS33" s="255"/>
      <c r="MRT33" s="255"/>
      <c r="MRU33" s="255"/>
      <c r="MRV33" s="255"/>
      <c r="MRW33" s="255"/>
      <c r="MRX33" s="255"/>
      <c r="MRY33" s="255"/>
      <c r="MRZ33" s="255"/>
      <c r="MSA33" s="255"/>
      <c r="MSB33" s="255"/>
      <c r="MSC33" s="255"/>
      <c r="MSD33" s="255"/>
      <c r="MSE33" s="255"/>
      <c r="MSF33" s="255"/>
      <c r="MSG33" s="255"/>
      <c r="MSH33" s="255"/>
      <c r="MSI33" s="255"/>
      <c r="MSJ33" s="255"/>
      <c r="MSK33" s="255"/>
      <c r="MSL33" s="255"/>
      <c r="MSM33" s="255"/>
      <c r="MSN33" s="255"/>
      <c r="MSO33" s="255"/>
      <c r="MSP33" s="255"/>
      <c r="MSQ33" s="255"/>
      <c r="MSR33" s="255"/>
      <c r="MSS33" s="255"/>
      <c r="MST33" s="255"/>
      <c r="MSU33" s="255"/>
      <c r="MSV33" s="255"/>
      <c r="MSW33" s="255"/>
      <c r="MSX33" s="255"/>
      <c r="MSY33" s="255"/>
      <c r="MSZ33" s="255"/>
      <c r="MTA33" s="255"/>
      <c r="MTB33" s="255"/>
      <c r="MTC33" s="255"/>
      <c r="MTD33" s="255"/>
      <c r="MTE33" s="255"/>
      <c r="MTF33" s="255"/>
      <c r="MTG33" s="255"/>
      <c r="MTH33" s="255"/>
      <c r="MTI33" s="255"/>
      <c r="MTJ33" s="255"/>
      <c r="MTK33" s="255"/>
      <c r="MTL33" s="255"/>
      <c r="MTM33" s="255"/>
      <c r="MTN33" s="255"/>
      <c r="MTO33" s="255"/>
      <c r="MTP33" s="255"/>
      <c r="MTQ33" s="255"/>
      <c r="MTR33" s="255"/>
      <c r="MTS33" s="255"/>
      <c r="MTT33" s="255"/>
      <c r="MTU33" s="255"/>
      <c r="MTV33" s="255"/>
      <c r="MTW33" s="255"/>
      <c r="MTX33" s="255"/>
      <c r="MTY33" s="255"/>
      <c r="MTZ33" s="255"/>
      <c r="MUA33" s="255"/>
      <c r="MUB33" s="255"/>
      <c r="MUC33" s="255"/>
      <c r="MUD33" s="255"/>
      <c r="MUE33" s="255"/>
      <c r="MUF33" s="255"/>
      <c r="MUG33" s="255"/>
      <c r="MUH33" s="255"/>
      <c r="MUI33" s="255"/>
      <c r="MUJ33" s="255"/>
      <c r="MUK33" s="255"/>
      <c r="MUL33" s="255"/>
      <c r="MUM33" s="255"/>
      <c r="MUN33" s="255"/>
      <c r="MUO33" s="255"/>
      <c r="MUP33" s="255"/>
      <c r="MUQ33" s="255"/>
      <c r="MUR33" s="255"/>
      <c r="MUS33" s="255"/>
      <c r="MUT33" s="255"/>
      <c r="MUU33" s="255"/>
      <c r="MUV33" s="255"/>
      <c r="MUW33" s="255"/>
      <c r="MUX33" s="255"/>
      <c r="MUY33" s="255"/>
      <c r="MUZ33" s="255"/>
      <c r="MVA33" s="255"/>
      <c r="MVB33" s="255"/>
      <c r="MVC33" s="255"/>
      <c r="MVD33" s="255"/>
      <c r="MVE33" s="255"/>
      <c r="MVF33" s="255"/>
      <c r="MVG33" s="255"/>
      <c r="MVH33" s="255"/>
      <c r="MVI33" s="255"/>
      <c r="MVJ33" s="255"/>
      <c r="MVK33" s="255"/>
      <c r="MVL33" s="255"/>
      <c r="MVM33" s="255"/>
      <c r="MVN33" s="255"/>
      <c r="MVO33" s="255"/>
      <c r="MVP33" s="255"/>
      <c r="MVQ33" s="255"/>
      <c r="MVR33" s="255"/>
      <c r="MVS33" s="255"/>
      <c r="MVT33" s="255"/>
      <c r="MVU33" s="255"/>
      <c r="MVV33" s="255"/>
      <c r="MVW33" s="255"/>
      <c r="MVX33" s="255"/>
      <c r="MVY33" s="255"/>
      <c r="MVZ33" s="255"/>
      <c r="MWA33" s="255"/>
      <c r="MWB33" s="255"/>
      <c r="MWC33" s="255"/>
      <c r="MWD33" s="255"/>
      <c r="MWE33" s="255"/>
      <c r="MWF33" s="255"/>
      <c r="MWG33" s="255"/>
      <c r="MWH33" s="255"/>
      <c r="MWI33" s="255"/>
      <c r="MWJ33" s="255"/>
      <c r="MWK33" s="255"/>
      <c r="MWL33" s="255"/>
      <c r="MWM33" s="255"/>
      <c r="MWN33" s="255"/>
      <c r="MWO33" s="255"/>
      <c r="MWP33" s="255"/>
      <c r="MWQ33" s="255"/>
      <c r="MWR33" s="255"/>
      <c r="MWS33" s="255"/>
      <c r="MWT33" s="255"/>
      <c r="MWU33" s="255"/>
      <c r="MWV33" s="255"/>
      <c r="MWW33" s="255"/>
      <c r="MWX33" s="255"/>
      <c r="MWY33" s="255"/>
      <c r="MWZ33" s="255"/>
      <c r="MXA33" s="255"/>
      <c r="MXB33" s="255"/>
      <c r="MXC33" s="255"/>
      <c r="MXD33" s="255"/>
      <c r="MXE33" s="255"/>
      <c r="MXF33" s="255"/>
      <c r="MXG33" s="255"/>
      <c r="MXH33" s="255"/>
      <c r="MXI33" s="255"/>
      <c r="MXJ33" s="255"/>
      <c r="MXK33" s="255"/>
      <c r="MXL33" s="255"/>
      <c r="MXM33" s="255"/>
      <c r="MXN33" s="255"/>
      <c r="MXO33" s="255"/>
      <c r="MXP33" s="255"/>
      <c r="MXQ33" s="255"/>
      <c r="MXR33" s="255"/>
      <c r="MXS33" s="255"/>
      <c r="MXT33" s="255"/>
      <c r="MXU33" s="255"/>
      <c r="MXV33" s="255"/>
      <c r="MXW33" s="255"/>
      <c r="MXX33" s="255"/>
      <c r="MXY33" s="255"/>
      <c r="MXZ33" s="255"/>
      <c r="MYA33" s="255"/>
      <c r="MYB33" s="255"/>
      <c r="MYC33" s="255"/>
      <c r="MYD33" s="255"/>
      <c r="MYE33" s="255"/>
      <c r="MYF33" s="255"/>
      <c r="MYG33" s="255"/>
      <c r="MYH33" s="255"/>
      <c r="MYI33" s="255"/>
      <c r="MYJ33" s="255"/>
      <c r="MYK33" s="255"/>
      <c r="MYL33" s="255"/>
      <c r="MYM33" s="255"/>
      <c r="MYN33" s="255"/>
      <c r="MYO33" s="255"/>
      <c r="MYP33" s="255"/>
      <c r="MYQ33" s="255"/>
      <c r="MYR33" s="255"/>
      <c r="MYS33" s="255"/>
      <c r="MYT33" s="255"/>
      <c r="MYU33" s="255"/>
      <c r="MYV33" s="255"/>
      <c r="MYW33" s="255"/>
      <c r="MYX33" s="255"/>
      <c r="MYY33" s="255"/>
      <c r="MYZ33" s="255"/>
      <c r="MZA33" s="255"/>
      <c r="MZB33" s="255"/>
      <c r="MZC33" s="255"/>
      <c r="MZD33" s="255"/>
      <c r="MZE33" s="255"/>
      <c r="MZF33" s="255"/>
      <c r="MZG33" s="255"/>
      <c r="MZH33" s="255"/>
      <c r="MZI33" s="255"/>
      <c r="MZJ33" s="255"/>
      <c r="MZK33" s="255"/>
      <c r="MZL33" s="255"/>
      <c r="MZM33" s="255"/>
      <c r="MZN33" s="255"/>
      <c r="MZO33" s="255"/>
      <c r="MZP33" s="255"/>
      <c r="MZQ33" s="255"/>
      <c r="MZR33" s="255"/>
      <c r="MZS33" s="255"/>
      <c r="MZT33" s="255"/>
      <c r="MZU33" s="255"/>
      <c r="MZV33" s="255"/>
      <c r="MZW33" s="255"/>
      <c r="MZX33" s="255"/>
      <c r="MZY33" s="255"/>
      <c r="MZZ33" s="255"/>
      <c r="NAA33" s="255"/>
      <c r="NAB33" s="255"/>
      <c r="NAC33" s="255"/>
      <c r="NAD33" s="255"/>
      <c r="NAE33" s="255"/>
      <c r="NAF33" s="255"/>
      <c r="NAG33" s="255"/>
      <c r="NAH33" s="255"/>
      <c r="NAI33" s="255"/>
      <c r="NAJ33" s="255"/>
      <c r="NAK33" s="255"/>
      <c r="NAL33" s="255"/>
      <c r="NAM33" s="255"/>
      <c r="NAN33" s="255"/>
      <c r="NAO33" s="255"/>
      <c r="NAP33" s="255"/>
      <c r="NAQ33" s="255"/>
      <c r="NAR33" s="255"/>
      <c r="NAS33" s="255"/>
      <c r="NAT33" s="255"/>
      <c r="NAU33" s="255"/>
      <c r="NAV33" s="255"/>
      <c r="NAW33" s="255"/>
      <c r="NAX33" s="255"/>
      <c r="NAY33" s="255"/>
      <c r="NAZ33" s="255"/>
      <c r="NBA33" s="255"/>
      <c r="NBB33" s="255"/>
      <c r="NBC33" s="255"/>
      <c r="NBD33" s="255"/>
      <c r="NBE33" s="255"/>
      <c r="NBF33" s="255"/>
      <c r="NBG33" s="255"/>
      <c r="NBH33" s="255"/>
      <c r="NBI33" s="255"/>
      <c r="NBJ33" s="255"/>
      <c r="NBK33" s="255"/>
      <c r="NBL33" s="255"/>
      <c r="NBM33" s="255"/>
      <c r="NBN33" s="255"/>
      <c r="NBO33" s="255"/>
      <c r="NBP33" s="255"/>
      <c r="NBQ33" s="255"/>
      <c r="NBR33" s="255"/>
      <c r="NBS33" s="255"/>
      <c r="NBT33" s="255"/>
      <c r="NBU33" s="255"/>
      <c r="NBV33" s="255"/>
      <c r="NBW33" s="255"/>
      <c r="NBX33" s="255"/>
      <c r="NBY33" s="255"/>
      <c r="NBZ33" s="255"/>
      <c r="NCA33" s="255"/>
      <c r="NCB33" s="255"/>
      <c r="NCC33" s="255"/>
      <c r="NCD33" s="255"/>
      <c r="NCE33" s="255"/>
      <c r="NCF33" s="255"/>
      <c r="NCG33" s="255"/>
      <c r="NCH33" s="255"/>
      <c r="NCI33" s="255"/>
      <c r="NCJ33" s="255"/>
      <c r="NCK33" s="255"/>
      <c r="NCL33" s="255"/>
      <c r="NCM33" s="255"/>
      <c r="NCN33" s="255"/>
      <c r="NCO33" s="255"/>
      <c r="NCP33" s="255"/>
      <c r="NCQ33" s="255"/>
      <c r="NCR33" s="255"/>
      <c r="NCS33" s="255"/>
      <c r="NCT33" s="255"/>
      <c r="NCU33" s="255"/>
      <c r="NCV33" s="255"/>
      <c r="NCW33" s="255"/>
      <c r="NCX33" s="255"/>
      <c r="NCY33" s="255"/>
      <c r="NCZ33" s="255"/>
      <c r="NDA33" s="255"/>
      <c r="NDB33" s="255"/>
      <c r="NDC33" s="255"/>
      <c r="NDD33" s="255"/>
      <c r="NDE33" s="255"/>
      <c r="NDF33" s="255"/>
      <c r="NDG33" s="255"/>
      <c r="NDH33" s="255"/>
      <c r="NDI33" s="255"/>
      <c r="NDJ33" s="255"/>
      <c r="NDK33" s="255"/>
      <c r="NDL33" s="255"/>
      <c r="NDM33" s="255"/>
      <c r="NDN33" s="255"/>
      <c r="NDO33" s="255"/>
      <c r="NDP33" s="255"/>
      <c r="NDQ33" s="255"/>
      <c r="NDR33" s="255"/>
      <c r="NDS33" s="255"/>
      <c r="NDT33" s="255"/>
      <c r="NDU33" s="255"/>
      <c r="NDV33" s="255"/>
      <c r="NDW33" s="255"/>
      <c r="NDX33" s="255"/>
      <c r="NDY33" s="255"/>
      <c r="NDZ33" s="255"/>
      <c r="NEA33" s="255"/>
      <c r="NEB33" s="255"/>
      <c r="NEC33" s="255"/>
      <c r="NED33" s="255"/>
      <c r="NEE33" s="255"/>
      <c r="NEF33" s="255"/>
      <c r="NEG33" s="255"/>
      <c r="NEH33" s="255"/>
      <c r="NEI33" s="255"/>
      <c r="NEJ33" s="255"/>
      <c r="NEK33" s="255"/>
      <c r="NEL33" s="255"/>
      <c r="NEM33" s="255"/>
      <c r="NEN33" s="255"/>
      <c r="NEO33" s="255"/>
      <c r="NEP33" s="255"/>
      <c r="NEQ33" s="255"/>
      <c r="NER33" s="255"/>
      <c r="NES33" s="255"/>
      <c r="NET33" s="255"/>
      <c r="NEU33" s="255"/>
      <c r="NEV33" s="255"/>
      <c r="NEW33" s="255"/>
      <c r="NEX33" s="255"/>
      <c r="NEY33" s="255"/>
      <c r="NEZ33" s="255"/>
      <c r="NFA33" s="255"/>
      <c r="NFB33" s="255"/>
      <c r="NFC33" s="255"/>
      <c r="NFD33" s="255"/>
      <c r="NFE33" s="255"/>
      <c r="NFF33" s="255"/>
      <c r="NFG33" s="255"/>
      <c r="NFH33" s="255"/>
      <c r="NFI33" s="255"/>
      <c r="NFJ33" s="255"/>
      <c r="NFK33" s="255"/>
      <c r="NFL33" s="255"/>
      <c r="NFM33" s="255"/>
      <c r="NFN33" s="255"/>
      <c r="NFO33" s="255"/>
      <c r="NFP33" s="255"/>
      <c r="NFQ33" s="255"/>
      <c r="NFR33" s="255"/>
      <c r="NFS33" s="255"/>
      <c r="NFT33" s="255"/>
      <c r="NFU33" s="255"/>
      <c r="NFV33" s="255"/>
      <c r="NFW33" s="255"/>
      <c r="NFX33" s="255"/>
      <c r="NFY33" s="255"/>
      <c r="NFZ33" s="255"/>
      <c r="NGA33" s="255"/>
      <c r="NGB33" s="255"/>
      <c r="NGC33" s="255"/>
      <c r="NGD33" s="255"/>
      <c r="NGE33" s="255"/>
      <c r="NGF33" s="255"/>
      <c r="NGG33" s="255"/>
      <c r="NGH33" s="255"/>
      <c r="NGI33" s="255"/>
      <c r="NGJ33" s="255"/>
      <c r="NGK33" s="255"/>
      <c r="NGL33" s="255"/>
      <c r="NGM33" s="255"/>
      <c r="NGN33" s="255"/>
      <c r="NGO33" s="255"/>
      <c r="NGP33" s="255"/>
      <c r="NGQ33" s="255"/>
      <c r="NGR33" s="255"/>
      <c r="NGS33" s="255"/>
      <c r="NGT33" s="255"/>
      <c r="NGU33" s="255"/>
      <c r="NGV33" s="255"/>
      <c r="NGW33" s="255"/>
      <c r="NGX33" s="255"/>
      <c r="NGY33" s="255"/>
      <c r="NGZ33" s="255"/>
      <c r="NHA33" s="255"/>
      <c r="NHB33" s="255"/>
      <c r="NHC33" s="255"/>
      <c r="NHD33" s="255"/>
      <c r="NHE33" s="255"/>
      <c r="NHF33" s="255"/>
      <c r="NHG33" s="255"/>
      <c r="NHH33" s="255"/>
      <c r="NHI33" s="255"/>
      <c r="NHJ33" s="255"/>
      <c r="NHK33" s="255"/>
      <c r="NHL33" s="255"/>
      <c r="NHM33" s="255"/>
      <c r="NHN33" s="255"/>
      <c r="NHO33" s="255"/>
      <c r="NHP33" s="255"/>
      <c r="NHQ33" s="255"/>
      <c r="NHR33" s="255"/>
      <c r="NHS33" s="255"/>
      <c r="NHT33" s="255"/>
      <c r="NHU33" s="255"/>
      <c r="NHV33" s="255"/>
      <c r="NHW33" s="255"/>
      <c r="NHX33" s="255"/>
      <c r="NHY33" s="255"/>
      <c r="NHZ33" s="255"/>
      <c r="NIA33" s="255"/>
      <c r="NIB33" s="255"/>
      <c r="NIC33" s="255"/>
      <c r="NID33" s="255"/>
      <c r="NIE33" s="255"/>
      <c r="NIF33" s="255"/>
      <c r="NIG33" s="255"/>
      <c r="NIH33" s="255"/>
      <c r="NII33" s="255"/>
      <c r="NIJ33" s="255"/>
      <c r="NIK33" s="255"/>
      <c r="NIL33" s="255"/>
      <c r="NIM33" s="255"/>
      <c r="NIN33" s="255"/>
      <c r="NIO33" s="255"/>
      <c r="NIP33" s="255"/>
      <c r="NIQ33" s="255"/>
      <c r="NIR33" s="255"/>
      <c r="NIS33" s="255"/>
      <c r="NIT33" s="255"/>
      <c r="NIU33" s="255"/>
      <c r="NIV33" s="255"/>
      <c r="NIW33" s="255"/>
      <c r="NIX33" s="255"/>
      <c r="NIY33" s="255"/>
      <c r="NIZ33" s="255"/>
      <c r="NJA33" s="255"/>
      <c r="NJB33" s="255"/>
      <c r="NJC33" s="255"/>
      <c r="NJD33" s="255"/>
      <c r="NJE33" s="255"/>
      <c r="NJF33" s="255"/>
      <c r="NJG33" s="255"/>
      <c r="NJH33" s="255"/>
      <c r="NJI33" s="255"/>
      <c r="NJJ33" s="255"/>
      <c r="NJK33" s="255"/>
      <c r="NJL33" s="255"/>
      <c r="NJM33" s="255"/>
      <c r="NJN33" s="255"/>
      <c r="NJO33" s="255"/>
      <c r="NJP33" s="255"/>
      <c r="NJQ33" s="255"/>
      <c r="NJR33" s="255"/>
      <c r="NJS33" s="255"/>
      <c r="NJT33" s="255"/>
      <c r="NJU33" s="255"/>
      <c r="NJV33" s="255"/>
      <c r="NJW33" s="255"/>
      <c r="NJX33" s="255"/>
      <c r="NJY33" s="255"/>
      <c r="NJZ33" s="255"/>
      <c r="NKA33" s="255"/>
      <c r="NKB33" s="255"/>
      <c r="NKC33" s="255"/>
      <c r="NKD33" s="255"/>
      <c r="NKE33" s="255"/>
      <c r="NKF33" s="255"/>
      <c r="NKG33" s="255"/>
      <c r="NKH33" s="255"/>
      <c r="NKI33" s="255"/>
      <c r="NKJ33" s="255"/>
      <c r="NKK33" s="255"/>
      <c r="NKL33" s="255"/>
      <c r="NKM33" s="255"/>
      <c r="NKN33" s="255"/>
      <c r="NKO33" s="255"/>
      <c r="NKP33" s="255"/>
      <c r="NKQ33" s="255"/>
      <c r="NKR33" s="255"/>
      <c r="NKS33" s="255"/>
      <c r="NKT33" s="255"/>
      <c r="NKU33" s="255"/>
      <c r="NKV33" s="255"/>
      <c r="NKW33" s="255"/>
      <c r="NKX33" s="255"/>
      <c r="NKY33" s="255"/>
      <c r="NKZ33" s="255"/>
      <c r="NLA33" s="255"/>
      <c r="NLB33" s="255"/>
      <c r="NLC33" s="255"/>
      <c r="NLD33" s="255"/>
      <c r="NLE33" s="255"/>
      <c r="NLF33" s="255"/>
      <c r="NLG33" s="255"/>
      <c r="NLH33" s="255"/>
      <c r="NLI33" s="255"/>
      <c r="NLJ33" s="255"/>
      <c r="NLK33" s="255"/>
      <c r="NLL33" s="255"/>
      <c r="NLM33" s="255"/>
      <c r="NLN33" s="255"/>
      <c r="NLO33" s="255"/>
      <c r="NLP33" s="255"/>
      <c r="NLQ33" s="255"/>
      <c r="NLR33" s="255"/>
      <c r="NLS33" s="255"/>
      <c r="NLT33" s="255"/>
      <c r="NLU33" s="255"/>
      <c r="NLV33" s="255"/>
      <c r="NLW33" s="255"/>
      <c r="NLX33" s="255"/>
      <c r="NLY33" s="255"/>
      <c r="NLZ33" s="255"/>
      <c r="NMA33" s="255"/>
      <c r="NMB33" s="255"/>
      <c r="NMC33" s="255"/>
      <c r="NMD33" s="255"/>
      <c r="NME33" s="255"/>
      <c r="NMF33" s="255"/>
      <c r="NMG33" s="255"/>
      <c r="NMH33" s="255"/>
      <c r="NMI33" s="255"/>
      <c r="NMJ33" s="255"/>
      <c r="NMK33" s="255"/>
      <c r="NML33" s="255"/>
      <c r="NMM33" s="255"/>
      <c r="NMN33" s="255"/>
      <c r="NMO33" s="255"/>
      <c r="NMP33" s="255"/>
      <c r="NMQ33" s="255"/>
      <c r="NMR33" s="255"/>
      <c r="NMS33" s="255"/>
      <c r="NMT33" s="255"/>
      <c r="NMU33" s="255"/>
      <c r="NMV33" s="255"/>
      <c r="NMW33" s="255"/>
      <c r="NMX33" s="255"/>
      <c r="NMY33" s="255"/>
      <c r="NMZ33" s="255"/>
      <c r="NNA33" s="255"/>
      <c r="NNB33" s="255"/>
      <c r="NNC33" s="255"/>
      <c r="NND33" s="255"/>
      <c r="NNE33" s="255"/>
      <c r="NNF33" s="255"/>
      <c r="NNG33" s="255"/>
      <c r="NNH33" s="255"/>
      <c r="NNI33" s="255"/>
      <c r="NNJ33" s="255"/>
      <c r="NNK33" s="255"/>
      <c r="NNL33" s="255"/>
      <c r="NNM33" s="255"/>
      <c r="NNN33" s="255"/>
      <c r="NNO33" s="255"/>
      <c r="NNP33" s="255"/>
      <c r="NNQ33" s="255"/>
      <c r="NNR33" s="255"/>
      <c r="NNS33" s="255"/>
      <c r="NNT33" s="255"/>
      <c r="NNU33" s="255"/>
      <c r="NNV33" s="255"/>
      <c r="NNW33" s="255"/>
      <c r="NNX33" s="255"/>
      <c r="NNY33" s="255"/>
      <c r="NNZ33" s="255"/>
      <c r="NOA33" s="255"/>
      <c r="NOB33" s="255"/>
      <c r="NOC33" s="255"/>
      <c r="NOD33" s="255"/>
      <c r="NOE33" s="255"/>
      <c r="NOF33" s="255"/>
      <c r="NOG33" s="255"/>
      <c r="NOH33" s="255"/>
      <c r="NOI33" s="255"/>
      <c r="NOJ33" s="255"/>
      <c r="NOK33" s="255"/>
      <c r="NOL33" s="255"/>
      <c r="NOM33" s="255"/>
      <c r="NON33" s="255"/>
      <c r="NOO33" s="255"/>
      <c r="NOP33" s="255"/>
      <c r="NOQ33" s="255"/>
      <c r="NOR33" s="255"/>
      <c r="NOS33" s="255"/>
      <c r="NOT33" s="255"/>
      <c r="NOU33" s="255"/>
      <c r="NOV33" s="255"/>
      <c r="NOW33" s="255"/>
      <c r="NOX33" s="255"/>
      <c r="NOY33" s="255"/>
      <c r="NOZ33" s="255"/>
      <c r="NPA33" s="255"/>
      <c r="NPB33" s="255"/>
      <c r="NPC33" s="255"/>
      <c r="NPD33" s="255"/>
      <c r="NPE33" s="255"/>
      <c r="NPF33" s="255"/>
      <c r="NPG33" s="255"/>
      <c r="NPH33" s="255"/>
      <c r="NPI33" s="255"/>
      <c r="NPJ33" s="255"/>
      <c r="NPK33" s="255"/>
      <c r="NPL33" s="255"/>
      <c r="NPM33" s="255"/>
      <c r="NPN33" s="255"/>
      <c r="NPO33" s="255"/>
      <c r="NPP33" s="255"/>
      <c r="NPQ33" s="255"/>
      <c r="NPR33" s="255"/>
      <c r="NPS33" s="255"/>
      <c r="NPT33" s="255"/>
      <c r="NPU33" s="255"/>
      <c r="NPV33" s="255"/>
      <c r="NPW33" s="255"/>
      <c r="NPX33" s="255"/>
      <c r="NPY33" s="255"/>
      <c r="NPZ33" s="255"/>
      <c r="NQA33" s="255"/>
      <c r="NQB33" s="255"/>
      <c r="NQC33" s="255"/>
      <c r="NQD33" s="255"/>
      <c r="NQE33" s="255"/>
      <c r="NQF33" s="255"/>
      <c r="NQG33" s="255"/>
      <c r="NQH33" s="255"/>
      <c r="NQI33" s="255"/>
      <c r="NQJ33" s="255"/>
      <c r="NQK33" s="255"/>
      <c r="NQL33" s="255"/>
      <c r="NQM33" s="255"/>
      <c r="NQN33" s="255"/>
      <c r="NQO33" s="255"/>
      <c r="NQP33" s="255"/>
      <c r="NQQ33" s="255"/>
      <c r="NQR33" s="255"/>
      <c r="NQS33" s="255"/>
      <c r="NQT33" s="255"/>
      <c r="NQU33" s="255"/>
      <c r="NQV33" s="255"/>
      <c r="NQW33" s="255"/>
      <c r="NQX33" s="255"/>
      <c r="NQY33" s="255"/>
      <c r="NQZ33" s="255"/>
      <c r="NRA33" s="255"/>
      <c r="NRB33" s="255"/>
      <c r="NRC33" s="255"/>
      <c r="NRD33" s="255"/>
      <c r="NRE33" s="255"/>
      <c r="NRF33" s="255"/>
      <c r="NRG33" s="255"/>
      <c r="NRH33" s="255"/>
      <c r="NRI33" s="255"/>
      <c r="NRJ33" s="255"/>
      <c r="NRK33" s="255"/>
      <c r="NRL33" s="255"/>
      <c r="NRM33" s="255"/>
      <c r="NRN33" s="255"/>
      <c r="NRO33" s="255"/>
      <c r="NRP33" s="255"/>
      <c r="NRQ33" s="255"/>
      <c r="NRR33" s="255"/>
      <c r="NRS33" s="255"/>
      <c r="NRT33" s="255"/>
      <c r="NRU33" s="255"/>
      <c r="NRV33" s="255"/>
      <c r="NRW33" s="255"/>
      <c r="NRX33" s="255"/>
      <c r="NRY33" s="255"/>
      <c r="NRZ33" s="255"/>
      <c r="NSA33" s="255"/>
      <c r="NSB33" s="255"/>
      <c r="NSC33" s="255"/>
      <c r="NSD33" s="255"/>
      <c r="NSE33" s="255"/>
      <c r="NSF33" s="255"/>
      <c r="NSG33" s="255"/>
      <c r="NSH33" s="255"/>
      <c r="NSI33" s="255"/>
      <c r="NSJ33" s="255"/>
      <c r="NSK33" s="255"/>
      <c r="NSL33" s="255"/>
      <c r="NSM33" s="255"/>
      <c r="NSN33" s="255"/>
      <c r="NSO33" s="255"/>
      <c r="NSP33" s="255"/>
      <c r="NSQ33" s="255"/>
      <c r="NSR33" s="255"/>
      <c r="NSS33" s="255"/>
      <c r="NST33" s="255"/>
      <c r="NSU33" s="255"/>
      <c r="NSV33" s="255"/>
      <c r="NSW33" s="255"/>
      <c r="NSX33" s="255"/>
      <c r="NSY33" s="255"/>
      <c r="NSZ33" s="255"/>
      <c r="NTA33" s="255"/>
      <c r="NTB33" s="255"/>
      <c r="NTC33" s="255"/>
      <c r="NTD33" s="255"/>
      <c r="NTE33" s="255"/>
      <c r="NTF33" s="255"/>
      <c r="NTG33" s="255"/>
      <c r="NTH33" s="255"/>
      <c r="NTI33" s="255"/>
      <c r="NTJ33" s="255"/>
      <c r="NTK33" s="255"/>
      <c r="NTL33" s="255"/>
      <c r="NTM33" s="255"/>
      <c r="NTN33" s="255"/>
      <c r="NTO33" s="255"/>
      <c r="NTP33" s="255"/>
      <c r="NTQ33" s="255"/>
      <c r="NTR33" s="255"/>
      <c r="NTS33" s="255"/>
      <c r="NTT33" s="255"/>
      <c r="NTU33" s="255"/>
      <c r="NTV33" s="255"/>
      <c r="NTW33" s="255"/>
      <c r="NTX33" s="255"/>
      <c r="NTY33" s="255"/>
      <c r="NTZ33" s="255"/>
      <c r="NUA33" s="255"/>
      <c r="NUB33" s="255"/>
      <c r="NUC33" s="255"/>
      <c r="NUD33" s="255"/>
      <c r="NUE33" s="255"/>
      <c r="NUF33" s="255"/>
      <c r="NUG33" s="255"/>
      <c r="NUH33" s="255"/>
      <c r="NUI33" s="255"/>
      <c r="NUJ33" s="255"/>
      <c r="NUK33" s="255"/>
      <c r="NUL33" s="255"/>
      <c r="NUM33" s="255"/>
      <c r="NUN33" s="255"/>
      <c r="NUO33" s="255"/>
      <c r="NUP33" s="255"/>
      <c r="NUQ33" s="255"/>
      <c r="NUR33" s="255"/>
      <c r="NUS33" s="255"/>
      <c r="NUT33" s="255"/>
      <c r="NUU33" s="255"/>
      <c r="NUV33" s="255"/>
      <c r="NUW33" s="255"/>
      <c r="NUX33" s="255"/>
      <c r="NUY33" s="255"/>
      <c r="NUZ33" s="255"/>
      <c r="NVA33" s="255"/>
      <c r="NVB33" s="255"/>
      <c r="NVC33" s="255"/>
      <c r="NVD33" s="255"/>
      <c r="NVE33" s="255"/>
      <c r="NVF33" s="255"/>
      <c r="NVG33" s="255"/>
      <c r="NVH33" s="255"/>
      <c r="NVI33" s="255"/>
      <c r="NVJ33" s="255"/>
      <c r="NVK33" s="255"/>
      <c r="NVL33" s="255"/>
      <c r="NVM33" s="255"/>
      <c r="NVN33" s="255"/>
      <c r="NVO33" s="255"/>
      <c r="NVP33" s="255"/>
      <c r="NVQ33" s="255"/>
      <c r="NVR33" s="255"/>
      <c r="NVS33" s="255"/>
      <c r="NVT33" s="255"/>
      <c r="NVU33" s="255"/>
      <c r="NVV33" s="255"/>
      <c r="NVW33" s="255"/>
      <c r="NVX33" s="255"/>
      <c r="NVY33" s="255"/>
      <c r="NVZ33" s="255"/>
      <c r="NWA33" s="255"/>
      <c r="NWB33" s="255"/>
      <c r="NWC33" s="255"/>
      <c r="NWD33" s="255"/>
      <c r="NWE33" s="255"/>
      <c r="NWF33" s="255"/>
      <c r="NWG33" s="255"/>
      <c r="NWH33" s="255"/>
      <c r="NWI33" s="255"/>
      <c r="NWJ33" s="255"/>
      <c r="NWK33" s="255"/>
      <c r="NWL33" s="255"/>
      <c r="NWM33" s="255"/>
      <c r="NWN33" s="255"/>
      <c r="NWO33" s="255"/>
      <c r="NWP33" s="255"/>
      <c r="NWQ33" s="255"/>
      <c r="NWR33" s="255"/>
      <c r="NWS33" s="255"/>
      <c r="NWT33" s="255"/>
      <c r="NWU33" s="255"/>
      <c r="NWV33" s="255"/>
      <c r="NWW33" s="255"/>
      <c r="NWX33" s="255"/>
      <c r="NWY33" s="255"/>
      <c r="NWZ33" s="255"/>
      <c r="NXA33" s="255"/>
      <c r="NXB33" s="255"/>
      <c r="NXC33" s="255"/>
      <c r="NXD33" s="255"/>
      <c r="NXE33" s="255"/>
      <c r="NXF33" s="255"/>
      <c r="NXG33" s="255"/>
      <c r="NXH33" s="255"/>
      <c r="NXI33" s="255"/>
      <c r="NXJ33" s="255"/>
      <c r="NXK33" s="255"/>
      <c r="NXL33" s="255"/>
      <c r="NXM33" s="255"/>
      <c r="NXN33" s="255"/>
      <c r="NXO33" s="255"/>
      <c r="NXP33" s="255"/>
      <c r="NXQ33" s="255"/>
      <c r="NXR33" s="255"/>
      <c r="NXS33" s="255"/>
      <c r="NXT33" s="255"/>
      <c r="NXU33" s="255"/>
      <c r="NXV33" s="255"/>
      <c r="NXW33" s="255"/>
      <c r="NXX33" s="255"/>
      <c r="NXY33" s="255"/>
      <c r="NXZ33" s="255"/>
      <c r="NYA33" s="255"/>
      <c r="NYB33" s="255"/>
      <c r="NYC33" s="255"/>
      <c r="NYD33" s="255"/>
      <c r="NYE33" s="255"/>
      <c r="NYF33" s="255"/>
      <c r="NYG33" s="255"/>
      <c r="NYH33" s="255"/>
      <c r="NYI33" s="255"/>
      <c r="NYJ33" s="255"/>
      <c r="NYK33" s="255"/>
      <c r="NYL33" s="255"/>
      <c r="NYM33" s="255"/>
      <c r="NYN33" s="255"/>
      <c r="NYO33" s="255"/>
      <c r="NYP33" s="255"/>
      <c r="NYQ33" s="255"/>
      <c r="NYR33" s="255"/>
      <c r="NYS33" s="255"/>
      <c r="NYT33" s="255"/>
      <c r="NYU33" s="255"/>
      <c r="NYV33" s="255"/>
      <c r="NYW33" s="255"/>
      <c r="NYX33" s="255"/>
      <c r="NYY33" s="255"/>
      <c r="NYZ33" s="255"/>
      <c r="NZA33" s="255"/>
      <c r="NZB33" s="255"/>
      <c r="NZC33" s="255"/>
      <c r="NZD33" s="255"/>
      <c r="NZE33" s="255"/>
      <c r="NZF33" s="255"/>
      <c r="NZG33" s="255"/>
      <c r="NZH33" s="255"/>
      <c r="NZI33" s="255"/>
      <c r="NZJ33" s="255"/>
      <c r="NZK33" s="255"/>
      <c r="NZL33" s="255"/>
      <c r="NZM33" s="255"/>
      <c r="NZN33" s="255"/>
      <c r="NZO33" s="255"/>
      <c r="NZP33" s="255"/>
      <c r="NZQ33" s="255"/>
      <c r="NZR33" s="255"/>
      <c r="NZS33" s="255"/>
      <c r="NZT33" s="255"/>
      <c r="NZU33" s="255"/>
      <c r="NZV33" s="255"/>
      <c r="NZW33" s="255"/>
      <c r="NZX33" s="255"/>
      <c r="NZY33" s="255"/>
      <c r="NZZ33" s="255"/>
      <c r="OAA33" s="255"/>
      <c r="OAB33" s="255"/>
      <c r="OAC33" s="255"/>
      <c r="OAD33" s="255"/>
      <c r="OAE33" s="255"/>
      <c r="OAF33" s="255"/>
      <c r="OAG33" s="255"/>
      <c r="OAH33" s="255"/>
      <c r="OAI33" s="255"/>
      <c r="OAJ33" s="255"/>
      <c r="OAK33" s="255"/>
      <c r="OAL33" s="255"/>
      <c r="OAM33" s="255"/>
      <c r="OAN33" s="255"/>
      <c r="OAO33" s="255"/>
      <c r="OAP33" s="255"/>
      <c r="OAQ33" s="255"/>
      <c r="OAR33" s="255"/>
      <c r="OAS33" s="255"/>
      <c r="OAT33" s="255"/>
      <c r="OAU33" s="255"/>
      <c r="OAV33" s="255"/>
      <c r="OAW33" s="255"/>
      <c r="OAX33" s="255"/>
      <c r="OAY33" s="255"/>
      <c r="OAZ33" s="255"/>
      <c r="OBA33" s="255"/>
      <c r="OBB33" s="255"/>
      <c r="OBC33" s="255"/>
      <c r="OBD33" s="255"/>
      <c r="OBE33" s="255"/>
      <c r="OBF33" s="255"/>
      <c r="OBG33" s="255"/>
      <c r="OBH33" s="255"/>
      <c r="OBI33" s="255"/>
      <c r="OBJ33" s="255"/>
      <c r="OBK33" s="255"/>
      <c r="OBL33" s="255"/>
      <c r="OBM33" s="255"/>
      <c r="OBN33" s="255"/>
      <c r="OBO33" s="255"/>
      <c r="OBP33" s="255"/>
      <c r="OBQ33" s="255"/>
      <c r="OBR33" s="255"/>
      <c r="OBS33" s="255"/>
      <c r="OBT33" s="255"/>
      <c r="OBU33" s="255"/>
      <c r="OBV33" s="255"/>
      <c r="OBW33" s="255"/>
      <c r="OBX33" s="255"/>
      <c r="OBY33" s="255"/>
      <c r="OBZ33" s="255"/>
      <c r="OCA33" s="255"/>
      <c r="OCB33" s="255"/>
      <c r="OCC33" s="255"/>
      <c r="OCD33" s="255"/>
      <c r="OCE33" s="255"/>
      <c r="OCF33" s="255"/>
      <c r="OCG33" s="255"/>
      <c r="OCH33" s="255"/>
      <c r="OCI33" s="255"/>
      <c r="OCJ33" s="255"/>
      <c r="OCK33" s="255"/>
      <c r="OCL33" s="255"/>
      <c r="OCM33" s="255"/>
      <c r="OCN33" s="255"/>
      <c r="OCO33" s="255"/>
      <c r="OCP33" s="255"/>
      <c r="OCQ33" s="255"/>
      <c r="OCR33" s="255"/>
      <c r="OCS33" s="255"/>
      <c r="OCT33" s="255"/>
      <c r="OCU33" s="255"/>
      <c r="OCV33" s="255"/>
      <c r="OCW33" s="255"/>
      <c r="OCX33" s="255"/>
      <c r="OCY33" s="255"/>
      <c r="OCZ33" s="255"/>
      <c r="ODA33" s="255"/>
      <c r="ODB33" s="255"/>
      <c r="ODC33" s="255"/>
      <c r="ODD33" s="255"/>
      <c r="ODE33" s="255"/>
      <c r="ODF33" s="255"/>
      <c r="ODG33" s="255"/>
      <c r="ODH33" s="255"/>
      <c r="ODI33" s="255"/>
      <c r="ODJ33" s="255"/>
      <c r="ODK33" s="255"/>
      <c r="ODL33" s="255"/>
      <c r="ODM33" s="255"/>
      <c r="ODN33" s="255"/>
      <c r="ODO33" s="255"/>
      <c r="ODP33" s="255"/>
      <c r="ODQ33" s="255"/>
      <c r="ODR33" s="255"/>
      <c r="ODS33" s="255"/>
      <c r="ODT33" s="255"/>
      <c r="ODU33" s="255"/>
      <c r="ODV33" s="255"/>
      <c r="ODW33" s="255"/>
      <c r="ODX33" s="255"/>
      <c r="ODY33" s="255"/>
      <c r="ODZ33" s="255"/>
      <c r="OEA33" s="255"/>
      <c r="OEB33" s="255"/>
      <c r="OEC33" s="255"/>
      <c r="OED33" s="255"/>
      <c r="OEE33" s="255"/>
      <c r="OEF33" s="255"/>
      <c r="OEG33" s="255"/>
      <c r="OEH33" s="255"/>
      <c r="OEI33" s="255"/>
      <c r="OEJ33" s="255"/>
      <c r="OEK33" s="255"/>
      <c r="OEL33" s="255"/>
      <c r="OEM33" s="255"/>
      <c r="OEN33" s="255"/>
      <c r="OEO33" s="255"/>
      <c r="OEP33" s="255"/>
      <c r="OEQ33" s="255"/>
      <c r="OER33" s="255"/>
      <c r="OES33" s="255"/>
      <c r="OET33" s="255"/>
      <c r="OEU33" s="255"/>
      <c r="OEV33" s="255"/>
      <c r="OEW33" s="255"/>
      <c r="OEX33" s="255"/>
      <c r="OEY33" s="255"/>
      <c r="OEZ33" s="255"/>
      <c r="OFA33" s="255"/>
      <c r="OFB33" s="255"/>
      <c r="OFC33" s="255"/>
      <c r="OFD33" s="255"/>
      <c r="OFE33" s="255"/>
      <c r="OFF33" s="255"/>
      <c r="OFG33" s="255"/>
      <c r="OFH33" s="255"/>
      <c r="OFI33" s="255"/>
      <c r="OFJ33" s="255"/>
      <c r="OFK33" s="255"/>
      <c r="OFL33" s="255"/>
      <c r="OFM33" s="255"/>
      <c r="OFN33" s="255"/>
      <c r="OFO33" s="255"/>
      <c r="OFP33" s="255"/>
      <c r="OFQ33" s="255"/>
      <c r="OFR33" s="255"/>
      <c r="OFS33" s="255"/>
      <c r="OFT33" s="255"/>
      <c r="OFU33" s="255"/>
      <c r="OFV33" s="255"/>
      <c r="OFW33" s="255"/>
      <c r="OFX33" s="255"/>
      <c r="OFY33" s="255"/>
      <c r="OFZ33" s="255"/>
      <c r="OGA33" s="255"/>
      <c r="OGB33" s="255"/>
      <c r="OGC33" s="255"/>
      <c r="OGD33" s="255"/>
      <c r="OGE33" s="255"/>
      <c r="OGF33" s="255"/>
      <c r="OGG33" s="255"/>
      <c r="OGH33" s="255"/>
      <c r="OGI33" s="255"/>
      <c r="OGJ33" s="255"/>
      <c r="OGK33" s="255"/>
      <c r="OGL33" s="255"/>
      <c r="OGM33" s="255"/>
      <c r="OGN33" s="255"/>
      <c r="OGO33" s="255"/>
      <c r="OGP33" s="255"/>
      <c r="OGQ33" s="255"/>
      <c r="OGR33" s="255"/>
      <c r="OGS33" s="255"/>
      <c r="OGT33" s="255"/>
      <c r="OGU33" s="255"/>
      <c r="OGV33" s="255"/>
      <c r="OGW33" s="255"/>
      <c r="OGX33" s="255"/>
      <c r="OGY33" s="255"/>
      <c r="OGZ33" s="255"/>
      <c r="OHA33" s="255"/>
      <c r="OHB33" s="255"/>
      <c r="OHC33" s="255"/>
      <c r="OHD33" s="255"/>
      <c r="OHE33" s="255"/>
      <c r="OHF33" s="255"/>
      <c r="OHG33" s="255"/>
      <c r="OHH33" s="255"/>
      <c r="OHI33" s="255"/>
      <c r="OHJ33" s="255"/>
      <c r="OHK33" s="255"/>
      <c r="OHL33" s="255"/>
      <c r="OHM33" s="255"/>
      <c r="OHN33" s="255"/>
      <c r="OHO33" s="255"/>
      <c r="OHP33" s="255"/>
      <c r="OHQ33" s="255"/>
      <c r="OHR33" s="255"/>
      <c r="OHS33" s="255"/>
      <c r="OHT33" s="255"/>
      <c r="OHU33" s="255"/>
      <c r="OHV33" s="255"/>
      <c r="OHW33" s="255"/>
      <c r="OHX33" s="255"/>
      <c r="OHY33" s="255"/>
      <c r="OHZ33" s="255"/>
      <c r="OIA33" s="255"/>
      <c r="OIB33" s="255"/>
      <c r="OIC33" s="255"/>
      <c r="OID33" s="255"/>
      <c r="OIE33" s="255"/>
      <c r="OIF33" s="255"/>
      <c r="OIG33" s="255"/>
      <c r="OIH33" s="255"/>
      <c r="OII33" s="255"/>
      <c r="OIJ33" s="255"/>
      <c r="OIK33" s="255"/>
      <c r="OIL33" s="255"/>
      <c r="OIM33" s="255"/>
      <c r="OIN33" s="255"/>
      <c r="OIO33" s="255"/>
      <c r="OIP33" s="255"/>
      <c r="OIQ33" s="255"/>
      <c r="OIR33" s="255"/>
      <c r="OIS33" s="255"/>
      <c r="OIT33" s="255"/>
      <c r="OIU33" s="255"/>
      <c r="OIV33" s="255"/>
      <c r="OIW33" s="255"/>
      <c r="OIX33" s="255"/>
      <c r="OIY33" s="255"/>
      <c r="OIZ33" s="255"/>
      <c r="OJA33" s="255"/>
      <c r="OJB33" s="255"/>
      <c r="OJC33" s="255"/>
      <c r="OJD33" s="255"/>
      <c r="OJE33" s="255"/>
      <c r="OJF33" s="255"/>
      <c r="OJG33" s="255"/>
      <c r="OJH33" s="255"/>
      <c r="OJI33" s="255"/>
      <c r="OJJ33" s="255"/>
      <c r="OJK33" s="255"/>
      <c r="OJL33" s="255"/>
      <c r="OJM33" s="255"/>
      <c r="OJN33" s="255"/>
      <c r="OJO33" s="255"/>
      <c r="OJP33" s="255"/>
      <c r="OJQ33" s="255"/>
      <c r="OJR33" s="255"/>
      <c r="OJS33" s="255"/>
      <c r="OJT33" s="255"/>
      <c r="OJU33" s="255"/>
      <c r="OJV33" s="255"/>
      <c r="OJW33" s="255"/>
      <c r="OJX33" s="255"/>
      <c r="OJY33" s="255"/>
      <c r="OJZ33" s="255"/>
      <c r="OKA33" s="255"/>
      <c r="OKB33" s="255"/>
      <c r="OKC33" s="255"/>
      <c r="OKD33" s="255"/>
      <c r="OKE33" s="255"/>
      <c r="OKF33" s="255"/>
      <c r="OKG33" s="255"/>
      <c r="OKH33" s="255"/>
      <c r="OKI33" s="255"/>
      <c r="OKJ33" s="255"/>
      <c r="OKK33" s="255"/>
      <c r="OKL33" s="255"/>
      <c r="OKM33" s="255"/>
      <c r="OKN33" s="255"/>
      <c r="OKO33" s="255"/>
      <c r="OKP33" s="255"/>
      <c r="OKQ33" s="255"/>
      <c r="OKR33" s="255"/>
      <c r="OKS33" s="255"/>
      <c r="OKT33" s="255"/>
      <c r="OKU33" s="255"/>
      <c r="OKV33" s="255"/>
      <c r="OKW33" s="255"/>
      <c r="OKX33" s="255"/>
      <c r="OKY33" s="255"/>
      <c r="OKZ33" s="255"/>
      <c r="OLA33" s="255"/>
      <c r="OLB33" s="255"/>
      <c r="OLC33" s="255"/>
      <c r="OLD33" s="255"/>
      <c r="OLE33" s="255"/>
      <c r="OLF33" s="255"/>
      <c r="OLG33" s="255"/>
      <c r="OLH33" s="255"/>
      <c r="OLI33" s="255"/>
      <c r="OLJ33" s="255"/>
      <c r="OLK33" s="255"/>
      <c r="OLL33" s="255"/>
      <c r="OLM33" s="255"/>
      <c r="OLN33" s="255"/>
      <c r="OLO33" s="255"/>
      <c r="OLP33" s="255"/>
      <c r="OLQ33" s="255"/>
      <c r="OLR33" s="255"/>
      <c r="OLS33" s="255"/>
      <c r="OLT33" s="255"/>
      <c r="OLU33" s="255"/>
      <c r="OLV33" s="255"/>
      <c r="OLW33" s="255"/>
      <c r="OLX33" s="255"/>
      <c r="OLY33" s="255"/>
      <c r="OLZ33" s="255"/>
      <c r="OMA33" s="255"/>
      <c r="OMB33" s="255"/>
      <c r="OMC33" s="255"/>
      <c r="OMD33" s="255"/>
      <c r="OME33" s="255"/>
      <c r="OMF33" s="255"/>
      <c r="OMG33" s="255"/>
      <c r="OMH33" s="255"/>
      <c r="OMI33" s="255"/>
      <c r="OMJ33" s="255"/>
      <c r="OMK33" s="255"/>
      <c r="OML33" s="255"/>
      <c r="OMM33" s="255"/>
      <c r="OMN33" s="255"/>
      <c r="OMO33" s="255"/>
      <c r="OMP33" s="255"/>
      <c r="OMQ33" s="255"/>
      <c r="OMR33" s="255"/>
      <c r="OMS33" s="255"/>
      <c r="OMT33" s="255"/>
      <c r="OMU33" s="255"/>
      <c r="OMV33" s="255"/>
      <c r="OMW33" s="255"/>
      <c r="OMX33" s="255"/>
      <c r="OMY33" s="255"/>
      <c r="OMZ33" s="255"/>
      <c r="ONA33" s="255"/>
      <c r="ONB33" s="255"/>
      <c r="ONC33" s="255"/>
      <c r="OND33" s="255"/>
      <c r="ONE33" s="255"/>
      <c r="ONF33" s="255"/>
      <c r="ONG33" s="255"/>
      <c r="ONH33" s="255"/>
      <c r="ONI33" s="255"/>
      <c r="ONJ33" s="255"/>
      <c r="ONK33" s="255"/>
      <c r="ONL33" s="255"/>
      <c r="ONM33" s="255"/>
      <c r="ONN33" s="255"/>
      <c r="ONO33" s="255"/>
      <c r="ONP33" s="255"/>
      <c r="ONQ33" s="255"/>
      <c r="ONR33" s="255"/>
      <c r="ONS33" s="255"/>
      <c r="ONT33" s="255"/>
      <c r="ONU33" s="255"/>
      <c r="ONV33" s="255"/>
      <c r="ONW33" s="255"/>
      <c r="ONX33" s="255"/>
      <c r="ONY33" s="255"/>
      <c r="ONZ33" s="255"/>
      <c r="OOA33" s="255"/>
      <c r="OOB33" s="255"/>
      <c r="OOC33" s="255"/>
      <c r="OOD33" s="255"/>
      <c r="OOE33" s="255"/>
      <c r="OOF33" s="255"/>
      <c r="OOG33" s="255"/>
      <c r="OOH33" s="255"/>
      <c r="OOI33" s="255"/>
      <c r="OOJ33" s="255"/>
      <c r="OOK33" s="255"/>
      <c r="OOL33" s="255"/>
      <c r="OOM33" s="255"/>
      <c r="OON33" s="255"/>
      <c r="OOO33" s="255"/>
      <c r="OOP33" s="255"/>
      <c r="OOQ33" s="255"/>
      <c r="OOR33" s="255"/>
      <c r="OOS33" s="255"/>
      <c r="OOT33" s="255"/>
      <c r="OOU33" s="255"/>
      <c r="OOV33" s="255"/>
      <c r="OOW33" s="255"/>
      <c r="OOX33" s="255"/>
      <c r="OOY33" s="255"/>
      <c r="OOZ33" s="255"/>
      <c r="OPA33" s="255"/>
      <c r="OPB33" s="255"/>
      <c r="OPC33" s="255"/>
      <c r="OPD33" s="255"/>
      <c r="OPE33" s="255"/>
      <c r="OPF33" s="255"/>
      <c r="OPG33" s="255"/>
      <c r="OPH33" s="255"/>
      <c r="OPI33" s="255"/>
      <c r="OPJ33" s="255"/>
      <c r="OPK33" s="255"/>
      <c r="OPL33" s="255"/>
      <c r="OPM33" s="255"/>
      <c r="OPN33" s="255"/>
      <c r="OPO33" s="255"/>
      <c r="OPP33" s="255"/>
      <c r="OPQ33" s="255"/>
      <c r="OPR33" s="255"/>
      <c r="OPS33" s="255"/>
      <c r="OPT33" s="255"/>
      <c r="OPU33" s="255"/>
      <c r="OPV33" s="255"/>
      <c r="OPW33" s="255"/>
      <c r="OPX33" s="255"/>
      <c r="OPY33" s="255"/>
      <c r="OPZ33" s="255"/>
      <c r="OQA33" s="255"/>
      <c r="OQB33" s="255"/>
      <c r="OQC33" s="255"/>
      <c r="OQD33" s="255"/>
      <c r="OQE33" s="255"/>
      <c r="OQF33" s="255"/>
      <c r="OQG33" s="255"/>
      <c r="OQH33" s="255"/>
      <c r="OQI33" s="255"/>
      <c r="OQJ33" s="255"/>
      <c r="OQK33" s="255"/>
      <c r="OQL33" s="255"/>
      <c r="OQM33" s="255"/>
      <c r="OQN33" s="255"/>
      <c r="OQO33" s="255"/>
      <c r="OQP33" s="255"/>
      <c r="OQQ33" s="255"/>
      <c r="OQR33" s="255"/>
      <c r="OQS33" s="255"/>
      <c r="OQT33" s="255"/>
      <c r="OQU33" s="255"/>
      <c r="OQV33" s="255"/>
      <c r="OQW33" s="255"/>
      <c r="OQX33" s="255"/>
      <c r="OQY33" s="255"/>
      <c r="OQZ33" s="255"/>
      <c r="ORA33" s="255"/>
      <c r="ORB33" s="255"/>
      <c r="ORC33" s="255"/>
      <c r="ORD33" s="255"/>
      <c r="ORE33" s="255"/>
      <c r="ORF33" s="255"/>
      <c r="ORG33" s="255"/>
      <c r="ORH33" s="255"/>
      <c r="ORI33" s="255"/>
      <c r="ORJ33" s="255"/>
      <c r="ORK33" s="255"/>
      <c r="ORL33" s="255"/>
      <c r="ORM33" s="255"/>
      <c r="ORN33" s="255"/>
      <c r="ORO33" s="255"/>
      <c r="ORP33" s="255"/>
      <c r="ORQ33" s="255"/>
      <c r="ORR33" s="255"/>
      <c r="ORS33" s="255"/>
      <c r="ORT33" s="255"/>
      <c r="ORU33" s="255"/>
      <c r="ORV33" s="255"/>
      <c r="ORW33" s="255"/>
      <c r="ORX33" s="255"/>
      <c r="ORY33" s="255"/>
      <c r="ORZ33" s="255"/>
      <c r="OSA33" s="255"/>
      <c r="OSB33" s="255"/>
      <c r="OSC33" s="255"/>
      <c r="OSD33" s="255"/>
      <c r="OSE33" s="255"/>
      <c r="OSF33" s="255"/>
      <c r="OSG33" s="255"/>
      <c r="OSH33" s="255"/>
      <c r="OSI33" s="255"/>
      <c r="OSJ33" s="255"/>
      <c r="OSK33" s="255"/>
      <c r="OSL33" s="255"/>
      <c r="OSM33" s="255"/>
      <c r="OSN33" s="255"/>
      <c r="OSO33" s="255"/>
      <c r="OSP33" s="255"/>
      <c r="OSQ33" s="255"/>
      <c r="OSR33" s="255"/>
      <c r="OSS33" s="255"/>
      <c r="OST33" s="255"/>
      <c r="OSU33" s="255"/>
      <c r="OSV33" s="255"/>
      <c r="OSW33" s="255"/>
      <c r="OSX33" s="255"/>
      <c r="OSY33" s="255"/>
      <c r="OSZ33" s="255"/>
      <c r="OTA33" s="255"/>
      <c r="OTB33" s="255"/>
      <c r="OTC33" s="255"/>
      <c r="OTD33" s="255"/>
      <c r="OTE33" s="255"/>
      <c r="OTF33" s="255"/>
      <c r="OTG33" s="255"/>
      <c r="OTH33" s="255"/>
      <c r="OTI33" s="255"/>
      <c r="OTJ33" s="255"/>
      <c r="OTK33" s="255"/>
      <c r="OTL33" s="255"/>
      <c r="OTM33" s="255"/>
      <c r="OTN33" s="255"/>
      <c r="OTO33" s="255"/>
      <c r="OTP33" s="255"/>
      <c r="OTQ33" s="255"/>
      <c r="OTR33" s="255"/>
      <c r="OTS33" s="255"/>
      <c r="OTT33" s="255"/>
      <c r="OTU33" s="255"/>
      <c r="OTV33" s="255"/>
      <c r="OTW33" s="255"/>
      <c r="OTX33" s="255"/>
      <c r="OTY33" s="255"/>
      <c r="OTZ33" s="255"/>
      <c r="OUA33" s="255"/>
      <c r="OUB33" s="255"/>
      <c r="OUC33" s="255"/>
      <c r="OUD33" s="255"/>
      <c r="OUE33" s="255"/>
      <c r="OUF33" s="255"/>
      <c r="OUG33" s="255"/>
      <c r="OUH33" s="255"/>
      <c r="OUI33" s="255"/>
      <c r="OUJ33" s="255"/>
      <c r="OUK33" s="255"/>
      <c r="OUL33" s="255"/>
      <c r="OUM33" s="255"/>
      <c r="OUN33" s="255"/>
      <c r="OUO33" s="255"/>
      <c r="OUP33" s="255"/>
      <c r="OUQ33" s="255"/>
      <c r="OUR33" s="255"/>
      <c r="OUS33" s="255"/>
      <c r="OUT33" s="255"/>
      <c r="OUU33" s="255"/>
      <c r="OUV33" s="255"/>
      <c r="OUW33" s="255"/>
      <c r="OUX33" s="255"/>
      <c r="OUY33" s="255"/>
      <c r="OUZ33" s="255"/>
      <c r="OVA33" s="255"/>
      <c r="OVB33" s="255"/>
      <c r="OVC33" s="255"/>
      <c r="OVD33" s="255"/>
      <c r="OVE33" s="255"/>
      <c r="OVF33" s="255"/>
      <c r="OVG33" s="255"/>
      <c r="OVH33" s="255"/>
      <c r="OVI33" s="255"/>
      <c r="OVJ33" s="255"/>
      <c r="OVK33" s="255"/>
      <c r="OVL33" s="255"/>
      <c r="OVM33" s="255"/>
      <c r="OVN33" s="255"/>
      <c r="OVO33" s="255"/>
      <c r="OVP33" s="255"/>
      <c r="OVQ33" s="255"/>
      <c r="OVR33" s="255"/>
      <c r="OVS33" s="255"/>
      <c r="OVT33" s="255"/>
      <c r="OVU33" s="255"/>
      <c r="OVV33" s="255"/>
      <c r="OVW33" s="255"/>
      <c r="OVX33" s="255"/>
      <c r="OVY33" s="255"/>
      <c r="OVZ33" s="255"/>
      <c r="OWA33" s="255"/>
      <c r="OWB33" s="255"/>
      <c r="OWC33" s="255"/>
      <c r="OWD33" s="255"/>
      <c r="OWE33" s="255"/>
      <c r="OWF33" s="255"/>
      <c r="OWG33" s="255"/>
      <c r="OWH33" s="255"/>
      <c r="OWI33" s="255"/>
      <c r="OWJ33" s="255"/>
      <c r="OWK33" s="255"/>
      <c r="OWL33" s="255"/>
      <c r="OWM33" s="255"/>
      <c r="OWN33" s="255"/>
      <c r="OWO33" s="255"/>
      <c r="OWP33" s="255"/>
      <c r="OWQ33" s="255"/>
      <c r="OWR33" s="255"/>
      <c r="OWS33" s="255"/>
      <c r="OWT33" s="255"/>
      <c r="OWU33" s="255"/>
      <c r="OWV33" s="255"/>
      <c r="OWW33" s="255"/>
      <c r="OWX33" s="255"/>
      <c r="OWY33" s="255"/>
      <c r="OWZ33" s="255"/>
      <c r="OXA33" s="255"/>
      <c r="OXB33" s="255"/>
      <c r="OXC33" s="255"/>
      <c r="OXD33" s="255"/>
      <c r="OXE33" s="255"/>
      <c r="OXF33" s="255"/>
      <c r="OXG33" s="255"/>
      <c r="OXH33" s="255"/>
      <c r="OXI33" s="255"/>
      <c r="OXJ33" s="255"/>
      <c r="OXK33" s="255"/>
      <c r="OXL33" s="255"/>
      <c r="OXM33" s="255"/>
      <c r="OXN33" s="255"/>
      <c r="OXO33" s="255"/>
      <c r="OXP33" s="255"/>
      <c r="OXQ33" s="255"/>
      <c r="OXR33" s="255"/>
      <c r="OXS33" s="255"/>
      <c r="OXT33" s="255"/>
      <c r="OXU33" s="255"/>
      <c r="OXV33" s="255"/>
      <c r="OXW33" s="255"/>
      <c r="OXX33" s="255"/>
      <c r="OXY33" s="255"/>
      <c r="OXZ33" s="255"/>
      <c r="OYA33" s="255"/>
      <c r="OYB33" s="255"/>
      <c r="OYC33" s="255"/>
      <c r="OYD33" s="255"/>
      <c r="OYE33" s="255"/>
      <c r="OYF33" s="255"/>
      <c r="OYG33" s="255"/>
      <c r="OYH33" s="255"/>
      <c r="OYI33" s="255"/>
      <c r="OYJ33" s="255"/>
      <c r="OYK33" s="255"/>
      <c r="OYL33" s="255"/>
      <c r="OYM33" s="255"/>
      <c r="OYN33" s="255"/>
      <c r="OYO33" s="255"/>
      <c r="OYP33" s="255"/>
      <c r="OYQ33" s="255"/>
      <c r="OYR33" s="255"/>
      <c r="OYS33" s="255"/>
      <c r="OYT33" s="255"/>
      <c r="OYU33" s="255"/>
      <c r="OYV33" s="255"/>
      <c r="OYW33" s="255"/>
      <c r="OYX33" s="255"/>
      <c r="OYY33" s="255"/>
      <c r="OYZ33" s="255"/>
      <c r="OZA33" s="255"/>
      <c r="OZB33" s="255"/>
      <c r="OZC33" s="255"/>
      <c r="OZD33" s="255"/>
      <c r="OZE33" s="255"/>
      <c r="OZF33" s="255"/>
      <c r="OZG33" s="255"/>
      <c r="OZH33" s="255"/>
      <c r="OZI33" s="255"/>
      <c r="OZJ33" s="255"/>
      <c r="OZK33" s="255"/>
      <c r="OZL33" s="255"/>
      <c r="OZM33" s="255"/>
      <c r="OZN33" s="255"/>
      <c r="OZO33" s="255"/>
      <c r="OZP33" s="255"/>
      <c r="OZQ33" s="255"/>
      <c r="OZR33" s="255"/>
      <c r="OZS33" s="255"/>
      <c r="OZT33" s="255"/>
      <c r="OZU33" s="255"/>
      <c r="OZV33" s="255"/>
      <c r="OZW33" s="255"/>
      <c r="OZX33" s="255"/>
      <c r="OZY33" s="255"/>
      <c r="OZZ33" s="255"/>
      <c r="PAA33" s="255"/>
      <c r="PAB33" s="255"/>
      <c r="PAC33" s="255"/>
      <c r="PAD33" s="255"/>
      <c r="PAE33" s="255"/>
      <c r="PAF33" s="255"/>
      <c r="PAG33" s="255"/>
      <c r="PAH33" s="255"/>
      <c r="PAI33" s="255"/>
      <c r="PAJ33" s="255"/>
      <c r="PAK33" s="255"/>
      <c r="PAL33" s="255"/>
      <c r="PAM33" s="255"/>
      <c r="PAN33" s="255"/>
      <c r="PAO33" s="255"/>
      <c r="PAP33" s="255"/>
      <c r="PAQ33" s="255"/>
      <c r="PAR33" s="255"/>
      <c r="PAS33" s="255"/>
      <c r="PAT33" s="255"/>
      <c r="PAU33" s="255"/>
      <c r="PAV33" s="255"/>
      <c r="PAW33" s="255"/>
      <c r="PAX33" s="255"/>
      <c r="PAY33" s="255"/>
      <c r="PAZ33" s="255"/>
      <c r="PBA33" s="255"/>
      <c r="PBB33" s="255"/>
      <c r="PBC33" s="255"/>
      <c r="PBD33" s="255"/>
      <c r="PBE33" s="255"/>
      <c r="PBF33" s="255"/>
      <c r="PBG33" s="255"/>
      <c r="PBH33" s="255"/>
      <c r="PBI33" s="255"/>
      <c r="PBJ33" s="255"/>
      <c r="PBK33" s="255"/>
      <c r="PBL33" s="255"/>
      <c r="PBM33" s="255"/>
      <c r="PBN33" s="255"/>
      <c r="PBO33" s="255"/>
      <c r="PBP33" s="255"/>
      <c r="PBQ33" s="255"/>
      <c r="PBR33" s="255"/>
      <c r="PBS33" s="255"/>
      <c r="PBT33" s="255"/>
      <c r="PBU33" s="255"/>
      <c r="PBV33" s="255"/>
      <c r="PBW33" s="255"/>
      <c r="PBX33" s="255"/>
      <c r="PBY33" s="255"/>
      <c r="PBZ33" s="255"/>
      <c r="PCA33" s="255"/>
      <c r="PCB33" s="255"/>
      <c r="PCC33" s="255"/>
      <c r="PCD33" s="255"/>
      <c r="PCE33" s="255"/>
      <c r="PCF33" s="255"/>
      <c r="PCG33" s="255"/>
      <c r="PCH33" s="255"/>
      <c r="PCI33" s="255"/>
      <c r="PCJ33" s="255"/>
      <c r="PCK33" s="255"/>
      <c r="PCL33" s="255"/>
      <c r="PCM33" s="255"/>
      <c r="PCN33" s="255"/>
      <c r="PCO33" s="255"/>
      <c r="PCP33" s="255"/>
      <c r="PCQ33" s="255"/>
      <c r="PCR33" s="255"/>
      <c r="PCS33" s="255"/>
      <c r="PCT33" s="255"/>
      <c r="PCU33" s="255"/>
      <c r="PCV33" s="255"/>
      <c r="PCW33" s="255"/>
      <c r="PCX33" s="255"/>
      <c r="PCY33" s="255"/>
      <c r="PCZ33" s="255"/>
      <c r="PDA33" s="255"/>
      <c r="PDB33" s="255"/>
      <c r="PDC33" s="255"/>
      <c r="PDD33" s="255"/>
      <c r="PDE33" s="255"/>
      <c r="PDF33" s="255"/>
      <c r="PDG33" s="255"/>
      <c r="PDH33" s="255"/>
      <c r="PDI33" s="255"/>
      <c r="PDJ33" s="255"/>
      <c r="PDK33" s="255"/>
      <c r="PDL33" s="255"/>
      <c r="PDM33" s="255"/>
      <c r="PDN33" s="255"/>
      <c r="PDO33" s="255"/>
      <c r="PDP33" s="255"/>
      <c r="PDQ33" s="255"/>
      <c r="PDR33" s="255"/>
      <c r="PDS33" s="255"/>
      <c r="PDT33" s="255"/>
      <c r="PDU33" s="255"/>
      <c r="PDV33" s="255"/>
      <c r="PDW33" s="255"/>
      <c r="PDX33" s="255"/>
      <c r="PDY33" s="255"/>
      <c r="PDZ33" s="255"/>
      <c r="PEA33" s="255"/>
      <c r="PEB33" s="255"/>
      <c r="PEC33" s="255"/>
      <c r="PED33" s="255"/>
      <c r="PEE33" s="255"/>
      <c r="PEF33" s="255"/>
      <c r="PEG33" s="255"/>
      <c r="PEH33" s="255"/>
      <c r="PEI33" s="255"/>
      <c r="PEJ33" s="255"/>
      <c r="PEK33" s="255"/>
      <c r="PEL33" s="255"/>
      <c r="PEM33" s="255"/>
      <c r="PEN33" s="255"/>
      <c r="PEO33" s="255"/>
      <c r="PEP33" s="255"/>
      <c r="PEQ33" s="255"/>
      <c r="PER33" s="255"/>
      <c r="PES33" s="255"/>
      <c r="PET33" s="255"/>
      <c r="PEU33" s="255"/>
      <c r="PEV33" s="255"/>
      <c r="PEW33" s="255"/>
      <c r="PEX33" s="255"/>
      <c r="PEY33" s="255"/>
      <c r="PEZ33" s="255"/>
      <c r="PFA33" s="255"/>
      <c r="PFB33" s="255"/>
      <c r="PFC33" s="255"/>
      <c r="PFD33" s="255"/>
      <c r="PFE33" s="255"/>
      <c r="PFF33" s="255"/>
      <c r="PFG33" s="255"/>
      <c r="PFH33" s="255"/>
      <c r="PFI33" s="255"/>
      <c r="PFJ33" s="255"/>
      <c r="PFK33" s="255"/>
      <c r="PFL33" s="255"/>
      <c r="PFM33" s="255"/>
      <c r="PFN33" s="255"/>
      <c r="PFO33" s="255"/>
      <c r="PFP33" s="255"/>
      <c r="PFQ33" s="255"/>
      <c r="PFR33" s="255"/>
      <c r="PFS33" s="255"/>
      <c r="PFT33" s="255"/>
      <c r="PFU33" s="255"/>
      <c r="PFV33" s="255"/>
      <c r="PFW33" s="255"/>
      <c r="PFX33" s="255"/>
      <c r="PFY33" s="255"/>
      <c r="PFZ33" s="255"/>
      <c r="PGA33" s="255"/>
      <c r="PGB33" s="255"/>
      <c r="PGC33" s="255"/>
      <c r="PGD33" s="255"/>
      <c r="PGE33" s="255"/>
      <c r="PGF33" s="255"/>
      <c r="PGG33" s="255"/>
      <c r="PGH33" s="255"/>
      <c r="PGI33" s="255"/>
      <c r="PGJ33" s="255"/>
      <c r="PGK33" s="255"/>
      <c r="PGL33" s="255"/>
      <c r="PGM33" s="255"/>
      <c r="PGN33" s="255"/>
      <c r="PGO33" s="255"/>
      <c r="PGP33" s="255"/>
      <c r="PGQ33" s="255"/>
      <c r="PGR33" s="255"/>
      <c r="PGS33" s="255"/>
      <c r="PGT33" s="255"/>
      <c r="PGU33" s="255"/>
      <c r="PGV33" s="255"/>
      <c r="PGW33" s="255"/>
      <c r="PGX33" s="255"/>
      <c r="PGY33" s="255"/>
      <c r="PGZ33" s="255"/>
      <c r="PHA33" s="255"/>
      <c r="PHB33" s="255"/>
      <c r="PHC33" s="255"/>
      <c r="PHD33" s="255"/>
      <c r="PHE33" s="255"/>
      <c r="PHF33" s="255"/>
      <c r="PHG33" s="255"/>
      <c r="PHH33" s="255"/>
      <c r="PHI33" s="255"/>
      <c r="PHJ33" s="255"/>
      <c r="PHK33" s="255"/>
      <c r="PHL33" s="255"/>
      <c r="PHM33" s="255"/>
      <c r="PHN33" s="255"/>
      <c r="PHO33" s="255"/>
      <c r="PHP33" s="255"/>
      <c r="PHQ33" s="255"/>
      <c r="PHR33" s="255"/>
      <c r="PHS33" s="255"/>
      <c r="PHT33" s="255"/>
      <c r="PHU33" s="255"/>
      <c r="PHV33" s="255"/>
      <c r="PHW33" s="255"/>
      <c r="PHX33" s="255"/>
      <c r="PHY33" s="255"/>
      <c r="PHZ33" s="255"/>
      <c r="PIA33" s="255"/>
      <c r="PIB33" s="255"/>
      <c r="PIC33" s="255"/>
      <c r="PID33" s="255"/>
      <c r="PIE33" s="255"/>
      <c r="PIF33" s="255"/>
      <c r="PIG33" s="255"/>
      <c r="PIH33" s="255"/>
      <c r="PII33" s="255"/>
      <c r="PIJ33" s="255"/>
      <c r="PIK33" s="255"/>
      <c r="PIL33" s="255"/>
      <c r="PIM33" s="255"/>
      <c r="PIN33" s="255"/>
      <c r="PIO33" s="255"/>
      <c r="PIP33" s="255"/>
      <c r="PIQ33" s="255"/>
      <c r="PIR33" s="255"/>
      <c r="PIS33" s="255"/>
      <c r="PIT33" s="255"/>
      <c r="PIU33" s="255"/>
      <c r="PIV33" s="255"/>
      <c r="PIW33" s="255"/>
      <c r="PIX33" s="255"/>
      <c r="PIY33" s="255"/>
      <c r="PIZ33" s="255"/>
      <c r="PJA33" s="255"/>
      <c r="PJB33" s="255"/>
      <c r="PJC33" s="255"/>
      <c r="PJD33" s="255"/>
      <c r="PJE33" s="255"/>
      <c r="PJF33" s="255"/>
      <c r="PJG33" s="255"/>
      <c r="PJH33" s="255"/>
      <c r="PJI33" s="255"/>
      <c r="PJJ33" s="255"/>
      <c r="PJK33" s="255"/>
      <c r="PJL33" s="255"/>
      <c r="PJM33" s="255"/>
      <c r="PJN33" s="255"/>
      <c r="PJO33" s="255"/>
      <c r="PJP33" s="255"/>
      <c r="PJQ33" s="255"/>
      <c r="PJR33" s="255"/>
      <c r="PJS33" s="255"/>
      <c r="PJT33" s="255"/>
      <c r="PJU33" s="255"/>
      <c r="PJV33" s="255"/>
      <c r="PJW33" s="255"/>
      <c r="PJX33" s="255"/>
      <c r="PJY33" s="255"/>
      <c r="PJZ33" s="255"/>
      <c r="PKA33" s="255"/>
      <c r="PKB33" s="255"/>
      <c r="PKC33" s="255"/>
      <c r="PKD33" s="255"/>
      <c r="PKE33" s="255"/>
      <c r="PKF33" s="255"/>
      <c r="PKG33" s="255"/>
      <c r="PKH33" s="255"/>
      <c r="PKI33" s="255"/>
      <c r="PKJ33" s="255"/>
      <c r="PKK33" s="255"/>
      <c r="PKL33" s="255"/>
      <c r="PKM33" s="255"/>
      <c r="PKN33" s="255"/>
      <c r="PKO33" s="255"/>
      <c r="PKP33" s="255"/>
      <c r="PKQ33" s="255"/>
      <c r="PKR33" s="255"/>
      <c r="PKS33" s="255"/>
      <c r="PKT33" s="255"/>
      <c r="PKU33" s="255"/>
      <c r="PKV33" s="255"/>
      <c r="PKW33" s="255"/>
      <c r="PKX33" s="255"/>
      <c r="PKY33" s="255"/>
      <c r="PKZ33" s="255"/>
      <c r="PLA33" s="255"/>
      <c r="PLB33" s="255"/>
      <c r="PLC33" s="255"/>
      <c r="PLD33" s="255"/>
      <c r="PLE33" s="255"/>
      <c r="PLF33" s="255"/>
      <c r="PLG33" s="255"/>
      <c r="PLH33" s="255"/>
      <c r="PLI33" s="255"/>
      <c r="PLJ33" s="255"/>
      <c r="PLK33" s="255"/>
      <c r="PLL33" s="255"/>
      <c r="PLM33" s="255"/>
      <c r="PLN33" s="255"/>
      <c r="PLO33" s="255"/>
      <c r="PLP33" s="255"/>
      <c r="PLQ33" s="255"/>
      <c r="PLR33" s="255"/>
      <c r="PLS33" s="255"/>
      <c r="PLT33" s="255"/>
      <c r="PLU33" s="255"/>
      <c r="PLV33" s="255"/>
      <c r="PLW33" s="255"/>
      <c r="PLX33" s="255"/>
      <c r="PLY33" s="255"/>
      <c r="PLZ33" s="255"/>
      <c r="PMA33" s="255"/>
      <c r="PMB33" s="255"/>
      <c r="PMC33" s="255"/>
      <c r="PMD33" s="255"/>
      <c r="PME33" s="255"/>
      <c r="PMF33" s="255"/>
      <c r="PMG33" s="255"/>
      <c r="PMH33" s="255"/>
      <c r="PMI33" s="255"/>
      <c r="PMJ33" s="255"/>
      <c r="PMK33" s="255"/>
      <c r="PML33" s="255"/>
      <c r="PMM33" s="255"/>
      <c r="PMN33" s="255"/>
      <c r="PMO33" s="255"/>
      <c r="PMP33" s="255"/>
      <c r="PMQ33" s="255"/>
      <c r="PMR33" s="255"/>
      <c r="PMS33" s="255"/>
      <c r="PMT33" s="255"/>
      <c r="PMU33" s="255"/>
      <c r="PMV33" s="255"/>
      <c r="PMW33" s="255"/>
      <c r="PMX33" s="255"/>
      <c r="PMY33" s="255"/>
      <c r="PMZ33" s="255"/>
      <c r="PNA33" s="255"/>
      <c r="PNB33" s="255"/>
      <c r="PNC33" s="255"/>
      <c r="PND33" s="255"/>
      <c r="PNE33" s="255"/>
      <c r="PNF33" s="255"/>
      <c r="PNG33" s="255"/>
      <c r="PNH33" s="255"/>
      <c r="PNI33" s="255"/>
      <c r="PNJ33" s="255"/>
      <c r="PNK33" s="255"/>
      <c r="PNL33" s="255"/>
      <c r="PNM33" s="255"/>
      <c r="PNN33" s="255"/>
      <c r="PNO33" s="255"/>
      <c r="PNP33" s="255"/>
      <c r="PNQ33" s="255"/>
      <c r="PNR33" s="255"/>
      <c r="PNS33" s="255"/>
      <c r="PNT33" s="255"/>
      <c r="PNU33" s="255"/>
      <c r="PNV33" s="255"/>
      <c r="PNW33" s="255"/>
      <c r="PNX33" s="255"/>
      <c r="PNY33" s="255"/>
      <c r="PNZ33" s="255"/>
      <c r="POA33" s="255"/>
      <c r="POB33" s="255"/>
      <c r="POC33" s="255"/>
      <c r="POD33" s="255"/>
      <c r="POE33" s="255"/>
      <c r="POF33" s="255"/>
      <c r="POG33" s="255"/>
      <c r="POH33" s="255"/>
      <c r="POI33" s="255"/>
      <c r="POJ33" s="255"/>
      <c r="POK33" s="255"/>
      <c r="POL33" s="255"/>
      <c r="POM33" s="255"/>
      <c r="PON33" s="255"/>
      <c r="POO33" s="255"/>
      <c r="POP33" s="255"/>
      <c r="POQ33" s="255"/>
      <c r="POR33" s="255"/>
      <c r="POS33" s="255"/>
      <c r="POT33" s="255"/>
      <c r="POU33" s="255"/>
      <c r="POV33" s="255"/>
      <c r="POW33" s="255"/>
      <c r="POX33" s="255"/>
      <c r="POY33" s="255"/>
      <c r="POZ33" s="255"/>
      <c r="PPA33" s="255"/>
      <c r="PPB33" s="255"/>
      <c r="PPC33" s="255"/>
      <c r="PPD33" s="255"/>
      <c r="PPE33" s="255"/>
      <c r="PPF33" s="255"/>
      <c r="PPG33" s="255"/>
      <c r="PPH33" s="255"/>
      <c r="PPI33" s="255"/>
      <c r="PPJ33" s="255"/>
      <c r="PPK33" s="255"/>
      <c r="PPL33" s="255"/>
      <c r="PPM33" s="255"/>
      <c r="PPN33" s="255"/>
      <c r="PPO33" s="255"/>
      <c r="PPP33" s="255"/>
      <c r="PPQ33" s="255"/>
      <c r="PPR33" s="255"/>
      <c r="PPS33" s="255"/>
      <c r="PPT33" s="255"/>
      <c r="PPU33" s="255"/>
      <c r="PPV33" s="255"/>
      <c r="PPW33" s="255"/>
      <c r="PPX33" s="255"/>
      <c r="PPY33" s="255"/>
      <c r="PPZ33" s="255"/>
      <c r="PQA33" s="255"/>
      <c r="PQB33" s="255"/>
      <c r="PQC33" s="255"/>
      <c r="PQD33" s="255"/>
      <c r="PQE33" s="255"/>
      <c r="PQF33" s="255"/>
      <c r="PQG33" s="255"/>
      <c r="PQH33" s="255"/>
      <c r="PQI33" s="255"/>
      <c r="PQJ33" s="255"/>
      <c r="PQK33" s="255"/>
      <c r="PQL33" s="255"/>
      <c r="PQM33" s="255"/>
      <c r="PQN33" s="255"/>
      <c r="PQO33" s="255"/>
      <c r="PQP33" s="255"/>
      <c r="PQQ33" s="255"/>
      <c r="PQR33" s="255"/>
      <c r="PQS33" s="255"/>
      <c r="PQT33" s="255"/>
      <c r="PQU33" s="255"/>
      <c r="PQV33" s="255"/>
      <c r="PQW33" s="255"/>
      <c r="PQX33" s="255"/>
      <c r="PQY33" s="255"/>
      <c r="PQZ33" s="255"/>
      <c r="PRA33" s="255"/>
      <c r="PRB33" s="255"/>
      <c r="PRC33" s="255"/>
      <c r="PRD33" s="255"/>
      <c r="PRE33" s="255"/>
      <c r="PRF33" s="255"/>
      <c r="PRG33" s="255"/>
      <c r="PRH33" s="255"/>
      <c r="PRI33" s="255"/>
      <c r="PRJ33" s="255"/>
      <c r="PRK33" s="255"/>
      <c r="PRL33" s="255"/>
      <c r="PRM33" s="255"/>
      <c r="PRN33" s="255"/>
      <c r="PRO33" s="255"/>
      <c r="PRP33" s="255"/>
      <c r="PRQ33" s="255"/>
      <c r="PRR33" s="255"/>
      <c r="PRS33" s="255"/>
      <c r="PRT33" s="255"/>
      <c r="PRU33" s="255"/>
      <c r="PRV33" s="255"/>
      <c r="PRW33" s="255"/>
      <c r="PRX33" s="255"/>
      <c r="PRY33" s="255"/>
      <c r="PRZ33" s="255"/>
      <c r="PSA33" s="255"/>
      <c r="PSB33" s="255"/>
      <c r="PSC33" s="255"/>
      <c r="PSD33" s="255"/>
      <c r="PSE33" s="255"/>
      <c r="PSF33" s="255"/>
      <c r="PSG33" s="255"/>
      <c r="PSH33" s="255"/>
      <c r="PSI33" s="255"/>
      <c r="PSJ33" s="255"/>
      <c r="PSK33" s="255"/>
      <c r="PSL33" s="255"/>
      <c r="PSM33" s="255"/>
      <c r="PSN33" s="255"/>
      <c r="PSO33" s="255"/>
      <c r="PSP33" s="255"/>
      <c r="PSQ33" s="255"/>
      <c r="PSR33" s="255"/>
      <c r="PSS33" s="255"/>
      <c r="PST33" s="255"/>
      <c r="PSU33" s="255"/>
      <c r="PSV33" s="255"/>
      <c r="PSW33" s="255"/>
      <c r="PSX33" s="255"/>
      <c r="PSY33" s="255"/>
      <c r="PSZ33" s="255"/>
      <c r="PTA33" s="255"/>
      <c r="PTB33" s="255"/>
      <c r="PTC33" s="255"/>
      <c r="PTD33" s="255"/>
      <c r="PTE33" s="255"/>
      <c r="PTF33" s="255"/>
      <c r="PTG33" s="255"/>
      <c r="PTH33" s="255"/>
      <c r="PTI33" s="255"/>
      <c r="PTJ33" s="255"/>
      <c r="PTK33" s="255"/>
      <c r="PTL33" s="255"/>
      <c r="PTM33" s="255"/>
      <c r="PTN33" s="255"/>
      <c r="PTO33" s="255"/>
      <c r="PTP33" s="255"/>
      <c r="PTQ33" s="255"/>
      <c r="PTR33" s="255"/>
      <c r="PTS33" s="255"/>
      <c r="PTT33" s="255"/>
      <c r="PTU33" s="255"/>
      <c r="PTV33" s="255"/>
      <c r="PTW33" s="255"/>
      <c r="PTX33" s="255"/>
      <c r="PTY33" s="255"/>
      <c r="PTZ33" s="255"/>
      <c r="PUA33" s="255"/>
      <c r="PUB33" s="255"/>
      <c r="PUC33" s="255"/>
      <c r="PUD33" s="255"/>
      <c r="PUE33" s="255"/>
      <c r="PUF33" s="255"/>
      <c r="PUG33" s="255"/>
      <c r="PUH33" s="255"/>
      <c r="PUI33" s="255"/>
      <c r="PUJ33" s="255"/>
      <c r="PUK33" s="255"/>
      <c r="PUL33" s="255"/>
      <c r="PUM33" s="255"/>
      <c r="PUN33" s="255"/>
      <c r="PUO33" s="255"/>
      <c r="PUP33" s="255"/>
      <c r="PUQ33" s="255"/>
      <c r="PUR33" s="255"/>
      <c r="PUS33" s="255"/>
      <c r="PUT33" s="255"/>
      <c r="PUU33" s="255"/>
      <c r="PUV33" s="255"/>
      <c r="PUW33" s="255"/>
      <c r="PUX33" s="255"/>
      <c r="PUY33" s="255"/>
      <c r="PUZ33" s="255"/>
      <c r="PVA33" s="255"/>
      <c r="PVB33" s="255"/>
      <c r="PVC33" s="255"/>
      <c r="PVD33" s="255"/>
      <c r="PVE33" s="255"/>
      <c r="PVF33" s="255"/>
      <c r="PVG33" s="255"/>
      <c r="PVH33" s="255"/>
      <c r="PVI33" s="255"/>
      <c r="PVJ33" s="255"/>
      <c r="PVK33" s="255"/>
      <c r="PVL33" s="255"/>
      <c r="PVM33" s="255"/>
      <c r="PVN33" s="255"/>
      <c r="PVO33" s="255"/>
      <c r="PVP33" s="255"/>
      <c r="PVQ33" s="255"/>
      <c r="PVR33" s="255"/>
      <c r="PVS33" s="255"/>
      <c r="PVT33" s="255"/>
      <c r="PVU33" s="255"/>
      <c r="PVV33" s="255"/>
      <c r="PVW33" s="255"/>
      <c r="PVX33" s="255"/>
      <c r="PVY33" s="255"/>
      <c r="PVZ33" s="255"/>
      <c r="PWA33" s="255"/>
      <c r="PWB33" s="255"/>
      <c r="PWC33" s="255"/>
      <c r="PWD33" s="255"/>
      <c r="PWE33" s="255"/>
      <c r="PWF33" s="255"/>
      <c r="PWG33" s="255"/>
      <c r="PWH33" s="255"/>
      <c r="PWI33" s="255"/>
      <c r="PWJ33" s="255"/>
      <c r="PWK33" s="255"/>
      <c r="PWL33" s="255"/>
      <c r="PWM33" s="255"/>
      <c r="PWN33" s="255"/>
      <c r="PWO33" s="255"/>
      <c r="PWP33" s="255"/>
      <c r="PWQ33" s="255"/>
      <c r="PWR33" s="255"/>
      <c r="PWS33" s="255"/>
      <c r="PWT33" s="255"/>
      <c r="PWU33" s="255"/>
      <c r="PWV33" s="255"/>
      <c r="PWW33" s="255"/>
      <c r="PWX33" s="255"/>
      <c r="PWY33" s="255"/>
      <c r="PWZ33" s="255"/>
      <c r="PXA33" s="255"/>
      <c r="PXB33" s="255"/>
      <c r="PXC33" s="255"/>
      <c r="PXD33" s="255"/>
      <c r="PXE33" s="255"/>
      <c r="PXF33" s="255"/>
      <c r="PXG33" s="255"/>
      <c r="PXH33" s="255"/>
      <c r="PXI33" s="255"/>
      <c r="PXJ33" s="255"/>
      <c r="PXK33" s="255"/>
      <c r="PXL33" s="255"/>
      <c r="PXM33" s="255"/>
      <c r="PXN33" s="255"/>
      <c r="PXO33" s="255"/>
      <c r="PXP33" s="255"/>
      <c r="PXQ33" s="255"/>
      <c r="PXR33" s="255"/>
      <c r="PXS33" s="255"/>
      <c r="PXT33" s="255"/>
      <c r="PXU33" s="255"/>
      <c r="PXV33" s="255"/>
      <c r="PXW33" s="255"/>
      <c r="PXX33" s="255"/>
      <c r="PXY33" s="255"/>
      <c r="PXZ33" s="255"/>
      <c r="PYA33" s="255"/>
      <c r="PYB33" s="255"/>
      <c r="PYC33" s="255"/>
      <c r="PYD33" s="255"/>
      <c r="PYE33" s="255"/>
      <c r="PYF33" s="255"/>
      <c r="PYG33" s="255"/>
      <c r="PYH33" s="255"/>
      <c r="PYI33" s="255"/>
      <c r="PYJ33" s="255"/>
      <c r="PYK33" s="255"/>
      <c r="PYL33" s="255"/>
      <c r="PYM33" s="255"/>
      <c r="PYN33" s="255"/>
      <c r="PYO33" s="255"/>
      <c r="PYP33" s="255"/>
      <c r="PYQ33" s="255"/>
      <c r="PYR33" s="255"/>
      <c r="PYS33" s="255"/>
      <c r="PYT33" s="255"/>
      <c r="PYU33" s="255"/>
      <c r="PYV33" s="255"/>
      <c r="PYW33" s="255"/>
      <c r="PYX33" s="255"/>
      <c r="PYY33" s="255"/>
      <c r="PYZ33" s="255"/>
      <c r="PZA33" s="255"/>
      <c r="PZB33" s="255"/>
      <c r="PZC33" s="255"/>
      <c r="PZD33" s="255"/>
      <c r="PZE33" s="255"/>
      <c r="PZF33" s="255"/>
      <c r="PZG33" s="255"/>
      <c r="PZH33" s="255"/>
      <c r="PZI33" s="255"/>
      <c r="PZJ33" s="255"/>
      <c r="PZK33" s="255"/>
      <c r="PZL33" s="255"/>
      <c r="PZM33" s="255"/>
      <c r="PZN33" s="255"/>
      <c r="PZO33" s="255"/>
      <c r="PZP33" s="255"/>
      <c r="PZQ33" s="255"/>
      <c r="PZR33" s="255"/>
      <c r="PZS33" s="255"/>
      <c r="PZT33" s="255"/>
      <c r="PZU33" s="255"/>
      <c r="PZV33" s="255"/>
      <c r="PZW33" s="255"/>
      <c r="PZX33" s="255"/>
      <c r="PZY33" s="255"/>
      <c r="PZZ33" s="255"/>
      <c r="QAA33" s="255"/>
      <c r="QAB33" s="255"/>
      <c r="QAC33" s="255"/>
      <c r="QAD33" s="255"/>
      <c r="QAE33" s="255"/>
      <c r="QAF33" s="255"/>
      <c r="QAG33" s="255"/>
      <c r="QAH33" s="255"/>
      <c r="QAI33" s="255"/>
      <c r="QAJ33" s="255"/>
      <c r="QAK33" s="255"/>
      <c r="QAL33" s="255"/>
      <c r="QAM33" s="255"/>
      <c r="QAN33" s="255"/>
      <c r="QAO33" s="255"/>
      <c r="QAP33" s="255"/>
      <c r="QAQ33" s="255"/>
      <c r="QAR33" s="255"/>
      <c r="QAS33" s="255"/>
      <c r="QAT33" s="255"/>
      <c r="QAU33" s="255"/>
      <c r="QAV33" s="255"/>
      <c r="QAW33" s="255"/>
      <c r="QAX33" s="255"/>
      <c r="QAY33" s="255"/>
      <c r="QAZ33" s="255"/>
      <c r="QBA33" s="255"/>
      <c r="QBB33" s="255"/>
      <c r="QBC33" s="255"/>
      <c r="QBD33" s="255"/>
      <c r="QBE33" s="255"/>
      <c r="QBF33" s="255"/>
      <c r="QBG33" s="255"/>
      <c r="QBH33" s="255"/>
      <c r="QBI33" s="255"/>
      <c r="QBJ33" s="255"/>
      <c r="QBK33" s="255"/>
      <c r="QBL33" s="255"/>
      <c r="QBM33" s="255"/>
      <c r="QBN33" s="255"/>
      <c r="QBO33" s="255"/>
      <c r="QBP33" s="255"/>
      <c r="QBQ33" s="255"/>
      <c r="QBR33" s="255"/>
      <c r="QBS33" s="255"/>
      <c r="QBT33" s="255"/>
      <c r="QBU33" s="255"/>
      <c r="QBV33" s="255"/>
      <c r="QBW33" s="255"/>
      <c r="QBX33" s="255"/>
      <c r="QBY33" s="255"/>
      <c r="QBZ33" s="255"/>
      <c r="QCA33" s="255"/>
      <c r="QCB33" s="255"/>
      <c r="QCC33" s="255"/>
      <c r="QCD33" s="255"/>
      <c r="QCE33" s="255"/>
      <c r="QCF33" s="255"/>
      <c r="QCG33" s="255"/>
      <c r="QCH33" s="255"/>
      <c r="QCI33" s="255"/>
      <c r="QCJ33" s="255"/>
      <c r="QCK33" s="255"/>
      <c r="QCL33" s="255"/>
      <c r="QCM33" s="255"/>
      <c r="QCN33" s="255"/>
      <c r="QCO33" s="255"/>
      <c r="QCP33" s="255"/>
      <c r="QCQ33" s="255"/>
      <c r="QCR33" s="255"/>
      <c r="QCS33" s="255"/>
      <c r="QCT33" s="255"/>
      <c r="QCU33" s="255"/>
      <c r="QCV33" s="255"/>
      <c r="QCW33" s="255"/>
      <c r="QCX33" s="255"/>
      <c r="QCY33" s="255"/>
      <c r="QCZ33" s="255"/>
      <c r="QDA33" s="255"/>
      <c r="QDB33" s="255"/>
      <c r="QDC33" s="255"/>
      <c r="QDD33" s="255"/>
      <c r="QDE33" s="255"/>
      <c r="QDF33" s="255"/>
      <c r="QDG33" s="255"/>
      <c r="QDH33" s="255"/>
      <c r="QDI33" s="255"/>
      <c r="QDJ33" s="255"/>
      <c r="QDK33" s="255"/>
      <c r="QDL33" s="255"/>
      <c r="QDM33" s="255"/>
      <c r="QDN33" s="255"/>
      <c r="QDO33" s="255"/>
      <c r="QDP33" s="255"/>
      <c r="QDQ33" s="255"/>
      <c r="QDR33" s="255"/>
      <c r="QDS33" s="255"/>
      <c r="QDT33" s="255"/>
      <c r="QDU33" s="255"/>
      <c r="QDV33" s="255"/>
      <c r="QDW33" s="255"/>
      <c r="QDX33" s="255"/>
      <c r="QDY33" s="255"/>
      <c r="QDZ33" s="255"/>
      <c r="QEA33" s="255"/>
      <c r="QEB33" s="255"/>
      <c r="QEC33" s="255"/>
      <c r="QED33" s="255"/>
      <c r="QEE33" s="255"/>
      <c r="QEF33" s="255"/>
      <c r="QEG33" s="255"/>
      <c r="QEH33" s="255"/>
      <c r="QEI33" s="255"/>
      <c r="QEJ33" s="255"/>
      <c r="QEK33" s="255"/>
      <c r="QEL33" s="255"/>
      <c r="QEM33" s="255"/>
      <c r="QEN33" s="255"/>
      <c r="QEO33" s="255"/>
      <c r="QEP33" s="255"/>
      <c r="QEQ33" s="255"/>
      <c r="QER33" s="255"/>
      <c r="QES33" s="255"/>
      <c r="QET33" s="255"/>
      <c r="QEU33" s="255"/>
      <c r="QEV33" s="255"/>
      <c r="QEW33" s="255"/>
      <c r="QEX33" s="255"/>
      <c r="QEY33" s="255"/>
      <c r="QEZ33" s="255"/>
      <c r="QFA33" s="255"/>
      <c r="QFB33" s="255"/>
      <c r="QFC33" s="255"/>
      <c r="QFD33" s="255"/>
      <c r="QFE33" s="255"/>
      <c r="QFF33" s="255"/>
      <c r="QFG33" s="255"/>
      <c r="QFH33" s="255"/>
      <c r="QFI33" s="255"/>
      <c r="QFJ33" s="255"/>
      <c r="QFK33" s="255"/>
      <c r="QFL33" s="255"/>
      <c r="QFM33" s="255"/>
      <c r="QFN33" s="255"/>
      <c r="QFO33" s="255"/>
      <c r="QFP33" s="255"/>
      <c r="QFQ33" s="255"/>
      <c r="QFR33" s="255"/>
      <c r="QFS33" s="255"/>
      <c r="QFT33" s="255"/>
      <c r="QFU33" s="255"/>
      <c r="QFV33" s="255"/>
      <c r="QFW33" s="255"/>
      <c r="QFX33" s="255"/>
      <c r="QFY33" s="255"/>
      <c r="QFZ33" s="255"/>
      <c r="QGA33" s="255"/>
      <c r="QGB33" s="255"/>
      <c r="QGC33" s="255"/>
      <c r="QGD33" s="255"/>
      <c r="QGE33" s="255"/>
      <c r="QGF33" s="255"/>
      <c r="QGG33" s="255"/>
      <c r="QGH33" s="255"/>
      <c r="QGI33" s="255"/>
      <c r="QGJ33" s="255"/>
      <c r="QGK33" s="255"/>
      <c r="QGL33" s="255"/>
      <c r="QGM33" s="255"/>
      <c r="QGN33" s="255"/>
      <c r="QGO33" s="255"/>
      <c r="QGP33" s="255"/>
      <c r="QGQ33" s="255"/>
      <c r="QGR33" s="255"/>
      <c r="QGS33" s="255"/>
      <c r="QGT33" s="255"/>
      <c r="QGU33" s="255"/>
      <c r="QGV33" s="255"/>
      <c r="QGW33" s="255"/>
      <c r="QGX33" s="255"/>
      <c r="QGY33" s="255"/>
      <c r="QGZ33" s="255"/>
      <c r="QHA33" s="255"/>
      <c r="QHB33" s="255"/>
      <c r="QHC33" s="255"/>
      <c r="QHD33" s="255"/>
      <c r="QHE33" s="255"/>
      <c r="QHF33" s="255"/>
      <c r="QHG33" s="255"/>
      <c r="QHH33" s="255"/>
      <c r="QHI33" s="255"/>
      <c r="QHJ33" s="255"/>
      <c r="QHK33" s="255"/>
      <c r="QHL33" s="255"/>
      <c r="QHM33" s="255"/>
      <c r="QHN33" s="255"/>
      <c r="QHO33" s="255"/>
      <c r="QHP33" s="255"/>
      <c r="QHQ33" s="255"/>
      <c r="QHR33" s="255"/>
      <c r="QHS33" s="255"/>
      <c r="QHT33" s="255"/>
      <c r="QHU33" s="255"/>
      <c r="QHV33" s="255"/>
      <c r="QHW33" s="255"/>
      <c r="QHX33" s="255"/>
      <c r="QHY33" s="255"/>
      <c r="QHZ33" s="255"/>
      <c r="QIA33" s="255"/>
      <c r="QIB33" s="255"/>
      <c r="QIC33" s="255"/>
      <c r="QID33" s="255"/>
      <c r="QIE33" s="255"/>
      <c r="QIF33" s="255"/>
      <c r="QIG33" s="255"/>
      <c r="QIH33" s="255"/>
      <c r="QII33" s="255"/>
      <c r="QIJ33" s="255"/>
      <c r="QIK33" s="255"/>
      <c r="QIL33" s="255"/>
      <c r="QIM33" s="255"/>
      <c r="QIN33" s="255"/>
      <c r="QIO33" s="255"/>
      <c r="QIP33" s="255"/>
      <c r="QIQ33" s="255"/>
      <c r="QIR33" s="255"/>
      <c r="QIS33" s="255"/>
      <c r="QIT33" s="255"/>
      <c r="QIU33" s="255"/>
      <c r="QIV33" s="255"/>
      <c r="QIW33" s="255"/>
      <c r="QIX33" s="255"/>
      <c r="QIY33" s="255"/>
      <c r="QIZ33" s="255"/>
      <c r="QJA33" s="255"/>
      <c r="QJB33" s="255"/>
      <c r="QJC33" s="255"/>
      <c r="QJD33" s="255"/>
      <c r="QJE33" s="255"/>
      <c r="QJF33" s="255"/>
      <c r="QJG33" s="255"/>
      <c r="QJH33" s="255"/>
      <c r="QJI33" s="255"/>
      <c r="QJJ33" s="255"/>
      <c r="QJK33" s="255"/>
      <c r="QJL33" s="255"/>
      <c r="QJM33" s="255"/>
      <c r="QJN33" s="255"/>
      <c r="QJO33" s="255"/>
      <c r="QJP33" s="255"/>
      <c r="QJQ33" s="255"/>
      <c r="QJR33" s="255"/>
      <c r="QJS33" s="255"/>
      <c r="QJT33" s="255"/>
      <c r="QJU33" s="255"/>
      <c r="QJV33" s="255"/>
      <c r="QJW33" s="255"/>
      <c r="QJX33" s="255"/>
      <c r="QJY33" s="255"/>
      <c r="QJZ33" s="255"/>
      <c r="QKA33" s="255"/>
      <c r="QKB33" s="255"/>
      <c r="QKC33" s="255"/>
      <c r="QKD33" s="255"/>
      <c r="QKE33" s="255"/>
      <c r="QKF33" s="255"/>
      <c r="QKG33" s="255"/>
      <c r="QKH33" s="255"/>
      <c r="QKI33" s="255"/>
      <c r="QKJ33" s="255"/>
      <c r="QKK33" s="255"/>
      <c r="QKL33" s="255"/>
      <c r="QKM33" s="255"/>
      <c r="QKN33" s="255"/>
      <c r="QKO33" s="255"/>
      <c r="QKP33" s="255"/>
      <c r="QKQ33" s="255"/>
      <c r="QKR33" s="255"/>
      <c r="QKS33" s="255"/>
      <c r="QKT33" s="255"/>
      <c r="QKU33" s="255"/>
      <c r="QKV33" s="255"/>
      <c r="QKW33" s="255"/>
      <c r="QKX33" s="255"/>
      <c r="QKY33" s="255"/>
      <c r="QKZ33" s="255"/>
      <c r="QLA33" s="255"/>
      <c r="QLB33" s="255"/>
      <c r="QLC33" s="255"/>
      <c r="QLD33" s="255"/>
      <c r="QLE33" s="255"/>
      <c r="QLF33" s="255"/>
      <c r="QLG33" s="255"/>
      <c r="QLH33" s="255"/>
      <c r="QLI33" s="255"/>
      <c r="QLJ33" s="255"/>
      <c r="QLK33" s="255"/>
      <c r="QLL33" s="255"/>
      <c r="QLM33" s="255"/>
      <c r="QLN33" s="255"/>
      <c r="QLO33" s="255"/>
      <c r="QLP33" s="255"/>
      <c r="QLQ33" s="255"/>
      <c r="QLR33" s="255"/>
      <c r="QLS33" s="255"/>
      <c r="QLT33" s="255"/>
      <c r="QLU33" s="255"/>
      <c r="QLV33" s="255"/>
      <c r="QLW33" s="255"/>
      <c r="QLX33" s="255"/>
      <c r="QLY33" s="255"/>
      <c r="QLZ33" s="255"/>
      <c r="QMA33" s="255"/>
      <c r="QMB33" s="255"/>
      <c r="QMC33" s="255"/>
      <c r="QMD33" s="255"/>
      <c r="QME33" s="255"/>
      <c r="QMF33" s="255"/>
      <c r="QMG33" s="255"/>
      <c r="QMH33" s="255"/>
      <c r="QMI33" s="255"/>
      <c r="QMJ33" s="255"/>
      <c r="QMK33" s="255"/>
      <c r="QML33" s="255"/>
      <c r="QMM33" s="255"/>
      <c r="QMN33" s="255"/>
      <c r="QMO33" s="255"/>
      <c r="QMP33" s="255"/>
      <c r="QMQ33" s="255"/>
      <c r="QMR33" s="255"/>
      <c r="QMS33" s="255"/>
      <c r="QMT33" s="255"/>
      <c r="QMU33" s="255"/>
      <c r="QMV33" s="255"/>
      <c r="QMW33" s="255"/>
      <c r="QMX33" s="255"/>
      <c r="QMY33" s="255"/>
      <c r="QMZ33" s="255"/>
      <c r="QNA33" s="255"/>
      <c r="QNB33" s="255"/>
      <c r="QNC33" s="255"/>
      <c r="QND33" s="255"/>
      <c r="QNE33" s="255"/>
      <c r="QNF33" s="255"/>
      <c r="QNG33" s="255"/>
      <c r="QNH33" s="255"/>
      <c r="QNI33" s="255"/>
      <c r="QNJ33" s="255"/>
      <c r="QNK33" s="255"/>
      <c r="QNL33" s="255"/>
      <c r="QNM33" s="255"/>
      <c r="QNN33" s="255"/>
      <c r="QNO33" s="255"/>
      <c r="QNP33" s="255"/>
      <c r="QNQ33" s="255"/>
      <c r="QNR33" s="255"/>
      <c r="QNS33" s="255"/>
      <c r="QNT33" s="255"/>
      <c r="QNU33" s="255"/>
      <c r="QNV33" s="255"/>
      <c r="QNW33" s="255"/>
      <c r="QNX33" s="255"/>
      <c r="QNY33" s="255"/>
      <c r="QNZ33" s="255"/>
      <c r="QOA33" s="255"/>
      <c r="QOB33" s="255"/>
      <c r="QOC33" s="255"/>
      <c r="QOD33" s="255"/>
      <c r="QOE33" s="255"/>
      <c r="QOF33" s="255"/>
      <c r="QOG33" s="255"/>
      <c r="QOH33" s="255"/>
      <c r="QOI33" s="255"/>
      <c r="QOJ33" s="255"/>
      <c r="QOK33" s="255"/>
      <c r="QOL33" s="255"/>
      <c r="QOM33" s="255"/>
      <c r="QON33" s="255"/>
      <c r="QOO33" s="255"/>
      <c r="QOP33" s="255"/>
      <c r="QOQ33" s="255"/>
      <c r="QOR33" s="255"/>
      <c r="QOS33" s="255"/>
      <c r="QOT33" s="255"/>
      <c r="QOU33" s="255"/>
      <c r="QOV33" s="255"/>
      <c r="QOW33" s="255"/>
      <c r="QOX33" s="255"/>
      <c r="QOY33" s="255"/>
      <c r="QOZ33" s="255"/>
      <c r="QPA33" s="255"/>
      <c r="QPB33" s="255"/>
      <c r="QPC33" s="255"/>
      <c r="QPD33" s="255"/>
      <c r="QPE33" s="255"/>
      <c r="QPF33" s="255"/>
      <c r="QPG33" s="255"/>
      <c r="QPH33" s="255"/>
      <c r="QPI33" s="255"/>
      <c r="QPJ33" s="255"/>
      <c r="QPK33" s="255"/>
      <c r="QPL33" s="255"/>
      <c r="QPM33" s="255"/>
      <c r="QPN33" s="255"/>
      <c r="QPO33" s="255"/>
      <c r="QPP33" s="255"/>
      <c r="QPQ33" s="255"/>
      <c r="QPR33" s="255"/>
      <c r="QPS33" s="255"/>
      <c r="QPT33" s="255"/>
      <c r="QPU33" s="255"/>
      <c r="QPV33" s="255"/>
      <c r="QPW33" s="255"/>
      <c r="QPX33" s="255"/>
      <c r="QPY33" s="255"/>
      <c r="QPZ33" s="255"/>
      <c r="QQA33" s="255"/>
      <c r="QQB33" s="255"/>
      <c r="QQC33" s="255"/>
      <c r="QQD33" s="255"/>
      <c r="QQE33" s="255"/>
      <c r="QQF33" s="255"/>
      <c r="QQG33" s="255"/>
      <c r="QQH33" s="255"/>
      <c r="QQI33" s="255"/>
      <c r="QQJ33" s="255"/>
      <c r="QQK33" s="255"/>
      <c r="QQL33" s="255"/>
      <c r="QQM33" s="255"/>
      <c r="QQN33" s="255"/>
      <c r="QQO33" s="255"/>
      <c r="QQP33" s="255"/>
      <c r="QQQ33" s="255"/>
      <c r="QQR33" s="255"/>
      <c r="QQS33" s="255"/>
      <c r="QQT33" s="255"/>
      <c r="QQU33" s="255"/>
      <c r="QQV33" s="255"/>
      <c r="QQW33" s="255"/>
      <c r="QQX33" s="255"/>
      <c r="QQY33" s="255"/>
      <c r="QQZ33" s="255"/>
      <c r="QRA33" s="255"/>
      <c r="QRB33" s="255"/>
      <c r="QRC33" s="255"/>
      <c r="QRD33" s="255"/>
      <c r="QRE33" s="255"/>
      <c r="QRF33" s="255"/>
      <c r="QRG33" s="255"/>
      <c r="QRH33" s="255"/>
      <c r="QRI33" s="255"/>
      <c r="QRJ33" s="255"/>
      <c r="QRK33" s="255"/>
      <c r="QRL33" s="255"/>
      <c r="QRM33" s="255"/>
      <c r="QRN33" s="255"/>
      <c r="QRO33" s="255"/>
      <c r="QRP33" s="255"/>
      <c r="QRQ33" s="255"/>
      <c r="QRR33" s="255"/>
      <c r="QRS33" s="255"/>
      <c r="QRT33" s="255"/>
      <c r="QRU33" s="255"/>
      <c r="QRV33" s="255"/>
      <c r="QRW33" s="255"/>
      <c r="QRX33" s="255"/>
      <c r="QRY33" s="255"/>
      <c r="QRZ33" s="255"/>
      <c r="QSA33" s="255"/>
      <c r="QSB33" s="255"/>
      <c r="QSC33" s="255"/>
      <c r="QSD33" s="255"/>
      <c r="QSE33" s="255"/>
      <c r="QSF33" s="255"/>
      <c r="QSG33" s="255"/>
      <c r="QSH33" s="255"/>
      <c r="QSI33" s="255"/>
      <c r="QSJ33" s="255"/>
      <c r="QSK33" s="255"/>
      <c r="QSL33" s="255"/>
      <c r="QSM33" s="255"/>
      <c r="QSN33" s="255"/>
      <c r="QSO33" s="255"/>
      <c r="QSP33" s="255"/>
      <c r="QSQ33" s="255"/>
      <c r="QSR33" s="255"/>
      <c r="QSS33" s="255"/>
      <c r="QST33" s="255"/>
      <c r="QSU33" s="255"/>
      <c r="QSV33" s="255"/>
      <c r="QSW33" s="255"/>
      <c r="QSX33" s="255"/>
      <c r="QSY33" s="255"/>
      <c r="QSZ33" s="255"/>
      <c r="QTA33" s="255"/>
      <c r="QTB33" s="255"/>
      <c r="QTC33" s="255"/>
      <c r="QTD33" s="255"/>
      <c r="QTE33" s="255"/>
      <c r="QTF33" s="255"/>
      <c r="QTG33" s="255"/>
      <c r="QTH33" s="255"/>
      <c r="QTI33" s="255"/>
      <c r="QTJ33" s="255"/>
      <c r="QTK33" s="255"/>
      <c r="QTL33" s="255"/>
      <c r="QTM33" s="255"/>
      <c r="QTN33" s="255"/>
      <c r="QTO33" s="255"/>
      <c r="QTP33" s="255"/>
      <c r="QTQ33" s="255"/>
      <c r="QTR33" s="255"/>
      <c r="QTS33" s="255"/>
      <c r="QTT33" s="255"/>
      <c r="QTU33" s="255"/>
      <c r="QTV33" s="255"/>
      <c r="QTW33" s="255"/>
      <c r="QTX33" s="255"/>
      <c r="QTY33" s="255"/>
      <c r="QTZ33" s="255"/>
      <c r="QUA33" s="255"/>
      <c r="QUB33" s="255"/>
      <c r="QUC33" s="255"/>
      <c r="QUD33" s="255"/>
      <c r="QUE33" s="255"/>
      <c r="QUF33" s="255"/>
      <c r="QUG33" s="255"/>
      <c r="QUH33" s="255"/>
      <c r="QUI33" s="255"/>
      <c r="QUJ33" s="255"/>
      <c r="QUK33" s="255"/>
      <c r="QUL33" s="255"/>
      <c r="QUM33" s="255"/>
      <c r="QUN33" s="255"/>
      <c r="QUO33" s="255"/>
      <c r="QUP33" s="255"/>
      <c r="QUQ33" s="255"/>
      <c r="QUR33" s="255"/>
      <c r="QUS33" s="255"/>
      <c r="QUT33" s="255"/>
      <c r="QUU33" s="255"/>
      <c r="QUV33" s="255"/>
      <c r="QUW33" s="255"/>
      <c r="QUX33" s="255"/>
      <c r="QUY33" s="255"/>
      <c r="QUZ33" s="255"/>
      <c r="QVA33" s="255"/>
      <c r="QVB33" s="255"/>
      <c r="QVC33" s="255"/>
      <c r="QVD33" s="255"/>
      <c r="QVE33" s="255"/>
      <c r="QVF33" s="255"/>
      <c r="QVG33" s="255"/>
      <c r="QVH33" s="255"/>
      <c r="QVI33" s="255"/>
      <c r="QVJ33" s="255"/>
      <c r="QVK33" s="255"/>
      <c r="QVL33" s="255"/>
      <c r="QVM33" s="255"/>
      <c r="QVN33" s="255"/>
      <c r="QVO33" s="255"/>
      <c r="QVP33" s="255"/>
      <c r="QVQ33" s="255"/>
      <c r="QVR33" s="255"/>
      <c r="QVS33" s="255"/>
      <c r="QVT33" s="255"/>
      <c r="QVU33" s="255"/>
      <c r="QVV33" s="255"/>
      <c r="QVW33" s="255"/>
      <c r="QVX33" s="255"/>
      <c r="QVY33" s="255"/>
      <c r="QVZ33" s="255"/>
      <c r="QWA33" s="255"/>
      <c r="QWB33" s="255"/>
      <c r="QWC33" s="255"/>
      <c r="QWD33" s="255"/>
      <c r="QWE33" s="255"/>
      <c r="QWF33" s="255"/>
      <c r="QWG33" s="255"/>
      <c r="QWH33" s="255"/>
      <c r="QWI33" s="255"/>
      <c r="QWJ33" s="255"/>
      <c r="QWK33" s="255"/>
      <c r="QWL33" s="255"/>
      <c r="QWM33" s="255"/>
      <c r="QWN33" s="255"/>
      <c r="QWO33" s="255"/>
      <c r="QWP33" s="255"/>
      <c r="QWQ33" s="255"/>
      <c r="QWR33" s="255"/>
      <c r="QWS33" s="255"/>
      <c r="QWT33" s="255"/>
      <c r="QWU33" s="255"/>
      <c r="QWV33" s="255"/>
      <c r="QWW33" s="255"/>
      <c r="QWX33" s="255"/>
      <c r="QWY33" s="255"/>
      <c r="QWZ33" s="255"/>
      <c r="QXA33" s="255"/>
      <c r="QXB33" s="255"/>
      <c r="QXC33" s="255"/>
      <c r="QXD33" s="255"/>
      <c r="QXE33" s="255"/>
      <c r="QXF33" s="255"/>
      <c r="QXG33" s="255"/>
      <c r="QXH33" s="255"/>
      <c r="QXI33" s="255"/>
      <c r="QXJ33" s="255"/>
      <c r="QXK33" s="255"/>
      <c r="QXL33" s="255"/>
      <c r="QXM33" s="255"/>
      <c r="QXN33" s="255"/>
      <c r="QXO33" s="255"/>
      <c r="QXP33" s="255"/>
      <c r="QXQ33" s="255"/>
      <c r="QXR33" s="255"/>
      <c r="QXS33" s="255"/>
      <c r="QXT33" s="255"/>
      <c r="QXU33" s="255"/>
      <c r="QXV33" s="255"/>
      <c r="QXW33" s="255"/>
      <c r="QXX33" s="255"/>
      <c r="QXY33" s="255"/>
      <c r="QXZ33" s="255"/>
      <c r="QYA33" s="255"/>
      <c r="QYB33" s="255"/>
      <c r="QYC33" s="255"/>
      <c r="QYD33" s="255"/>
      <c r="QYE33" s="255"/>
      <c r="QYF33" s="255"/>
      <c r="QYG33" s="255"/>
      <c r="QYH33" s="255"/>
      <c r="QYI33" s="255"/>
      <c r="QYJ33" s="255"/>
      <c r="QYK33" s="255"/>
      <c r="QYL33" s="255"/>
      <c r="QYM33" s="255"/>
      <c r="QYN33" s="255"/>
      <c r="QYO33" s="255"/>
      <c r="QYP33" s="255"/>
      <c r="QYQ33" s="255"/>
      <c r="QYR33" s="255"/>
      <c r="QYS33" s="255"/>
      <c r="QYT33" s="255"/>
      <c r="QYU33" s="255"/>
      <c r="QYV33" s="255"/>
      <c r="QYW33" s="255"/>
      <c r="QYX33" s="255"/>
      <c r="QYY33" s="255"/>
      <c r="QYZ33" s="255"/>
      <c r="QZA33" s="255"/>
      <c r="QZB33" s="255"/>
      <c r="QZC33" s="255"/>
      <c r="QZD33" s="255"/>
      <c r="QZE33" s="255"/>
      <c r="QZF33" s="255"/>
      <c r="QZG33" s="255"/>
      <c r="QZH33" s="255"/>
      <c r="QZI33" s="255"/>
      <c r="QZJ33" s="255"/>
      <c r="QZK33" s="255"/>
      <c r="QZL33" s="255"/>
      <c r="QZM33" s="255"/>
      <c r="QZN33" s="255"/>
      <c r="QZO33" s="255"/>
      <c r="QZP33" s="255"/>
      <c r="QZQ33" s="255"/>
      <c r="QZR33" s="255"/>
      <c r="QZS33" s="255"/>
      <c r="QZT33" s="255"/>
      <c r="QZU33" s="255"/>
      <c r="QZV33" s="255"/>
      <c r="QZW33" s="255"/>
      <c r="QZX33" s="255"/>
      <c r="QZY33" s="255"/>
      <c r="QZZ33" s="255"/>
      <c r="RAA33" s="255"/>
      <c r="RAB33" s="255"/>
      <c r="RAC33" s="255"/>
      <c r="RAD33" s="255"/>
      <c r="RAE33" s="255"/>
      <c r="RAF33" s="255"/>
      <c r="RAG33" s="255"/>
      <c r="RAH33" s="255"/>
      <c r="RAI33" s="255"/>
      <c r="RAJ33" s="255"/>
      <c r="RAK33" s="255"/>
      <c r="RAL33" s="255"/>
      <c r="RAM33" s="255"/>
      <c r="RAN33" s="255"/>
      <c r="RAO33" s="255"/>
      <c r="RAP33" s="255"/>
      <c r="RAQ33" s="255"/>
      <c r="RAR33" s="255"/>
      <c r="RAS33" s="255"/>
      <c r="RAT33" s="255"/>
      <c r="RAU33" s="255"/>
      <c r="RAV33" s="255"/>
      <c r="RAW33" s="255"/>
      <c r="RAX33" s="255"/>
      <c r="RAY33" s="255"/>
      <c r="RAZ33" s="255"/>
      <c r="RBA33" s="255"/>
      <c r="RBB33" s="255"/>
      <c r="RBC33" s="255"/>
      <c r="RBD33" s="255"/>
      <c r="RBE33" s="255"/>
      <c r="RBF33" s="255"/>
      <c r="RBG33" s="255"/>
      <c r="RBH33" s="255"/>
      <c r="RBI33" s="255"/>
      <c r="RBJ33" s="255"/>
      <c r="RBK33" s="255"/>
      <c r="RBL33" s="255"/>
      <c r="RBM33" s="255"/>
      <c r="RBN33" s="255"/>
      <c r="RBO33" s="255"/>
      <c r="RBP33" s="255"/>
      <c r="RBQ33" s="255"/>
      <c r="RBR33" s="255"/>
      <c r="RBS33" s="255"/>
      <c r="RBT33" s="255"/>
      <c r="RBU33" s="255"/>
      <c r="RBV33" s="255"/>
      <c r="RBW33" s="255"/>
      <c r="RBX33" s="255"/>
      <c r="RBY33" s="255"/>
      <c r="RBZ33" s="255"/>
      <c r="RCA33" s="255"/>
      <c r="RCB33" s="255"/>
      <c r="RCC33" s="255"/>
      <c r="RCD33" s="255"/>
      <c r="RCE33" s="255"/>
      <c r="RCF33" s="255"/>
      <c r="RCG33" s="255"/>
      <c r="RCH33" s="255"/>
      <c r="RCI33" s="255"/>
      <c r="RCJ33" s="255"/>
      <c r="RCK33" s="255"/>
      <c r="RCL33" s="255"/>
      <c r="RCM33" s="255"/>
      <c r="RCN33" s="255"/>
      <c r="RCO33" s="255"/>
      <c r="RCP33" s="255"/>
      <c r="RCQ33" s="255"/>
      <c r="RCR33" s="255"/>
      <c r="RCS33" s="255"/>
      <c r="RCT33" s="255"/>
      <c r="RCU33" s="255"/>
      <c r="RCV33" s="255"/>
      <c r="RCW33" s="255"/>
      <c r="RCX33" s="255"/>
      <c r="RCY33" s="255"/>
      <c r="RCZ33" s="255"/>
      <c r="RDA33" s="255"/>
      <c r="RDB33" s="255"/>
      <c r="RDC33" s="255"/>
      <c r="RDD33" s="255"/>
      <c r="RDE33" s="255"/>
      <c r="RDF33" s="255"/>
      <c r="RDG33" s="255"/>
      <c r="RDH33" s="255"/>
      <c r="RDI33" s="255"/>
      <c r="RDJ33" s="255"/>
      <c r="RDK33" s="255"/>
      <c r="RDL33" s="255"/>
      <c r="RDM33" s="255"/>
      <c r="RDN33" s="255"/>
      <c r="RDO33" s="255"/>
      <c r="RDP33" s="255"/>
      <c r="RDQ33" s="255"/>
      <c r="RDR33" s="255"/>
      <c r="RDS33" s="255"/>
      <c r="RDT33" s="255"/>
      <c r="RDU33" s="255"/>
      <c r="RDV33" s="255"/>
      <c r="RDW33" s="255"/>
      <c r="RDX33" s="255"/>
      <c r="RDY33" s="255"/>
      <c r="RDZ33" s="255"/>
      <c r="REA33" s="255"/>
      <c r="REB33" s="255"/>
      <c r="REC33" s="255"/>
      <c r="RED33" s="255"/>
      <c r="REE33" s="255"/>
      <c r="REF33" s="255"/>
      <c r="REG33" s="255"/>
      <c r="REH33" s="255"/>
      <c r="REI33" s="255"/>
      <c r="REJ33" s="255"/>
      <c r="REK33" s="255"/>
      <c r="REL33" s="255"/>
      <c r="REM33" s="255"/>
      <c r="REN33" s="255"/>
      <c r="REO33" s="255"/>
      <c r="REP33" s="255"/>
      <c r="REQ33" s="255"/>
      <c r="RER33" s="255"/>
      <c r="RES33" s="255"/>
      <c r="RET33" s="255"/>
      <c r="REU33" s="255"/>
      <c r="REV33" s="255"/>
      <c r="REW33" s="255"/>
      <c r="REX33" s="255"/>
      <c r="REY33" s="255"/>
      <c r="REZ33" s="255"/>
      <c r="RFA33" s="255"/>
      <c r="RFB33" s="255"/>
      <c r="RFC33" s="255"/>
      <c r="RFD33" s="255"/>
      <c r="RFE33" s="255"/>
      <c r="RFF33" s="255"/>
      <c r="RFG33" s="255"/>
      <c r="RFH33" s="255"/>
      <c r="RFI33" s="255"/>
      <c r="RFJ33" s="255"/>
      <c r="RFK33" s="255"/>
      <c r="RFL33" s="255"/>
      <c r="RFM33" s="255"/>
      <c r="RFN33" s="255"/>
      <c r="RFO33" s="255"/>
      <c r="RFP33" s="255"/>
      <c r="RFQ33" s="255"/>
      <c r="RFR33" s="255"/>
      <c r="RFS33" s="255"/>
      <c r="RFT33" s="255"/>
      <c r="RFU33" s="255"/>
      <c r="RFV33" s="255"/>
      <c r="RFW33" s="255"/>
      <c r="RFX33" s="255"/>
      <c r="RFY33" s="255"/>
      <c r="RFZ33" s="255"/>
      <c r="RGA33" s="255"/>
      <c r="RGB33" s="255"/>
      <c r="RGC33" s="255"/>
      <c r="RGD33" s="255"/>
      <c r="RGE33" s="255"/>
      <c r="RGF33" s="255"/>
      <c r="RGG33" s="255"/>
      <c r="RGH33" s="255"/>
      <c r="RGI33" s="255"/>
      <c r="RGJ33" s="255"/>
      <c r="RGK33" s="255"/>
      <c r="RGL33" s="255"/>
      <c r="RGM33" s="255"/>
      <c r="RGN33" s="255"/>
      <c r="RGO33" s="255"/>
      <c r="RGP33" s="255"/>
      <c r="RGQ33" s="255"/>
      <c r="RGR33" s="255"/>
      <c r="RGS33" s="255"/>
      <c r="RGT33" s="255"/>
      <c r="RGU33" s="255"/>
      <c r="RGV33" s="255"/>
      <c r="RGW33" s="255"/>
      <c r="RGX33" s="255"/>
      <c r="RGY33" s="255"/>
      <c r="RGZ33" s="255"/>
      <c r="RHA33" s="255"/>
      <c r="RHB33" s="255"/>
      <c r="RHC33" s="255"/>
      <c r="RHD33" s="255"/>
      <c r="RHE33" s="255"/>
      <c r="RHF33" s="255"/>
      <c r="RHG33" s="255"/>
      <c r="RHH33" s="255"/>
      <c r="RHI33" s="255"/>
      <c r="RHJ33" s="255"/>
      <c r="RHK33" s="255"/>
      <c r="RHL33" s="255"/>
      <c r="RHM33" s="255"/>
      <c r="RHN33" s="255"/>
      <c r="RHO33" s="255"/>
      <c r="RHP33" s="255"/>
      <c r="RHQ33" s="255"/>
      <c r="RHR33" s="255"/>
      <c r="RHS33" s="255"/>
      <c r="RHT33" s="255"/>
      <c r="RHU33" s="255"/>
      <c r="RHV33" s="255"/>
      <c r="RHW33" s="255"/>
      <c r="RHX33" s="255"/>
      <c r="RHY33" s="255"/>
      <c r="RHZ33" s="255"/>
      <c r="RIA33" s="255"/>
      <c r="RIB33" s="255"/>
      <c r="RIC33" s="255"/>
      <c r="RID33" s="255"/>
      <c r="RIE33" s="255"/>
      <c r="RIF33" s="255"/>
      <c r="RIG33" s="255"/>
      <c r="RIH33" s="255"/>
      <c r="RII33" s="255"/>
      <c r="RIJ33" s="255"/>
      <c r="RIK33" s="255"/>
      <c r="RIL33" s="255"/>
      <c r="RIM33" s="255"/>
      <c r="RIN33" s="255"/>
      <c r="RIO33" s="255"/>
      <c r="RIP33" s="255"/>
      <c r="RIQ33" s="255"/>
      <c r="RIR33" s="255"/>
      <c r="RIS33" s="255"/>
      <c r="RIT33" s="255"/>
      <c r="RIU33" s="255"/>
      <c r="RIV33" s="255"/>
      <c r="RIW33" s="255"/>
      <c r="RIX33" s="255"/>
      <c r="RIY33" s="255"/>
      <c r="RIZ33" s="255"/>
      <c r="RJA33" s="255"/>
      <c r="RJB33" s="255"/>
      <c r="RJC33" s="255"/>
      <c r="RJD33" s="255"/>
      <c r="RJE33" s="255"/>
      <c r="RJF33" s="255"/>
      <c r="RJG33" s="255"/>
      <c r="RJH33" s="255"/>
      <c r="RJI33" s="255"/>
      <c r="RJJ33" s="255"/>
      <c r="RJK33" s="255"/>
      <c r="RJL33" s="255"/>
      <c r="RJM33" s="255"/>
      <c r="RJN33" s="255"/>
      <c r="RJO33" s="255"/>
      <c r="RJP33" s="255"/>
      <c r="RJQ33" s="255"/>
      <c r="RJR33" s="255"/>
      <c r="RJS33" s="255"/>
      <c r="RJT33" s="255"/>
      <c r="RJU33" s="255"/>
      <c r="RJV33" s="255"/>
      <c r="RJW33" s="255"/>
      <c r="RJX33" s="255"/>
      <c r="RJY33" s="255"/>
      <c r="RJZ33" s="255"/>
      <c r="RKA33" s="255"/>
      <c r="RKB33" s="255"/>
      <c r="RKC33" s="255"/>
      <c r="RKD33" s="255"/>
      <c r="RKE33" s="255"/>
      <c r="RKF33" s="255"/>
      <c r="RKG33" s="255"/>
      <c r="RKH33" s="255"/>
      <c r="RKI33" s="255"/>
      <c r="RKJ33" s="255"/>
      <c r="RKK33" s="255"/>
      <c r="RKL33" s="255"/>
      <c r="RKM33" s="255"/>
      <c r="RKN33" s="255"/>
      <c r="RKO33" s="255"/>
      <c r="RKP33" s="255"/>
      <c r="RKQ33" s="255"/>
      <c r="RKR33" s="255"/>
      <c r="RKS33" s="255"/>
      <c r="RKT33" s="255"/>
      <c r="RKU33" s="255"/>
      <c r="RKV33" s="255"/>
      <c r="RKW33" s="255"/>
      <c r="RKX33" s="255"/>
      <c r="RKY33" s="255"/>
      <c r="RKZ33" s="255"/>
      <c r="RLA33" s="255"/>
      <c r="RLB33" s="255"/>
      <c r="RLC33" s="255"/>
      <c r="RLD33" s="255"/>
      <c r="RLE33" s="255"/>
      <c r="RLF33" s="255"/>
      <c r="RLG33" s="255"/>
      <c r="RLH33" s="255"/>
      <c r="RLI33" s="255"/>
      <c r="RLJ33" s="255"/>
      <c r="RLK33" s="255"/>
      <c r="RLL33" s="255"/>
      <c r="RLM33" s="255"/>
      <c r="RLN33" s="255"/>
      <c r="RLO33" s="255"/>
      <c r="RLP33" s="255"/>
      <c r="RLQ33" s="255"/>
      <c r="RLR33" s="255"/>
      <c r="RLS33" s="255"/>
      <c r="RLT33" s="255"/>
      <c r="RLU33" s="255"/>
      <c r="RLV33" s="255"/>
      <c r="RLW33" s="255"/>
      <c r="RLX33" s="255"/>
      <c r="RLY33" s="255"/>
      <c r="RLZ33" s="255"/>
      <c r="RMA33" s="255"/>
      <c r="RMB33" s="255"/>
      <c r="RMC33" s="255"/>
      <c r="RMD33" s="255"/>
      <c r="RME33" s="255"/>
      <c r="RMF33" s="255"/>
      <c r="RMG33" s="255"/>
      <c r="RMH33" s="255"/>
      <c r="RMI33" s="255"/>
      <c r="RMJ33" s="255"/>
      <c r="RMK33" s="255"/>
      <c r="RML33" s="255"/>
      <c r="RMM33" s="255"/>
      <c r="RMN33" s="255"/>
      <c r="RMO33" s="255"/>
      <c r="RMP33" s="255"/>
      <c r="RMQ33" s="255"/>
      <c r="RMR33" s="255"/>
      <c r="RMS33" s="255"/>
      <c r="RMT33" s="255"/>
      <c r="RMU33" s="255"/>
      <c r="RMV33" s="255"/>
      <c r="RMW33" s="255"/>
      <c r="RMX33" s="255"/>
      <c r="RMY33" s="255"/>
      <c r="RMZ33" s="255"/>
      <c r="RNA33" s="255"/>
      <c r="RNB33" s="255"/>
      <c r="RNC33" s="255"/>
      <c r="RND33" s="255"/>
      <c r="RNE33" s="255"/>
      <c r="RNF33" s="255"/>
      <c r="RNG33" s="255"/>
      <c r="RNH33" s="255"/>
      <c r="RNI33" s="255"/>
      <c r="RNJ33" s="255"/>
      <c r="RNK33" s="255"/>
      <c r="RNL33" s="255"/>
      <c r="RNM33" s="255"/>
      <c r="RNN33" s="255"/>
      <c r="RNO33" s="255"/>
      <c r="RNP33" s="255"/>
      <c r="RNQ33" s="255"/>
      <c r="RNR33" s="255"/>
      <c r="RNS33" s="255"/>
      <c r="RNT33" s="255"/>
      <c r="RNU33" s="255"/>
      <c r="RNV33" s="255"/>
      <c r="RNW33" s="255"/>
      <c r="RNX33" s="255"/>
      <c r="RNY33" s="255"/>
      <c r="RNZ33" s="255"/>
      <c r="ROA33" s="255"/>
      <c r="ROB33" s="255"/>
      <c r="ROC33" s="255"/>
      <c r="ROD33" s="255"/>
      <c r="ROE33" s="255"/>
      <c r="ROF33" s="255"/>
      <c r="ROG33" s="255"/>
      <c r="ROH33" s="255"/>
      <c r="ROI33" s="255"/>
      <c r="ROJ33" s="255"/>
      <c r="ROK33" s="255"/>
      <c r="ROL33" s="255"/>
      <c r="ROM33" s="255"/>
      <c r="RON33" s="255"/>
      <c r="ROO33" s="255"/>
      <c r="ROP33" s="255"/>
      <c r="ROQ33" s="255"/>
      <c r="ROR33" s="255"/>
      <c r="ROS33" s="255"/>
      <c r="ROT33" s="255"/>
      <c r="ROU33" s="255"/>
      <c r="ROV33" s="255"/>
      <c r="ROW33" s="255"/>
      <c r="ROX33" s="255"/>
      <c r="ROY33" s="255"/>
      <c r="ROZ33" s="255"/>
      <c r="RPA33" s="255"/>
      <c r="RPB33" s="255"/>
      <c r="RPC33" s="255"/>
      <c r="RPD33" s="255"/>
      <c r="RPE33" s="255"/>
      <c r="RPF33" s="255"/>
      <c r="RPG33" s="255"/>
      <c r="RPH33" s="255"/>
      <c r="RPI33" s="255"/>
      <c r="RPJ33" s="255"/>
      <c r="RPK33" s="255"/>
      <c r="RPL33" s="255"/>
      <c r="RPM33" s="255"/>
      <c r="RPN33" s="255"/>
      <c r="RPO33" s="255"/>
      <c r="RPP33" s="255"/>
      <c r="RPQ33" s="255"/>
      <c r="RPR33" s="255"/>
      <c r="RPS33" s="255"/>
      <c r="RPT33" s="255"/>
      <c r="RPU33" s="255"/>
      <c r="RPV33" s="255"/>
      <c r="RPW33" s="255"/>
      <c r="RPX33" s="255"/>
      <c r="RPY33" s="255"/>
      <c r="RPZ33" s="255"/>
      <c r="RQA33" s="255"/>
      <c r="RQB33" s="255"/>
      <c r="RQC33" s="255"/>
      <c r="RQD33" s="255"/>
      <c r="RQE33" s="255"/>
      <c r="RQF33" s="255"/>
      <c r="RQG33" s="255"/>
      <c r="RQH33" s="255"/>
      <c r="RQI33" s="255"/>
      <c r="RQJ33" s="255"/>
      <c r="RQK33" s="255"/>
      <c r="RQL33" s="255"/>
      <c r="RQM33" s="255"/>
      <c r="RQN33" s="255"/>
      <c r="RQO33" s="255"/>
      <c r="RQP33" s="255"/>
      <c r="RQQ33" s="255"/>
      <c r="RQR33" s="255"/>
      <c r="RQS33" s="255"/>
      <c r="RQT33" s="255"/>
      <c r="RQU33" s="255"/>
      <c r="RQV33" s="255"/>
      <c r="RQW33" s="255"/>
      <c r="RQX33" s="255"/>
      <c r="RQY33" s="255"/>
      <c r="RQZ33" s="255"/>
      <c r="RRA33" s="255"/>
      <c r="RRB33" s="255"/>
      <c r="RRC33" s="255"/>
      <c r="RRD33" s="255"/>
      <c r="RRE33" s="255"/>
      <c r="RRF33" s="255"/>
      <c r="RRG33" s="255"/>
      <c r="RRH33" s="255"/>
      <c r="RRI33" s="255"/>
      <c r="RRJ33" s="255"/>
      <c r="RRK33" s="255"/>
      <c r="RRL33" s="255"/>
      <c r="RRM33" s="255"/>
      <c r="RRN33" s="255"/>
      <c r="RRO33" s="255"/>
      <c r="RRP33" s="255"/>
      <c r="RRQ33" s="255"/>
      <c r="RRR33" s="255"/>
      <c r="RRS33" s="255"/>
      <c r="RRT33" s="255"/>
      <c r="RRU33" s="255"/>
      <c r="RRV33" s="255"/>
      <c r="RRW33" s="255"/>
      <c r="RRX33" s="255"/>
      <c r="RRY33" s="255"/>
      <c r="RRZ33" s="255"/>
      <c r="RSA33" s="255"/>
      <c r="RSB33" s="255"/>
      <c r="RSC33" s="255"/>
      <c r="RSD33" s="255"/>
      <c r="RSE33" s="255"/>
      <c r="RSF33" s="255"/>
      <c r="RSG33" s="255"/>
      <c r="RSH33" s="255"/>
      <c r="RSI33" s="255"/>
      <c r="RSJ33" s="255"/>
      <c r="RSK33" s="255"/>
      <c r="RSL33" s="255"/>
      <c r="RSM33" s="255"/>
      <c r="RSN33" s="255"/>
      <c r="RSO33" s="255"/>
      <c r="RSP33" s="255"/>
      <c r="RSQ33" s="255"/>
      <c r="RSR33" s="255"/>
      <c r="RSS33" s="255"/>
      <c r="RST33" s="255"/>
      <c r="RSU33" s="255"/>
      <c r="RSV33" s="255"/>
      <c r="RSW33" s="255"/>
      <c r="RSX33" s="255"/>
      <c r="RSY33" s="255"/>
      <c r="RSZ33" s="255"/>
      <c r="RTA33" s="255"/>
      <c r="RTB33" s="255"/>
      <c r="RTC33" s="255"/>
      <c r="RTD33" s="255"/>
      <c r="RTE33" s="255"/>
      <c r="RTF33" s="255"/>
      <c r="RTG33" s="255"/>
      <c r="RTH33" s="255"/>
      <c r="RTI33" s="255"/>
      <c r="RTJ33" s="255"/>
      <c r="RTK33" s="255"/>
      <c r="RTL33" s="255"/>
      <c r="RTM33" s="255"/>
      <c r="RTN33" s="255"/>
      <c r="RTO33" s="255"/>
      <c r="RTP33" s="255"/>
      <c r="RTQ33" s="255"/>
      <c r="RTR33" s="255"/>
      <c r="RTS33" s="255"/>
      <c r="RTT33" s="255"/>
      <c r="RTU33" s="255"/>
      <c r="RTV33" s="255"/>
      <c r="RTW33" s="255"/>
      <c r="RTX33" s="255"/>
      <c r="RTY33" s="255"/>
      <c r="RTZ33" s="255"/>
      <c r="RUA33" s="255"/>
      <c r="RUB33" s="255"/>
      <c r="RUC33" s="255"/>
      <c r="RUD33" s="255"/>
      <c r="RUE33" s="255"/>
      <c r="RUF33" s="255"/>
      <c r="RUG33" s="255"/>
      <c r="RUH33" s="255"/>
      <c r="RUI33" s="255"/>
      <c r="RUJ33" s="255"/>
      <c r="RUK33" s="255"/>
      <c r="RUL33" s="255"/>
      <c r="RUM33" s="255"/>
      <c r="RUN33" s="255"/>
      <c r="RUO33" s="255"/>
      <c r="RUP33" s="255"/>
      <c r="RUQ33" s="255"/>
      <c r="RUR33" s="255"/>
      <c r="RUS33" s="255"/>
      <c r="RUT33" s="255"/>
      <c r="RUU33" s="255"/>
      <c r="RUV33" s="255"/>
      <c r="RUW33" s="255"/>
      <c r="RUX33" s="255"/>
      <c r="RUY33" s="255"/>
      <c r="RUZ33" s="255"/>
      <c r="RVA33" s="255"/>
      <c r="RVB33" s="255"/>
      <c r="RVC33" s="255"/>
      <c r="RVD33" s="255"/>
      <c r="RVE33" s="255"/>
      <c r="RVF33" s="255"/>
      <c r="RVG33" s="255"/>
      <c r="RVH33" s="255"/>
      <c r="RVI33" s="255"/>
      <c r="RVJ33" s="255"/>
      <c r="RVK33" s="255"/>
      <c r="RVL33" s="255"/>
      <c r="RVM33" s="255"/>
      <c r="RVN33" s="255"/>
      <c r="RVO33" s="255"/>
      <c r="RVP33" s="255"/>
      <c r="RVQ33" s="255"/>
      <c r="RVR33" s="255"/>
      <c r="RVS33" s="255"/>
      <c r="RVT33" s="255"/>
      <c r="RVU33" s="255"/>
      <c r="RVV33" s="255"/>
      <c r="RVW33" s="255"/>
      <c r="RVX33" s="255"/>
      <c r="RVY33" s="255"/>
      <c r="RVZ33" s="255"/>
      <c r="RWA33" s="255"/>
      <c r="RWB33" s="255"/>
      <c r="RWC33" s="255"/>
      <c r="RWD33" s="255"/>
      <c r="RWE33" s="255"/>
      <c r="RWF33" s="255"/>
      <c r="RWG33" s="255"/>
      <c r="RWH33" s="255"/>
      <c r="RWI33" s="255"/>
      <c r="RWJ33" s="255"/>
      <c r="RWK33" s="255"/>
      <c r="RWL33" s="255"/>
      <c r="RWM33" s="255"/>
      <c r="RWN33" s="255"/>
      <c r="RWO33" s="255"/>
      <c r="RWP33" s="255"/>
      <c r="RWQ33" s="255"/>
      <c r="RWR33" s="255"/>
      <c r="RWS33" s="255"/>
      <c r="RWT33" s="255"/>
      <c r="RWU33" s="255"/>
      <c r="RWV33" s="255"/>
      <c r="RWW33" s="255"/>
      <c r="RWX33" s="255"/>
      <c r="RWY33" s="255"/>
      <c r="RWZ33" s="255"/>
      <c r="RXA33" s="255"/>
      <c r="RXB33" s="255"/>
      <c r="RXC33" s="255"/>
      <c r="RXD33" s="255"/>
      <c r="RXE33" s="255"/>
      <c r="RXF33" s="255"/>
      <c r="RXG33" s="255"/>
      <c r="RXH33" s="255"/>
      <c r="RXI33" s="255"/>
      <c r="RXJ33" s="255"/>
      <c r="RXK33" s="255"/>
      <c r="RXL33" s="255"/>
      <c r="RXM33" s="255"/>
      <c r="RXN33" s="255"/>
      <c r="RXO33" s="255"/>
      <c r="RXP33" s="255"/>
      <c r="RXQ33" s="255"/>
      <c r="RXR33" s="255"/>
      <c r="RXS33" s="255"/>
      <c r="RXT33" s="255"/>
      <c r="RXU33" s="255"/>
      <c r="RXV33" s="255"/>
      <c r="RXW33" s="255"/>
      <c r="RXX33" s="255"/>
      <c r="RXY33" s="255"/>
      <c r="RXZ33" s="255"/>
      <c r="RYA33" s="255"/>
      <c r="RYB33" s="255"/>
      <c r="RYC33" s="255"/>
      <c r="RYD33" s="255"/>
      <c r="RYE33" s="255"/>
      <c r="RYF33" s="255"/>
      <c r="RYG33" s="255"/>
      <c r="RYH33" s="255"/>
      <c r="RYI33" s="255"/>
      <c r="RYJ33" s="255"/>
      <c r="RYK33" s="255"/>
      <c r="RYL33" s="255"/>
      <c r="RYM33" s="255"/>
      <c r="RYN33" s="255"/>
      <c r="RYO33" s="255"/>
      <c r="RYP33" s="255"/>
      <c r="RYQ33" s="255"/>
      <c r="RYR33" s="255"/>
      <c r="RYS33" s="255"/>
      <c r="RYT33" s="255"/>
      <c r="RYU33" s="255"/>
      <c r="RYV33" s="255"/>
      <c r="RYW33" s="255"/>
      <c r="RYX33" s="255"/>
      <c r="RYY33" s="255"/>
      <c r="RYZ33" s="255"/>
      <c r="RZA33" s="255"/>
      <c r="RZB33" s="255"/>
      <c r="RZC33" s="255"/>
      <c r="RZD33" s="255"/>
      <c r="RZE33" s="255"/>
      <c r="RZF33" s="255"/>
      <c r="RZG33" s="255"/>
      <c r="RZH33" s="255"/>
      <c r="RZI33" s="255"/>
      <c r="RZJ33" s="255"/>
      <c r="RZK33" s="255"/>
      <c r="RZL33" s="255"/>
      <c r="RZM33" s="255"/>
      <c r="RZN33" s="255"/>
      <c r="RZO33" s="255"/>
      <c r="RZP33" s="255"/>
      <c r="RZQ33" s="255"/>
      <c r="RZR33" s="255"/>
      <c r="RZS33" s="255"/>
      <c r="RZT33" s="255"/>
      <c r="RZU33" s="255"/>
      <c r="RZV33" s="255"/>
      <c r="RZW33" s="255"/>
      <c r="RZX33" s="255"/>
      <c r="RZY33" s="255"/>
      <c r="RZZ33" s="255"/>
      <c r="SAA33" s="255"/>
      <c r="SAB33" s="255"/>
      <c r="SAC33" s="255"/>
      <c r="SAD33" s="255"/>
      <c r="SAE33" s="255"/>
      <c r="SAF33" s="255"/>
      <c r="SAG33" s="255"/>
      <c r="SAH33" s="255"/>
      <c r="SAI33" s="255"/>
      <c r="SAJ33" s="255"/>
      <c r="SAK33" s="255"/>
      <c r="SAL33" s="255"/>
      <c r="SAM33" s="255"/>
      <c r="SAN33" s="255"/>
      <c r="SAO33" s="255"/>
      <c r="SAP33" s="255"/>
      <c r="SAQ33" s="255"/>
      <c r="SAR33" s="255"/>
      <c r="SAS33" s="255"/>
      <c r="SAT33" s="255"/>
      <c r="SAU33" s="255"/>
      <c r="SAV33" s="255"/>
      <c r="SAW33" s="255"/>
      <c r="SAX33" s="255"/>
      <c r="SAY33" s="255"/>
      <c r="SAZ33" s="255"/>
      <c r="SBA33" s="255"/>
      <c r="SBB33" s="255"/>
      <c r="SBC33" s="255"/>
      <c r="SBD33" s="255"/>
      <c r="SBE33" s="255"/>
      <c r="SBF33" s="255"/>
      <c r="SBG33" s="255"/>
      <c r="SBH33" s="255"/>
      <c r="SBI33" s="255"/>
      <c r="SBJ33" s="255"/>
      <c r="SBK33" s="255"/>
      <c r="SBL33" s="255"/>
      <c r="SBM33" s="255"/>
      <c r="SBN33" s="255"/>
      <c r="SBO33" s="255"/>
      <c r="SBP33" s="255"/>
      <c r="SBQ33" s="255"/>
      <c r="SBR33" s="255"/>
      <c r="SBS33" s="255"/>
      <c r="SBT33" s="255"/>
      <c r="SBU33" s="255"/>
      <c r="SBV33" s="255"/>
      <c r="SBW33" s="255"/>
      <c r="SBX33" s="255"/>
      <c r="SBY33" s="255"/>
      <c r="SBZ33" s="255"/>
      <c r="SCA33" s="255"/>
      <c r="SCB33" s="255"/>
      <c r="SCC33" s="255"/>
      <c r="SCD33" s="255"/>
      <c r="SCE33" s="255"/>
      <c r="SCF33" s="255"/>
      <c r="SCG33" s="255"/>
      <c r="SCH33" s="255"/>
      <c r="SCI33" s="255"/>
      <c r="SCJ33" s="255"/>
      <c r="SCK33" s="255"/>
      <c r="SCL33" s="255"/>
      <c r="SCM33" s="255"/>
      <c r="SCN33" s="255"/>
      <c r="SCO33" s="255"/>
      <c r="SCP33" s="255"/>
      <c r="SCQ33" s="255"/>
      <c r="SCR33" s="255"/>
      <c r="SCS33" s="255"/>
      <c r="SCT33" s="255"/>
      <c r="SCU33" s="255"/>
      <c r="SCV33" s="255"/>
      <c r="SCW33" s="255"/>
      <c r="SCX33" s="255"/>
      <c r="SCY33" s="255"/>
      <c r="SCZ33" s="255"/>
      <c r="SDA33" s="255"/>
      <c r="SDB33" s="255"/>
      <c r="SDC33" s="255"/>
      <c r="SDD33" s="255"/>
      <c r="SDE33" s="255"/>
      <c r="SDF33" s="255"/>
      <c r="SDG33" s="255"/>
      <c r="SDH33" s="255"/>
      <c r="SDI33" s="255"/>
      <c r="SDJ33" s="255"/>
      <c r="SDK33" s="255"/>
      <c r="SDL33" s="255"/>
      <c r="SDM33" s="255"/>
      <c r="SDN33" s="255"/>
      <c r="SDO33" s="255"/>
      <c r="SDP33" s="255"/>
      <c r="SDQ33" s="255"/>
      <c r="SDR33" s="255"/>
      <c r="SDS33" s="255"/>
      <c r="SDT33" s="255"/>
      <c r="SDU33" s="255"/>
      <c r="SDV33" s="255"/>
      <c r="SDW33" s="255"/>
      <c r="SDX33" s="255"/>
      <c r="SDY33" s="255"/>
      <c r="SDZ33" s="255"/>
      <c r="SEA33" s="255"/>
      <c r="SEB33" s="255"/>
      <c r="SEC33" s="255"/>
      <c r="SED33" s="255"/>
      <c r="SEE33" s="255"/>
      <c r="SEF33" s="255"/>
      <c r="SEG33" s="255"/>
      <c r="SEH33" s="255"/>
      <c r="SEI33" s="255"/>
      <c r="SEJ33" s="255"/>
      <c r="SEK33" s="255"/>
      <c r="SEL33" s="255"/>
      <c r="SEM33" s="255"/>
      <c r="SEN33" s="255"/>
      <c r="SEO33" s="255"/>
      <c r="SEP33" s="255"/>
      <c r="SEQ33" s="255"/>
      <c r="SER33" s="255"/>
      <c r="SES33" s="255"/>
      <c r="SET33" s="255"/>
      <c r="SEU33" s="255"/>
      <c r="SEV33" s="255"/>
      <c r="SEW33" s="255"/>
      <c r="SEX33" s="255"/>
      <c r="SEY33" s="255"/>
      <c r="SEZ33" s="255"/>
      <c r="SFA33" s="255"/>
      <c r="SFB33" s="255"/>
      <c r="SFC33" s="255"/>
      <c r="SFD33" s="255"/>
      <c r="SFE33" s="255"/>
      <c r="SFF33" s="255"/>
      <c r="SFG33" s="255"/>
      <c r="SFH33" s="255"/>
      <c r="SFI33" s="255"/>
      <c r="SFJ33" s="255"/>
      <c r="SFK33" s="255"/>
      <c r="SFL33" s="255"/>
      <c r="SFM33" s="255"/>
      <c r="SFN33" s="255"/>
      <c r="SFO33" s="255"/>
      <c r="SFP33" s="255"/>
      <c r="SFQ33" s="255"/>
      <c r="SFR33" s="255"/>
      <c r="SFS33" s="255"/>
      <c r="SFT33" s="255"/>
      <c r="SFU33" s="255"/>
      <c r="SFV33" s="255"/>
      <c r="SFW33" s="255"/>
      <c r="SFX33" s="255"/>
      <c r="SFY33" s="255"/>
      <c r="SFZ33" s="255"/>
      <c r="SGA33" s="255"/>
      <c r="SGB33" s="255"/>
      <c r="SGC33" s="255"/>
      <c r="SGD33" s="255"/>
      <c r="SGE33" s="255"/>
      <c r="SGF33" s="255"/>
      <c r="SGG33" s="255"/>
      <c r="SGH33" s="255"/>
      <c r="SGI33" s="255"/>
      <c r="SGJ33" s="255"/>
      <c r="SGK33" s="255"/>
      <c r="SGL33" s="255"/>
      <c r="SGM33" s="255"/>
      <c r="SGN33" s="255"/>
      <c r="SGO33" s="255"/>
      <c r="SGP33" s="255"/>
      <c r="SGQ33" s="255"/>
      <c r="SGR33" s="255"/>
      <c r="SGS33" s="255"/>
      <c r="SGT33" s="255"/>
      <c r="SGU33" s="255"/>
      <c r="SGV33" s="255"/>
      <c r="SGW33" s="255"/>
      <c r="SGX33" s="255"/>
      <c r="SGY33" s="255"/>
      <c r="SGZ33" s="255"/>
      <c r="SHA33" s="255"/>
      <c r="SHB33" s="255"/>
      <c r="SHC33" s="255"/>
      <c r="SHD33" s="255"/>
      <c r="SHE33" s="255"/>
      <c r="SHF33" s="255"/>
      <c r="SHG33" s="255"/>
      <c r="SHH33" s="255"/>
      <c r="SHI33" s="255"/>
      <c r="SHJ33" s="255"/>
      <c r="SHK33" s="255"/>
      <c r="SHL33" s="255"/>
      <c r="SHM33" s="255"/>
      <c r="SHN33" s="255"/>
      <c r="SHO33" s="255"/>
      <c r="SHP33" s="255"/>
      <c r="SHQ33" s="255"/>
      <c r="SHR33" s="255"/>
      <c r="SHS33" s="255"/>
      <c r="SHT33" s="255"/>
      <c r="SHU33" s="255"/>
      <c r="SHV33" s="255"/>
      <c r="SHW33" s="255"/>
      <c r="SHX33" s="255"/>
      <c r="SHY33" s="255"/>
      <c r="SHZ33" s="255"/>
      <c r="SIA33" s="255"/>
      <c r="SIB33" s="255"/>
      <c r="SIC33" s="255"/>
      <c r="SID33" s="255"/>
      <c r="SIE33" s="255"/>
      <c r="SIF33" s="255"/>
      <c r="SIG33" s="255"/>
      <c r="SIH33" s="255"/>
      <c r="SII33" s="255"/>
      <c r="SIJ33" s="255"/>
      <c r="SIK33" s="255"/>
      <c r="SIL33" s="255"/>
      <c r="SIM33" s="255"/>
      <c r="SIN33" s="255"/>
      <c r="SIO33" s="255"/>
      <c r="SIP33" s="255"/>
      <c r="SIQ33" s="255"/>
      <c r="SIR33" s="255"/>
      <c r="SIS33" s="255"/>
      <c r="SIT33" s="255"/>
      <c r="SIU33" s="255"/>
      <c r="SIV33" s="255"/>
      <c r="SIW33" s="255"/>
      <c r="SIX33" s="255"/>
      <c r="SIY33" s="255"/>
      <c r="SIZ33" s="255"/>
      <c r="SJA33" s="255"/>
      <c r="SJB33" s="255"/>
      <c r="SJC33" s="255"/>
      <c r="SJD33" s="255"/>
      <c r="SJE33" s="255"/>
      <c r="SJF33" s="255"/>
      <c r="SJG33" s="255"/>
      <c r="SJH33" s="255"/>
      <c r="SJI33" s="255"/>
      <c r="SJJ33" s="255"/>
      <c r="SJK33" s="255"/>
      <c r="SJL33" s="255"/>
      <c r="SJM33" s="255"/>
      <c r="SJN33" s="255"/>
      <c r="SJO33" s="255"/>
      <c r="SJP33" s="255"/>
      <c r="SJQ33" s="255"/>
      <c r="SJR33" s="255"/>
      <c r="SJS33" s="255"/>
      <c r="SJT33" s="255"/>
      <c r="SJU33" s="255"/>
      <c r="SJV33" s="255"/>
      <c r="SJW33" s="255"/>
      <c r="SJX33" s="255"/>
      <c r="SJY33" s="255"/>
      <c r="SJZ33" s="255"/>
      <c r="SKA33" s="255"/>
      <c r="SKB33" s="255"/>
      <c r="SKC33" s="255"/>
      <c r="SKD33" s="255"/>
      <c r="SKE33" s="255"/>
      <c r="SKF33" s="255"/>
      <c r="SKG33" s="255"/>
      <c r="SKH33" s="255"/>
      <c r="SKI33" s="255"/>
      <c r="SKJ33" s="255"/>
      <c r="SKK33" s="255"/>
      <c r="SKL33" s="255"/>
      <c r="SKM33" s="255"/>
      <c r="SKN33" s="255"/>
      <c r="SKO33" s="255"/>
      <c r="SKP33" s="255"/>
      <c r="SKQ33" s="255"/>
      <c r="SKR33" s="255"/>
      <c r="SKS33" s="255"/>
      <c r="SKT33" s="255"/>
      <c r="SKU33" s="255"/>
      <c r="SKV33" s="255"/>
      <c r="SKW33" s="255"/>
      <c r="SKX33" s="255"/>
      <c r="SKY33" s="255"/>
      <c r="SKZ33" s="255"/>
      <c r="SLA33" s="255"/>
      <c r="SLB33" s="255"/>
      <c r="SLC33" s="255"/>
      <c r="SLD33" s="255"/>
      <c r="SLE33" s="255"/>
      <c r="SLF33" s="255"/>
      <c r="SLG33" s="255"/>
      <c r="SLH33" s="255"/>
      <c r="SLI33" s="255"/>
      <c r="SLJ33" s="255"/>
      <c r="SLK33" s="255"/>
      <c r="SLL33" s="255"/>
      <c r="SLM33" s="255"/>
      <c r="SLN33" s="255"/>
      <c r="SLO33" s="255"/>
      <c r="SLP33" s="255"/>
      <c r="SLQ33" s="255"/>
      <c r="SLR33" s="255"/>
      <c r="SLS33" s="255"/>
      <c r="SLT33" s="255"/>
      <c r="SLU33" s="255"/>
      <c r="SLV33" s="255"/>
      <c r="SLW33" s="255"/>
      <c r="SLX33" s="255"/>
      <c r="SLY33" s="255"/>
      <c r="SLZ33" s="255"/>
      <c r="SMA33" s="255"/>
      <c r="SMB33" s="255"/>
      <c r="SMC33" s="255"/>
      <c r="SMD33" s="255"/>
      <c r="SME33" s="255"/>
      <c r="SMF33" s="255"/>
      <c r="SMG33" s="255"/>
      <c r="SMH33" s="255"/>
      <c r="SMI33" s="255"/>
      <c r="SMJ33" s="255"/>
      <c r="SMK33" s="255"/>
      <c r="SML33" s="255"/>
      <c r="SMM33" s="255"/>
      <c r="SMN33" s="255"/>
      <c r="SMO33" s="255"/>
      <c r="SMP33" s="255"/>
      <c r="SMQ33" s="255"/>
      <c r="SMR33" s="255"/>
      <c r="SMS33" s="255"/>
      <c r="SMT33" s="255"/>
      <c r="SMU33" s="255"/>
      <c r="SMV33" s="255"/>
      <c r="SMW33" s="255"/>
      <c r="SMX33" s="255"/>
      <c r="SMY33" s="255"/>
      <c r="SMZ33" s="255"/>
      <c r="SNA33" s="255"/>
      <c r="SNB33" s="255"/>
      <c r="SNC33" s="255"/>
      <c r="SND33" s="255"/>
      <c r="SNE33" s="255"/>
      <c r="SNF33" s="255"/>
      <c r="SNG33" s="255"/>
      <c r="SNH33" s="255"/>
      <c r="SNI33" s="255"/>
      <c r="SNJ33" s="255"/>
      <c r="SNK33" s="255"/>
      <c r="SNL33" s="255"/>
      <c r="SNM33" s="255"/>
      <c r="SNN33" s="255"/>
      <c r="SNO33" s="255"/>
      <c r="SNP33" s="255"/>
      <c r="SNQ33" s="255"/>
      <c r="SNR33" s="255"/>
      <c r="SNS33" s="255"/>
      <c r="SNT33" s="255"/>
      <c r="SNU33" s="255"/>
      <c r="SNV33" s="255"/>
      <c r="SNW33" s="255"/>
      <c r="SNX33" s="255"/>
      <c r="SNY33" s="255"/>
      <c r="SNZ33" s="255"/>
      <c r="SOA33" s="255"/>
      <c r="SOB33" s="255"/>
      <c r="SOC33" s="255"/>
      <c r="SOD33" s="255"/>
      <c r="SOE33" s="255"/>
      <c r="SOF33" s="255"/>
      <c r="SOG33" s="255"/>
      <c r="SOH33" s="255"/>
      <c r="SOI33" s="255"/>
      <c r="SOJ33" s="255"/>
      <c r="SOK33" s="255"/>
      <c r="SOL33" s="255"/>
      <c r="SOM33" s="255"/>
      <c r="SON33" s="255"/>
      <c r="SOO33" s="255"/>
      <c r="SOP33" s="255"/>
      <c r="SOQ33" s="255"/>
      <c r="SOR33" s="255"/>
      <c r="SOS33" s="255"/>
      <c r="SOT33" s="255"/>
      <c r="SOU33" s="255"/>
      <c r="SOV33" s="255"/>
      <c r="SOW33" s="255"/>
      <c r="SOX33" s="255"/>
      <c r="SOY33" s="255"/>
      <c r="SOZ33" s="255"/>
      <c r="SPA33" s="255"/>
      <c r="SPB33" s="255"/>
      <c r="SPC33" s="255"/>
      <c r="SPD33" s="255"/>
      <c r="SPE33" s="255"/>
      <c r="SPF33" s="255"/>
      <c r="SPG33" s="255"/>
      <c r="SPH33" s="255"/>
      <c r="SPI33" s="255"/>
      <c r="SPJ33" s="255"/>
      <c r="SPK33" s="255"/>
      <c r="SPL33" s="255"/>
      <c r="SPM33" s="255"/>
      <c r="SPN33" s="255"/>
      <c r="SPO33" s="255"/>
      <c r="SPP33" s="255"/>
      <c r="SPQ33" s="255"/>
      <c r="SPR33" s="255"/>
      <c r="SPS33" s="255"/>
      <c r="SPT33" s="255"/>
      <c r="SPU33" s="255"/>
      <c r="SPV33" s="255"/>
      <c r="SPW33" s="255"/>
      <c r="SPX33" s="255"/>
      <c r="SPY33" s="255"/>
      <c r="SPZ33" s="255"/>
      <c r="SQA33" s="255"/>
      <c r="SQB33" s="255"/>
      <c r="SQC33" s="255"/>
      <c r="SQD33" s="255"/>
      <c r="SQE33" s="255"/>
      <c r="SQF33" s="255"/>
      <c r="SQG33" s="255"/>
      <c r="SQH33" s="255"/>
      <c r="SQI33" s="255"/>
      <c r="SQJ33" s="255"/>
      <c r="SQK33" s="255"/>
      <c r="SQL33" s="255"/>
      <c r="SQM33" s="255"/>
      <c r="SQN33" s="255"/>
      <c r="SQO33" s="255"/>
      <c r="SQP33" s="255"/>
      <c r="SQQ33" s="255"/>
      <c r="SQR33" s="255"/>
      <c r="SQS33" s="255"/>
      <c r="SQT33" s="255"/>
      <c r="SQU33" s="255"/>
      <c r="SQV33" s="255"/>
      <c r="SQW33" s="255"/>
      <c r="SQX33" s="255"/>
      <c r="SQY33" s="255"/>
      <c r="SQZ33" s="255"/>
      <c r="SRA33" s="255"/>
      <c r="SRB33" s="255"/>
      <c r="SRC33" s="255"/>
      <c r="SRD33" s="255"/>
      <c r="SRE33" s="255"/>
      <c r="SRF33" s="255"/>
      <c r="SRG33" s="255"/>
      <c r="SRH33" s="255"/>
      <c r="SRI33" s="255"/>
      <c r="SRJ33" s="255"/>
      <c r="SRK33" s="255"/>
      <c r="SRL33" s="255"/>
      <c r="SRM33" s="255"/>
      <c r="SRN33" s="255"/>
      <c r="SRO33" s="255"/>
      <c r="SRP33" s="255"/>
      <c r="SRQ33" s="255"/>
      <c r="SRR33" s="255"/>
      <c r="SRS33" s="255"/>
      <c r="SRT33" s="255"/>
      <c r="SRU33" s="255"/>
      <c r="SRV33" s="255"/>
      <c r="SRW33" s="255"/>
      <c r="SRX33" s="255"/>
      <c r="SRY33" s="255"/>
      <c r="SRZ33" s="255"/>
      <c r="SSA33" s="255"/>
      <c r="SSB33" s="255"/>
      <c r="SSC33" s="255"/>
      <c r="SSD33" s="255"/>
      <c r="SSE33" s="255"/>
      <c r="SSF33" s="255"/>
      <c r="SSG33" s="255"/>
      <c r="SSH33" s="255"/>
      <c r="SSI33" s="255"/>
      <c r="SSJ33" s="255"/>
      <c r="SSK33" s="255"/>
      <c r="SSL33" s="255"/>
      <c r="SSM33" s="255"/>
      <c r="SSN33" s="255"/>
      <c r="SSO33" s="255"/>
      <c r="SSP33" s="255"/>
      <c r="SSQ33" s="255"/>
      <c r="SSR33" s="255"/>
      <c r="SSS33" s="255"/>
      <c r="SST33" s="255"/>
      <c r="SSU33" s="255"/>
      <c r="SSV33" s="255"/>
      <c r="SSW33" s="255"/>
      <c r="SSX33" s="255"/>
      <c r="SSY33" s="255"/>
      <c r="SSZ33" s="255"/>
      <c r="STA33" s="255"/>
      <c r="STB33" s="255"/>
      <c r="STC33" s="255"/>
      <c r="STD33" s="255"/>
      <c r="STE33" s="255"/>
      <c r="STF33" s="255"/>
      <c r="STG33" s="255"/>
      <c r="STH33" s="255"/>
      <c r="STI33" s="255"/>
      <c r="STJ33" s="255"/>
      <c r="STK33" s="255"/>
      <c r="STL33" s="255"/>
      <c r="STM33" s="255"/>
      <c r="STN33" s="255"/>
      <c r="STO33" s="255"/>
      <c r="STP33" s="255"/>
      <c r="STQ33" s="255"/>
      <c r="STR33" s="255"/>
      <c r="STS33" s="255"/>
      <c r="STT33" s="255"/>
      <c r="STU33" s="255"/>
      <c r="STV33" s="255"/>
      <c r="STW33" s="255"/>
      <c r="STX33" s="255"/>
      <c r="STY33" s="255"/>
      <c r="STZ33" s="255"/>
      <c r="SUA33" s="255"/>
      <c r="SUB33" s="255"/>
      <c r="SUC33" s="255"/>
      <c r="SUD33" s="255"/>
      <c r="SUE33" s="255"/>
      <c r="SUF33" s="255"/>
      <c r="SUG33" s="255"/>
      <c r="SUH33" s="255"/>
      <c r="SUI33" s="255"/>
      <c r="SUJ33" s="255"/>
      <c r="SUK33" s="255"/>
      <c r="SUL33" s="255"/>
      <c r="SUM33" s="255"/>
      <c r="SUN33" s="255"/>
      <c r="SUO33" s="255"/>
      <c r="SUP33" s="255"/>
      <c r="SUQ33" s="255"/>
      <c r="SUR33" s="255"/>
      <c r="SUS33" s="255"/>
      <c r="SUT33" s="255"/>
      <c r="SUU33" s="255"/>
      <c r="SUV33" s="255"/>
      <c r="SUW33" s="255"/>
      <c r="SUX33" s="255"/>
      <c r="SUY33" s="255"/>
      <c r="SUZ33" s="255"/>
      <c r="SVA33" s="255"/>
      <c r="SVB33" s="255"/>
      <c r="SVC33" s="255"/>
      <c r="SVD33" s="255"/>
      <c r="SVE33" s="255"/>
      <c r="SVF33" s="255"/>
      <c r="SVG33" s="255"/>
      <c r="SVH33" s="255"/>
      <c r="SVI33" s="255"/>
      <c r="SVJ33" s="255"/>
      <c r="SVK33" s="255"/>
      <c r="SVL33" s="255"/>
      <c r="SVM33" s="255"/>
      <c r="SVN33" s="255"/>
      <c r="SVO33" s="255"/>
      <c r="SVP33" s="255"/>
      <c r="SVQ33" s="255"/>
      <c r="SVR33" s="255"/>
      <c r="SVS33" s="255"/>
      <c r="SVT33" s="255"/>
      <c r="SVU33" s="255"/>
      <c r="SVV33" s="255"/>
      <c r="SVW33" s="255"/>
      <c r="SVX33" s="255"/>
      <c r="SVY33" s="255"/>
      <c r="SVZ33" s="255"/>
      <c r="SWA33" s="255"/>
      <c r="SWB33" s="255"/>
      <c r="SWC33" s="255"/>
      <c r="SWD33" s="255"/>
      <c r="SWE33" s="255"/>
      <c r="SWF33" s="255"/>
      <c r="SWG33" s="255"/>
      <c r="SWH33" s="255"/>
      <c r="SWI33" s="255"/>
      <c r="SWJ33" s="255"/>
      <c r="SWK33" s="255"/>
      <c r="SWL33" s="255"/>
      <c r="SWM33" s="255"/>
      <c r="SWN33" s="255"/>
      <c r="SWO33" s="255"/>
      <c r="SWP33" s="255"/>
      <c r="SWQ33" s="255"/>
      <c r="SWR33" s="255"/>
      <c r="SWS33" s="255"/>
      <c r="SWT33" s="255"/>
      <c r="SWU33" s="255"/>
      <c r="SWV33" s="255"/>
      <c r="SWW33" s="255"/>
      <c r="SWX33" s="255"/>
      <c r="SWY33" s="255"/>
      <c r="SWZ33" s="255"/>
      <c r="SXA33" s="255"/>
      <c r="SXB33" s="255"/>
      <c r="SXC33" s="255"/>
      <c r="SXD33" s="255"/>
      <c r="SXE33" s="255"/>
      <c r="SXF33" s="255"/>
      <c r="SXG33" s="255"/>
      <c r="SXH33" s="255"/>
      <c r="SXI33" s="255"/>
      <c r="SXJ33" s="255"/>
      <c r="SXK33" s="255"/>
      <c r="SXL33" s="255"/>
      <c r="SXM33" s="255"/>
      <c r="SXN33" s="255"/>
      <c r="SXO33" s="255"/>
      <c r="SXP33" s="255"/>
      <c r="SXQ33" s="255"/>
      <c r="SXR33" s="255"/>
      <c r="SXS33" s="255"/>
      <c r="SXT33" s="255"/>
      <c r="SXU33" s="255"/>
      <c r="SXV33" s="255"/>
      <c r="SXW33" s="255"/>
      <c r="SXX33" s="255"/>
      <c r="SXY33" s="255"/>
      <c r="SXZ33" s="255"/>
      <c r="SYA33" s="255"/>
      <c r="SYB33" s="255"/>
      <c r="SYC33" s="255"/>
      <c r="SYD33" s="255"/>
      <c r="SYE33" s="255"/>
      <c r="SYF33" s="255"/>
      <c r="SYG33" s="255"/>
      <c r="SYH33" s="255"/>
      <c r="SYI33" s="255"/>
      <c r="SYJ33" s="255"/>
      <c r="SYK33" s="255"/>
      <c r="SYL33" s="255"/>
      <c r="SYM33" s="255"/>
      <c r="SYN33" s="255"/>
      <c r="SYO33" s="255"/>
      <c r="SYP33" s="255"/>
      <c r="SYQ33" s="255"/>
      <c r="SYR33" s="255"/>
      <c r="SYS33" s="255"/>
      <c r="SYT33" s="255"/>
      <c r="SYU33" s="255"/>
      <c r="SYV33" s="255"/>
      <c r="SYW33" s="255"/>
      <c r="SYX33" s="255"/>
      <c r="SYY33" s="255"/>
      <c r="SYZ33" s="255"/>
      <c r="SZA33" s="255"/>
      <c r="SZB33" s="255"/>
      <c r="SZC33" s="255"/>
      <c r="SZD33" s="255"/>
      <c r="SZE33" s="255"/>
      <c r="SZF33" s="255"/>
      <c r="SZG33" s="255"/>
      <c r="SZH33" s="255"/>
      <c r="SZI33" s="255"/>
      <c r="SZJ33" s="255"/>
      <c r="SZK33" s="255"/>
      <c r="SZL33" s="255"/>
      <c r="SZM33" s="255"/>
      <c r="SZN33" s="255"/>
      <c r="SZO33" s="255"/>
      <c r="SZP33" s="255"/>
      <c r="SZQ33" s="255"/>
      <c r="SZR33" s="255"/>
      <c r="SZS33" s="255"/>
      <c r="SZT33" s="255"/>
      <c r="SZU33" s="255"/>
      <c r="SZV33" s="255"/>
      <c r="SZW33" s="255"/>
      <c r="SZX33" s="255"/>
      <c r="SZY33" s="255"/>
      <c r="SZZ33" s="255"/>
      <c r="TAA33" s="255"/>
      <c r="TAB33" s="255"/>
      <c r="TAC33" s="255"/>
      <c r="TAD33" s="255"/>
      <c r="TAE33" s="255"/>
      <c r="TAF33" s="255"/>
      <c r="TAG33" s="255"/>
      <c r="TAH33" s="255"/>
      <c r="TAI33" s="255"/>
      <c r="TAJ33" s="255"/>
      <c r="TAK33" s="255"/>
      <c r="TAL33" s="255"/>
      <c r="TAM33" s="255"/>
      <c r="TAN33" s="255"/>
      <c r="TAO33" s="255"/>
      <c r="TAP33" s="255"/>
      <c r="TAQ33" s="255"/>
      <c r="TAR33" s="255"/>
      <c r="TAS33" s="255"/>
      <c r="TAT33" s="255"/>
      <c r="TAU33" s="255"/>
      <c r="TAV33" s="255"/>
      <c r="TAW33" s="255"/>
      <c r="TAX33" s="255"/>
      <c r="TAY33" s="255"/>
      <c r="TAZ33" s="255"/>
      <c r="TBA33" s="255"/>
      <c r="TBB33" s="255"/>
      <c r="TBC33" s="255"/>
      <c r="TBD33" s="255"/>
      <c r="TBE33" s="255"/>
      <c r="TBF33" s="255"/>
      <c r="TBG33" s="255"/>
      <c r="TBH33" s="255"/>
      <c r="TBI33" s="255"/>
      <c r="TBJ33" s="255"/>
      <c r="TBK33" s="255"/>
      <c r="TBL33" s="255"/>
      <c r="TBM33" s="255"/>
      <c r="TBN33" s="255"/>
      <c r="TBO33" s="255"/>
      <c r="TBP33" s="255"/>
      <c r="TBQ33" s="255"/>
      <c r="TBR33" s="255"/>
      <c r="TBS33" s="255"/>
      <c r="TBT33" s="255"/>
      <c r="TBU33" s="255"/>
      <c r="TBV33" s="255"/>
      <c r="TBW33" s="255"/>
      <c r="TBX33" s="255"/>
      <c r="TBY33" s="255"/>
      <c r="TBZ33" s="255"/>
      <c r="TCA33" s="255"/>
      <c r="TCB33" s="255"/>
      <c r="TCC33" s="255"/>
      <c r="TCD33" s="255"/>
      <c r="TCE33" s="255"/>
      <c r="TCF33" s="255"/>
      <c r="TCG33" s="255"/>
      <c r="TCH33" s="255"/>
      <c r="TCI33" s="255"/>
      <c r="TCJ33" s="255"/>
      <c r="TCK33" s="255"/>
      <c r="TCL33" s="255"/>
      <c r="TCM33" s="255"/>
      <c r="TCN33" s="255"/>
      <c r="TCO33" s="255"/>
      <c r="TCP33" s="255"/>
      <c r="TCQ33" s="255"/>
      <c r="TCR33" s="255"/>
      <c r="TCS33" s="255"/>
      <c r="TCT33" s="255"/>
      <c r="TCU33" s="255"/>
      <c r="TCV33" s="255"/>
      <c r="TCW33" s="255"/>
      <c r="TCX33" s="255"/>
      <c r="TCY33" s="255"/>
      <c r="TCZ33" s="255"/>
      <c r="TDA33" s="255"/>
      <c r="TDB33" s="255"/>
      <c r="TDC33" s="255"/>
      <c r="TDD33" s="255"/>
      <c r="TDE33" s="255"/>
      <c r="TDF33" s="255"/>
      <c r="TDG33" s="255"/>
      <c r="TDH33" s="255"/>
      <c r="TDI33" s="255"/>
      <c r="TDJ33" s="255"/>
      <c r="TDK33" s="255"/>
      <c r="TDL33" s="255"/>
      <c r="TDM33" s="255"/>
      <c r="TDN33" s="255"/>
      <c r="TDO33" s="255"/>
      <c r="TDP33" s="255"/>
      <c r="TDQ33" s="255"/>
      <c r="TDR33" s="255"/>
      <c r="TDS33" s="255"/>
      <c r="TDT33" s="255"/>
      <c r="TDU33" s="255"/>
      <c r="TDV33" s="255"/>
      <c r="TDW33" s="255"/>
      <c r="TDX33" s="255"/>
      <c r="TDY33" s="255"/>
      <c r="TDZ33" s="255"/>
      <c r="TEA33" s="255"/>
      <c r="TEB33" s="255"/>
      <c r="TEC33" s="255"/>
      <c r="TED33" s="255"/>
      <c r="TEE33" s="255"/>
      <c r="TEF33" s="255"/>
      <c r="TEG33" s="255"/>
      <c r="TEH33" s="255"/>
      <c r="TEI33" s="255"/>
      <c r="TEJ33" s="255"/>
      <c r="TEK33" s="255"/>
      <c r="TEL33" s="255"/>
      <c r="TEM33" s="255"/>
      <c r="TEN33" s="255"/>
      <c r="TEO33" s="255"/>
      <c r="TEP33" s="255"/>
      <c r="TEQ33" s="255"/>
      <c r="TER33" s="255"/>
      <c r="TES33" s="255"/>
      <c r="TET33" s="255"/>
      <c r="TEU33" s="255"/>
      <c r="TEV33" s="255"/>
      <c r="TEW33" s="255"/>
      <c r="TEX33" s="255"/>
      <c r="TEY33" s="255"/>
      <c r="TEZ33" s="255"/>
      <c r="TFA33" s="255"/>
      <c r="TFB33" s="255"/>
      <c r="TFC33" s="255"/>
      <c r="TFD33" s="255"/>
      <c r="TFE33" s="255"/>
      <c r="TFF33" s="255"/>
      <c r="TFG33" s="255"/>
      <c r="TFH33" s="255"/>
      <c r="TFI33" s="255"/>
      <c r="TFJ33" s="255"/>
      <c r="TFK33" s="255"/>
      <c r="TFL33" s="255"/>
      <c r="TFM33" s="255"/>
      <c r="TFN33" s="255"/>
      <c r="TFO33" s="255"/>
      <c r="TFP33" s="255"/>
      <c r="TFQ33" s="255"/>
      <c r="TFR33" s="255"/>
      <c r="TFS33" s="255"/>
      <c r="TFT33" s="255"/>
      <c r="TFU33" s="255"/>
      <c r="TFV33" s="255"/>
      <c r="TFW33" s="255"/>
      <c r="TFX33" s="255"/>
      <c r="TFY33" s="255"/>
      <c r="TFZ33" s="255"/>
      <c r="TGA33" s="255"/>
      <c r="TGB33" s="255"/>
      <c r="TGC33" s="255"/>
      <c r="TGD33" s="255"/>
      <c r="TGE33" s="255"/>
      <c r="TGF33" s="255"/>
      <c r="TGG33" s="255"/>
      <c r="TGH33" s="255"/>
      <c r="TGI33" s="255"/>
      <c r="TGJ33" s="255"/>
      <c r="TGK33" s="255"/>
      <c r="TGL33" s="255"/>
      <c r="TGM33" s="255"/>
      <c r="TGN33" s="255"/>
      <c r="TGO33" s="255"/>
      <c r="TGP33" s="255"/>
      <c r="TGQ33" s="255"/>
      <c r="TGR33" s="255"/>
      <c r="TGS33" s="255"/>
      <c r="TGT33" s="255"/>
      <c r="TGU33" s="255"/>
      <c r="TGV33" s="255"/>
      <c r="TGW33" s="255"/>
      <c r="TGX33" s="255"/>
      <c r="TGY33" s="255"/>
      <c r="TGZ33" s="255"/>
      <c r="THA33" s="255"/>
      <c r="THB33" s="255"/>
      <c r="THC33" s="255"/>
      <c r="THD33" s="255"/>
      <c r="THE33" s="255"/>
      <c r="THF33" s="255"/>
      <c r="THG33" s="255"/>
      <c r="THH33" s="255"/>
      <c r="THI33" s="255"/>
      <c r="THJ33" s="255"/>
      <c r="THK33" s="255"/>
      <c r="THL33" s="255"/>
      <c r="THM33" s="255"/>
      <c r="THN33" s="255"/>
      <c r="THO33" s="255"/>
      <c r="THP33" s="255"/>
      <c r="THQ33" s="255"/>
      <c r="THR33" s="255"/>
      <c r="THS33" s="255"/>
      <c r="THT33" s="255"/>
      <c r="THU33" s="255"/>
      <c r="THV33" s="255"/>
      <c r="THW33" s="255"/>
      <c r="THX33" s="255"/>
      <c r="THY33" s="255"/>
      <c r="THZ33" s="255"/>
      <c r="TIA33" s="255"/>
      <c r="TIB33" s="255"/>
      <c r="TIC33" s="255"/>
      <c r="TID33" s="255"/>
      <c r="TIE33" s="255"/>
      <c r="TIF33" s="255"/>
      <c r="TIG33" s="255"/>
      <c r="TIH33" s="255"/>
      <c r="TII33" s="255"/>
      <c r="TIJ33" s="255"/>
      <c r="TIK33" s="255"/>
      <c r="TIL33" s="255"/>
      <c r="TIM33" s="255"/>
      <c r="TIN33" s="255"/>
      <c r="TIO33" s="255"/>
      <c r="TIP33" s="255"/>
      <c r="TIQ33" s="255"/>
      <c r="TIR33" s="255"/>
      <c r="TIS33" s="255"/>
      <c r="TIT33" s="255"/>
      <c r="TIU33" s="255"/>
      <c r="TIV33" s="255"/>
      <c r="TIW33" s="255"/>
      <c r="TIX33" s="255"/>
      <c r="TIY33" s="255"/>
      <c r="TIZ33" s="255"/>
      <c r="TJA33" s="255"/>
      <c r="TJB33" s="255"/>
      <c r="TJC33" s="255"/>
      <c r="TJD33" s="255"/>
      <c r="TJE33" s="255"/>
      <c r="TJF33" s="255"/>
      <c r="TJG33" s="255"/>
      <c r="TJH33" s="255"/>
      <c r="TJI33" s="255"/>
      <c r="TJJ33" s="255"/>
      <c r="TJK33" s="255"/>
      <c r="TJL33" s="255"/>
      <c r="TJM33" s="255"/>
      <c r="TJN33" s="255"/>
      <c r="TJO33" s="255"/>
      <c r="TJP33" s="255"/>
      <c r="TJQ33" s="255"/>
      <c r="TJR33" s="255"/>
      <c r="TJS33" s="255"/>
      <c r="TJT33" s="255"/>
      <c r="TJU33" s="255"/>
      <c r="TJV33" s="255"/>
      <c r="TJW33" s="255"/>
      <c r="TJX33" s="255"/>
      <c r="TJY33" s="255"/>
      <c r="TJZ33" s="255"/>
      <c r="TKA33" s="255"/>
      <c r="TKB33" s="255"/>
      <c r="TKC33" s="255"/>
      <c r="TKD33" s="255"/>
      <c r="TKE33" s="255"/>
      <c r="TKF33" s="255"/>
      <c r="TKG33" s="255"/>
      <c r="TKH33" s="255"/>
      <c r="TKI33" s="255"/>
      <c r="TKJ33" s="255"/>
      <c r="TKK33" s="255"/>
      <c r="TKL33" s="255"/>
      <c r="TKM33" s="255"/>
      <c r="TKN33" s="255"/>
      <c r="TKO33" s="255"/>
      <c r="TKP33" s="255"/>
      <c r="TKQ33" s="255"/>
      <c r="TKR33" s="255"/>
      <c r="TKS33" s="255"/>
      <c r="TKT33" s="255"/>
      <c r="TKU33" s="255"/>
      <c r="TKV33" s="255"/>
      <c r="TKW33" s="255"/>
      <c r="TKX33" s="255"/>
      <c r="TKY33" s="255"/>
      <c r="TKZ33" s="255"/>
      <c r="TLA33" s="255"/>
      <c r="TLB33" s="255"/>
      <c r="TLC33" s="255"/>
      <c r="TLD33" s="255"/>
      <c r="TLE33" s="255"/>
      <c r="TLF33" s="255"/>
      <c r="TLG33" s="255"/>
      <c r="TLH33" s="255"/>
      <c r="TLI33" s="255"/>
      <c r="TLJ33" s="255"/>
      <c r="TLK33" s="255"/>
      <c r="TLL33" s="255"/>
      <c r="TLM33" s="255"/>
      <c r="TLN33" s="255"/>
      <c r="TLO33" s="255"/>
      <c r="TLP33" s="255"/>
      <c r="TLQ33" s="255"/>
      <c r="TLR33" s="255"/>
      <c r="TLS33" s="255"/>
      <c r="TLT33" s="255"/>
      <c r="TLU33" s="255"/>
      <c r="TLV33" s="255"/>
      <c r="TLW33" s="255"/>
      <c r="TLX33" s="255"/>
      <c r="TLY33" s="255"/>
      <c r="TLZ33" s="255"/>
      <c r="TMA33" s="255"/>
      <c r="TMB33" s="255"/>
      <c r="TMC33" s="255"/>
      <c r="TMD33" s="255"/>
      <c r="TME33" s="255"/>
      <c r="TMF33" s="255"/>
      <c r="TMG33" s="255"/>
      <c r="TMH33" s="255"/>
      <c r="TMI33" s="255"/>
      <c r="TMJ33" s="255"/>
      <c r="TMK33" s="255"/>
      <c r="TML33" s="255"/>
      <c r="TMM33" s="255"/>
      <c r="TMN33" s="255"/>
      <c r="TMO33" s="255"/>
      <c r="TMP33" s="255"/>
      <c r="TMQ33" s="255"/>
      <c r="TMR33" s="255"/>
      <c r="TMS33" s="255"/>
      <c r="TMT33" s="255"/>
      <c r="TMU33" s="255"/>
      <c r="TMV33" s="255"/>
      <c r="TMW33" s="255"/>
      <c r="TMX33" s="255"/>
      <c r="TMY33" s="255"/>
      <c r="TMZ33" s="255"/>
      <c r="TNA33" s="255"/>
      <c r="TNB33" s="255"/>
      <c r="TNC33" s="255"/>
      <c r="TND33" s="255"/>
      <c r="TNE33" s="255"/>
      <c r="TNF33" s="255"/>
      <c r="TNG33" s="255"/>
      <c r="TNH33" s="255"/>
      <c r="TNI33" s="255"/>
      <c r="TNJ33" s="255"/>
      <c r="TNK33" s="255"/>
      <c r="TNL33" s="255"/>
      <c r="TNM33" s="255"/>
      <c r="TNN33" s="255"/>
      <c r="TNO33" s="255"/>
      <c r="TNP33" s="255"/>
      <c r="TNQ33" s="255"/>
      <c r="TNR33" s="255"/>
      <c r="TNS33" s="255"/>
      <c r="TNT33" s="255"/>
      <c r="TNU33" s="255"/>
      <c r="TNV33" s="255"/>
      <c r="TNW33" s="255"/>
      <c r="TNX33" s="255"/>
      <c r="TNY33" s="255"/>
      <c r="TNZ33" s="255"/>
      <c r="TOA33" s="255"/>
      <c r="TOB33" s="255"/>
      <c r="TOC33" s="255"/>
      <c r="TOD33" s="255"/>
      <c r="TOE33" s="255"/>
      <c r="TOF33" s="255"/>
      <c r="TOG33" s="255"/>
      <c r="TOH33" s="255"/>
      <c r="TOI33" s="255"/>
      <c r="TOJ33" s="255"/>
      <c r="TOK33" s="255"/>
      <c r="TOL33" s="255"/>
      <c r="TOM33" s="255"/>
      <c r="TON33" s="255"/>
      <c r="TOO33" s="255"/>
      <c r="TOP33" s="255"/>
      <c r="TOQ33" s="255"/>
      <c r="TOR33" s="255"/>
      <c r="TOS33" s="255"/>
      <c r="TOT33" s="255"/>
      <c r="TOU33" s="255"/>
      <c r="TOV33" s="255"/>
      <c r="TOW33" s="255"/>
      <c r="TOX33" s="255"/>
      <c r="TOY33" s="255"/>
      <c r="TOZ33" s="255"/>
      <c r="TPA33" s="255"/>
      <c r="TPB33" s="255"/>
      <c r="TPC33" s="255"/>
      <c r="TPD33" s="255"/>
      <c r="TPE33" s="255"/>
      <c r="TPF33" s="255"/>
      <c r="TPG33" s="255"/>
      <c r="TPH33" s="255"/>
      <c r="TPI33" s="255"/>
      <c r="TPJ33" s="255"/>
      <c r="TPK33" s="255"/>
      <c r="TPL33" s="255"/>
      <c r="TPM33" s="255"/>
      <c r="TPN33" s="255"/>
      <c r="TPO33" s="255"/>
      <c r="TPP33" s="255"/>
      <c r="TPQ33" s="255"/>
      <c r="TPR33" s="255"/>
      <c r="TPS33" s="255"/>
      <c r="TPT33" s="255"/>
      <c r="TPU33" s="255"/>
      <c r="TPV33" s="255"/>
      <c r="TPW33" s="255"/>
      <c r="TPX33" s="255"/>
      <c r="TPY33" s="255"/>
      <c r="TPZ33" s="255"/>
      <c r="TQA33" s="255"/>
      <c r="TQB33" s="255"/>
      <c r="TQC33" s="255"/>
      <c r="TQD33" s="255"/>
      <c r="TQE33" s="255"/>
      <c r="TQF33" s="255"/>
      <c r="TQG33" s="255"/>
      <c r="TQH33" s="255"/>
      <c r="TQI33" s="255"/>
      <c r="TQJ33" s="255"/>
      <c r="TQK33" s="255"/>
      <c r="TQL33" s="255"/>
      <c r="TQM33" s="255"/>
      <c r="TQN33" s="255"/>
      <c r="TQO33" s="255"/>
      <c r="TQP33" s="255"/>
      <c r="TQQ33" s="255"/>
      <c r="TQR33" s="255"/>
      <c r="TQS33" s="255"/>
      <c r="TQT33" s="255"/>
      <c r="TQU33" s="255"/>
      <c r="TQV33" s="255"/>
      <c r="TQW33" s="255"/>
      <c r="TQX33" s="255"/>
      <c r="TQY33" s="255"/>
      <c r="TQZ33" s="255"/>
      <c r="TRA33" s="255"/>
      <c r="TRB33" s="255"/>
      <c r="TRC33" s="255"/>
      <c r="TRD33" s="255"/>
      <c r="TRE33" s="255"/>
      <c r="TRF33" s="255"/>
      <c r="TRG33" s="255"/>
      <c r="TRH33" s="255"/>
      <c r="TRI33" s="255"/>
      <c r="TRJ33" s="255"/>
      <c r="TRK33" s="255"/>
      <c r="TRL33" s="255"/>
      <c r="TRM33" s="255"/>
      <c r="TRN33" s="255"/>
      <c r="TRO33" s="255"/>
      <c r="TRP33" s="255"/>
      <c r="TRQ33" s="255"/>
      <c r="TRR33" s="255"/>
      <c r="TRS33" s="255"/>
      <c r="TRT33" s="255"/>
      <c r="TRU33" s="255"/>
      <c r="TRV33" s="255"/>
      <c r="TRW33" s="255"/>
      <c r="TRX33" s="255"/>
      <c r="TRY33" s="255"/>
      <c r="TRZ33" s="255"/>
      <c r="TSA33" s="255"/>
      <c r="TSB33" s="255"/>
      <c r="TSC33" s="255"/>
      <c r="TSD33" s="255"/>
      <c r="TSE33" s="255"/>
      <c r="TSF33" s="255"/>
      <c r="TSG33" s="255"/>
      <c r="TSH33" s="255"/>
      <c r="TSI33" s="255"/>
      <c r="TSJ33" s="255"/>
      <c r="TSK33" s="255"/>
      <c r="TSL33" s="255"/>
      <c r="TSM33" s="255"/>
      <c r="TSN33" s="255"/>
      <c r="TSO33" s="255"/>
      <c r="TSP33" s="255"/>
      <c r="TSQ33" s="255"/>
      <c r="TSR33" s="255"/>
      <c r="TSS33" s="255"/>
      <c r="TST33" s="255"/>
      <c r="TSU33" s="255"/>
      <c r="TSV33" s="255"/>
      <c r="TSW33" s="255"/>
      <c r="TSX33" s="255"/>
      <c r="TSY33" s="255"/>
      <c r="TSZ33" s="255"/>
      <c r="TTA33" s="255"/>
      <c r="TTB33" s="255"/>
      <c r="TTC33" s="255"/>
      <c r="TTD33" s="255"/>
      <c r="TTE33" s="255"/>
      <c r="TTF33" s="255"/>
      <c r="TTG33" s="255"/>
      <c r="TTH33" s="255"/>
      <c r="TTI33" s="255"/>
      <c r="TTJ33" s="255"/>
      <c r="TTK33" s="255"/>
      <c r="TTL33" s="255"/>
      <c r="TTM33" s="255"/>
      <c r="TTN33" s="255"/>
      <c r="TTO33" s="255"/>
      <c r="TTP33" s="255"/>
      <c r="TTQ33" s="255"/>
      <c r="TTR33" s="255"/>
      <c r="TTS33" s="255"/>
      <c r="TTT33" s="255"/>
      <c r="TTU33" s="255"/>
      <c r="TTV33" s="255"/>
      <c r="TTW33" s="255"/>
      <c r="TTX33" s="255"/>
      <c r="TTY33" s="255"/>
      <c r="TTZ33" s="255"/>
      <c r="TUA33" s="255"/>
      <c r="TUB33" s="255"/>
      <c r="TUC33" s="255"/>
      <c r="TUD33" s="255"/>
      <c r="TUE33" s="255"/>
      <c r="TUF33" s="255"/>
      <c r="TUG33" s="255"/>
      <c r="TUH33" s="255"/>
      <c r="TUI33" s="255"/>
      <c r="TUJ33" s="255"/>
      <c r="TUK33" s="255"/>
      <c r="TUL33" s="255"/>
      <c r="TUM33" s="255"/>
      <c r="TUN33" s="255"/>
      <c r="TUO33" s="255"/>
      <c r="TUP33" s="255"/>
      <c r="TUQ33" s="255"/>
      <c r="TUR33" s="255"/>
      <c r="TUS33" s="255"/>
      <c r="TUT33" s="255"/>
      <c r="TUU33" s="255"/>
      <c r="TUV33" s="255"/>
      <c r="TUW33" s="255"/>
      <c r="TUX33" s="255"/>
      <c r="TUY33" s="255"/>
      <c r="TUZ33" s="255"/>
      <c r="TVA33" s="255"/>
      <c r="TVB33" s="255"/>
      <c r="TVC33" s="255"/>
      <c r="TVD33" s="255"/>
      <c r="TVE33" s="255"/>
      <c r="TVF33" s="255"/>
      <c r="TVG33" s="255"/>
      <c r="TVH33" s="255"/>
      <c r="TVI33" s="255"/>
      <c r="TVJ33" s="255"/>
      <c r="TVK33" s="255"/>
      <c r="TVL33" s="255"/>
      <c r="TVM33" s="255"/>
      <c r="TVN33" s="255"/>
      <c r="TVO33" s="255"/>
      <c r="TVP33" s="255"/>
      <c r="TVQ33" s="255"/>
      <c r="TVR33" s="255"/>
      <c r="TVS33" s="255"/>
      <c r="TVT33" s="255"/>
      <c r="TVU33" s="255"/>
      <c r="TVV33" s="255"/>
      <c r="TVW33" s="255"/>
      <c r="TVX33" s="255"/>
      <c r="TVY33" s="255"/>
      <c r="TVZ33" s="255"/>
      <c r="TWA33" s="255"/>
      <c r="TWB33" s="255"/>
      <c r="TWC33" s="255"/>
      <c r="TWD33" s="255"/>
      <c r="TWE33" s="255"/>
      <c r="TWF33" s="255"/>
      <c r="TWG33" s="255"/>
      <c r="TWH33" s="255"/>
      <c r="TWI33" s="255"/>
      <c r="TWJ33" s="255"/>
      <c r="TWK33" s="255"/>
      <c r="TWL33" s="255"/>
      <c r="TWM33" s="255"/>
      <c r="TWN33" s="255"/>
      <c r="TWO33" s="255"/>
      <c r="TWP33" s="255"/>
      <c r="TWQ33" s="255"/>
      <c r="TWR33" s="255"/>
      <c r="TWS33" s="255"/>
      <c r="TWT33" s="255"/>
      <c r="TWU33" s="255"/>
      <c r="TWV33" s="255"/>
      <c r="TWW33" s="255"/>
      <c r="TWX33" s="255"/>
      <c r="TWY33" s="255"/>
      <c r="TWZ33" s="255"/>
      <c r="TXA33" s="255"/>
      <c r="TXB33" s="255"/>
      <c r="TXC33" s="255"/>
      <c r="TXD33" s="255"/>
      <c r="TXE33" s="255"/>
      <c r="TXF33" s="255"/>
      <c r="TXG33" s="255"/>
      <c r="TXH33" s="255"/>
      <c r="TXI33" s="255"/>
      <c r="TXJ33" s="255"/>
      <c r="TXK33" s="255"/>
      <c r="TXL33" s="255"/>
      <c r="TXM33" s="255"/>
      <c r="TXN33" s="255"/>
      <c r="TXO33" s="255"/>
      <c r="TXP33" s="255"/>
      <c r="TXQ33" s="255"/>
      <c r="TXR33" s="255"/>
      <c r="TXS33" s="255"/>
      <c r="TXT33" s="255"/>
      <c r="TXU33" s="255"/>
      <c r="TXV33" s="255"/>
      <c r="TXW33" s="255"/>
      <c r="TXX33" s="255"/>
      <c r="TXY33" s="255"/>
      <c r="TXZ33" s="255"/>
      <c r="TYA33" s="255"/>
      <c r="TYB33" s="255"/>
      <c r="TYC33" s="255"/>
      <c r="TYD33" s="255"/>
      <c r="TYE33" s="255"/>
      <c r="TYF33" s="255"/>
      <c r="TYG33" s="255"/>
      <c r="TYH33" s="255"/>
      <c r="TYI33" s="255"/>
      <c r="TYJ33" s="255"/>
      <c r="TYK33" s="255"/>
      <c r="TYL33" s="255"/>
      <c r="TYM33" s="255"/>
      <c r="TYN33" s="255"/>
      <c r="TYO33" s="255"/>
      <c r="TYP33" s="255"/>
      <c r="TYQ33" s="255"/>
      <c r="TYR33" s="255"/>
      <c r="TYS33" s="255"/>
      <c r="TYT33" s="255"/>
      <c r="TYU33" s="255"/>
      <c r="TYV33" s="255"/>
      <c r="TYW33" s="255"/>
      <c r="TYX33" s="255"/>
      <c r="TYY33" s="255"/>
      <c r="TYZ33" s="255"/>
      <c r="TZA33" s="255"/>
      <c r="TZB33" s="255"/>
      <c r="TZC33" s="255"/>
      <c r="TZD33" s="255"/>
      <c r="TZE33" s="255"/>
      <c r="TZF33" s="255"/>
      <c r="TZG33" s="255"/>
      <c r="TZH33" s="255"/>
      <c r="TZI33" s="255"/>
      <c r="TZJ33" s="255"/>
      <c r="TZK33" s="255"/>
      <c r="TZL33" s="255"/>
      <c r="TZM33" s="255"/>
      <c r="TZN33" s="255"/>
      <c r="TZO33" s="255"/>
      <c r="TZP33" s="255"/>
      <c r="TZQ33" s="255"/>
      <c r="TZR33" s="255"/>
      <c r="TZS33" s="255"/>
      <c r="TZT33" s="255"/>
      <c r="TZU33" s="255"/>
      <c r="TZV33" s="255"/>
      <c r="TZW33" s="255"/>
      <c r="TZX33" s="255"/>
      <c r="TZY33" s="255"/>
      <c r="TZZ33" s="255"/>
      <c r="UAA33" s="255"/>
      <c r="UAB33" s="255"/>
      <c r="UAC33" s="255"/>
      <c r="UAD33" s="255"/>
      <c r="UAE33" s="255"/>
      <c r="UAF33" s="255"/>
      <c r="UAG33" s="255"/>
      <c r="UAH33" s="255"/>
      <c r="UAI33" s="255"/>
      <c r="UAJ33" s="255"/>
      <c r="UAK33" s="255"/>
      <c r="UAL33" s="255"/>
      <c r="UAM33" s="255"/>
      <c r="UAN33" s="255"/>
      <c r="UAO33" s="255"/>
      <c r="UAP33" s="255"/>
      <c r="UAQ33" s="255"/>
      <c r="UAR33" s="255"/>
      <c r="UAS33" s="255"/>
      <c r="UAT33" s="255"/>
      <c r="UAU33" s="255"/>
      <c r="UAV33" s="255"/>
      <c r="UAW33" s="255"/>
      <c r="UAX33" s="255"/>
      <c r="UAY33" s="255"/>
      <c r="UAZ33" s="255"/>
      <c r="UBA33" s="255"/>
      <c r="UBB33" s="255"/>
      <c r="UBC33" s="255"/>
      <c r="UBD33" s="255"/>
      <c r="UBE33" s="255"/>
      <c r="UBF33" s="255"/>
      <c r="UBG33" s="255"/>
      <c r="UBH33" s="255"/>
      <c r="UBI33" s="255"/>
      <c r="UBJ33" s="255"/>
      <c r="UBK33" s="255"/>
      <c r="UBL33" s="255"/>
      <c r="UBM33" s="255"/>
      <c r="UBN33" s="255"/>
      <c r="UBO33" s="255"/>
      <c r="UBP33" s="255"/>
      <c r="UBQ33" s="255"/>
      <c r="UBR33" s="255"/>
      <c r="UBS33" s="255"/>
      <c r="UBT33" s="255"/>
      <c r="UBU33" s="255"/>
      <c r="UBV33" s="255"/>
      <c r="UBW33" s="255"/>
      <c r="UBX33" s="255"/>
      <c r="UBY33" s="255"/>
      <c r="UBZ33" s="255"/>
      <c r="UCA33" s="255"/>
      <c r="UCB33" s="255"/>
      <c r="UCC33" s="255"/>
      <c r="UCD33" s="255"/>
      <c r="UCE33" s="255"/>
      <c r="UCF33" s="255"/>
      <c r="UCG33" s="255"/>
      <c r="UCH33" s="255"/>
      <c r="UCI33" s="255"/>
      <c r="UCJ33" s="255"/>
      <c r="UCK33" s="255"/>
      <c r="UCL33" s="255"/>
      <c r="UCM33" s="255"/>
      <c r="UCN33" s="255"/>
      <c r="UCO33" s="255"/>
      <c r="UCP33" s="255"/>
      <c r="UCQ33" s="255"/>
      <c r="UCR33" s="255"/>
      <c r="UCS33" s="255"/>
      <c r="UCT33" s="255"/>
      <c r="UCU33" s="255"/>
      <c r="UCV33" s="255"/>
      <c r="UCW33" s="255"/>
      <c r="UCX33" s="255"/>
      <c r="UCY33" s="255"/>
      <c r="UCZ33" s="255"/>
      <c r="UDA33" s="255"/>
      <c r="UDB33" s="255"/>
      <c r="UDC33" s="255"/>
      <c r="UDD33" s="255"/>
      <c r="UDE33" s="255"/>
      <c r="UDF33" s="255"/>
      <c r="UDG33" s="255"/>
      <c r="UDH33" s="255"/>
      <c r="UDI33" s="255"/>
      <c r="UDJ33" s="255"/>
      <c r="UDK33" s="255"/>
      <c r="UDL33" s="255"/>
      <c r="UDM33" s="255"/>
      <c r="UDN33" s="255"/>
      <c r="UDO33" s="255"/>
      <c r="UDP33" s="255"/>
      <c r="UDQ33" s="255"/>
      <c r="UDR33" s="255"/>
      <c r="UDS33" s="255"/>
      <c r="UDT33" s="255"/>
      <c r="UDU33" s="255"/>
      <c r="UDV33" s="255"/>
      <c r="UDW33" s="255"/>
      <c r="UDX33" s="255"/>
      <c r="UDY33" s="255"/>
      <c r="UDZ33" s="255"/>
      <c r="UEA33" s="255"/>
      <c r="UEB33" s="255"/>
      <c r="UEC33" s="255"/>
      <c r="UED33" s="255"/>
      <c r="UEE33" s="255"/>
      <c r="UEF33" s="255"/>
      <c r="UEG33" s="255"/>
      <c r="UEH33" s="255"/>
      <c r="UEI33" s="255"/>
      <c r="UEJ33" s="255"/>
      <c r="UEK33" s="255"/>
      <c r="UEL33" s="255"/>
      <c r="UEM33" s="255"/>
      <c r="UEN33" s="255"/>
      <c r="UEO33" s="255"/>
      <c r="UEP33" s="255"/>
      <c r="UEQ33" s="255"/>
      <c r="UER33" s="255"/>
      <c r="UES33" s="255"/>
      <c r="UET33" s="255"/>
      <c r="UEU33" s="255"/>
      <c r="UEV33" s="255"/>
      <c r="UEW33" s="255"/>
      <c r="UEX33" s="255"/>
      <c r="UEY33" s="255"/>
      <c r="UEZ33" s="255"/>
      <c r="UFA33" s="255"/>
      <c r="UFB33" s="255"/>
      <c r="UFC33" s="255"/>
      <c r="UFD33" s="255"/>
      <c r="UFE33" s="255"/>
      <c r="UFF33" s="255"/>
      <c r="UFG33" s="255"/>
      <c r="UFH33" s="255"/>
      <c r="UFI33" s="255"/>
      <c r="UFJ33" s="255"/>
      <c r="UFK33" s="255"/>
      <c r="UFL33" s="255"/>
      <c r="UFM33" s="255"/>
      <c r="UFN33" s="255"/>
      <c r="UFO33" s="255"/>
      <c r="UFP33" s="255"/>
      <c r="UFQ33" s="255"/>
      <c r="UFR33" s="255"/>
      <c r="UFS33" s="255"/>
      <c r="UFT33" s="255"/>
      <c r="UFU33" s="255"/>
      <c r="UFV33" s="255"/>
      <c r="UFW33" s="255"/>
      <c r="UFX33" s="255"/>
      <c r="UFY33" s="255"/>
      <c r="UFZ33" s="255"/>
      <c r="UGA33" s="255"/>
      <c r="UGB33" s="255"/>
      <c r="UGC33" s="255"/>
      <c r="UGD33" s="255"/>
      <c r="UGE33" s="255"/>
      <c r="UGF33" s="255"/>
      <c r="UGG33" s="255"/>
      <c r="UGH33" s="255"/>
      <c r="UGI33" s="255"/>
      <c r="UGJ33" s="255"/>
      <c r="UGK33" s="255"/>
      <c r="UGL33" s="255"/>
      <c r="UGM33" s="255"/>
      <c r="UGN33" s="255"/>
      <c r="UGO33" s="255"/>
      <c r="UGP33" s="255"/>
      <c r="UGQ33" s="255"/>
      <c r="UGR33" s="255"/>
      <c r="UGS33" s="255"/>
      <c r="UGT33" s="255"/>
      <c r="UGU33" s="255"/>
      <c r="UGV33" s="255"/>
      <c r="UGW33" s="255"/>
      <c r="UGX33" s="255"/>
      <c r="UGY33" s="255"/>
      <c r="UGZ33" s="255"/>
      <c r="UHA33" s="255"/>
      <c r="UHB33" s="255"/>
      <c r="UHC33" s="255"/>
      <c r="UHD33" s="255"/>
      <c r="UHE33" s="255"/>
      <c r="UHF33" s="255"/>
      <c r="UHG33" s="255"/>
      <c r="UHH33" s="255"/>
      <c r="UHI33" s="255"/>
      <c r="UHJ33" s="255"/>
      <c r="UHK33" s="255"/>
      <c r="UHL33" s="255"/>
      <c r="UHM33" s="255"/>
      <c r="UHN33" s="255"/>
      <c r="UHO33" s="255"/>
      <c r="UHP33" s="255"/>
      <c r="UHQ33" s="255"/>
      <c r="UHR33" s="255"/>
      <c r="UHS33" s="255"/>
      <c r="UHT33" s="255"/>
      <c r="UHU33" s="255"/>
      <c r="UHV33" s="255"/>
      <c r="UHW33" s="255"/>
      <c r="UHX33" s="255"/>
      <c r="UHY33" s="255"/>
      <c r="UHZ33" s="255"/>
      <c r="UIA33" s="255"/>
      <c r="UIB33" s="255"/>
      <c r="UIC33" s="255"/>
      <c r="UID33" s="255"/>
      <c r="UIE33" s="255"/>
      <c r="UIF33" s="255"/>
      <c r="UIG33" s="255"/>
      <c r="UIH33" s="255"/>
      <c r="UII33" s="255"/>
      <c r="UIJ33" s="255"/>
      <c r="UIK33" s="255"/>
      <c r="UIL33" s="255"/>
      <c r="UIM33" s="255"/>
      <c r="UIN33" s="255"/>
      <c r="UIO33" s="255"/>
      <c r="UIP33" s="255"/>
      <c r="UIQ33" s="255"/>
      <c r="UIR33" s="255"/>
      <c r="UIS33" s="255"/>
      <c r="UIT33" s="255"/>
      <c r="UIU33" s="255"/>
      <c r="UIV33" s="255"/>
      <c r="UIW33" s="255"/>
      <c r="UIX33" s="255"/>
      <c r="UIY33" s="255"/>
      <c r="UIZ33" s="255"/>
      <c r="UJA33" s="255"/>
      <c r="UJB33" s="255"/>
      <c r="UJC33" s="255"/>
      <c r="UJD33" s="255"/>
      <c r="UJE33" s="255"/>
      <c r="UJF33" s="255"/>
      <c r="UJG33" s="255"/>
      <c r="UJH33" s="255"/>
      <c r="UJI33" s="255"/>
      <c r="UJJ33" s="255"/>
      <c r="UJK33" s="255"/>
      <c r="UJL33" s="255"/>
      <c r="UJM33" s="255"/>
      <c r="UJN33" s="255"/>
      <c r="UJO33" s="255"/>
      <c r="UJP33" s="255"/>
      <c r="UJQ33" s="255"/>
      <c r="UJR33" s="255"/>
      <c r="UJS33" s="255"/>
      <c r="UJT33" s="255"/>
      <c r="UJU33" s="255"/>
      <c r="UJV33" s="255"/>
      <c r="UJW33" s="255"/>
      <c r="UJX33" s="255"/>
      <c r="UJY33" s="255"/>
      <c r="UJZ33" s="255"/>
      <c r="UKA33" s="255"/>
      <c r="UKB33" s="255"/>
      <c r="UKC33" s="255"/>
      <c r="UKD33" s="255"/>
      <c r="UKE33" s="255"/>
      <c r="UKF33" s="255"/>
      <c r="UKG33" s="255"/>
      <c r="UKH33" s="255"/>
      <c r="UKI33" s="255"/>
      <c r="UKJ33" s="255"/>
      <c r="UKK33" s="255"/>
      <c r="UKL33" s="255"/>
      <c r="UKM33" s="255"/>
      <c r="UKN33" s="255"/>
      <c r="UKO33" s="255"/>
      <c r="UKP33" s="255"/>
      <c r="UKQ33" s="255"/>
      <c r="UKR33" s="255"/>
      <c r="UKS33" s="255"/>
      <c r="UKT33" s="255"/>
      <c r="UKU33" s="255"/>
      <c r="UKV33" s="255"/>
      <c r="UKW33" s="255"/>
      <c r="UKX33" s="255"/>
      <c r="UKY33" s="255"/>
      <c r="UKZ33" s="255"/>
      <c r="ULA33" s="255"/>
      <c r="ULB33" s="255"/>
      <c r="ULC33" s="255"/>
      <c r="ULD33" s="255"/>
      <c r="ULE33" s="255"/>
      <c r="ULF33" s="255"/>
      <c r="ULG33" s="255"/>
      <c r="ULH33" s="255"/>
      <c r="ULI33" s="255"/>
      <c r="ULJ33" s="255"/>
      <c r="ULK33" s="255"/>
      <c r="ULL33" s="255"/>
      <c r="ULM33" s="255"/>
      <c r="ULN33" s="255"/>
      <c r="ULO33" s="255"/>
      <c r="ULP33" s="255"/>
      <c r="ULQ33" s="255"/>
      <c r="ULR33" s="255"/>
      <c r="ULS33" s="255"/>
      <c r="ULT33" s="255"/>
      <c r="ULU33" s="255"/>
      <c r="ULV33" s="255"/>
      <c r="ULW33" s="255"/>
      <c r="ULX33" s="255"/>
      <c r="ULY33" s="255"/>
      <c r="ULZ33" s="255"/>
      <c r="UMA33" s="255"/>
      <c r="UMB33" s="255"/>
      <c r="UMC33" s="255"/>
      <c r="UMD33" s="255"/>
      <c r="UME33" s="255"/>
      <c r="UMF33" s="255"/>
      <c r="UMG33" s="255"/>
      <c r="UMH33" s="255"/>
      <c r="UMI33" s="255"/>
      <c r="UMJ33" s="255"/>
      <c r="UMK33" s="255"/>
      <c r="UML33" s="255"/>
      <c r="UMM33" s="255"/>
      <c r="UMN33" s="255"/>
      <c r="UMO33" s="255"/>
      <c r="UMP33" s="255"/>
      <c r="UMQ33" s="255"/>
      <c r="UMR33" s="255"/>
      <c r="UMS33" s="255"/>
      <c r="UMT33" s="255"/>
      <c r="UMU33" s="255"/>
      <c r="UMV33" s="255"/>
      <c r="UMW33" s="255"/>
      <c r="UMX33" s="255"/>
      <c r="UMY33" s="255"/>
      <c r="UMZ33" s="255"/>
      <c r="UNA33" s="255"/>
      <c r="UNB33" s="255"/>
      <c r="UNC33" s="255"/>
      <c r="UND33" s="255"/>
      <c r="UNE33" s="255"/>
      <c r="UNF33" s="255"/>
      <c r="UNG33" s="255"/>
      <c r="UNH33" s="255"/>
      <c r="UNI33" s="255"/>
      <c r="UNJ33" s="255"/>
      <c r="UNK33" s="255"/>
      <c r="UNL33" s="255"/>
      <c r="UNM33" s="255"/>
      <c r="UNN33" s="255"/>
      <c r="UNO33" s="255"/>
      <c r="UNP33" s="255"/>
      <c r="UNQ33" s="255"/>
      <c r="UNR33" s="255"/>
      <c r="UNS33" s="255"/>
      <c r="UNT33" s="255"/>
      <c r="UNU33" s="255"/>
      <c r="UNV33" s="255"/>
      <c r="UNW33" s="255"/>
      <c r="UNX33" s="255"/>
      <c r="UNY33" s="255"/>
      <c r="UNZ33" s="255"/>
      <c r="UOA33" s="255"/>
      <c r="UOB33" s="255"/>
      <c r="UOC33" s="255"/>
      <c r="UOD33" s="255"/>
      <c r="UOE33" s="255"/>
      <c r="UOF33" s="255"/>
      <c r="UOG33" s="255"/>
      <c r="UOH33" s="255"/>
      <c r="UOI33" s="255"/>
      <c r="UOJ33" s="255"/>
      <c r="UOK33" s="255"/>
      <c r="UOL33" s="255"/>
      <c r="UOM33" s="255"/>
      <c r="UON33" s="255"/>
      <c r="UOO33" s="255"/>
      <c r="UOP33" s="255"/>
      <c r="UOQ33" s="255"/>
      <c r="UOR33" s="255"/>
      <c r="UOS33" s="255"/>
      <c r="UOT33" s="255"/>
      <c r="UOU33" s="255"/>
      <c r="UOV33" s="255"/>
      <c r="UOW33" s="255"/>
      <c r="UOX33" s="255"/>
      <c r="UOY33" s="255"/>
      <c r="UOZ33" s="255"/>
      <c r="UPA33" s="255"/>
      <c r="UPB33" s="255"/>
      <c r="UPC33" s="255"/>
      <c r="UPD33" s="255"/>
      <c r="UPE33" s="255"/>
      <c r="UPF33" s="255"/>
      <c r="UPG33" s="255"/>
      <c r="UPH33" s="255"/>
      <c r="UPI33" s="255"/>
      <c r="UPJ33" s="255"/>
      <c r="UPK33" s="255"/>
      <c r="UPL33" s="255"/>
      <c r="UPM33" s="255"/>
      <c r="UPN33" s="255"/>
      <c r="UPO33" s="255"/>
      <c r="UPP33" s="255"/>
      <c r="UPQ33" s="255"/>
      <c r="UPR33" s="255"/>
      <c r="UPS33" s="255"/>
      <c r="UPT33" s="255"/>
      <c r="UPU33" s="255"/>
      <c r="UPV33" s="255"/>
      <c r="UPW33" s="255"/>
      <c r="UPX33" s="255"/>
      <c r="UPY33" s="255"/>
      <c r="UPZ33" s="255"/>
      <c r="UQA33" s="255"/>
      <c r="UQB33" s="255"/>
      <c r="UQC33" s="255"/>
      <c r="UQD33" s="255"/>
      <c r="UQE33" s="255"/>
      <c r="UQF33" s="255"/>
      <c r="UQG33" s="255"/>
      <c r="UQH33" s="255"/>
      <c r="UQI33" s="255"/>
      <c r="UQJ33" s="255"/>
      <c r="UQK33" s="255"/>
      <c r="UQL33" s="255"/>
      <c r="UQM33" s="255"/>
      <c r="UQN33" s="255"/>
      <c r="UQO33" s="255"/>
      <c r="UQP33" s="255"/>
      <c r="UQQ33" s="255"/>
      <c r="UQR33" s="255"/>
      <c r="UQS33" s="255"/>
      <c r="UQT33" s="255"/>
      <c r="UQU33" s="255"/>
      <c r="UQV33" s="255"/>
      <c r="UQW33" s="255"/>
      <c r="UQX33" s="255"/>
      <c r="UQY33" s="255"/>
      <c r="UQZ33" s="255"/>
      <c r="URA33" s="255"/>
      <c r="URB33" s="255"/>
      <c r="URC33" s="255"/>
      <c r="URD33" s="255"/>
      <c r="URE33" s="255"/>
      <c r="URF33" s="255"/>
      <c r="URG33" s="255"/>
      <c r="URH33" s="255"/>
      <c r="URI33" s="255"/>
      <c r="URJ33" s="255"/>
      <c r="URK33" s="255"/>
      <c r="URL33" s="255"/>
      <c r="URM33" s="255"/>
      <c r="URN33" s="255"/>
      <c r="URO33" s="255"/>
      <c r="URP33" s="255"/>
      <c r="URQ33" s="255"/>
      <c r="URR33" s="255"/>
      <c r="URS33" s="255"/>
      <c r="URT33" s="255"/>
      <c r="URU33" s="255"/>
      <c r="URV33" s="255"/>
      <c r="URW33" s="255"/>
      <c r="URX33" s="255"/>
      <c r="URY33" s="255"/>
      <c r="URZ33" s="255"/>
      <c r="USA33" s="255"/>
      <c r="USB33" s="255"/>
      <c r="USC33" s="255"/>
      <c r="USD33" s="255"/>
      <c r="USE33" s="255"/>
      <c r="USF33" s="255"/>
      <c r="USG33" s="255"/>
      <c r="USH33" s="255"/>
      <c r="USI33" s="255"/>
      <c r="USJ33" s="255"/>
      <c r="USK33" s="255"/>
      <c r="USL33" s="255"/>
      <c r="USM33" s="255"/>
      <c r="USN33" s="255"/>
      <c r="USO33" s="255"/>
      <c r="USP33" s="255"/>
      <c r="USQ33" s="255"/>
      <c r="USR33" s="255"/>
      <c r="USS33" s="255"/>
      <c r="UST33" s="255"/>
      <c r="USU33" s="255"/>
      <c r="USV33" s="255"/>
      <c r="USW33" s="255"/>
      <c r="USX33" s="255"/>
      <c r="USY33" s="255"/>
      <c r="USZ33" s="255"/>
      <c r="UTA33" s="255"/>
      <c r="UTB33" s="255"/>
      <c r="UTC33" s="255"/>
      <c r="UTD33" s="255"/>
      <c r="UTE33" s="255"/>
      <c r="UTF33" s="255"/>
      <c r="UTG33" s="255"/>
      <c r="UTH33" s="255"/>
      <c r="UTI33" s="255"/>
      <c r="UTJ33" s="255"/>
      <c r="UTK33" s="255"/>
      <c r="UTL33" s="255"/>
      <c r="UTM33" s="255"/>
      <c r="UTN33" s="255"/>
      <c r="UTO33" s="255"/>
      <c r="UTP33" s="255"/>
      <c r="UTQ33" s="255"/>
      <c r="UTR33" s="255"/>
      <c r="UTS33" s="255"/>
      <c r="UTT33" s="255"/>
      <c r="UTU33" s="255"/>
      <c r="UTV33" s="255"/>
      <c r="UTW33" s="255"/>
      <c r="UTX33" s="255"/>
      <c r="UTY33" s="255"/>
      <c r="UTZ33" s="255"/>
      <c r="UUA33" s="255"/>
      <c r="UUB33" s="255"/>
      <c r="UUC33" s="255"/>
      <c r="UUD33" s="255"/>
      <c r="UUE33" s="255"/>
      <c r="UUF33" s="255"/>
      <c r="UUG33" s="255"/>
      <c r="UUH33" s="255"/>
      <c r="UUI33" s="255"/>
      <c r="UUJ33" s="255"/>
      <c r="UUK33" s="255"/>
      <c r="UUL33" s="255"/>
      <c r="UUM33" s="255"/>
      <c r="UUN33" s="255"/>
      <c r="UUO33" s="255"/>
      <c r="UUP33" s="255"/>
      <c r="UUQ33" s="255"/>
      <c r="UUR33" s="255"/>
      <c r="UUS33" s="255"/>
      <c r="UUT33" s="255"/>
      <c r="UUU33" s="255"/>
      <c r="UUV33" s="255"/>
      <c r="UUW33" s="255"/>
      <c r="UUX33" s="255"/>
      <c r="UUY33" s="255"/>
      <c r="UUZ33" s="255"/>
      <c r="UVA33" s="255"/>
      <c r="UVB33" s="255"/>
      <c r="UVC33" s="255"/>
      <c r="UVD33" s="255"/>
      <c r="UVE33" s="255"/>
      <c r="UVF33" s="255"/>
      <c r="UVG33" s="255"/>
      <c r="UVH33" s="255"/>
      <c r="UVI33" s="255"/>
      <c r="UVJ33" s="255"/>
      <c r="UVK33" s="255"/>
      <c r="UVL33" s="255"/>
      <c r="UVM33" s="255"/>
      <c r="UVN33" s="255"/>
      <c r="UVO33" s="255"/>
      <c r="UVP33" s="255"/>
      <c r="UVQ33" s="255"/>
      <c r="UVR33" s="255"/>
      <c r="UVS33" s="255"/>
      <c r="UVT33" s="255"/>
      <c r="UVU33" s="255"/>
      <c r="UVV33" s="255"/>
      <c r="UVW33" s="255"/>
      <c r="UVX33" s="255"/>
      <c r="UVY33" s="255"/>
      <c r="UVZ33" s="255"/>
      <c r="UWA33" s="255"/>
      <c r="UWB33" s="255"/>
      <c r="UWC33" s="255"/>
      <c r="UWD33" s="255"/>
      <c r="UWE33" s="255"/>
      <c r="UWF33" s="255"/>
      <c r="UWG33" s="255"/>
      <c r="UWH33" s="255"/>
      <c r="UWI33" s="255"/>
      <c r="UWJ33" s="255"/>
      <c r="UWK33" s="255"/>
      <c r="UWL33" s="255"/>
      <c r="UWM33" s="255"/>
      <c r="UWN33" s="255"/>
      <c r="UWO33" s="255"/>
      <c r="UWP33" s="255"/>
      <c r="UWQ33" s="255"/>
      <c r="UWR33" s="255"/>
      <c r="UWS33" s="255"/>
      <c r="UWT33" s="255"/>
      <c r="UWU33" s="255"/>
      <c r="UWV33" s="255"/>
      <c r="UWW33" s="255"/>
      <c r="UWX33" s="255"/>
      <c r="UWY33" s="255"/>
      <c r="UWZ33" s="255"/>
      <c r="UXA33" s="255"/>
      <c r="UXB33" s="255"/>
      <c r="UXC33" s="255"/>
      <c r="UXD33" s="255"/>
      <c r="UXE33" s="255"/>
      <c r="UXF33" s="255"/>
      <c r="UXG33" s="255"/>
      <c r="UXH33" s="255"/>
      <c r="UXI33" s="255"/>
      <c r="UXJ33" s="255"/>
      <c r="UXK33" s="255"/>
      <c r="UXL33" s="255"/>
      <c r="UXM33" s="255"/>
      <c r="UXN33" s="255"/>
      <c r="UXO33" s="255"/>
      <c r="UXP33" s="255"/>
      <c r="UXQ33" s="255"/>
      <c r="UXR33" s="255"/>
      <c r="UXS33" s="255"/>
      <c r="UXT33" s="255"/>
      <c r="UXU33" s="255"/>
      <c r="UXV33" s="255"/>
      <c r="UXW33" s="255"/>
      <c r="UXX33" s="255"/>
      <c r="UXY33" s="255"/>
      <c r="UXZ33" s="255"/>
      <c r="UYA33" s="255"/>
      <c r="UYB33" s="255"/>
      <c r="UYC33" s="255"/>
      <c r="UYD33" s="255"/>
      <c r="UYE33" s="255"/>
      <c r="UYF33" s="255"/>
      <c r="UYG33" s="255"/>
      <c r="UYH33" s="255"/>
      <c r="UYI33" s="255"/>
      <c r="UYJ33" s="255"/>
      <c r="UYK33" s="255"/>
      <c r="UYL33" s="255"/>
      <c r="UYM33" s="255"/>
      <c r="UYN33" s="255"/>
      <c r="UYO33" s="255"/>
      <c r="UYP33" s="255"/>
      <c r="UYQ33" s="255"/>
      <c r="UYR33" s="255"/>
      <c r="UYS33" s="255"/>
      <c r="UYT33" s="255"/>
      <c r="UYU33" s="255"/>
      <c r="UYV33" s="255"/>
      <c r="UYW33" s="255"/>
      <c r="UYX33" s="255"/>
      <c r="UYY33" s="255"/>
      <c r="UYZ33" s="255"/>
      <c r="UZA33" s="255"/>
      <c r="UZB33" s="255"/>
      <c r="UZC33" s="255"/>
      <c r="UZD33" s="255"/>
      <c r="UZE33" s="255"/>
      <c r="UZF33" s="255"/>
      <c r="UZG33" s="255"/>
      <c r="UZH33" s="255"/>
      <c r="UZI33" s="255"/>
      <c r="UZJ33" s="255"/>
      <c r="UZK33" s="255"/>
      <c r="UZL33" s="255"/>
      <c r="UZM33" s="255"/>
      <c r="UZN33" s="255"/>
      <c r="UZO33" s="255"/>
      <c r="UZP33" s="255"/>
      <c r="UZQ33" s="255"/>
      <c r="UZR33" s="255"/>
      <c r="UZS33" s="255"/>
      <c r="UZT33" s="255"/>
      <c r="UZU33" s="255"/>
      <c r="UZV33" s="255"/>
      <c r="UZW33" s="255"/>
      <c r="UZX33" s="255"/>
      <c r="UZY33" s="255"/>
      <c r="UZZ33" s="255"/>
      <c r="VAA33" s="255"/>
      <c r="VAB33" s="255"/>
      <c r="VAC33" s="255"/>
      <c r="VAD33" s="255"/>
      <c r="VAE33" s="255"/>
      <c r="VAF33" s="255"/>
      <c r="VAG33" s="255"/>
      <c r="VAH33" s="255"/>
      <c r="VAI33" s="255"/>
      <c r="VAJ33" s="255"/>
      <c r="VAK33" s="255"/>
      <c r="VAL33" s="255"/>
      <c r="VAM33" s="255"/>
      <c r="VAN33" s="255"/>
      <c r="VAO33" s="255"/>
      <c r="VAP33" s="255"/>
      <c r="VAQ33" s="255"/>
      <c r="VAR33" s="255"/>
      <c r="VAS33" s="255"/>
      <c r="VAT33" s="255"/>
      <c r="VAU33" s="255"/>
      <c r="VAV33" s="255"/>
      <c r="VAW33" s="255"/>
      <c r="VAX33" s="255"/>
      <c r="VAY33" s="255"/>
      <c r="VAZ33" s="255"/>
      <c r="VBA33" s="255"/>
      <c r="VBB33" s="255"/>
      <c r="VBC33" s="255"/>
      <c r="VBD33" s="255"/>
      <c r="VBE33" s="255"/>
      <c r="VBF33" s="255"/>
      <c r="VBG33" s="255"/>
      <c r="VBH33" s="255"/>
      <c r="VBI33" s="255"/>
      <c r="VBJ33" s="255"/>
      <c r="VBK33" s="255"/>
      <c r="VBL33" s="255"/>
      <c r="VBM33" s="255"/>
      <c r="VBN33" s="255"/>
      <c r="VBO33" s="255"/>
      <c r="VBP33" s="255"/>
      <c r="VBQ33" s="255"/>
      <c r="VBR33" s="255"/>
      <c r="VBS33" s="255"/>
      <c r="VBT33" s="255"/>
      <c r="VBU33" s="255"/>
      <c r="VBV33" s="255"/>
      <c r="VBW33" s="255"/>
      <c r="VBX33" s="255"/>
      <c r="VBY33" s="255"/>
      <c r="VBZ33" s="255"/>
      <c r="VCA33" s="255"/>
      <c r="VCB33" s="255"/>
      <c r="VCC33" s="255"/>
      <c r="VCD33" s="255"/>
      <c r="VCE33" s="255"/>
      <c r="VCF33" s="255"/>
      <c r="VCG33" s="255"/>
      <c r="VCH33" s="255"/>
      <c r="VCI33" s="255"/>
      <c r="VCJ33" s="255"/>
      <c r="VCK33" s="255"/>
      <c r="VCL33" s="255"/>
      <c r="VCM33" s="255"/>
      <c r="VCN33" s="255"/>
      <c r="VCO33" s="255"/>
      <c r="VCP33" s="255"/>
      <c r="VCQ33" s="255"/>
      <c r="VCR33" s="255"/>
      <c r="VCS33" s="255"/>
      <c r="VCT33" s="255"/>
      <c r="VCU33" s="255"/>
      <c r="VCV33" s="255"/>
      <c r="VCW33" s="255"/>
      <c r="VCX33" s="255"/>
      <c r="VCY33" s="255"/>
      <c r="VCZ33" s="255"/>
      <c r="VDA33" s="255"/>
      <c r="VDB33" s="255"/>
      <c r="VDC33" s="255"/>
      <c r="VDD33" s="255"/>
      <c r="VDE33" s="255"/>
      <c r="VDF33" s="255"/>
      <c r="VDG33" s="255"/>
      <c r="VDH33" s="255"/>
      <c r="VDI33" s="255"/>
      <c r="VDJ33" s="255"/>
      <c r="VDK33" s="255"/>
      <c r="VDL33" s="255"/>
      <c r="VDM33" s="255"/>
      <c r="VDN33" s="255"/>
      <c r="VDO33" s="255"/>
      <c r="VDP33" s="255"/>
      <c r="VDQ33" s="255"/>
      <c r="VDR33" s="255"/>
      <c r="VDS33" s="255"/>
      <c r="VDT33" s="255"/>
      <c r="VDU33" s="255"/>
      <c r="VDV33" s="255"/>
      <c r="VDW33" s="255"/>
      <c r="VDX33" s="255"/>
      <c r="VDY33" s="255"/>
      <c r="VDZ33" s="255"/>
      <c r="VEA33" s="255"/>
      <c r="VEB33" s="255"/>
      <c r="VEC33" s="255"/>
      <c r="VED33" s="255"/>
      <c r="VEE33" s="255"/>
      <c r="VEF33" s="255"/>
      <c r="VEG33" s="255"/>
      <c r="VEH33" s="255"/>
      <c r="VEI33" s="255"/>
      <c r="VEJ33" s="255"/>
      <c r="VEK33" s="255"/>
      <c r="VEL33" s="255"/>
      <c r="VEM33" s="255"/>
      <c r="VEN33" s="255"/>
      <c r="VEO33" s="255"/>
      <c r="VEP33" s="255"/>
      <c r="VEQ33" s="255"/>
      <c r="VER33" s="255"/>
      <c r="VES33" s="255"/>
      <c r="VET33" s="255"/>
      <c r="VEU33" s="255"/>
      <c r="VEV33" s="255"/>
      <c r="VEW33" s="255"/>
      <c r="VEX33" s="255"/>
      <c r="VEY33" s="255"/>
      <c r="VEZ33" s="255"/>
      <c r="VFA33" s="255"/>
      <c r="VFB33" s="255"/>
      <c r="VFC33" s="255"/>
      <c r="VFD33" s="255"/>
      <c r="VFE33" s="255"/>
      <c r="VFF33" s="255"/>
      <c r="VFG33" s="255"/>
      <c r="VFH33" s="255"/>
      <c r="VFI33" s="255"/>
      <c r="VFJ33" s="255"/>
      <c r="VFK33" s="255"/>
      <c r="VFL33" s="255"/>
      <c r="VFM33" s="255"/>
      <c r="VFN33" s="255"/>
      <c r="VFO33" s="255"/>
      <c r="VFP33" s="255"/>
      <c r="VFQ33" s="255"/>
      <c r="VFR33" s="255"/>
      <c r="VFS33" s="255"/>
      <c r="VFT33" s="255"/>
      <c r="VFU33" s="255"/>
      <c r="VFV33" s="255"/>
      <c r="VFW33" s="255"/>
      <c r="VFX33" s="255"/>
      <c r="VFY33" s="255"/>
      <c r="VFZ33" s="255"/>
      <c r="VGA33" s="255"/>
      <c r="VGB33" s="255"/>
      <c r="VGC33" s="255"/>
      <c r="VGD33" s="255"/>
      <c r="VGE33" s="255"/>
      <c r="VGF33" s="255"/>
      <c r="VGG33" s="255"/>
      <c r="VGH33" s="255"/>
      <c r="VGI33" s="255"/>
      <c r="VGJ33" s="255"/>
      <c r="VGK33" s="255"/>
      <c r="VGL33" s="255"/>
      <c r="VGM33" s="255"/>
      <c r="VGN33" s="255"/>
      <c r="VGO33" s="255"/>
      <c r="VGP33" s="255"/>
      <c r="VGQ33" s="255"/>
      <c r="VGR33" s="255"/>
      <c r="VGS33" s="255"/>
      <c r="VGT33" s="255"/>
      <c r="VGU33" s="255"/>
      <c r="VGV33" s="255"/>
      <c r="VGW33" s="255"/>
      <c r="VGX33" s="255"/>
      <c r="VGY33" s="255"/>
      <c r="VGZ33" s="255"/>
      <c r="VHA33" s="255"/>
      <c r="VHB33" s="255"/>
      <c r="VHC33" s="255"/>
      <c r="VHD33" s="255"/>
      <c r="VHE33" s="255"/>
      <c r="VHF33" s="255"/>
      <c r="VHG33" s="255"/>
      <c r="VHH33" s="255"/>
      <c r="VHI33" s="255"/>
      <c r="VHJ33" s="255"/>
      <c r="VHK33" s="255"/>
      <c r="VHL33" s="255"/>
      <c r="VHM33" s="255"/>
      <c r="VHN33" s="255"/>
      <c r="VHO33" s="255"/>
      <c r="VHP33" s="255"/>
      <c r="VHQ33" s="255"/>
      <c r="VHR33" s="255"/>
      <c r="VHS33" s="255"/>
      <c r="VHT33" s="255"/>
      <c r="VHU33" s="255"/>
      <c r="VHV33" s="255"/>
      <c r="VHW33" s="255"/>
      <c r="VHX33" s="255"/>
      <c r="VHY33" s="255"/>
      <c r="VHZ33" s="255"/>
      <c r="VIA33" s="255"/>
      <c r="VIB33" s="255"/>
      <c r="VIC33" s="255"/>
      <c r="VID33" s="255"/>
      <c r="VIE33" s="255"/>
      <c r="VIF33" s="255"/>
      <c r="VIG33" s="255"/>
      <c r="VIH33" s="255"/>
      <c r="VII33" s="255"/>
      <c r="VIJ33" s="255"/>
      <c r="VIK33" s="255"/>
      <c r="VIL33" s="255"/>
      <c r="VIM33" s="255"/>
      <c r="VIN33" s="255"/>
      <c r="VIO33" s="255"/>
      <c r="VIP33" s="255"/>
      <c r="VIQ33" s="255"/>
      <c r="VIR33" s="255"/>
      <c r="VIS33" s="255"/>
      <c r="VIT33" s="255"/>
      <c r="VIU33" s="255"/>
      <c r="VIV33" s="255"/>
      <c r="VIW33" s="255"/>
      <c r="VIX33" s="255"/>
      <c r="VIY33" s="255"/>
      <c r="VIZ33" s="255"/>
      <c r="VJA33" s="255"/>
      <c r="VJB33" s="255"/>
      <c r="VJC33" s="255"/>
      <c r="VJD33" s="255"/>
      <c r="VJE33" s="255"/>
      <c r="VJF33" s="255"/>
      <c r="VJG33" s="255"/>
      <c r="VJH33" s="255"/>
      <c r="VJI33" s="255"/>
      <c r="VJJ33" s="255"/>
      <c r="VJK33" s="255"/>
      <c r="VJL33" s="255"/>
      <c r="VJM33" s="255"/>
      <c r="VJN33" s="255"/>
      <c r="VJO33" s="255"/>
      <c r="VJP33" s="255"/>
      <c r="VJQ33" s="255"/>
      <c r="VJR33" s="255"/>
      <c r="VJS33" s="255"/>
      <c r="VJT33" s="255"/>
      <c r="VJU33" s="255"/>
      <c r="VJV33" s="255"/>
      <c r="VJW33" s="255"/>
      <c r="VJX33" s="255"/>
      <c r="VJY33" s="255"/>
      <c r="VJZ33" s="255"/>
      <c r="VKA33" s="255"/>
      <c r="VKB33" s="255"/>
      <c r="VKC33" s="255"/>
      <c r="VKD33" s="255"/>
      <c r="VKE33" s="255"/>
      <c r="VKF33" s="255"/>
      <c r="VKG33" s="255"/>
      <c r="VKH33" s="255"/>
      <c r="VKI33" s="255"/>
      <c r="VKJ33" s="255"/>
      <c r="VKK33" s="255"/>
      <c r="VKL33" s="255"/>
      <c r="VKM33" s="255"/>
      <c r="VKN33" s="255"/>
      <c r="VKO33" s="255"/>
      <c r="VKP33" s="255"/>
      <c r="VKQ33" s="255"/>
      <c r="VKR33" s="255"/>
      <c r="VKS33" s="255"/>
      <c r="VKT33" s="255"/>
      <c r="VKU33" s="255"/>
      <c r="VKV33" s="255"/>
      <c r="VKW33" s="255"/>
      <c r="VKX33" s="255"/>
      <c r="VKY33" s="255"/>
      <c r="VKZ33" s="255"/>
      <c r="VLA33" s="255"/>
      <c r="VLB33" s="255"/>
      <c r="VLC33" s="255"/>
      <c r="VLD33" s="255"/>
      <c r="VLE33" s="255"/>
      <c r="VLF33" s="255"/>
      <c r="VLG33" s="255"/>
      <c r="VLH33" s="255"/>
      <c r="VLI33" s="255"/>
      <c r="VLJ33" s="255"/>
      <c r="VLK33" s="255"/>
      <c r="VLL33" s="255"/>
      <c r="VLM33" s="255"/>
      <c r="VLN33" s="255"/>
      <c r="VLO33" s="255"/>
      <c r="VLP33" s="255"/>
      <c r="VLQ33" s="255"/>
      <c r="VLR33" s="255"/>
      <c r="VLS33" s="255"/>
      <c r="VLT33" s="255"/>
      <c r="VLU33" s="255"/>
      <c r="VLV33" s="255"/>
      <c r="VLW33" s="255"/>
      <c r="VLX33" s="255"/>
      <c r="VLY33" s="255"/>
      <c r="VLZ33" s="255"/>
      <c r="VMA33" s="255"/>
      <c r="VMB33" s="255"/>
      <c r="VMC33" s="255"/>
      <c r="VMD33" s="255"/>
      <c r="VME33" s="255"/>
      <c r="VMF33" s="255"/>
      <c r="VMG33" s="255"/>
      <c r="VMH33" s="255"/>
      <c r="VMI33" s="255"/>
      <c r="VMJ33" s="255"/>
      <c r="VMK33" s="255"/>
      <c r="VML33" s="255"/>
      <c r="VMM33" s="255"/>
      <c r="VMN33" s="255"/>
      <c r="VMO33" s="255"/>
      <c r="VMP33" s="255"/>
      <c r="VMQ33" s="255"/>
      <c r="VMR33" s="255"/>
      <c r="VMS33" s="255"/>
      <c r="VMT33" s="255"/>
      <c r="VMU33" s="255"/>
      <c r="VMV33" s="255"/>
      <c r="VMW33" s="255"/>
      <c r="VMX33" s="255"/>
      <c r="VMY33" s="255"/>
      <c r="VMZ33" s="255"/>
      <c r="VNA33" s="255"/>
      <c r="VNB33" s="255"/>
      <c r="VNC33" s="255"/>
      <c r="VND33" s="255"/>
      <c r="VNE33" s="255"/>
      <c r="VNF33" s="255"/>
      <c r="VNG33" s="255"/>
      <c r="VNH33" s="255"/>
      <c r="VNI33" s="255"/>
      <c r="VNJ33" s="255"/>
      <c r="VNK33" s="255"/>
      <c r="VNL33" s="255"/>
      <c r="VNM33" s="255"/>
      <c r="VNN33" s="255"/>
      <c r="VNO33" s="255"/>
      <c r="VNP33" s="255"/>
      <c r="VNQ33" s="255"/>
      <c r="VNR33" s="255"/>
      <c r="VNS33" s="255"/>
      <c r="VNT33" s="255"/>
      <c r="VNU33" s="255"/>
      <c r="VNV33" s="255"/>
      <c r="VNW33" s="255"/>
      <c r="VNX33" s="255"/>
      <c r="VNY33" s="255"/>
      <c r="VNZ33" s="255"/>
      <c r="VOA33" s="255"/>
      <c r="VOB33" s="255"/>
      <c r="VOC33" s="255"/>
      <c r="VOD33" s="255"/>
      <c r="VOE33" s="255"/>
      <c r="VOF33" s="255"/>
      <c r="VOG33" s="255"/>
      <c r="VOH33" s="255"/>
      <c r="VOI33" s="255"/>
      <c r="VOJ33" s="255"/>
      <c r="VOK33" s="255"/>
      <c r="VOL33" s="255"/>
      <c r="VOM33" s="255"/>
      <c r="VON33" s="255"/>
      <c r="VOO33" s="255"/>
      <c r="VOP33" s="255"/>
      <c r="VOQ33" s="255"/>
      <c r="VOR33" s="255"/>
      <c r="VOS33" s="255"/>
      <c r="VOT33" s="255"/>
      <c r="VOU33" s="255"/>
      <c r="VOV33" s="255"/>
      <c r="VOW33" s="255"/>
      <c r="VOX33" s="255"/>
      <c r="VOY33" s="255"/>
      <c r="VOZ33" s="255"/>
      <c r="VPA33" s="255"/>
      <c r="VPB33" s="255"/>
      <c r="VPC33" s="255"/>
      <c r="VPD33" s="255"/>
      <c r="VPE33" s="255"/>
      <c r="VPF33" s="255"/>
      <c r="VPG33" s="255"/>
      <c r="VPH33" s="255"/>
      <c r="VPI33" s="255"/>
      <c r="VPJ33" s="255"/>
      <c r="VPK33" s="255"/>
      <c r="VPL33" s="255"/>
      <c r="VPM33" s="255"/>
      <c r="VPN33" s="255"/>
      <c r="VPO33" s="255"/>
      <c r="VPP33" s="255"/>
      <c r="VPQ33" s="255"/>
      <c r="VPR33" s="255"/>
      <c r="VPS33" s="255"/>
      <c r="VPT33" s="255"/>
      <c r="VPU33" s="255"/>
      <c r="VPV33" s="255"/>
      <c r="VPW33" s="255"/>
      <c r="VPX33" s="255"/>
      <c r="VPY33" s="255"/>
      <c r="VPZ33" s="255"/>
      <c r="VQA33" s="255"/>
      <c r="VQB33" s="255"/>
      <c r="VQC33" s="255"/>
      <c r="VQD33" s="255"/>
      <c r="VQE33" s="255"/>
      <c r="VQF33" s="255"/>
      <c r="VQG33" s="255"/>
      <c r="VQH33" s="255"/>
      <c r="VQI33" s="255"/>
      <c r="VQJ33" s="255"/>
      <c r="VQK33" s="255"/>
      <c r="VQL33" s="255"/>
      <c r="VQM33" s="255"/>
      <c r="VQN33" s="255"/>
      <c r="VQO33" s="255"/>
      <c r="VQP33" s="255"/>
      <c r="VQQ33" s="255"/>
      <c r="VQR33" s="255"/>
      <c r="VQS33" s="255"/>
      <c r="VQT33" s="255"/>
      <c r="VQU33" s="255"/>
      <c r="VQV33" s="255"/>
      <c r="VQW33" s="255"/>
      <c r="VQX33" s="255"/>
      <c r="VQY33" s="255"/>
      <c r="VQZ33" s="255"/>
      <c r="VRA33" s="255"/>
      <c r="VRB33" s="255"/>
      <c r="VRC33" s="255"/>
      <c r="VRD33" s="255"/>
      <c r="VRE33" s="255"/>
      <c r="VRF33" s="255"/>
      <c r="VRG33" s="255"/>
      <c r="VRH33" s="255"/>
      <c r="VRI33" s="255"/>
      <c r="VRJ33" s="255"/>
      <c r="VRK33" s="255"/>
      <c r="VRL33" s="255"/>
      <c r="VRM33" s="255"/>
      <c r="VRN33" s="255"/>
      <c r="VRO33" s="255"/>
      <c r="VRP33" s="255"/>
      <c r="VRQ33" s="255"/>
      <c r="VRR33" s="255"/>
      <c r="VRS33" s="255"/>
      <c r="VRT33" s="255"/>
      <c r="VRU33" s="255"/>
      <c r="VRV33" s="255"/>
      <c r="VRW33" s="255"/>
      <c r="VRX33" s="255"/>
      <c r="VRY33" s="255"/>
      <c r="VRZ33" s="255"/>
      <c r="VSA33" s="255"/>
      <c r="VSB33" s="255"/>
      <c r="VSC33" s="255"/>
      <c r="VSD33" s="255"/>
      <c r="VSE33" s="255"/>
      <c r="VSF33" s="255"/>
      <c r="VSG33" s="255"/>
      <c r="VSH33" s="255"/>
      <c r="VSI33" s="255"/>
      <c r="VSJ33" s="255"/>
      <c r="VSK33" s="255"/>
      <c r="VSL33" s="255"/>
      <c r="VSM33" s="255"/>
      <c r="VSN33" s="255"/>
      <c r="VSO33" s="255"/>
      <c r="VSP33" s="255"/>
      <c r="VSQ33" s="255"/>
      <c r="VSR33" s="255"/>
      <c r="VSS33" s="255"/>
      <c r="VST33" s="255"/>
      <c r="VSU33" s="255"/>
      <c r="VSV33" s="255"/>
      <c r="VSW33" s="255"/>
      <c r="VSX33" s="255"/>
      <c r="VSY33" s="255"/>
      <c r="VSZ33" s="255"/>
      <c r="VTA33" s="255"/>
      <c r="VTB33" s="255"/>
      <c r="VTC33" s="255"/>
      <c r="VTD33" s="255"/>
      <c r="VTE33" s="255"/>
      <c r="VTF33" s="255"/>
      <c r="VTG33" s="255"/>
      <c r="VTH33" s="255"/>
      <c r="VTI33" s="255"/>
      <c r="VTJ33" s="255"/>
      <c r="VTK33" s="255"/>
      <c r="VTL33" s="255"/>
      <c r="VTM33" s="255"/>
      <c r="VTN33" s="255"/>
      <c r="VTO33" s="255"/>
      <c r="VTP33" s="255"/>
      <c r="VTQ33" s="255"/>
      <c r="VTR33" s="255"/>
      <c r="VTS33" s="255"/>
      <c r="VTT33" s="255"/>
      <c r="VTU33" s="255"/>
      <c r="VTV33" s="255"/>
      <c r="VTW33" s="255"/>
      <c r="VTX33" s="255"/>
      <c r="VTY33" s="255"/>
      <c r="VTZ33" s="255"/>
      <c r="VUA33" s="255"/>
      <c r="VUB33" s="255"/>
      <c r="VUC33" s="255"/>
      <c r="VUD33" s="255"/>
      <c r="VUE33" s="255"/>
      <c r="VUF33" s="255"/>
      <c r="VUG33" s="255"/>
      <c r="VUH33" s="255"/>
      <c r="VUI33" s="255"/>
      <c r="VUJ33" s="255"/>
      <c r="VUK33" s="255"/>
      <c r="VUL33" s="255"/>
      <c r="VUM33" s="255"/>
      <c r="VUN33" s="255"/>
      <c r="VUO33" s="255"/>
      <c r="VUP33" s="255"/>
      <c r="VUQ33" s="255"/>
      <c r="VUR33" s="255"/>
      <c r="VUS33" s="255"/>
      <c r="VUT33" s="255"/>
      <c r="VUU33" s="255"/>
      <c r="VUV33" s="255"/>
      <c r="VUW33" s="255"/>
      <c r="VUX33" s="255"/>
      <c r="VUY33" s="255"/>
      <c r="VUZ33" s="255"/>
      <c r="VVA33" s="255"/>
      <c r="VVB33" s="255"/>
      <c r="VVC33" s="255"/>
      <c r="VVD33" s="255"/>
      <c r="VVE33" s="255"/>
      <c r="VVF33" s="255"/>
      <c r="VVG33" s="255"/>
      <c r="VVH33" s="255"/>
      <c r="VVI33" s="255"/>
      <c r="VVJ33" s="255"/>
      <c r="VVK33" s="255"/>
      <c r="VVL33" s="255"/>
      <c r="VVM33" s="255"/>
      <c r="VVN33" s="255"/>
      <c r="VVO33" s="255"/>
      <c r="VVP33" s="255"/>
      <c r="VVQ33" s="255"/>
      <c r="VVR33" s="255"/>
      <c r="VVS33" s="255"/>
      <c r="VVT33" s="255"/>
      <c r="VVU33" s="255"/>
      <c r="VVV33" s="255"/>
      <c r="VVW33" s="255"/>
      <c r="VVX33" s="255"/>
      <c r="VVY33" s="255"/>
      <c r="VVZ33" s="255"/>
      <c r="VWA33" s="255"/>
      <c r="VWB33" s="255"/>
      <c r="VWC33" s="255"/>
      <c r="VWD33" s="255"/>
      <c r="VWE33" s="255"/>
      <c r="VWF33" s="255"/>
      <c r="VWG33" s="255"/>
      <c r="VWH33" s="255"/>
      <c r="VWI33" s="255"/>
      <c r="VWJ33" s="255"/>
      <c r="VWK33" s="255"/>
      <c r="VWL33" s="255"/>
      <c r="VWM33" s="255"/>
      <c r="VWN33" s="255"/>
      <c r="VWO33" s="255"/>
      <c r="VWP33" s="255"/>
      <c r="VWQ33" s="255"/>
      <c r="VWR33" s="255"/>
      <c r="VWS33" s="255"/>
      <c r="VWT33" s="255"/>
      <c r="VWU33" s="255"/>
      <c r="VWV33" s="255"/>
      <c r="VWW33" s="255"/>
      <c r="VWX33" s="255"/>
      <c r="VWY33" s="255"/>
      <c r="VWZ33" s="255"/>
      <c r="VXA33" s="255"/>
      <c r="VXB33" s="255"/>
      <c r="VXC33" s="255"/>
      <c r="VXD33" s="255"/>
      <c r="VXE33" s="255"/>
      <c r="VXF33" s="255"/>
      <c r="VXG33" s="255"/>
      <c r="VXH33" s="255"/>
      <c r="VXI33" s="255"/>
      <c r="VXJ33" s="255"/>
      <c r="VXK33" s="255"/>
      <c r="VXL33" s="255"/>
      <c r="VXM33" s="255"/>
      <c r="VXN33" s="255"/>
      <c r="VXO33" s="255"/>
      <c r="VXP33" s="255"/>
      <c r="VXQ33" s="255"/>
      <c r="VXR33" s="255"/>
      <c r="VXS33" s="255"/>
      <c r="VXT33" s="255"/>
      <c r="VXU33" s="255"/>
      <c r="VXV33" s="255"/>
      <c r="VXW33" s="255"/>
      <c r="VXX33" s="255"/>
      <c r="VXY33" s="255"/>
      <c r="VXZ33" s="255"/>
      <c r="VYA33" s="255"/>
      <c r="VYB33" s="255"/>
      <c r="VYC33" s="255"/>
      <c r="VYD33" s="255"/>
      <c r="VYE33" s="255"/>
      <c r="VYF33" s="255"/>
      <c r="VYG33" s="255"/>
      <c r="VYH33" s="255"/>
      <c r="VYI33" s="255"/>
      <c r="VYJ33" s="255"/>
      <c r="VYK33" s="255"/>
      <c r="VYL33" s="255"/>
      <c r="VYM33" s="255"/>
      <c r="VYN33" s="255"/>
      <c r="VYO33" s="255"/>
      <c r="VYP33" s="255"/>
      <c r="VYQ33" s="255"/>
      <c r="VYR33" s="255"/>
      <c r="VYS33" s="255"/>
      <c r="VYT33" s="255"/>
      <c r="VYU33" s="255"/>
      <c r="VYV33" s="255"/>
      <c r="VYW33" s="255"/>
      <c r="VYX33" s="255"/>
      <c r="VYY33" s="255"/>
      <c r="VYZ33" s="255"/>
      <c r="VZA33" s="255"/>
      <c r="VZB33" s="255"/>
      <c r="VZC33" s="255"/>
      <c r="VZD33" s="255"/>
      <c r="VZE33" s="255"/>
      <c r="VZF33" s="255"/>
      <c r="VZG33" s="255"/>
      <c r="VZH33" s="255"/>
      <c r="VZI33" s="255"/>
      <c r="VZJ33" s="255"/>
      <c r="VZK33" s="255"/>
      <c r="VZL33" s="255"/>
      <c r="VZM33" s="255"/>
      <c r="VZN33" s="255"/>
      <c r="VZO33" s="255"/>
      <c r="VZP33" s="255"/>
      <c r="VZQ33" s="255"/>
      <c r="VZR33" s="255"/>
      <c r="VZS33" s="255"/>
      <c r="VZT33" s="255"/>
      <c r="VZU33" s="255"/>
      <c r="VZV33" s="255"/>
      <c r="VZW33" s="255"/>
      <c r="VZX33" s="255"/>
      <c r="VZY33" s="255"/>
      <c r="VZZ33" s="255"/>
      <c r="WAA33" s="255"/>
      <c r="WAB33" s="255"/>
      <c r="WAC33" s="255"/>
      <c r="WAD33" s="255"/>
      <c r="WAE33" s="255"/>
      <c r="WAF33" s="255"/>
      <c r="WAG33" s="255"/>
      <c r="WAH33" s="255"/>
      <c r="WAI33" s="255"/>
      <c r="WAJ33" s="255"/>
      <c r="WAK33" s="255"/>
      <c r="WAL33" s="255"/>
      <c r="WAM33" s="255"/>
      <c r="WAN33" s="255"/>
      <c r="WAO33" s="255"/>
      <c r="WAP33" s="255"/>
      <c r="WAQ33" s="255"/>
      <c r="WAR33" s="255"/>
      <c r="WAS33" s="255"/>
      <c r="WAT33" s="255"/>
      <c r="WAU33" s="255"/>
      <c r="WAV33" s="255"/>
      <c r="WAW33" s="255"/>
      <c r="WAX33" s="255"/>
      <c r="WAY33" s="255"/>
      <c r="WAZ33" s="255"/>
      <c r="WBA33" s="255"/>
      <c r="WBB33" s="255"/>
      <c r="WBC33" s="255"/>
      <c r="WBD33" s="255"/>
      <c r="WBE33" s="255"/>
      <c r="WBF33" s="255"/>
      <c r="WBG33" s="255"/>
      <c r="WBH33" s="255"/>
      <c r="WBI33" s="255"/>
      <c r="WBJ33" s="255"/>
      <c r="WBK33" s="255"/>
      <c r="WBL33" s="255"/>
      <c r="WBM33" s="255"/>
      <c r="WBN33" s="255"/>
      <c r="WBO33" s="255"/>
      <c r="WBP33" s="255"/>
      <c r="WBQ33" s="255"/>
      <c r="WBR33" s="255"/>
      <c r="WBS33" s="255"/>
      <c r="WBT33" s="255"/>
      <c r="WBU33" s="255"/>
      <c r="WBV33" s="255"/>
      <c r="WBW33" s="255"/>
      <c r="WBX33" s="255"/>
      <c r="WBY33" s="255"/>
      <c r="WBZ33" s="255"/>
      <c r="WCA33" s="255"/>
      <c r="WCB33" s="255"/>
      <c r="WCC33" s="255"/>
      <c r="WCD33" s="255"/>
      <c r="WCE33" s="255"/>
      <c r="WCF33" s="255"/>
      <c r="WCG33" s="255"/>
      <c r="WCH33" s="255"/>
      <c r="WCI33" s="255"/>
      <c r="WCJ33" s="255"/>
      <c r="WCK33" s="255"/>
      <c r="WCL33" s="255"/>
      <c r="WCM33" s="255"/>
      <c r="WCN33" s="255"/>
      <c r="WCO33" s="255"/>
      <c r="WCP33" s="255"/>
      <c r="WCQ33" s="255"/>
      <c r="WCR33" s="255"/>
      <c r="WCS33" s="255"/>
      <c r="WCT33" s="255"/>
      <c r="WCU33" s="255"/>
      <c r="WCV33" s="255"/>
      <c r="WCW33" s="255"/>
      <c r="WCX33" s="255"/>
      <c r="WCY33" s="255"/>
      <c r="WCZ33" s="255"/>
      <c r="WDA33" s="255"/>
      <c r="WDB33" s="255"/>
      <c r="WDC33" s="255"/>
      <c r="WDD33" s="255"/>
      <c r="WDE33" s="255"/>
      <c r="WDF33" s="255"/>
      <c r="WDG33" s="255"/>
      <c r="WDH33" s="255"/>
      <c r="WDI33" s="255"/>
      <c r="WDJ33" s="255"/>
      <c r="WDK33" s="255"/>
      <c r="WDL33" s="255"/>
      <c r="WDM33" s="255"/>
      <c r="WDN33" s="255"/>
      <c r="WDO33" s="255"/>
      <c r="WDP33" s="255"/>
      <c r="WDQ33" s="255"/>
      <c r="WDR33" s="255"/>
      <c r="WDS33" s="255"/>
      <c r="WDT33" s="255"/>
      <c r="WDU33" s="255"/>
      <c r="WDV33" s="255"/>
      <c r="WDW33" s="255"/>
      <c r="WDX33" s="255"/>
      <c r="WDY33" s="255"/>
      <c r="WDZ33" s="255"/>
      <c r="WEA33" s="255"/>
      <c r="WEB33" s="255"/>
      <c r="WEC33" s="255"/>
      <c r="WED33" s="255"/>
      <c r="WEE33" s="255"/>
      <c r="WEF33" s="255"/>
      <c r="WEG33" s="255"/>
      <c r="WEH33" s="255"/>
      <c r="WEI33" s="255"/>
      <c r="WEJ33" s="255"/>
      <c r="WEK33" s="255"/>
      <c r="WEL33" s="255"/>
      <c r="WEM33" s="255"/>
      <c r="WEN33" s="255"/>
      <c r="WEO33" s="255"/>
      <c r="WEP33" s="255"/>
      <c r="WEQ33" s="255"/>
      <c r="WER33" s="255"/>
      <c r="WES33" s="255"/>
      <c r="WET33" s="255"/>
      <c r="WEU33" s="255"/>
      <c r="WEV33" s="255"/>
      <c r="WEW33" s="255"/>
      <c r="WEX33" s="255"/>
      <c r="WEY33" s="255"/>
      <c r="WEZ33" s="255"/>
      <c r="WFA33" s="255"/>
      <c r="WFB33" s="255"/>
      <c r="WFC33" s="255"/>
      <c r="WFD33" s="255"/>
      <c r="WFE33" s="255"/>
      <c r="WFF33" s="255"/>
      <c r="WFG33" s="255"/>
      <c r="WFH33" s="255"/>
      <c r="WFI33" s="255"/>
      <c r="WFJ33" s="255"/>
      <c r="WFK33" s="255"/>
      <c r="WFL33" s="255"/>
      <c r="WFM33" s="255"/>
      <c r="WFN33" s="255"/>
      <c r="WFO33" s="255"/>
      <c r="WFP33" s="255"/>
      <c r="WFQ33" s="255"/>
      <c r="WFR33" s="255"/>
      <c r="WFS33" s="255"/>
      <c r="WFT33" s="255"/>
      <c r="WFU33" s="255"/>
      <c r="WFV33" s="255"/>
      <c r="WFW33" s="255"/>
      <c r="WFX33" s="255"/>
      <c r="WFY33" s="255"/>
      <c r="WFZ33" s="255"/>
      <c r="WGA33" s="255"/>
      <c r="WGB33" s="255"/>
      <c r="WGC33" s="255"/>
      <c r="WGD33" s="255"/>
      <c r="WGE33" s="255"/>
      <c r="WGF33" s="255"/>
      <c r="WGG33" s="255"/>
      <c r="WGH33" s="255"/>
      <c r="WGI33" s="255"/>
      <c r="WGJ33" s="255"/>
      <c r="WGK33" s="255"/>
      <c r="WGL33" s="255"/>
      <c r="WGM33" s="255"/>
      <c r="WGN33" s="255"/>
      <c r="WGO33" s="255"/>
      <c r="WGP33" s="255"/>
      <c r="WGQ33" s="255"/>
      <c r="WGR33" s="255"/>
      <c r="WGS33" s="255"/>
      <c r="WGT33" s="255"/>
      <c r="WGU33" s="255"/>
      <c r="WGV33" s="255"/>
      <c r="WGW33" s="255"/>
      <c r="WGX33" s="255"/>
      <c r="WGY33" s="255"/>
      <c r="WGZ33" s="255"/>
      <c r="WHA33" s="255"/>
      <c r="WHB33" s="255"/>
      <c r="WHC33" s="255"/>
      <c r="WHD33" s="255"/>
      <c r="WHE33" s="255"/>
      <c r="WHF33" s="255"/>
      <c r="WHG33" s="255"/>
      <c r="WHH33" s="255"/>
      <c r="WHI33" s="255"/>
      <c r="WHJ33" s="255"/>
      <c r="WHK33" s="255"/>
      <c r="WHL33" s="255"/>
      <c r="WHM33" s="255"/>
      <c r="WHN33" s="255"/>
      <c r="WHO33" s="255"/>
      <c r="WHP33" s="255"/>
      <c r="WHQ33" s="255"/>
      <c r="WHR33" s="255"/>
      <c r="WHS33" s="255"/>
      <c r="WHT33" s="255"/>
      <c r="WHU33" s="255"/>
      <c r="WHV33" s="255"/>
      <c r="WHW33" s="255"/>
      <c r="WHX33" s="255"/>
      <c r="WHY33" s="255"/>
      <c r="WHZ33" s="255"/>
      <c r="WIA33" s="255"/>
      <c r="WIB33" s="255"/>
      <c r="WIC33" s="255"/>
      <c r="WID33" s="255"/>
      <c r="WIE33" s="255"/>
      <c r="WIF33" s="255"/>
      <c r="WIG33" s="255"/>
      <c r="WIH33" s="255"/>
      <c r="WII33" s="255"/>
      <c r="WIJ33" s="255"/>
      <c r="WIK33" s="255"/>
      <c r="WIL33" s="255"/>
      <c r="WIM33" s="255"/>
      <c r="WIN33" s="255"/>
      <c r="WIO33" s="255"/>
      <c r="WIP33" s="255"/>
      <c r="WIQ33" s="255"/>
      <c r="WIR33" s="255"/>
      <c r="WIS33" s="255"/>
      <c r="WIT33" s="255"/>
      <c r="WIU33" s="255"/>
      <c r="WIV33" s="255"/>
      <c r="WIW33" s="255"/>
      <c r="WIX33" s="255"/>
      <c r="WIY33" s="255"/>
      <c r="WIZ33" s="255"/>
      <c r="WJA33" s="255"/>
      <c r="WJB33" s="255"/>
      <c r="WJC33" s="255"/>
      <c r="WJD33" s="255"/>
      <c r="WJE33" s="255"/>
      <c r="WJF33" s="255"/>
      <c r="WJG33" s="255"/>
      <c r="WJH33" s="255"/>
      <c r="WJI33" s="255"/>
      <c r="WJJ33" s="255"/>
      <c r="WJK33" s="255"/>
      <c r="WJL33" s="255"/>
      <c r="WJM33" s="255"/>
      <c r="WJN33" s="255"/>
      <c r="WJO33" s="255"/>
      <c r="WJP33" s="255"/>
      <c r="WJQ33" s="255"/>
      <c r="WJR33" s="255"/>
      <c r="WJS33" s="255"/>
      <c r="WJT33" s="255"/>
      <c r="WJU33" s="255"/>
      <c r="WJV33" s="255"/>
      <c r="WJW33" s="255"/>
      <c r="WJX33" s="255"/>
      <c r="WJY33" s="255"/>
      <c r="WJZ33" s="255"/>
      <c r="WKA33" s="255"/>
      <c r="WKB33" s="255"/>
      <c r="WKC33" s="255"/>
      <c r="WKD33" s="255"/>
      <c r="WKE33" s="255"/>
      <c r="WKF33" s="255"/>
      <c r="WKG33" s="255"/>
      <c r="WKH33" s="255"/>
      <c r="WKI33" s="255"/>
      <c r="WKJ33" s="255"/>
      <c r="WKK33" s="255"/>
      <c r="WKL33" s="255"/>
      <c r="WKM33" s="255"/>
      <c r="WKN33" s="255"/>
      <c r="WKO33" s="255"/>
      <c r="WKP33" s="255"/>
      <c r="WKQ33" s="255"/>
      <c r="WKR33" s="255"/>
      <c r="WKS33" s="255"/>
      <c r="WKT33" s="255"/>
      <c r="WKU33" s="255"/>
      <c r="WKV33" s="255"/>
      <c r="WKW33" s="255"/>
      <c r="WKX33" s="255"/>
      <c r="WKY33" s="255"/>
      <c r="WKZ33" s="255"/>
      <c r="WLA33" s="255"/>
      <c r="WLB33" s="255"/>
      <c r="WLC33" s="255"/>
      <c r="WLD33" s="255"/>
      <c r="WLE33" s="255"/>
      <c r="WLF33" s="255"/>
      <c r="WLG33" s="255"/>
      <c r="WLH33" s="255"/>
      <c r="WLI33" s="255"/>
      <c r="WLJ33" s="255"/>
      <c r="WLK33" s="255"/>
      <c r="WLL33" s="255"/>
      <c r="WLM33" s="255"/>
      <c r="WLN33" s="255"/>
      <c r="WLO33" s="255"/>
      <c r="WLP33" s="255"/>
      <c r="WLQ33" s="255"/>
      <c r="WLR33" s="255"/>
      <c r="WLS33" s="255"/>
      <c r="WLT33" s="255"/>
      <c r="WLU33" s="255"/>
      <c r="WLV33" s="255"/>
      <c r="WLW33" s="255"/>
      <c r="WLX33" s="255"/>
      <c r="WLY33" s="255"/>
      <c r="WLZ33" s="255"/>
      <c r="WMA33" s="255"/>
      <c r="WMB33" s="255"/>
      <c r="WMC33" s="255"/>
      <c r="WMD33" s="255"/>
      <c r="WME33" s="255"/>
      <c r="WMF33" s="255"/>
      <c r="WMG33" s="255"/>
      <c r="WMH33" s="255"/>
      <c r="WMI33" s="255"/>
      <c r="WMJ33" s="255"/>
      <c r="WMK33" s="255"/>
      <c r="WML33" s="255"/>
      <c r="WMM33" s="255"/>
      <c r="WMN33" s="255"/>
      <c r="WMO33" s="255"/>
      <c r="WMP33" s="255"/>
      <c r="WMQ33" s="255"/>
      <c r="WMR33" s="255"/>
      <c r="WMS33" s="255"/>
      <c r="WMT33" s="255"/>
      <c r="WMU33" s="255"/>
      <c r="WMV33" s="255"/>
      <c r="WMW33" s="255"/>
      <c r="WMX33" s="255"/>
      <c r="WMY33" s="255"/>
      <c r="WMZ33" s="255"/>
      <c r="WNA33" s="255"/>
      <c r="WNB33" s="255"/>
      <c r="WNC33" s="255"/>
      <c r="WND33" s="255"/>
      <c r="WNE33" s="255"/>
      <c r="WNF33" s="255"/>
      <c r="WNG33" s="255"/>
      <c r="WNH33" s="255"/>
      <c r="WNI33" s="255"/>
      <c r="WNJ33" s="255"/>
      <c r="WNK33" s="255"/>
      <c r="WNL33" s="255"/>
      <c r="WNM33" s="255"/>
      <c r="WNN33" s="255"/>
      <c r="WNO33" s="255"/>
      <c r="WNP33" s="255"/>
      <c r="WNQ33" s="255"/>
      <c r="WNR33" s="255"/>
      <c r="WNS33" s="255"/>
      <c r="WNT33" s="255"/>
      <c r="WNU33" s="255"/>
      <c r="WNV33" s="255"/>
      <c r="WNW33" s="255"/>
      <c r="WNX33" s="255"/>
      <c r="WNY33" s="255"/>
      <c r="WNZ33" s="255"/>
      <c r="WOA33" s="255"/>
      <c r="WOB33" s="255"/>
      <c r="WOC33" s="255"/>
      <c r="WOD33" s="255"/>
      <c r="WOE33" s="255"/>
      <c r="WOF33" s="255"/>
      <c r="WOG33" s="255"/>
      <c r="WOH33" s="255"/>
      <c r="WOI33" s="255"/>
      <c r="WOJ33" s="255"/>
      <c r="WOK33" s="255"/>
      <c r="WOL33" s="255"/>
      <c r="WOM33" s="255"/>
      <c r="WON33" s="255"/>
      <c r="WOO33" s="255"/>
      <c r="WOP33" s="255"/>
      <c r="WOQ33" s="255"/>
      <c r="WOR33" s="255"/>
      <c r="WOS33" s="255"/>
      <c r="WOT33" s="255"/>
      <c r="WOU33" s="255"/>
      <c r="WOV33" s="255"/>
      <c r="WOW33" s="255"/>
      <c r="WOX33" s="255"/>
      <c r="WOY33" s="255"/>
      <c r="WOZ33" s="255"/>
      <c r="WPA33" s="255"/>
      <c r="WPB33" s="255"/>
      <c r="WPC33" s="255"/>
      <c r="WPD33" s="255"/>
      <c r="WPE33" s="255"/>
      <c r="WPF33" s="255"/>
      <c r="WPG33" s="255"/>
      <c r="WPH33" s="255"/>
      <c r="WPI33" s="255"/>
      <c r="WPJ33" s="255"/>
      <c r="WPK33" s="255"/>
      <c r="WPL33" s="255"/>
      <c r="WPM33" s="255"/>
      <c r="WPN33" s="255"/>
      <c r="WPO33" s="255"/>
      <c r="WPP33" s="255"/>
      <c r="WPQ33" s="255"/>
      <c r="WPR33" s="255"/>
      <c r="WPS33" s="255"/>
      <c r="WPT33" s="255"/>
      <c r="WPU33" s="255"/>
      <c r="WPV33" s="255"/>
      <c r="WPW33" s="255"/>
      <c r="WPX33" s="255"/>
      <c r="WPY33" s="255"/>
      <c r="WPZ33" s="255"/>
      <c r="WQA33" s="255"/>
      <c r="WQB33" s="255"/>
      <c r="WQC33" s="255"/>
      <c r="WQD33" s="255"/>
      <c r="WQE33" s="255"/>
      <c r="WQF33" s="255"/>
      <c r="WQG33" s="255"/>
      <c r="WQH33" s="255"/>
      <c r="WQI33" s="255"/>
      <c r="WQJ33" s="255"/>
      <c r="WQK33" s="255"/>
      <c r="WQL33" s="255"/>
      <c r="WQM33" s="255"/>
      <c r="WQN33" s="255"/>
      <c r="WQO33" s="255"/>
      <c r="WQP33" s="255"/>
      <c r="WQQ33" s="255"/>
      <c r="WQR33" s="255"/>
      <c r="WQS33" s="255"/>
      <c r="WQT33" s="255"/>
      <c r="WQU33" s="255"/>
      <c r="WQV33" s="255"/>
      <c r="WQW33" s="255"/>
      <c r="WQX33" s="255"/>
      <c r="WQY33" s="255"/>
      <c r="WQZ33" s="255"/>
      <c r="WRA33" s="255"/>
      <c r="WRB33" s="255"/>
      <c r="WRC33" s="255"/>
      <c r="WRD33" s="255"/>
      <c r="WRE33" s="255"/>
      <c r="WRF33" s="255"/>
      <c r="WRG33" s="255"/>
      <c r="WRH33" s="255"/>
      <c r="WRI33" s="255"/>
      <c r="WRJ33" s="255"/>
      <c r="WRK33" s="255"/>
      <c r="WRL33" s="255"/>
      <c r="WRM33" s="255"/>
      <c r="WRN33" s="255"/>
      <c r="WRO33" s="255"/>
      <c r="WRP33" s="255"/>
      <c r="WRQ33" s="255"/>
      <c r="WRR33" s="255"/>
      <c r="WRS33" s="255"/>
      <c r="WRT33" s="255"/>
      <c r="WRU33" s="255"/>
      <c r="WRV33" s="255"/>
      <c r="WRW33" s="255"/>
      <c r="WRX33" s="255"/>
      <c r="WRY33" s="255"/>
      <c r="WRZ33" s="255"/>
      <c r="WSA33" s="255"/>
      <c r="WSB33" s="255"/>
      <c r="WSC33" s="255"/>
      <c r="WSD33" s="255"/>
      <c r="WSE33" s="255"/>
      <c r="WSF33" s="255"/>
      <c r="WSG33" s="255"/>
      <c r="WSH33" s="255"/>
      <c r="WSI33" s="255"/>
      <c r="WSJ33" s="255"/>
      <c r="WSK33" s="255"/>
      <c r="WSL33" s="255"/>
      <c r="WSM33" s="255"/>
      <c r="WSN33" s="255"/>
      <c r="WSO33" s="255"/>
      <c r="WSP33" s="255"/>
      <c r="WSQ33" s="255"/>
      <c r="WSR33" s="255"/>
      <c r="WSS33" s="255"/>
      <c r="WST33" s="255"/>
      <c r="WSU33" s="255"/>
      <c r="WSV33" s="255"/>
      <c r="WSW33" s="255"/>
      <c r="WSX33" s="255"/>
      <c r="WSY33" s="255"/>
      <c r="WSZ33" s="255"/>
      <c r="WTA33" s="255"/>
      <c r="WTB33" s="255"/>
      <c r="WTC33" s="255"/>
      <c r="WTD33" s="255"/>
      <c r="WTE33" s="255"/>
      <c r="WTF33" s="255"/>
      <c r="WTG33" s="255"/>
      <c r="WTH33" s="255"/>
      <c r="WTI33" s="255"/>
      <c r="WTJ33" s="255"/>
      <c r="WTK33" s="255"/>
      <c r="WTL33" s="255"/>
      <c r="WTM33" s="255"/>
      <c r="WTN33" s="255"/>
      <c r="WTO33" s="255"/>
      <c r="WTP33" s="255"/>
      <c r="WTQ33" s="255"/>
      <c r="WTR33" s="255"/>
      <c r="WTS33" s="255"/>
      <c r="WTT33" s="255"/>
      <c r="WTU33" s="255"/>
      <c r="WTV33" s="255"/>
      <c r="WTW33" s="255"/>
      <c r="WTX33" s="255"/>
      <c r="WTY33" s="255"/>
      <c r="WTZ33" s="255"/>
      <c r="WUA33" s="255"/>
      <c r="WUB33" s="255"/>
      <c r="WUC33" s="255"/>
      <c r="WUD33" s="255"/>
      <c r="WUE33" s="255"/>
      <c r="WUF33" s="255"/>
      <c r="WUG33" s="255"/>
      <c r="WUH33" s="255"/>
      <c r="WUI33" s="255"/>
      <c r="WUJ33" s="255"/>
      <c r="WUK33" s="255"/>
      <c r="WUL33" s="255"/>
      <c r="WUM33" s="255"/>
      <c r="WUN33" s="255"/>
      <c r="WUO33" s="255"/>
      <c r="WUP33" s="255"/>
      <c r="WUQ33" s="255"/>
      <c r="WUR33" s="255"/>
      <c r="WUS33" s="255"/>
      <c r="WUT33" s="255"/>
      <c r="WUU33" s="255"/>
      <c r="WUV33" s="255"/>
      <c r="WUW33" s="255"/>
      <c r="WUX33" s="255"/>
      <c r="WUY33" s="255"/>
      <c r="WUZ33" s="255"/>
      <c r="WVA33" s="255"/>
      <c r="WVB33" s="255"/>
      <c r="WVC33" s="255"/>
      <c r="WVD33" s="255"/>
      <c r="WVE33" s="255"/>
      <c r="WVF33" s="255"/>
      <c r="WVG33" s="255"/>
      <c r="WVH33" s="255"/>
      <c r="WVI33" s="255"/>
      <c r="WVJ33" s="255"/>
      <c r="WVK33" s="255"/>
      <c r="WVL33" s="255"/>
      <c r="WVM33" s="255"/>
      <c r="WVN33" s="255"/>
      <c r="WVO33" s="255"/>
      <c r="WVP33" s="255"/>
      <c r="WVQ33" s="255"/>
      <c r="WVR33" s="255"/>
      <c r="WVS33" s="255"/>
      <c r="WVT33" s="255"/>
      <c r="WVU33" s="255"/>
      <c r="WVV33" s="255"/>
      <c r="WVW33" s="255"/>
      <c r="WVX33" s="255"/>
      <c r="WVY33" s="255"/>
      <c r="WVZ33" s="255"/>
      <c r="WWA33" s="255"/>
      <c r="WWB33" s="255"/>
      <c r="WWC33" s="255"/>
      <c r="WWD33" s="255"/>
      <c r="WWE33" s="255"/>
      <c r="WWF33" s="255"/>
      <c r="WWG33" s="255"/>
      <c r="WWH33" s="255"/>
      <c r="WWI33" s="255"/>
      <c r="WWJ33" s="255"/>
      <c r="WWK33" s="255"/>
      <c r="WWL33" s="255"/>
      <c r="WWM33" s="255"/>
      <c r="WWN33" s="255"/>
      <c r="WWO33" s="255"/>
      <c r="WWP33" s="255"/>
      <c r="WWQ33" s="255"/>
      <c r="WWR33" s="255"/>
      <c r="WWS33" s="255"/>
      <c r="WWT33" s="255"/>
      <c r="WWU33" s="255"/>
      <c r="WWV33" s="255"/>
      <c r="WWW33" s="255"/>
      <c r="WWX33" s="255"/>
      <c r="WWY33" s="255"/>
      <c r="WWZ33" s="255"/>
      <c r="WXA33" s="255"/>
      <c r="WXB33" s="255"/>
      <c r="WXC33" s="255"/>
      <c r="WXD33" s="255"/>
      <c r="WXE33" s="255"/>
      <c r="WXF33" s="255"/>
      <c r="WXG33" s="255"/>
      <c r="WXH33" s="255"/>
      <c r="WXI33" s="255"/>
      <c r="WXJ33" s="255"/>
      <c r="WXK33" s="255"/>
      <c r="WXL33" s="255"/>
      <c r="WXM33" s="255"/>
      <c r="WXN33" s="255"/>
      <c r="WXO33" s="255"/>
      <c r="WXP33" s="255"/>
      <c r="WXQ33" s="255"/>
      <c r="WXR33" s="255"/>
      <c r="WXS33" s="255"/>
      <c r="WXT33" s="255"/>
      <c r="WXU33" s="255"/>
      <c r="WXV33" s="255"/>
      <c r="WXW33" s="255"/>
      <c r="WXX33" s="255"/>
      <c r="WXY33" s="255"/>
      <c r="WXZ33" s="255"/>
      <c r="WYA33" s="255"/>
      <c r="WYB33" s="255"/>
      <c r="WYC33" s="255"/>
      <c r="WYD33" s="255"/>
      <c r="WYE33" s="255"/>
      <c r="WYF33" s="255"/>
      <c r="WYG33" s="255"/>
      <c r="WYH33" s="255"/>
      <c r="WYI33" s="255"/>
      <c r="WYJ33" s="255"/>
      <c r="WYK33" s="255"/>
      <c r="WYL33" s="255"/>
      <c r="WYM33" s="255"/>
      <c r="WYN33" s="255"/>
      <c r="WYO33" s="255"/>
      <c r="WYP33" s="255"/>
      <c r="WYQ33" s="255"/>
      <c r="WYR33" s="255"/>
      <c r="WYS33" s="255"/>
      <c r="WYT33" s="255"/>
      <c r="WYU33" s="255"/>
      <c r="WYV33" s="255"/>
      <c r="WYW33" s="255"/>
      <c r="WYX33" s="255"/>
      <c r="WYY33" s="255"/>
      <c r="WYZ33" s="255"/>
      <c r="WZA33" s="255"/>
      <c r="WZB33" s="255"/>
      <c r="WZC33" s="255"/>
      <c r="WZD33" s="255"/>
      <c r="WZE33" s="255"/>
      <c r="WZF33" s="255"/>
      <c r="WZG33" s="255"/>
      <c r="WZH33" s="255"/>
      <c r="WZI33" s="255"/>
      <c r="WZJ33" s="255"/>
      <c r="WZK33" s="255"/>
      <c r="WZL33" s="255"/>
      <c r="WZM33" s="255"/>
      <c r="WZN33" s="255"/>
      <c r="WZO33" s="255"/>
      <c r="WZP33" s="255"/>
      <c r="WZQ33" s="255"/>
      <c r="WZR33" s="255"/>
      <c r="WZS33" s="255"/>
      <c r="WZT33" s="255"/>
      <c r="WZU33" s="255"/>
      <c r="WZV33" s="255"/>
      <c r="WZW33" s="255"/>
      <c r="WZX33" s="255"/>
      <c r="WZY33" s="255"/>
      <c r="WZZ33" s="255"/>
      <c r="XAA33" s="255"/>
      <c r="XAB33" s="255"/>
      <c r="XAC33" s="255"/>
      <c r="XAD33" s="255"/>
      <c r="XAE33" s="255"/>
      <c r="XAF33" s="255"/>
      <c r="XAG33" s="255"/>
      <c r="XAH33" s="255"/>
      <c r="XAI33" s="255"/>
      <c r="XAJ33" s="255"/>
      <c r="XAK33" s="255"/>
      <c r="XAL33" s="255"/>
      <c r="XAM33" s="255"/>
      <c r="XAN33" s="255"/>
      <c r="XAO33" s="255"/>
      <c r="XAP33" s="255"/>
      <c r="XAQ33" s="255"/>
      <c r="XAR33" s="255"/>
      <c r="XAS33" s="255"/>
      <c r="XAT33" s="255"/>
      <c r="XAU33" s="255"/>
      <c r="XAV33" s="255"/>
      <c r="XAW33" s="255"/>
      <c r="XAX33" s="255"/>
      <c r="XAY33" s="255"/>
      <c r="XAZ33" s="255"/>
      <c r="XBA33" s="255"/>
      <c r="XBB33" s="255"/>
      <c r="XBC33" s="255"/>
      <c r="XBD33" s="255"/>
      <c r="XBE33" s="255"/>
      <c r="XBF33" s="255"/>
      <c r="XBG33" s="255"/>
      <c r="XBH33" s="255"/>
      <c r="XBI33" s="255"/>
      <c r="XBJ33" s="255"/>
      <c r="XBK33" s="255"/>
      <c r="XBL33" s="255"/>
      <c r="XBM33" s="255"/>
      <c r="XBN33" s="255"/>
      <c r="XBO33" s="255"/>
      <c r="XBP33" s="255"/>
      <c r="XBQ33" s="255"/>
      <c r="XBR33" s="255"/>
      <c r="XBS33" s="255"/>
      <c r="XBT33" s="255"/>
      <c r="XBU33" s="255"/>
      <c r="XBV33" s="255"/>
      <c r="XBW33" s="255"/>
      <c r="XBX33" s="255"/>
      <c r="XBY33" s="255"/>
      <c r="XBZ33" s="255"/>
      <c r="XCA33" s="255"/>
      <c r="XCB33" s="255"/>
      <c r="XCC33" s="255"/>
      <c r="XCD33" s="255"/>
      <c r="XCE33" s="255"/>
      <c r="XCF33" s="255"/>
      <c r="XCG33" s="255"/>
      <c r="XCH33" s="255"/>
      <c r="XCI33" s="255"/>
      <c r="XCJ33" s="255"/>
      <c r="XCK33" s="255"/>
      <c r="XCL33" s="255"/>
      <c r="XCM33" s="255"/>
      <c r="XCN33" s="255"/>
      <c r="XCO33" s="255"/>
      <c r="XCP33" s="255"/>
      <c r="XCQ33" s="255"/>
      <c r="XCR33" s="255"/>
      <c r="XCS33" s="255"/>
      <c r="XCT33" s="255"/>
      <c r="XCU33" s="255"/>
      <c r="XCV33" s="255"/>
      <c r="XCW33" s="255"/>
      <c r="XCX33" s="255"/>
      <c r="XCY33" s="255"/>
      <c r="XCZ33" s="255"/>
      <c r="XDA33" s="255"/>
      <c r="XDB33" s="255"/>
      <c r="XDC33" s="255"/>
      <c r="XDD33" s="255"/>
      <c r="XDE33" s="255"/>
      <c r="XDF33" s="255"/>
      <c r="XDG33" s="255"/>
      <c r="XDH33" s="255"/>
      <c r="XDI33" s="255"/>
      <c r="XDJ33" s="255"/>
      <c r="XDK33" s="255"/>
      <c r="XDL33" s="255"/>
      <c r="XDM33" s="255"/>
      <c r="XDN33" s="255"/>
      <c r="XDO33" s="255"/>
      <c r="XDP33" s="255"/>
      <c r="XDQ33" s="255"/>
      <c r="XDR33" s="255"/>
      <c r="XDS33" s="255"/>
      <c r="XDT33" s="255"/>
      <c r="XDU33" s="255"/>
      <c r="XDV33" s="255"/>
      <c r="XDW33" s="255"/>
      <c r="XDX33" s="255"/>
      <c r="XDY33" s="255"/>
      <c r="XDZ33" s="255"/>
      <c r="XEA33" s="255"/>
      <c r="XEB33" s="255"/>
      <c r="XEC33" s="255"/>
      <c r="XED33" s="255"/>
      <c r="XEE33" s="255"/>
      <c r="XEF33" s="255"/>
      <c r="XEG33" s="255"/>
      <c r="XEH33" s="255"/>
      <c r="XEI33" s="255"/>
      <c r="XEJ33" s="255"/>
      <c r="XEK33" s="255"/>
      <c r="XEL33" s="255"/>
      <c r="XEM33" s="255"/>
      <c r="XEN33" s="255"/>
      <c r="XEO33" s="255"/>
      <c r="XEP33" s="255"/>
      <c r="XEQ33" s="255"/>
      <c r="XER33" s="255"/>
      <c r="XES33" s="255"/>
      <c r="XET33" s="255"/>
      <c r="XEU33" s="255"/>
      <c r="XEV33" s="255"/>
      <c r="XEW33" s="255"/>
      <c r="XEX33" s="255"/>
      <c r="XEY33" s="255"/>
      <c r="XEZ33" s="255"/>
      <c r="XFA33" s="255"/>
      <c r="XFB33" s="255"/>
      <c r="XFC33" s="255"/>
      <c r="XFD33" s="255"/>
    </row>
    <row r="34" spans="1:16384" ht="30" customHeight="1" x14ac:dyDescent="0.25">
      <c r="A34" s="255" t="s">
        <v>897</v>
      </c>
      <c r="B34" s="257">
        <v>134.18</v>
      </c>
      <c r="C34" s="257">
        <v>42.27</v>
      </c>
      <c r="D34" s="257">
        <v>152.66</v>
      </c>
      <c r="E34" s="257">
        <v>137.37</v>
      </c>
      <c r="F34" s="257">
        <v>135.55000000000001</v>
      </c>
      <c r="G34" s="257">
        <v>100.23</v>
      </c>
      <c r="H34" s="257">
        <v>213.37</v>
      </c>
      <c r="I34" s="257">
        <v>154.43</v>
      </c>
      <c r="J34" s="257">
        <v>237.21</v>
      </c>
      <c r="K34" s="256">
        <v>66.400000000000006</v>
      </c>
      <c r="L34" s="257">
        <v>91.22</v>
      </c>
      <c r="M34" s="257">
        <v>119.17</v>
      </c>
      <c r="N34" s="257">
        <v>65.52</v>
      </c>
      <c r="O34" s="257">
        <v>124.44</v>
      </c>
      <c r="P34" s="257">
        <v>107.18</v>
      </c>
      <c r="Q34" s="257">
        <v>103.16</v>
      </c>
      <c r="R34" s="257">
        <v>131.58000000000001</v>
      </c>
      <c r="S34" s="257">
        <v>109.42</v>
      </c>
      <c r="T34" s="257">
        <v>479.46</v>
      </c>
      <c r="U34" s="257">
        <v>203.57</v>
      </c>
      <c r="V34" s="257">
        <v>106.33</v>
      </c>
      <c r="W34" s="257">
        <v>337.41</v>
      </c>
    </row>
    <row r="35" spans="1:16384" ht="27.75" customHeight="1" thickBot="1" x14ac:dyDescent="0.3">
      <c r="A35" s="258" t="s">
        <v>807</v>
      </c>
      <c r="B35" s="259">
        <v>124.21</v>
      </c>
      <c r="C35" s="260">
        <v>53.1</v>
      </c>
      <c r="D35" s="260">
        <v>124.69</v>
      </c>
      <c r="E35" s="260">
        <v>107.17</v>
      </c>
      <c r="F35" s="260">
        <v>136.35</v>
      </c>
      <c r="G35" s="260">
        <v>111.73</v>
      </c>
      <c r="H35" s="260">
        <v>182.36</v>
      </c>
      <c r="I35" s="260">
        <v>137.94999999999999</v>
      </c>
      <c r="J35" s="260">
        <v>167.03</v>
      </c>
      <c r="K35" s="260">
        <v>80.67</v>
      </c>
      <c r="L35" s="259">
        <v>92.8</v>
      </c>
      <c r="M35" s="260">
        <v>98.01</v>
      </c>
      <c r="N35" s="260">
        <v>72.290000000000006</v>
      </c>
      <c r="O35" s="260">
        <v>119.45</v>
      </c>
      <c r="P35" s="259">
        <v>86.12</v>
      </c>
      <c r="Q35" s="260">
        <v>88.42</v>
      </c>
      <c r="R35" s="260">
        <v>136.77000000000001</v>
      </c>
      <c r="S35" s="260">
        <v>101.59</v>
      </c>
      <c r="T35" s="260">
        <v>268.8</v>
      </c>
      <c r="U35" s="260">
        <v>613.14</v>
      </c>
      <c r="V35" s="260">
        <v>103.29</v>
      </c>
      <c r="W35" s="260">
        <v>128.83000000000001</v>
      </c>
    </row>
    <row r="36" spans="1:16384" ht="15.75" thickTop="1" x14ac:dyDescent="0.25">
      <c r="A36" s="564" t="s">
        <v>843</v>
      </c>
      <c r="B36" s="564"/>
      <c r="C36" s="564"/>
      <c r="D36" s="564"/>
      <c r="E36" s="564"/>
      <c r="F36" s="564"/>
      <c r="G36" s="564"/>
      <c r="H36" s="564"/>
      <c r="I36" s="564"/>
      <c r="J36" s="564"/>
      <c r="K36" s="564"/>
      <c r="L36" s="564"/>
      <c r="M36" s="564"/>
      <c r="N36" s="564"/>
      <c r="O36" s="564"/>
      <c r="P36" s="564"/>
      <c r="Q36" s="564"/>
      <c r="R36" s="564"/>
      <c r="S36" s="564"/>
      <c r="T36" s="564"/>
      <c r="U36" s="564"/>
      <c r="V36" s="564"/>
      <c r="W36" s="564"/>
    </row>
  </sheetData>
  <mergeCells count="2">
    <mergeCell ref="A1:W1"/>
    <mergeCell ref="A36:W36"/>
  </mergeCells>
  <pageMargins left="0.7" right="0.7" top="0.75" bottom="0.75" header="0.3" footer="0.3"/>
  <pageSetup paperSize="9" scale="4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Normal="100" zoomScaleSheetLayoutView="100" workbookViewId="0">
      <selection activeCell="F23" sqref="F23"/>
    </sheetView>
  </sheetViews>
  <sheetFormatPr defaultColWidth="9.125" defaultRowHeight="14.25" x14ac:dyDescent="0.2"/>
  <cols>
    <col min="1" max="1" width="5.375" style="2" bestFit="1" customWidth="1"/>
    <col min="2" max="2" width="4.625" style="2" bestFit="1" customWidth="1"/>
    <col min="3" max="3" width="7" style="2" bestFit="1" customWidth="1"/>
    <col min="4" max="4" width="17.5" style="2" bestFit="1" customWidth="1"/>
    <col min="5" max="5" width="7.875" style="2" bestFit="1" customWidth="1"/>
    <col min="6" max="6" width="17.5" style="2" bestFit="1" customWidth="1"/>
    <col min="7" max="16384" width="9.125" style="2"/>
  </cols>
  <sheetData>
    <row r="1" spans="1:6" ht="17.25" x14ac:dyDescent="0.2">
      <c r="A1" s="355" t="s">
        <v>55</v>
      </c>
      <c r="B1" s="355"/>
      <c r="C1" s="355"/>
      <c r="D1" s="355"/>
      <c r="E1" s="355"/>
      <c r="F1" s="355"/>
    </row>
    <row r="2" spans="1:6" ht="15" thickBot="1" x14ac:dyDescent="0.25">
      <c r="A2" s="368" t="s">
        <v>56</v>
      </c>
      <c r="B2" s="368"/>
      <c r="C2" s="368"/>
      <c r="D2" s="368"/>
      <c r="E2" s="368"/>
      <c r="F2" s="368"/>
    </row>
    <row r="3" spans="1:6" ht="15.75" thickTop="1" thickBot="1" x14ac:dyDescent="0.25">
      <c r="A3" s="369" t="s">
        <v>26</v>
      </c>
      <c r="B3" s="370"/>
      <c r="C3" s="372" t="s">
        <v>57</v>
      </c>
      <c r="D3" s="373"/>
      <c r="E3" s="372" t="s">
        <v>58</v>
      </c>
      <c r="F3" s="374"/>
    </row>
    <row r="4" spans="1:6" ht="15" thickBot="1" x14ac:dyDescent="0.25">
      <c r="A4" s="368"/>
      <c r="B4" s="371"/>
      <c r="C4" s="16" t="s">
        <v>59</v>
      </c>
      <c r="D4" s="17" t="s">
        <v>60</v>
      </c>
      <c r="E4" s="16" t="s">
        <v>59</v>
      </c>
      <c r="F4" s="202" t="s">
        <v>60</v>
      </c>
    </row>
    <row r="5" spans="1:6" ht="15" thickTop="1" x14ac:dyDescent="0.2">
      <c r="A5" s="367"/>
      <c r="B5" s="367"/>
      <c r="C5" s="367"/>
      <c r="D5" s="367"/>
      <c r="E5" s="367"/>
      <c r="F5" s="367"/>
    </row>
    <row r="6" spans="1:6" x14ac:dyDescent="0.2">
      <c r="A6" s="18">
        <v>45461</v>
      </c>
      <c r="B6" s="19"/>
      <c r="C6" s="20">
        <v>79.739900000000006</v>
      </c>
      <c r="D6" s="148">
        <v>-13.83</v>
      </c>
      <c r="E6" s="20">
        <v>107.2731</v>
      </c>
      <c r="F6" s="148">
        <v>-11.53</v>
      </c>
    </row>
    <row r="7" spans="1:6" x14ac:dyDescent="0.2">
      <c r="A7" s="18">
        <v>45462</v>
      </c>
      <c r="B7" s="19"/>
      <c r="C7" s="20">
        <v>64.198899999999995</v>
      </c>
      <c r="D7" s="148">
        <v>-19.489999999999998</v>
      </c>
      <c r="E7" s="20">
        <v>92.443299999999994</v>
      </c>
      <c r="F7" s="148">
        <v>-13.82</v>
      </c>
    </row>
    <row r="8" spans="1:6" x14ac:dyDescent="0.2">
      <c r="A8" s="18">
        <v>45463</v>
      </c>
      <c r="B8" s="21"/>
      <c r="C8" s="20">
        <v>61.076599999999999</v>
      </c>
      <c r="D8" s="148">
        <v>-4.8600000000000003</v>
      </c>
      <c r="E8" s="20">
        <v>94.506699999999995</v>
      </c>
      <c r="F8" s="148">
        <v>2.23</v>
      </c>
    </row>
    <row r="9" spans="1:6" x14ac:dyDescent="0.2">
      <c r="A9" s="18">
        <v>45464</v>
      </c>
      <c r="B9" s="21"/>
      <c r="C9" s="20">
        <v>61.252200000000002</v>
      </c>
      <c r="D9" s="148">
        <v>0.28999999999999998</v>
      </c>
      <c r="E9" s="20">
        <v>101.0253</v>
      </c>
      <c r="F9" s="148">
        <v>6.9</v>
      </c>
    </row>
    <row r="10" spans="1:6" x14ac:dyDescent="0.2">
      <c r="A10" s="18">
        <v>45465</v>
      </c>
      <c r="B10" s="21"/>
      <c r="C10" s="20">
        <v>50.614699999999999</v>
      </c>
      <c r="D10" s="148">
        <v>-17.37</v>
      </c>
      <c r="E10" s="20">
        <v>94.8613</v>
      </c>
      <c r="F10" s="148">
        <v>-6.1</v>
      </c>
    </row>
    <row r="11" spans="1:6" x14ac:dyDescent="0.2">
      <c r="A11" s="18">
        <v>45466</v>
      </c>
      <c r="B11" s="21"/>
      <c r="C11" s="20">
        <v>37.3157</v>
      </c>
      <c r="D11" s="148">
        <v>-26.27</v>
      </c>
      <c r="E11" s="20">
        <v>87.728300000000004</v>
      </c>
      <c r="F11" s="148">
        <v>-7.52</v>
      </c>
    </row>
    <row r="12" spans="1:6" x14ac:dyDescent="0.2">
      <c r="A12" s="21"/>
      <c r="B12" s="21"/>
      <c r="C12" s="20"/>
      <c r="D12" s="148"/>
      <c r="E12" s="20"/>
      <c r="F12" s="148"/>
    </row>
    <row r="13" spans="1:6" x14ac:dyDescent="0.2">
      <c r="A13" s="21">
        <v>2023</v>
      </c>
      <c r="B13" s="21" t="s">
        <v>45</v>
      </c>
      <c r="C13" s="147">
        <v>37.577800000000003</v>
      </c>
      <c r="D13" s="212">
        <v>-4.3600000000000003</v>
      </c>
      <c r="E13" s="147">
        <v>85.6053</v>
      </c>
      <c r="F13" s="212">
        <v>-1.02</v>
      </c>
    </row>
    <row r="14" spans="1:6" x14ac:dyDescent="0.2">
      <c r="A14" s="21"/>
      <c r="B14" s="21" t="s">
        <v>46</v>
      </c>
      <c r="C14" s="147">
        <v>36.781999999999996</v>
      </c>
      <c r="D14" s="212">
        <v>-2.12</v>
      </c>
      <c r="E14" s="147">
        <v>85.562299999999993</v>
      </c>
      <c r="F14" s="212">
        <v>-0.05</v>
      </c>
    </row>
    <row r="15" spans="1:6" x14ac:dyDescent="0.2">
      <c r="A15" s="21"/>
      <c r="B15" s="21" t="s">
        <v>47</v>
      </c>
      <c r="C15" s="147">
        <v>36.976100000000002</v>
      </c>
      <c r="D15" s="212">
        <v>0.53</v>
      </c>
      <c r="E15" s="147">
        <v>87.330100000000002</v>
      </c>
      <c r="F15" s="212">
        <v>2.0699999999999998</v>
      </c>
    </row>
    <row r="16" spans="1:6" x14ac:dyDescent="0.2">
      <c r="A16" s="21"/>
      <c r="B16" s="21" t="s">
        <v>48</v>
      </c>
      <c r="C16" s="147">
        <v>37.3157</v>
      </c>
      <c r="D16" s="212">
        <v>0.92</v>
      </c>
      <c r="E16" s="147">
        <v>87.728300000000004</v>
      </c>
      <c r="F16" s="212">
        <v>0.46</v>
      </c>
    </row>
    <row r="17" spans="1:7" x14ac:dyDescent="0.2">
      <c r="A17" s="21"/>
      <c r="B17" s="21" t="s">
        <v>37</v>
      </c>
      <c r="C17" s="147">
        <v>37.798099999999998</v>
      </c>
      <c r="D17" s="212">
        <v>1.29</v>
      </c>
      <c r="E17" s="147">
        <v>91.586500000000001</v>
      </c>
      <c r="F17" s="212">
        <v>4.4000000000000004</v>
      </c>
    </row>
    <row r="18" spans="1:7" x14ac:dyDescent="0.2">
      <c r="A18" s="21"/>
      <c r="B18" s="21" t="s">
        <v>38</v>
      </c>
      <c r="C18" s="147">
        <v>36.720799999999997</v>
      </c>
      <c r="D18" s="212">
        <v>-2.85</v>
      </c>
      <c r="E18" s="147">
        <v>90.040700000000001</v>
      </c>
      <c r="F18" s="212">
        <v>-1.69</v>
      </c>
    </row>
    <row r="19" spans="1:7" x14ac:dyDescent="0.2">
      <c r="A19" s="21"/>
      <c r="B19" s="21" t="s">
        <v>39</v>
      </c>
      <c r="C19" s="147">
        <v>36.786999999999999</v>
      </c>
      <c r="D19" s="212">
        <v>0.18</v>
      </c>
      <c r="E19" s="147">
        <v>91.729799999999997</v>
      </c>
      <c r="F19" s="212">
        <v>1.88</v>
      </c>
    </row>
    <row r="20" spans="1:7" x14ac:dyDescent="0.2">
      <c r="A20" s="21"/>
      <c r="B20" s="21" t="s">
        <v>40</v>
      </c>
      <c r="C20" s="147">
        <v>39.175600000000003</v>
      </c>
      <c r="D20" s="212">
        <v>6.49</v>
      </c>
      <c r="E20" s="147">
        <v>98.516599999999997</v>
      </c>
      <c r="F20" s="212">
        <v>7.4</v>
      </c>
    </row>
    <row r="21" spans="1:7" x14ac:dyDescent="0.2">
      <c r="A21" s="21"/>
      <c r="B21" s="21" t="s">
        <v>41</v>
      </c>
      <c r="C21" s="147">
        <v>37.988300000000002</v>
      </c>
      <c r="D21" s="212">
        <v>-3.03</v>
      </c>
      <c r="E21" s="147">
        <v>98.275499999999994</v>
      </c>
      <c r="F21" s="212">
        <v>-0.24</v>
      </c>
    </row>
    <row r="22" spans="1:7" x14ac:dyDescent="0.2">
      <c r="A22" s="21"/>
      <c r="B22" s="21" t="s">
        <v>42</v>
      </c>
      <c r="C22" s="147">
        <v>37.941392915599856</v>
      </c>
      <c r="D22" s="212">
        <v>-0.12347612354135507</v>
      </c>
      <c r="E22" s="147">
        <v>98.826672309685037</v>
      </c>
      <c r="F22" s="212">
        <v>0.56080535555851352</v>
      </c>
    </row>
    <row r="23" spans="1:7" x14ac:dyDescent="0.2">
      <c r="A23" s="21"/>
      <c r="B23" s="21"/>
      <c r="C23" s="147"/>
      <c r="D23" s="212"/>
      <c r="E23" s="147"/>
      <c r="F23" s="212"/>
    </row>
    <row r="24" spans="1:7" x14ac:dyDescent="0.2">
      <c r="A24" s="21">
        <v>2024</v>
      </c>
      <c r="B24" s="21" t="s">
        <v>43</v>
      </c>
      <c r="C24" s="147">
        <v>38.41427075</v>
      </c>
      <c r="D24" s="212">
        <v>1.2463375720000001</v>
      </c>
      <c r="E24" s="147">
        <v>101.75421660000001</v>
      </c>
      <c r="F24" s="212">
        <v>2.9623018339999998</v>
      </c>
    </row>
    <row r="25" spans="1:7" x14ac:dyDescent="0.2">
      <c r="B25" s="21" t="s">
        <v>44</v>
      </c>
      <c r="C25" s="147">
        <v>38.793869829999998</v>
      </c>
      <c r="D25" s="212">
        <v>0.988172037</v>
      </c>
      <c r="E25" s="147">
        <v>102.0965731</v>
      </c>
      <c r="F25" s="212">
        <v>0.33645428100000002</v>
      </c>
    </row>
    <row r="26" spans="1:7" x14ac:dyDescent="0.2">
      <c r="B26" s="226" t="s">
        <v>45</v>
      </c>
      <c r="C26" s="147">
        <v>38.862370609999999</v>
      </c>
      <c r="D26" s="212">
        <v>0.176576283</v>
      </c>
      <c r="E26" s="147">
        <v>104.09487</v>
      </c>
      <c r="F26" s="212">
        <v>1.957261508</v>
      </c>
      <c r="G26" s="149"/>
    </row>
    <row r="27" spans="1:7" x14ac:dyDescent="0.2">
      <c r="B27" s="21" t="s">
        <v>912</v>
      </c>
      <c r="C27" s="147">
        <v>39.295490209999997</v>
      </c>
      <c r="D27" s="212">
        <v>1.114496105</v>
      </c>
      <c r="E27" s="147">
        <v>104.4444586</v>
      </c>
      <c r="F27" s="212">
        <v>0.335836576</v>
      </c>
      <c r="G27" s="149"/>
    </row>
    <row r="28" spans="1:7" ht="15" thickBot="1" x14ac:dyDescent="0.25">
      <c r="B28" s="21" t="s">
        <v>911</v>
      </c>
      <c r="C28" s="147">
        <v>39.204820130000002</v>
      </c>
      <c r="D28" s="212">
        <v>-0.230739157</v>
      </c>
      <c r="E28" s="147">
        <v>100.66813930000001</v>
      </c>
      <c r="F28" s="212">
        <v>-3.615624441</v>
      </c>
      <c r="G28" s="149"/>
    </row>
    <row r="29" spans="1:7" ht="15" thickTop="1" x14ac:dyDescent="0.2">
      <c r="A29" s="360" t="s">
        <v>54</v>
      </c>
      <c r="B29" s="360"/>
      <c r="C29" s="360"/>
      <c r="D29" s="360"/>
      <c r="E29" s="360"/>
      <c r="F29" s="360"/>
    </row>
    <row r="30" spans="1:7" x14ac:dyDescent="0.2">
      <c r="A30" s="378" t="s">
        <v>61</v>
      </c>
      <c r="B30" s="378"/>
      <c r="C30" s="378"/>
      <c r="D30" s="378"/>
      <c r="E30" s="378"/>
      <c r="F30" s="378"/>
    </row>
    <row r="31" spans="1:7" x14ac:dyDescent="0.2">
      <c r="A31" s="378" t="s">
        <v>62</v>
      </c>
      <c r="B31" s="378"/>
      <c r="C31" s="378"/>
      <c r="D31" s="378"/>
      <c r="E31" s="378"/>
      <c r="F31" s="378"/>
    </row>
    <row r="32" spans="1:7" x14ac:dyDescent="0.2">
      <c r="A32" s="379" t="s">
        <v>63</v>
      </c>
      <c r="B32" s="379"/>
      <c r="C32" s="379"/>
      <c r="D32" s="379"/>
      <c r="E32" s="379"/>
      <c r="F32" s="379"/>
    </row>
    <row r="33" spans="1:6" x14ac:dyDescent="0.2">
      <c r="A33" s="379" t="s">
        <v>64</v>
      </c>
      <c r="B33" s="379"/>
      <c r="C33" s="379"/>
      <c r="D33" s="379"/>
      <c r="E33" s="379"/>
      <c r="F33" s="379"/>
    </row>
    <row r="34" spans="1:6" x14ac:dyDescent="0.2">
      <c r="A34" s="379" t="s">
        <v>65</v>
      </c>
      <c r="B34" s="379"/>
      <c r="C34" s="379"/>
      <c r="D34" s="379"/>
      <c r="E34" s="379"/>
      <c r="F34" s="379"/>
    </row>
    <row r="35" spans="1:6" x14ac:dyDescent="0.2">
      <c r="A35" s="375" t="s">
        <v>66</v>
      </c>
      <c r="B35" s="375"/>
      <c r="C35" s="375"/>
      <c r="D35" s="375"/>
      <c r="E35" s="375"/>
      <c r="F35" s="375"/>
    </row>
    <row r="36" spans="1:6" x14ac:dyDescent="0.2">
      <c r="A36" s="376" t="s">
        <v>839</v>
      </c>
      <c r="B36" s="376"/>
      <c r="C36" s="376"/>
      <c r="D36" s="376"/>
      <c r="E36" s="376"/>
      <c r="F36" s="376"/>
    </row>
    <row r="37" spans="1:6" ht="63" customHeight="1" x14ac:dyDescent="0.2">
      <c r="A37" s="377" t="s">
        <v>840</v>
      </c>
      <c r="B37" s="377"/>
      <c r="C37" s="377"/>
      <c r="D37" s="377"/>
      <c r="E37" s="377"/>
      <c r="F37" s="377"/>
    </row>
  </sheetData>
  <mergeCells count="15">
    <mergeCell ref="A35:F35"/>
    <mergeCell ref="A36:F36"/>
    <mergeCell ref="A37:F37"/>
    <mergeCell ref="A29:F29"/>
    <mergeCell ref="A30:F30"/>
    <mergeCell ref="A31:F31"/>
    <mergeCell ref="A32:F32"/>
    <mergeCell ref="A33:F33"/>
    <mergeCell ref="A34:F34"/>
    <mergeCell ref="A5:F5"/>
    <mergeCell ref="A1:F1"/>
    <mergeCell ref="A2:F2"/>
    <mergeCell ref="A3:B4"/>
    <mergeCell ref="C3:D3"/>
    <mergeCell ref="E3:F3"/>
  </mergeCells>
  <hyperlinks>
    <hyperlink ref="A36" r:id="rId1" display="https://www.sbp.org.pk/departments/stats/NEER-REER.pdf"/>
    <hyperlink ref="A37" r:id="rId2" display="https://youtu.be/RX0Oa7oevLg"/>
  </hyperlinks>
  <pageMargins left="0.7" right="0.7" top="0.75" bottom="0.75" header="0.3" footer="0.3"/>
  <pageSetup paperSize="9" orientation="portrait"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34" zoomScale="115" zoomScaleNormal="100" zoomScaleSheetLayoutView="115" workbookViewId="0">
      <selection activeCell="D7" sqref="D7:D51"/>
    </sheetView>
  </sheetViews>
  <sheetFormatPr defaultColWidth="9.125" defaultRowHeight="14.25" x14ac:dyDescent="0.2"/>
  <cols>
    <col min="1" max="1" width="18.125" style="2" bestFit="1" customWidth="1"/>
    <col min="2" max="4" width="6.5" style="2" bestFit="1" customWidth="1"/>
    <col min="5" max="9" width="6.875" style="2" bestFit="1" customWidth="1"/>
    <col min="10" max="10" width="7.5" style="2" customWidth="1"/>
    <col min="11" max="16384" width="9.125" style="2"/>
  </cols>
  <sheetData>
    <row r="1" spans="1:10" ht="17.25" x14ac:dyDescent="0.2">
      <c r="A1" s="355" t="s">
        <v>67</v>
      </c>
      <c r="B1" s="355"/>
      <c r="C1" s="355"/>
      <c r="D1" s="355"/>
      <c r="E1" s="355"/>
      <c r="F1" s="355"/>
      <c r="G1" s="355"/>
      <c r="H1" s="355"/>
      <c r="I1" s="355"/>
    </row>
    <row r="2" spans="1:10" ht="15" x14ac:dyDescent="0.2">
      <c r="A2" s="382" t="s">
        <v>68</v>
      </c>
      <c r="B2" s="382"/>
      <c r="C2" s="382"/>
      <c r="D2" s="382"/>
      <c r="E2" s="382"/>
      <c r="F2" s="382"/>
      <c r="G2" s="382"/>
      <c r="H2" s="382"/>
      <c r="I2" s="382"/>
    </row>
    <row r="3" spans="1:10" ht="15" thickBot="1" x14ac:dyDescent="0.25">
      <c r="A3" s="383"/>
      <c r="B3" s="383"/>
      <c r="C3" s="383"/>
      <c r="D3" s="383"/>
      <c r="E3" s="383"/>
      <c r="F3" s="383"/>
      <c r="G3" s="383"/>
      <c r="H3" s="383"/>
      <c r="I3" s="383"/>
      <c r="J3" s="87"/>
    </row>
    <row r="4" spans="1:10" ht="15.75" thickTop="1" thickBot="1" x14ac:dyDescent="0.25">
      <c r="A4" s="384" t="s">
        <v>69</v>
      </c>
      <c r="B4" s="386" t="s">
        <v>34</v>
      </c>
      <c r="C4" s="386" t="s">
        <v>35</v>
      </c>
      <c r="D4" s="95">
        <v>2023</v>
      </c>
      <c r="E4" s="237">
        <v>2023</v>
      </c>
      <c r="F4" s="388">
        <v>2024</v>
      </c>
      <c r="G4" s="389"/>
      <c r="H4" s="389"/>
      <c r="I4" s="389"/>
      <c r="J4" s="389"/>
    </row>
    <row r="5" spans="1:10" ht="15" thickBot="1" x14ac:dyDescent="0.25">
      <c r="A5" s="385"/>
      <c r="B5" s="387"/>
      <c r="C5" s="387"/>
      <c r="D5" s="171" t="s">
        <v>47</v>
      </c>
      <c r="E5" s="235" t="s">
        <v>42</v>
      </c>
      <c r="F5" s="235" t="s">
        <v>43</v>
      </c>
      <c r="G5" s="236" t="s">
        <v>44</v>
      </c>
      <c r="H5" s="170" t="s">
        <v>45</v>
      </c>
      <c r="I5" s="170" t="s">
        <v>46</v>
      </c>
      <c r="J5" s="170" t="s">
        <v>47</v>
      </c>
    </row>
    <row r="6" spans="1:10" ht="15" thickTop="1" x14ac:dyDescent="0.2">
      <c r="A6" s="205"/>
      <c r="B6" s="23"/>
      <c r="C6" s="23"/>
      <c r="D6" s="23"/>
      <c r="E6" s="23"/>
      <c r="F6" s="23"/>
    </row>
    <row r="7" spans="1:10" x14ac:dyDescent="0.2">
      <c r="A7" s="201" t="s">
        <v>2</v>
      </c>
      <c r="B7" s="168">
        <v>128.5204</v>
      </c>
      <c r="C7" s="168">
        <v>169.1156</v>
      </c>
      <c r="D7" s="11">
        <v>189.7441</v>
      </c>
      <c r="E7" s="168">
        <v>189.31502178571429</v>
      </c>
      <c r="F7" s="168">
        <v>186.22170656926423</v>
      </c>
      <c r="G7" s="168">
        <v>182.16458124060145</v>
      </c>
      <c r="H7" s="168">
        <v>182.54048925000015</v>
      </c>
      <c r="I7" s="238">
        <v>180.77579928571436</v>
      </c>
      <c r="J7" s="168">
        <v>184.14890894557846</v>
      </c>
    </row>
    <row r="8" spans="1:10" x14ac:dyDescent="0.2">
      <c r="A8" s="205"/>
      <c r="B8" s="168"/>
      <c r="C8" s="168"/>
      <c r="D8" s="11"/>
      <c r="E8" s="169"/>
      <c r="F8" s="169"/>
      <c r="G8" s="169"/>
      <c r="H8" s="169"/>
      <c r="I8" s="238"/>
      <c r="J8" s="168"/>
    </row>
    <row r="9" spans="1:10" x14ac:dyDescent="0.2">
      <c r="A9" s="201" t="s">
        <v>3</v>
      </c>
      <c r="B9" s="168">
        <v>470.14100000000002</v>
      </c>
      <c r="C9" s="168">
        <v>668.27549999999997</v>
      </c>
      <c r="D9" s="11">
        <v>757.08309999999994</v>
      </c>
      <c r="E9" s="168">
        <v>751.56850000000009</v>
      </c>
      <c r="F9" s="168">
        <v>743.61621666666701</v>
      </c>
      <c r="G9" s="168">
        <v>740.97632017543867</v>
      </c>
      <c r="H9" s="168">
        <v>739.49983333333353</v>
      </c>
      <c r="I9" s="238">
        <v>737.94987280701753</v>
      </c>
      <c r="J9" s="168">
        <v>738.11268888888912</v>
      </c>
    </row>
    <row r="10" spans="1:10" x14ac:dyDescent="0.2">
      <c r="A10" s="205"/>
      <c r="B10" s="168"/>
      <c r="C10" s="168"/>
      <c r="D10" s="11"/>
      <c r="E10" s="168"/>
      <c r="F10" s="168"/>
      <c r="G10" s="168"/>
      <c r="H10" s="168"/>
      <c r="I10" s="238"/>
      <c r="J10" s="168"/>
    </row>
    <row r="11" spans="1:10" x14ac:dyDescent="0.2">
      <c r="A11" s="201" t="s">
        <v>4</v>
      </c>
      <c r="B11" s="168">
        <v>140.24180000000001</v>
      </c>
      <c r="C11" s="168">
        <v>187.53909999999999</v>
      </c>
      <c r="D11" s="11">
        <v>211.14519999999999</v>
      </c>
      <c r="E11" s="168">
        <v>210.82722522065225</v>
      </c>
      <c r="F11" s="168">
        <v>208.84984144367596</v>
      </c>
      <c r="G11" s="168">
        <v>206.77744364187629</v>
      </c>
      <c r="H11" s="168">
        <v>205.73463708478261</v>
      </c>
      <c r="I11" s="238">
        <v>203.47844201144159</v>
      </c>
      <c r="J11" s="168">
        <v>203.39550112008294</v>
      </c>
    </row>
    <row r="12" spans="1:10" x14ac:dyDescent="0.2">
      <c r="A12" s="205"/>
      <c r="B12" s="168"/>
      <c r="C12" s="168"/>
      <c r="D12" s="11"/>
      <c r="E12" s="168"/>
      <c r="F12" s="168"/>
      <c r="G12" s="168"/>
      <c r="H12" s="168"/>
      <c r="I12" s="238"/>
      <c r="J12" s="168"/>
    </row>
    <row r="13" spans="1:10" x14ac:dyDescent="0.2">
      <c r="A13" s="201" t="s">
        <v>5</v>
      </c>
      <c r="B13" s="168">
        <v>27.5718</v>
      </c>
      <c r="C13" s="168">
        <v>36.099499999999999</v>
      </c>
      <c r="D13" s="11">
        <v>40.857100000000003</v>
      </c>
      <c r="E13" s="168">
        <v>39.662236745652152</v>
      </c>
      <c r="F13" s="168">
        <v>39.095511830039477</v>
      </c>
      <c r="G13" s="168">
        <v>38.814933018306654</v>
      </c>
      <c r="H13" s="168">
        <v>38.695995268478264</v>
      </c>
      <c r="I13" s="238">
        <v>38.433807260869521</v>
      </c>
      <c r="J13" s="168">
        <v>38.486728460662512</v>
      </c>
    </row>
    <row r="14" spans="1:10" x14ac:dyDescent="0.2">
      <c r="A14" s="205"/>
      <c r="B14" s="168"/>
      <c r="C14" s="168"/>
      <c r="D14" s="11"/>
      <c r="E14" s="168"/>
      <c r="F14" s="168"/>
      <c r="G14" s="168"/>
      <c r="H14" s="168"/>
      <c r="I14" s="238"/>
      <c r="J14" s="168"/>
    </row>
    <row r="15" spans="1:10" x14ac:dyDescent="0.2">
      <c r="A15" s="201" t="s">
        <v>6</v>
      </c>
      <c r="B15" s="168">
        <v>26.8581</v>
      </c>
      <c r="C15" s="168">
        <v>35.682400000000001</v>
      </c>
      <c r="D15" s="11">
        <v>41.676499999999997</v>
      </c>
      <c r="E15" s="168">
        <v>41.432823896153835</v>
      </c>
      <c r="F15" s="168">
        <v>41.001824421328671</v>
      </c>
      <c r="G15" s="168">
        <v>40.405925214574921</v>
      </c>
      <c r="H15" s="168">
        <v>40.62521281730772</v>
      </c>
      <c r="I15" s="238">
        <v>39.989957038461526</v>
      </c>
      <c r="J15" s="168">
        <v>40.310290054945057</v>
      </c>
    </row>
    <row r="16" spans="1:10" x14ac:dyDescent="0.2">
      <c r="A16" s="205"/>
      <c r="B16" s="168"/>
      <c r="C16" s="168"/>
      <c r="D16" s="11"/>
      <c r="E16" s="168"/>
      <c r="F16" s="168"/>
      <c r="G16" s="168"/>
      <c r="H16" s="168"/>
      <c r="I16" s="238"/>
      <c r="J16" s="168"/>
    </row>
    <row r="17" spans="1:10" x14ac:dyDescent="0.2">
      <c r="A17" s="201" t="s">
        <v>7</v>
      </c>
      <c r="B17" s="168">
        <v>22.805399999999999</v>
      </c>
      <c r="C17" s="168">
        <v>32.177199999999999</v>
      </c>
      <c r="D17" s="11">
        <v>36.4452</v>
      </c>
      <c r="E17" s="168">
        <v>36.278039575000022</v>
      </c>
      <c r="F17" s="168">
        <v>35.863460490909112</v>
      </c>
      <c r="G17" s="168">
        <v>35.696723770175417</v>
      </c>
      <c r="H17" s="168">
        <v>35.644546503333359</v>
      </c>
      <c r="I17" s="238">
        <v>35.547588189473728</v>
      </c>
      <c r="J17" s="168">
        <v>35.64080506984125</v>
      </c>
    </row>
    <row r="18" spans="1:10" x14ac:dyDescent="0.2">
      <c r="A18" s="205"/>
      <c r="B18" s="168"/>
      <c r="C18" s="168"/>
      <c r="D18" s="11"/>
      <c r="E18" s="168"/>
      <c r="F18" s="168"/>
      <c r="G18" s="168"/>
      <c r="H18" s="168"/>
      <c r="I18" s="238"/>
      <c r="J18" s="168"/>
    </row>
    <row r="19" spans="1:10" x14ac:dyDescent="0.2">
      <c r="A19" s="201" t="s">
        <v>8</v>
      </c>
      <c r="B19" s="168">
        <v>1.5121</v>
      </c>
      <c r="C19" s="168">
        <v>1.8347</v>
      </c>
      <c r="D19" s="11">
        <v>2.0829</v>
      </c>
      <c r="E19" s="168">
        <v>1.9657124194444446</v>
      </c>
      <c r="F19" s="168">
        <v>1.9197580547138058</v>
      </c>
      <c r="G19" s="168">
        <v>1.8668049697855751</v>
      </c>
      <c r="H19" s="168">
        <v>1.8596022333333315</v>
      </c>
      <c r="I19" s="238">
        <v>1.8077865204678369</v>
      </c>
      <c r="J19" s="168">
        <v>1.7853179911816592</v>
      </c>
    </row>
    <row r="20" spans="1:10" x14ac:dyDescent="0.2">
      <c r="A20" s="205"/>
      <c r="B20" s="168"/>
      <c r="C20" s="168"/>
      <c r="D20" s="11"/>
      <c r="E20" s="168"/>
      <c r="F20" s="168"/>
      <c r="G20" s="168"/>
      <c r="H20" s="168"/>
      <c r="I20" s="238"/>
      <c r="J20" s="168"/>
    </row>
    <row r="21" spans="1:10" x14ac:dyDescent="0.2">
      <c r="A21" s="201" t="s">
        <v>9</v>
      </c>
      <c r="B21" s="168">
        <v>586.79340000000002</v>
      </c>
      <c r="C21" s="168">
        <v>820.08950000000004</v>
      </c>
      <c r="D21" s="11">
        <v>930.44740000000002</v>
      </c>
      <c r="E21" s="168">
        <v>918.4837067049998</v>
      </c>
      <c r="F21" s="168">
        <v>909.5960809681817</v>
      </c>
      <c r="G21" s="168">
        <v>903.45957105263153</v>
      </c>
      <c r="H21" s="168">
        <v>905.47044812499985</v>
      </c>
      <c r="I21" s="238">
        <v>902.97081315789467</v>
      </c>
      <c r="J21" s="168">
        <v>905.04821011904778</v>
      </c>
    </row>
    <row r="22" spans="1:10" x14ac:dyDescent="0.2">
      <c r="A22" s="205"/>
      <c r="B22" s="168"/>
      <c r="C22" s="168"/>
      <c r="D22" s="11"/>
      <c r="E22" s="168"/>
      <c r="F22" s="168"/>
      <c r="G22" s="168"/>
      <c r="H22" s="168"/>
      <c r="I22" s="238"/>
      <c r="J22" s="168"/>
    </row>
    <row r="23" spans="1:10" x14ac:dyDescent="0.2">
      <c r="A23" s="201" t="s">
        <v>10</v>
      </c>
      <c r="B23" s="168">
        <v>42.0002</v>
      </c>
      <c r="C23" s="168">
        <v>56.008000000000003</v>
      </c>
      <c r="D23" s="11">
        <v>63.149700000000003</v>
      </c>
      <c r="E23" s="168">
        <v>60.731242675000004</v>
      </c>
      <c r="F23" s="168">
        <v>59.747113165584402</v>
      </c>
      <c r="G23" s="168">
        <v>58.405421665413527</v>
      </c>
      <c r="H23" s="168">
        <v>59.036396635714276</v>
      </c>
      <c r="I23" s="238">
        <v>58.328256203007506</v>
      </c>
      <c r="J23" s="168">
        <v>58.953737214285695</v>
      </c>
    </row>
    <row r="24" spans="1:10" x14ac:dyDescent="0.2">
      <c r="A24" s="205"/>
      <c r="B24" s="168"/>
      <c r="C24" s="168"/>
      <c r="D24" s="11"/>
      <c r="E24" s="168"/>
      <c r="F24" s="168"/>
      <c r="G24" s="168"/>
      <c r="H24" s="168"/>
      <c r="I24" s="238"/>
      <c r="J24" s="168"/>
    </row>
    <row r="25" spans="1:10" x14ac:dyDescent="0.2">
      <c r="A25" s="201" t="s">
        <v>11</v>
      </c>
      <c r="B25" s="168">
        <v>120.4126</v>
      </c>
      <c r="C25" s="168">
        <v>155.1378</v>
      </c>
      <c r="D25" s="11">
        <v>177.57130000000001</v>
      </c>
      <c r="E25" s="168">
        <v>176.0363926250001</v>
      </c>
      <c r="F25" s="168">
        <v>173.06176198863642</v>
      </c>
      <c r="G25" s="168">
        <v>170.91390274122804</v>
      </c>
      <c r="H25" s="168">
        <v>169.45655285416672</v>
      </c>
      <c r="I25" s="238">
        <v>165.71678377192993</v>
      </c>
      <c r="J25" s="168">
        <v>168.80338083333336</v>
      </c>
    </row>
    <row r="26" spans="1:10" x14ac:dyDescent="0.2">
      <c r="A26" s="205"/>
      <c r="B26" s="168"/>
      <c r="C26" s="168"/>
      <c r="D26" s="11"/>
      <c r="E26" s="168"/>
      <c r="F26" s="168"/>
      <c r="G26" s="168"/>
      <c r="H26" s="168"/>
      <c r="I26" s="238"/>
      <c r="J26" s="168"/>
    </row>
    <row r="27" spans="1:10" x14ac:dyDescent="0.2">
      <c r="A27" s="201" t="s">
        <v>12</v>
      </c>
      <c r="B27" s="168">
        <v>19.828800000000001</v>
      </c>
      <c r="C27" s="168">
        <v>24.433299999999999</v>
      </c>
      <c r="D27" s="11">
        <v>26.4406</v>
      </c>
      <c r="E27" s="168">
        <v>26.804147047499992</v>
      </c>
      <c r="F27" s="168">
        <v>26.962738500000007</v>
      </c>
      <c r="G27" s="168">
        <v>26.467658939473672</v>
      </c>
      <c r="H27" s="168">
        <v>26.270179495000001</v>
      </c>
      <c r="I27" s="238">
        <v>25.512302531578939</v>
      </c>
      <c r="J27" s="168">
        <v>25.879979240476192</v>
      </c>
    </row>
    <row r="28" spans="1:10" x14ac:dyDescent="0.2">
      <c r="A28" s="205"/>
      <c r="B28" s="168"/>
      <c r="C28" s="168"/>
      <c r="D28" s="11"/>
      <c r="E28" s="168"/>
      <c r="F28" s="168"/>
      <c r="G28" s="168"/>
      <c r="H28" s="168"/>
      <c r="I28" s="238"/>
      <c r="J28" s="168"/>
    </row>
    <row r="29" spans="1:10" x14ac:dyDescent="0.2">
      <c r="A29" s="201" t="s">
        <v>13</v>
      </c>
      <c r="B29" s="168">
        <v>462.57600000000002</v>
      </c>
      <c r="C29" s="168">
        <v>654.62</v>
      </c>
      <c r="D29" s="11">
        <v>741.99850000000004</v>
      </c>
      <c r="E29" s="168">
        <v>736.07432124999991</v>
      </c>
      <c r="F29" s="168">
        <v>728.39936022727272</v>
      </c>
      <c r="G29" s="168">
        <v>725.57997499999999</v>
      </c>
      <c r="H29" s="168">
        <v>723.83209375000001</v>
      </c>
      <c r="I29" s="238">
        <v>722.57120526315782</v>
      </c>
      <c r="J29" s="168">
        <v>722.93348333333324</v>
      </c>
    </row>
    <row r="30" spans="1:10" x14ac:dyDescent="0.2">
      <c r="A30" s="205"/>
      <c r="B30" s="168"/>
      <c r="C30" s="168"/>
      <c r="D30" s="11"/>
      <c r="E30" s="168"/>
      <c r="F30" s="168"/>
      <c r="G30" s="168"/>
      <c r="H30" s="168"/>
      <c r="I30" s="238"/>
      <c r="J30" s="168"/>
    </row>
    <row r="31" spans="1:10" x14ac:dyDescent="0.2">
      <c r="A31" s="201" t="s">
        <v>14</v>
      </c>
      <c r="B31" s="168">
        <v>48.807899999999997</v>
      </c>
      <c r="C31" s="168">
        <v>69.074200000000005</v>
      </c>
      <c r="D31" s="11">
        <v>78.393299999999996</v>
      </c>
      <c r="E31" s="168">
        <v>77.747402499999993</v>
      </c>
      <c r="F31" s="168">
        <v>76.948186363636381</v>
      </c>
      <c r="G31" s="168">
        <v>76.633065789473719</v>
      </c>
      <c r="H31" s="168">
        <v>76.419372500000009</v>
      </c>
      <c r="I31" s="238">
        <v>76.279907894736866</v>
      </c>
      <c r="J31" s="168">
        <v>76.358478571428549</v>
      </c>
    </row>
    <row r="32" spans="1:10" x14ac:dyDescent="0.2">
      <c r="A32" s="205"/>
      <c r="B32" s="168"/>
      <c r="C32" s="168"/>
      <c r="D32" s="11"/>
      <c r="E32" s="168"/>
      <c r="F32" s="168"/>
      <c r="G32" s="168"/>
      <c r="H32" s="168"/>
      <c r="I32" s="238"/>
      <c r="J32" s="168"/>
    </row>
    <row r="33" spans="1:10" x14ac:dyDescent="0.2">
      <c r="A33" s="201" t="s">
        <v>15</v>
      </c>
      <c r="B33" s="168">
        <v>47.393900000000002</v>
      </c>
      <c r="C33" s="168">
        <v>67.136300000000006</v>
      </c>
      <c r="D33" s="11">
        <v>76.112799999999993</v>
      </c>
      <c r="E33" s="168">
        <v>75.50665672826095</v>
      </c>
      <c r="F33" s="168">
        <v>74.72022945454539</v>
      </c>
      <c r="G33" s="168">
        <v>74.413207304347836</v>
      </c>
      <c r="H33" s="168">
        <v>74.295983385869476</v>
      </c>
      <c r="I33" s="238">
        <v>74.141745200228826</v>
      </c>
      <c r="J33" s="168">
        <v>74.179849492753519</v>
      </c>
    </row>
    <row r="34" spans="1:10" x14ac:dyDescent="0.2">
      <c r="A34" s="205"/>
      <c r="B34" s="168"/>
      <c r="C34" s="168"/>
      <c r="D34" s="11"/>
      <c r="E34" s="168"/>
      <c r="F34" s="168"/>
      <c r="G34" s="168"/>
      <c r="H34" s="168"/>
      <c r="I34" s="238"/>
      <c r="J34" s="168"/>
    </row>
    <row r="35" spans="1:10" x14ac:dyDescent="0.2">
      <c r="A35" s="201" t="s">
        <v>16</v>
      </c>
      <c r="B35" s="168">
        <v>130.71610000000001</v>
      </c>
      <c r="C35" s="168">
        <v>185.20930000000001</v>
      </c>
      <c r="D35" s="11">
        <v>213.05369999999999</v>
      </c>
      <c r="E35" s="168">
        <v>212.47837052142853</v>
      </c>
      <c r="F35" s="168">
        <v>209.75460785173166</v>
      </c>
      <c r="G35" s="168">
        <v>207.51797575939861</v>
      </c>
      <c r="H35" s="168">
        <v>207.8208414583336</v>
      </c>
      <c r="I35" s="238">
        <v>204.92547694486186</v>
      </c>
      <c r="J35" s="168">
        <v>205.85809229818585</v>
      </c>
    </row>
    <row r="36" spans="1:10" x14ac:dyDescent="0.2">
      <c r="A36" s="205"/>
      <c r="B36" s="168"/>
      <c r="C36" s="168"/>
      <c r="D36" s="11"/>
      <c r="E36" s="168"/>
      <c r="F36" s="168"/>
      <c r="G36" s="168"/>
      <c r="H36" s="168"/>
      <c r="I36" s="238"/>
      <c r="J36" s="168"/>
    </row>
    <row r="37" spans="1:10" x14ac:dyDescent="0.2">
      <c r="A37" s="201" t="s">
        <v>17</v>
      </c>
      <c r="B37" s="168">
        <v>19.313800000000001</v>
      </c>
      <c r="C37" s="168">
        <v>23.843699999999998</v>
      </c>
      <c r="D37" s="11">
        <v>27.318200000000001</v>
      </c>
      <c r="E37" s="168">
        <v>27.594726892187502</v>
      </c>
      <c r="F37" s="168">
        <v>27.103761808238627</v>
      </c>
      <c r="G37" s="168">
        <v>26.80910681578948</v>
      </c>
      <c r="H37" s="168">
        <v>26.793254478124993</v>
      </c>
      <c r="I37" s="238">
        <v>25.721791689144727</v>
      </c>
      <c r="J37" s="168">
        <v>25.864704851190474</v>
      </c>
    </row>
    <row r="38" spans="1:10" x14ac:dyDescent="0.2">
      <c r="A38" s="205"/>
      <c r="B38" s="168"/>
      <c r="C38" s="168"/>
      <c r="D38" s="11"/>
      <c r="E38" s="168"/>
      <c r="F38" s="168"/>
      <c r="G38" s="168"/>
      <c r="H38" s="168"/>
      <c r="I38" s="238"/>
      <c r="J38" s="168"/>
    </row>
    <row r="39" spans="1:10" x14ac:dyDescent="0.2">
      <c r="A39" s="201" t="s">
        <v>18</v>
      </c>
      <c r="B39" s="168">
        <v>190.63669999999999</v>
      </c>
      <c r="C39" s="168">
        <v>269.96269999999998</v>
      </c>
      <c r="D39" s="11">
        <v>318.2491</v>
      </c>
      <c r="E39" s="168">
        <v>326.99485402980787</v>
      </c>
      <c r="F39" s="168">
        <v>326.57211656818191</v>
      </c>
      <c r="G39" s="168">
        <v>318.27458957995958</v>
      </c>
      <c r="H39" s="168">
        <v>313.60089353461541</v>
      </c>
      <c r="I39" s="238">
        <v>305.74154830870424</v>
      </c>
      <c r="J39" s="168">
        <v>305.83235791208773</v>
      </c>
    </row>
    <row r="40" spans="1:10" x14ac:dyDescent="0.2">
      <c r="A40" s="205"/>
      <c r="B40" s="168"/>
      <c r="C40" s="168"/>
      <c r="D40" s="11"/>
      <c r="E40" s="168"/>
      <c r="F40" s="168"/>
      <c r="G40" s="168"/>
      <c r="H40" s="168"/>
      <c r="I40" s="238"/>
      <c r="J40" s="168"/>
    </row>
    <row r="41" spans="1:10" x14ac:dyDescent="0.2">
      <c r="A41" s="201" t="s">
        <v>70</v>
      </c>
      <c r="B41" s="168">
        <v>5.3285</v>
      </c>
      <c r="C41" s="168">
        <v>7.1661855000000001</v>
      </c>
      <c r="D41" s="11">
        <v>8.3547999999999991</v>
      </c>
      <c r="E41" s="168">
        <v>8.1022775000000014</v>
      </c>
      <c r="F41" s="168">
        <v>7.9796181818181831</v>
      </c>
      <c r="G41" s="168">
        <v>7.7951820175438575</v>
      </c>
      <c r="H41" s="168">
        <v>7.7534441305555575</v>
      </c>
      <c r="I41" s="238">
        <v>7.5630326637426926</v>
      </c>
      <c r="J41" s="168">
        <v>7.605421089947086</v>
      </c>
    </row>
    <row r="42" spans="1:10" x14ac:dyDescent="0.2">
      <c r="A42" s="205"/>
      <c r="B42" s="168"/>
      <c r="C42" s="168"/>
      <c r="D42" s="11"/>
      <c r="E42" s="168"/>
      <c r="F42" s="168"/>
      <c r="G42" s="168"/>
      <c r="H42" s="168"/>
      <c r="I42" s="238"/>
      <c r="J42" s="168"/>
    </row>
    <row r="43" spans="1:10" x14ac:dyDescent="0.2">
      <c r="A43" s="201" t="s">
        <v>71</v>
      </c>
      <c r="B43" s="168">
        <v>14.6402</v>
      </c>
      <c r="C43" s="168">
        <v>13.015803</v>
      </c>
      <c r="D43" s="11">
        <v>14.456899999999999</v>
      </c>
      <c r="E43" s="168">
        <v>9.7547518749999984</v>
      </c>
      <c r="F43" s="168">
        <v>9.3316448863636392</v>
      </c>
      <c r="G43" s="168">
        <v>9.0721592105263156</v>
      </c>
      <c r="H43" s="168">
        <v>8.7075031250000023</v>
      </c>
      <c r="I43" s="238">
        <v>8.6004348684210505</v>
      </c>
      <c r="J43" s="168">
        <v>8.6382648809523843</v>
      </c>
    </row>
    <row r="44" spans="1:10" x14ac:dyDescent="0.2">
      <c r="A44" s="205"/>
      <c r="B44" s="168"/>
      <c r="C44" s="168"/>
      <c r="D44" s="11"/>
      <c r="E44" s="168"/>
      <c r="F44" s="168"/>
      <c r="G44" s="168"/>
      <c r="H44" s="168"/>
      <c r="I44" s="238"/>
      <c r="J44" s="168"/>
    </row>
    <row r="45" spans="1:10" x14ac:dyDescent="0.2">
      <c r="A45" s="201" t="s">
        <v>21</v>
      </c>
      <c r="B45" s="168">
        <v>48.418599999999998</v>
      </c>
      <c r="C45" s="168">
        <v>68.628324000000006</v>
      </c>
      <c r="D45" s="11">
        <v>77.740899999999996</v>
      </c>
      <c r="E45" s="168">
        <v>77.141920571875005</v>
      </c>
      <c r="F45" s="168">
        <v>76.321809746212153</v>
      </c>
      <c r="G45" s="168">
        <v>75.989793660087685</v>
      </c>
      <c r="H45" s="168">
        <v>75.871433895833349</v>
      </c>
      <c r="I45" s="238">
        <v>75.738474523026298</v>
      </c>
      <c r="J45" s="168">
        <v>75.76017429067457</v>
      </c>
    </row>
    <row r="46" spans="1:10" x14ac:dyDescent="0.2">
      <c r="A46" s="205"/>
      <c r="B46" s="168"/>
      <c r="C46" s="168"/>
      <c r="D46" s="11"/>
      <c r="E46" s="168"/>
      <c r="F46" s="168"/>
      <c r="G46" s="168"/>
      <c r="H46" s="168"/>
      <c r="I46" s="238"/>
      <c r="J46" s="168"/>
    </row>
    <row r="47" spans="1:10" x14ac:dyDescent="0.2">
      <c r="A47" s="201" t="s">
        <v>22</v>
      </c>
      <c r="B47" s="168">
        <v>235.94309999999999</v>
      </c>
      <c r="C47" s="168">
        <v>305.33931999999999</v>
      </c>
      <c r="D47" s="11">
        <v>356.15499999999997</v>
      </c>
      <c r="E47" s="168">
        <v>358.40784046153846</v>
      </c>
      <c r="F47" s="168">
        <v>355.93995220716766</v>
      </c>
      <c r="G47" s="168">
        <v>352.46740352226698</v>
      </c>
      <c r="H47" s="168">
        <v>354.01602523557727</v>
      </c>
      <c r="I47" s="238">
        <v>347.91374592105285</v>
      </c>
      <c r="J47" s="168">
        <v>351.20410244047588</v>
      </c>
    </row>
    <row r="48" spans="1:10" x14ac:dyDescent="0.2">
      <c r="A48" s="205"/>
      <c r="B48" s="168"/>
      <c r="C48" s="168"/>
      <c r="D48" s="11"/>
      <c r="E48" s="168"/>
      <c r="F48" s="168"/>
      <c r="G48" s="168"/>
      <c r="H48" s="168"/>
      <c r="I48" s="238"/>
      <c r="J48" s="168"/>
    </row>
    <row r="49" spans="1:10" x14ac:dyDescent="0.2">
      <c r="A49" s="201" t="s">
        <v>23</v>
      </c>
      <c r="B49" s="168">
        <v>177.83590000000001</v>
      </c>
      <c r="C49" s="168">
        <v>252.12249</v>
      </c>
      <c r="D49" s="11">
        <v>285.48599999999999</v>
      </c>
      <c r="E49" s="168">
        <v>283.29607068965515</v>
      </c>
      <c r="F49" s="168">
        <v>280.32061128526624</v>
      </c>
      <c r="G49" s="168">
        <v>279.18166969146972</v>
      </c>
      <c r="H49" s="168">
        <v>278.70496551724136</v>
      </c>
      <c r="I49" s="238">
        <v>278.14245009074381</v>
      </c>
      <c r="J49" s="168">
        <v>278.25008210180624</v>
      </c>
    </row>
    <row r="50" spans="1:10" x14ac:dyDescent="0.2">
      <c r="A50" s="205"/>
      <c r="B50" s="168"/>
      <c r="C50" s="168"/>
      <c r="D50" s="11"/>
      <c r="E50" s="168"/>
      <c r="F50" s="168"/>
      <c r="G50" s="168"/>
      <c r="H50" s="168"/>
      <c r="I50" s="238"/>
      <c r="J50" s="168"/>
    </row>
    <row r="51" spans="1:10" x14ac:dyDescent="0.2">
      <c r="A51" s="201" t="s">
        <v>24</v>
      </c>
      <c r="B51" s="168">
        <v>199.53059999999999</v>
      </c>
      <c r="C51" s="168">
        <v>265.47771999999998</v>
      </c>
      <c r="D51" s="11">
        <v>310.29599999999999</v>
      </c>
      <c r="E51" s="168">
        <v>308.9377592175926</v>
      </c>
      <c r="F51" s="168">
        <v>305.73378369949523</v>
      </c>
      <c r="G51" s="168">
        <v>301.21900002923962</v>
      </c>
      <c r="H51" s="168">
        <v>302.87199224074078</v>
      </c>
      <c r="I51" s="238">
        <v>298.18730273879146</v>
      </c>
      <c r="J51" s="168">
        <v>300.56304572751316</v>
      </c>
    </row>
    <row r="52" spans="1:10" ht="15" thickBot="1" x14ac:dyDescent="0.25">
      <c r="A52" s="200"/>
      <c r="B52" s="200"/>
      <c r="C52" s="200"/>
      <c r="D52" s="200"/>
      <c r="E52" s="200"/>
      <c r="F52" s="200"/>
      <c r="G52" s="200"/>
      <c r="H52" s="200"/>
      <c r="I52" s="200"/>
      <c r="J52" s="87"/>
    </row>
    <row r="53" spans="1:10" ht="15" thickTop="1" x14ac:dyDescent="0.2">
      <c r="A53" s="380" t="s">
        <v>54</v>
      </c>
      <c r="B53" s="380"/>
      <c r="C53" s="380"/>
      <c r="D53" s="380"/>
      <c r="E53" s="380"/>
      <c r="F53" s="380"/>
      <c r="G53" s="380"/>
      <c r="H53" s="380"/>
      <c r="I53" s="380"/>
      <c r="J53" s="380"/>
    </row>
    <row r="54" spans="1:10" x14ac:dyDescent="0.2">
      <c r="A54" s="363" t="s">
        <v>906</v>
      </c>
      <c r="B54" s="363"/>
      <c r="C54" s="363"/>
      <c r="D54" s="363"/>
      <c r="E54" s="363"/>
      <c r="F54" s="363"/>
      <c r="G54" s="363"/>
      <c r="H54" s="363"/>
      <c r="I54" s="363"/>
      <c r="J54" s="363"/>
    </row>
    <row r="55" spans="1:10" x14ac:dyDescent="0.2">
      <c r="A55" s="381" t="s">
        <v>72</v>
      </c>
      <c r="B55" s="381"/>
      <c r="C55" s="381"/>
      <c r="D55" s="381"/>
      <c r="E55" s="381"/>
      <c r="F55" s="381"/>
      <c r="G55" s="381"/>
      <c r="H55" s="381"/>
      <c r="I55" s="381"/>
    </row>
    <row r="60" spans="1:10" x14ac:dyDescent="0.2">
      <c r="I60" s="2" t="s">
        <v>842</v>
      </c>
    </row>
  </sheetData>
  <mergeCells count="10">
    <mergeCell ref="A53:J53"/>
    <mergeCell ref="A55:I55"/>
    <mergeCell ref="A1:I1"/>
    <mergeCell ref="A2:I2"/>
    <mergeCell ref="A3:I3"/>
    <mergeCell ref="A4:A5"/>
    <mergeCell ref="B4:B5"/>
    <mergeCell ref="C4:C5"/>
    <mergeCell ref="A54:J54"/>
    <mergeCell ref="F4:J4"/>
  </mergeCells>
  <hyperlinks>
    <hyperlink ref="A55" r:id="rId1" display="http://www.sbp.org.pk/ecodata/IBF_Arch.xls"/>
  </hyperlinks>
  <pageMargins left="0.7" right="0.7" top="0.75" bottom="0.75" header="0.3" footer="0.3"/>
  <pageSetup paperSize="9" scale="96" orientation="portrait"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14" zoomScaleNormal="100" zoomScaleSheetLayoutView="100" workbookViewId="0">
      <selection activeCell="J33" sqref="J33"/>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393" t="s">
        <v>73</v>
      </c>
      <c r="B1" s="393"/>
      <c r="C1" s="393"/>
      <c r="D1" s="393"/>
      <c r="E1" s="393"/>
      <c r="F1" s="393"/>
      <c r="G1" s="393"/>
      <c r="H1" s="393"/>
      <c r="I1" s="393"/>
      <c r="J1" s="393"/>
      <c r="K1" s="393"/>
      <c r="L1" s="393"/>
      <c r="M1" s="393"/>
      <c r="N1" s="393"/>
      <c r="O1" s="393"/>
    </row>
    <row r="2" spans="1:15" ht="18.75" x14ac:dyDescent="0.2">
      <c r="A2" s="393" t="s">
        <v>74</v>
      </c>
      <c r="B2" s="393"/>
      <c r="C2" s="393"/>
      <c r="D2" s="393"/>
      <c r="E2" s="393"/>
      <c r="F2" s="393"/>
      <c r="G2" s="393"/>
      <c r="H2" s="393"/>
      <c r="I2" s="393"/>
      <c r="J2" s="393"/>
      <c r="K2" s="393"/>
      <c r="L2" s="393"/>
      <c r="M2" s="393"/>
      <c r="N2" s="393"/>
      <c r="O2" s="393"/>
    </row>
    <row r="3" spans="1:15" ht="15" thickBot="1" x14ac:dyDescent="0.25">
      <c r="A3" s="394" t="s">
        <v>75</v>
      </c>
      <c r="B3" s="394"/>
      <c r="C3" s="394"/>
      <c r="D3" s="394"/>
      <c r="E3" s="394"/>
      <c r="F3" s="394"/>
      <c r="G3" s="394"/>
      <c r="H3" s="394"/>
      <c r="I3" s="394"/>
      <c r="J3" s="394"/>
      <c r="K3" s="394"/>
      <c r="L3" s="394"/>
      <c r="M3" s="394"/>
      <c r="N3" s="394"/>
      <c r="O3" s="394"/>
    </row>
    <row r="4" spans="1:15" ht="15" thickTop="1" x14ac:dyDescent="0.2">
      <c r="A4" s="395"/>
      <c r="B4" s="396"/>
      <c r="C4" s="24"/>
      <c r="D4" s="24"/>
      <c r="E4" s="24"/>
      <c r="F4" s="25"/>
      <c r="G4" s="25"/>
      <c r="H4" s="25"/>
      <c r="I4" s="24"/>
      <c r="J4" s="24"/>
      <c r="K4" s="24" t="s">
        <v>76</v>
      </c>
      <c r="L4" s="24" t="s">
        <v>77</v>
      </c>
      <c r="M4" s="24" t="s">
        <v>78</v>
      </c>
      <c r="N4" s="25"/>
      <c r="O4" s="25"/>
    </row>
    <row r="5" spans="1:15" x14ac:dyDescent="0.2">
      <c r="A5" s="397" t="s">
        <v>79</v>
      </c>
      <c r="B5" s="398"/>
      <c r="C5" s="24" t="s">
        <v>80</v>
      </c>
      <c r="D5" s="24" t="s">
        <v>81</v>
      </c>
      <c r="E5" s="24" t="s">
        <v>82</v>
      </c>
      <c r="F5" s="24" t="s">
        <v>83</v>
      </c>
      <c r="G5" s="24" t="s">
        <v>84</v>
      </c>
      <c r="H5" s="24" t="s">
        <v>85</v>
      </c>
      <c r="I5" s="24" t="s">
        <v>86</v>
      </c>
      <c r="J5" s="24" t="s">
        <v>87</v>
      </c>
      <c r="K5" s="24" t="s">
        <v>88</v>
      </c>
      <c r="L5" s="24" t="s">
        <v>89</v>
      </c>
      <c r="M5" s="24" t="s">
        <v>90</v>
      </c>
      <c r="N5" s="24" t="s">
        <v>91</v>
      </c>
      <c r="O5" s="24" t="s">
        <v>92</v>
      </c>
    </row>
    <row r="6" spans="1:15" ht="15" thickBot="1" x14ac:dyDescent="0.25">
      <c r="A6" s="399" t="s">
        <v>26</v>
      </c>
      <c r="B6" s="400"/>
      <c r="C6" s="26" t="s">
        <v>93</v>
      </c>
      <c r="D6" s="26" t="s">
        <v>94</v>
      </c>
      <c r="E6" s="26" t="s">
        <v>95</v>
      </c>
      <c r="F6" s="26" t="s">
        <v>96</v>
      </c>
      <c r="G6" s="26" t="s">
        <v>97</v>
      </c>
      <c r="H6" s="26" t="s">
        <v>98</v>
      </c>
      <c r="I6" s="26" t="s">
        <v>99</v>
      </c>
      <c r="J6" s="26" t="s">
        <v>95</v>
      </c>
      <c r="K6" s="26" t="s">
        <v>100</v>
      </c>
      <c r="L6" s="26" t="s">
        <v>101</v>
      </c>
      <c r="M6" s="26" t="s">
        <v>102</v>
      </c>
      <c r="N6" s="26" t="s">
        <v>103</v>
      </c>
      <c r="O6" s="26" t="s">
        <v>104</v>
      </c>
    </row>
    <row r="7" spans="1:15" ht="15" thickTop="1" x14ac:dyDescent="0.2">
      <c r="A7" s="206"/>
      <c r="B7" s="28"/>
      <c r="C7" s="20"/>
      <c r="D7" s="20"/>
      <c r="E7" s="20"/>
      <c r="F7" s="205"/>
      <c r="G7" s="205"/>
      <c r="H7" s="205"/>
      <c r="I7" s="20"/>
      <c r="J7" s="20"/>
      <c r="K7" s="23"/>
      <c r="L7" s="23"/>
      <c r="M7" s="205"/>
      <c r="N7" s="205"/>
      <c r="O7" s="205"/>
    </row>
    <row r="8" spans="1:15" x14ac:dyDescent="0.2">
      <c r="A8" s="20">
        <v>2020</v>
      </c>
      <c r="B8" s="21"/>
      <c r="C8" s="172">
        <v>6.92</v>
      </c>
      <c r="D8" s="172">
        <v>8.73</v>
      </c>
      <c r="E8" s="172">
        <v>-3.34</v>
      </c>
      <c r="F8" s="172">
        <v>-0.26</v>
      </c>
      <c r="G8" s="172">
        <v>-0.02</v>
      </c>
      <c r="H8" s="172">
        <v>5.3</v>
      </c>
      <c r="I8" s="172">
        <v>1.48</v>
      </c>
      <c r="J8" s="172">
        <v>-3.58</v>
      </c>
      <c r="K8" s="172">
        <v>2.27</v>
      </c>
      <c r="L8" s="173">
        <v>-0.56999999999999995</v>
      </c>
      <c r="M8" s="172">
        <v>4.91</v>
      </c>
      <c r="N8" s="172">
        <v>9.19</v>
      </c>
      <c r="O8" s="172">
        <v>-22.17</v>
      </c>
    </row>
    <row r="9" spans="1:15" x14ac:dyDescent="0.2">
      <c r="A9" s="20">
        <v>2021</v>
      </c>
      <c r="B9" s="21"/>
      <c r="C9" s="172">
        <v>2.58</v>
      </c>
      <c r="D9" s="172">
        <v>-7.04</v>
      </c>
      <c r="E9" s="172">
        <v>-2.04</v>
      </c>
      <c r="F9" s="172">
        <v>-1.1599999999999999</v>
      </c>
      <c r="G9" s="172">
        <v>0.02</v>
      </c>
      <c r="H9" s="172">
        <v>-9.26</v>
      </c>
      <c r="I9" s="172">
        <v>-3.63</v>
      </c>
      <c r="J9" s="172">
        <v>-9.7899999999999991</v>
      </c>
      <c r="K9" s="172">
        <v>0.1</v>
      </c>
      <c r="L9" s="173">
        <v>0.26</v>
      </c>
      <c r="M9" s="172">
        <v>-7.1</v>
      </c>
      <c r="N9" s="172">
        <v>-3.3</v>
      </c>
      <c r="O9" s="172">
        <v>-43.19</v>
      </c>
    </row>
    <row r="10" spans="1:15" x14ac:dyDescent="0.2">
      <c r="A10" s="20">
        <v>2022</v>
      </c>
      <c r="B10" s="21"/>
      <c r="C10" s="172">
        <v>-8.81</v>
      </c>
      <c r="D10" s="172">
        <v>-6.08</v>
      </c>
      <c r="E10" s="172">
        <v>-9.07</v>
      </c>
      <c r="F10" s="172">
        <v>-8.4499999999999993</v>
      </c>
      <c r="G10" s="172">
        <v>1.82</v>
      </c>
      <c r="H10" s="172">
        <v>-13.9</v>
      </c>
      <c r="I10" s="172">
        <v>-5.0199999999999996</v>
      </c>
      <c r="J10" s="172">
        <v>-21.09</v>
      </c>
      <c r="K10" s="172">
        <v>-10.17</v>
      </c>
      <c r="L10" s="173">
        <v>-0.18</v>
      </c>
      <c r="M10" s="172">
        <v>-6.65</v>
      </c>
      <c r="N10" s="172">
        <v>-1.0900000000000001</v>
      </c>
      <c r="O10" s="172">
        <v>-28.15</v>
      </c>
    </row>
    <row r="11" spans="1:15" x14ac:dyDescent="0.2">
      <c r="A11" s="20">
        <v>2023</v>
      </c>
      <c r="B11" s="21"/>
      <c r="C11" s="172">
        <v>-2.2400000000000002</v>
      </c>
      <c r="D11" s="172">
        <v>3.74</v>
      </c>
      <c r="E11" s="172">
        <v>-0.28000000000000003</v>
      </c>
      <c r="F11" s="172">
        <v>0.61</v>
      </c>
      <c r="G11" s="172">
        <v>-2.16</v>
      </c>
      <c r="H11" s="172">
        <v>-6.55</v>
      </c>
      <c r="I11" s="172">
        <v>-4.47</v>
      </c>
      <c r="J11" s="172">
        <v>-20.100000000000001</v>
      </c>
      <c r="K11" s="172">
        <v>5.5</v>
      </c>
      <c r="L11" s="173">
        <v>0.25</v>
      </c>
      <c r="M11" s="172">
        <v>-2.15</v>
      </c>
      <c r="N11" s="172">
        <v>8.98</v>
      </c>
      <c r="O11" s="172">
        <v>-35.950000000000003</v>
      </c>
    </row>
    <row r="12" spans="1:15" x14ac:dyDescent="0.2">
      <c r="A12" s="20"/>
      <c r="B12" s="21"/>
      <c r="C12" s="173"/>
      <c r="D12" s="173"/>
      <c r="E12" s="173"/>
      <c r="F12" s="173"/>
      <c r="G12" s="173"/>
      <c r="H12" s="173"/>
      <c r="I12" s="173"/>
      <c r="J12" s="173"/>
      <c r="K12" s="173"/>
      <c r="L12" s="173"/>
      <c r="M12" s="173"/>
      <c r="N12" s="173"/>
      <c r="O12" s="173"/>
    </row>
    <row r="13" spans="1:15" x14ac:dyDescent="0.2">
      <c r="A13" s="20">
        <v>2023</v>
      </c>
      <c r="B13" s="21" t="s">
        <v>106</v>
      </c>
      <c r="C13" s="173">
        <v>1.71</v>
      </c>
      <c r="D13" s="173">
        <v>2.38</v>
      </c>
      <c r="E13" s="173">
        <v>0.79</v>
      </c>
      <c r="F13" s="173">
        <v>3.43</v>
      </c>
      <c r="G13" s="173">
        <v>-2.19</v>
      </c>
      <c r="H13" s="173">
        <v>-0.62</v>
      </c>
      <c r="I13" s="173">
        <v>0.44</v>
      </c>
      <c r="J13" s="173">
        <v>-20.46</v>
      </c>
      <c r="K13" s="173">
        <v>2.5499999999999998</v>
      </c>
      <c r="L13" s="173">
        <v>0.01</v>
      </c>
      <c r="M13" s="173">
        <v>-2.12</v>
      </c>
      <c r="N13" s="173">
        <v>1.41</v>
      </c>
      <c r="O13" s="173">
        <v>-2.4300000000000002</v>
      </c>
    </row>
    <row r="14" spans="1:15" x14ac:dyDescent="0.2">
      <c r="A14" s="20"/>
      <c r="B14" s="21" t="s">
        <v>107</v>
      </c>
      <c r="C14" s="173">
        <v>-5.4</v>
      </c>
      <c r="D14" s="173">
        <v>-0.08</v>
      </c>
      <c r="E14" s="173">
        <v>0.21</v>
      </c>
      <c r="F14" s="173">
        <v>-0.45</v>
      </c>
      <c r="G14" s="173">
        <v>0.1</v>
      </c>
      <c r="H14" s="173">
        <v>-7.87</v>
      </c>
      <c r="I14" s="173">
        <v>-5.77</v>
      </c>
      <c r="J14" s="173">
        <v>-1.04</v>
      </c>
      <c r="K14" s="173">
        <v>2.19</v>
      </c>
      <c r="L14" s="173">
        <v>-0.77</v>
      </c>
      <c r="M14" s="173">
        <v>-0.69</v>
      </c>
      <c r="N14" s="173">
        <v>1.82</v>
      </c>
      <c r="O14" s="173">
        <v>-26.39</v>
      </c>
    </row>
    <row r="15" spans="1:15" x14ac:dyDescent="0.2">
      <c r="A15" s="20"/>
      <c r="B15" s="21" t="s">
        <v>108</v>
      </c>
      <c r="C15" s="173">
        <v>-0.32</v>
      </c>
      <c r="D15" s="173">
        <v>-2.5</v>
      </c>
      <c r="E15" s="173">
        <v>-1.1299999999999999</v>
      </c>
      <c r="F15" s="173">
        <v>-2.63</v>
      </c>
      <c r="G15" s="173">
        <v>-0.1</v>
      </c>
      <c r="H15" s="173">
        <v>-3.05</v>
      </c>
      <c r="I15" s="173">
        <v>-0.23</v>
      </c>
      <c r="J15" s="173">
        <v>-0.08</v>
      </c>
      <c r="K15" s="173">
        <v>-3</v>
      </c>
      <c r="L15" s="173">
        <v>1.0900000000000001</v>
      </c>
      <c r="M15" s="173">
        <v>-2.1</v>
      </c>
      <c r="N15" s="173">
        <v>-1.1100000000000001</v>
      </c>
      <c r="O15" s="173">
        <v>-4.96</v>
      </c>
    </row>
    <row r="16" spans="1:15" x14ac:dyDescent="0.2">
      <c r="A16" s="20"/>
      <c r="B16" s="21" t="s">
        <v>105</v>
      </c>
      <c r="C16" s="173">
        <v>1.93</v>
      </c>
      <c r="D16" s="173">
        <v>4.0199999999999996</v>
      </c>
      <c r="E16" s="173">
        <v>-0.14000000000000001</v>
      </c>
      <c r="F16" s="173">
        <v>0.35</v>
      </c>
      <c r="G16" s="173">
        <v>0.03</v>
      </c>
      <c r="H16" s="173">
        <v>5.27</v>
      </c>
      <c r="I16" s="173">
        <v>1.17</v>
      </c>
      <c r="J16" s="173">
        <v>1.59</v>
      </c>
      <c r="K16" s="173">
        <v>3.78</v>
      </c>
      <c r="L16" s="173">
        <v>-7.0000000000000007E-2</v>
      </c>
      <c r="M16" s="173">
        <v>2.82</v>
      </c>
      <c r="N16" s="173">
        <v>6.74</v>
      </c>
      <c r="O16" s="173">
        <v>-6.17</v>
      </c>
    </row>
    <row r="17" spans="1:15" x14ac:dyDescent="0.2">
      <c r="C17" s="218"/>
      <c r="D17" s="218"/>
      <c r="E17" s="218"/>
      <c r="F17" s="218"/>
      <c r="G17" s="218"/>
      <c r="H17" s="218"/>
      <c r="I17" s="218"/>
      <c r="J17" s="218"/>
      <c r="K17" s="218"/>
      <c r="L17" s="218"/>
      <c r="M17" s="218"/>
      <c r="N17" s="218"/>
      <c r="O17" s="218"/>
    </row>
    <row r="18" spans="1:15" x14ac:dyDescent="0.2">
      <c r="A18" s="20">
        <v>2024</v>
      </c>
      <c r="B18" s="21" t="s">
        <v>106</v>
      </c>
      <c r="C18" s="173">
        <v>-1.0899296644272249</v>
      </c>
      <c r="D18" s="173">
        <v>-1.8469700162727309</v>
      </c>
      <c r="E18" s="173">
        <v>-0.28294498124912248</v>
      </c>
      <c r="F18" s="173">
        <v>-2.6574985123940076</v>
      </c>
      <c r="G18" s="173">
        <v>0.60551311478977965</v>
      </c>
      <c r="H18" s="173">
        <v>-6.1465534098023582</v>
      </c>
      <c r="I18" s="173">
        <v>-1.9578269657477776</v>
      </c>
      <c r="J18" s="173">
        <v>1.6311158298754957</v>
      </c>
      <c r="K18" s="173">
        <v>-0.88912296347407604</v>
      </c>
      <c r="L18" s="173">
        <v>-0.16214089082834393</v>
      </c>
      <c r="M18" s="173">
        <v>-3.163356662843253</v>
      </c>
      <c r="N18" s="173">
        <v>-5.7018897458379296</v>
      </c>
      <c r="O18" s="173">
        <v>-9.5566657961717922</v>
      </c>
    </row>
    <row r="19" spans="1:15" x14ac:dyDescent="0.2">
      <c r="B19" s="21" t="s">
        <v>221</v>
      </c>
      <c r="C19" s="173"/>
      <c r="D19" s="173"/>
      <c r="E19" s="173"/>
      <c r="F19" s="173"/>
      <c r="G19" s="173"/>
      <c r="H19" s="173"/>
      <c r="I19" s="173"/>
      <c r="J19" s="173"/>
      <c r="K19" s="173"/>
      <c r="L19" s="173"/>
      <c r="M19" s="173"/>
      <c r="N19" s="173"/>
      <c r="O19" s="173"/>
    </row>
    <row r="20" spans="1:15" x14ac:dyDescent="0.2">
      <c r="A20" s="20">
        <v>2023</v>
      </c>
      <c r="B20" s="21" t="s">
        <v>47</v>
      </c>
      <c r="C20" s="173">
        <v>-2.61</v>
      </c>
      <c r="D20" s="173">
        <v>-2.71</v>
      </c>
      <c r="E20" s="173">
        <v>-1.08</v>
      </c>
      <c r="F20" s="173">
        <v>-2.16</v>
      </c>
      <c r="G20" s="173">
        <v>0</v>
      </c>
      <c r="H20" s="173">
        <v>-4.1100000000000003</v>
      </c>
      <c r="I20" s="173">
        <v>-3.42</v>
      </c>
      <c r="J20" s="173">
        <v>-0.54</v>
      </c>
      <c r="K20" s="173">
        <v>-0.8</v>
      </c>
      <c r="L20" s="173">
        <v>0</v>
      </c>
      <c r="M20" s="173">
        <v>1.34</v>
      </c>
      <c r="N20" s="173">
        <v>-1.64</v>
      </c>
      <c r="O20" s="173">
        <v>-6.1</v>
      </c>
    </row>
    <row r="21" spans="1:15" x14ac:dyDescent="0.2">
      <c r="A21" s="20"/>
      <c r="B21" s="21" t="s">
        <v>48</v>
      </c>
      <c r="C21" s="173">
        <v>-2.09</v>
      </c>
      <c r="D21" s="173">
        <v>1.71</v>
      </c>
      <c r="E21" s="173">
        <v>0.77</v>
      </c>
      <c r="F21" s="173">
        <v>-0.59</v>
      </c>
      <c r="G21" s="173">
        <v>0.1</v>
      </c>
      <c r="H21" s="173">
        <v>-3.51</v>
      </c>
      <c r="I21" s="173">
        <v>-1.34</v>
      </c>
      <c r="J21" s="173">
        <v>-0.47</v>
      </c>
      <c r="K21" s="173">
        <v>2.29</v>
      </c>
      <c r="L21" s="173">
        <v>-0.8</v>
      </c>
      <c r="M21" s="173">
        <v>0.72</v>
      </c>
      <c r="N21" s="173">
        <v>1.07</v>
      </c>
      <c r="O21" s="173">
        <v>-20.51</v>
      </c>
    </row>
    <row r="22" spans="1:15" x14ac:dyDescent="0.2">
      <c r="A22" s="20"/>
      <c r="B22" s="21"/>
      <c r="C22" s="173"/>
      <c r="D22" s="173"/>
      <c r="E22" s="173"/>
      <c r="F22" s="173"/>
      <c r="G22" s="173"/>
      <c r="H22" s="173"/>
      <c r="I22" s="173"/>
      <c r="J22" s="173"/>
      <c r="K22" s="173"/>
      <c r="L22" s="173"/>
      <c r="M22" s="173"/>
      <c r="N22" s="173"/>
      <c r="O22" s="173"/>
    </row>
    <row r="23" spans="1:15" x14ac:dyDescent="0.2">
      <c r="A23" s="20"/>
      <c r="B23" s="21" t="s">
        <v>37</v>
      </c>
      <c r="C23" s="173">
        <v>1.58</v>
      </c>
      <c r="D23" s="173">
        <v>1.45</v>
      </c>
      <c r="E23" s="173">
        <v>-0.25</v>
      </c>
      <c r="F23" s="173">
        <v>0.05</v>
      </c>
      <c r="G23" s="173">
        <v>-0.01</v>
      </c>
      <c r="H23" s="173">
        <v>2.81</v>
      </c>
      <c r="I23" s="173">
        <v>3.05</v>
      </c>
      <c r="J23" s="173">
        <v>0.02</v>
      </c>
      <c r="K23" s="173">
        <v>1.73</v>
      </c>
      <c r="L23" s="173">
        <v>0.81</v>
      </c>
      <c r="M23" s="173">
        <v>2.56</v>
      </c>
      <c r="N23" s="173">
        <v>3.58</v>
      </c>
      <c r="O23" s="173">
        <v>-3.32</v>
      </c>
    </row>
    <row r="24" spans="1:15" x14ac:dyDescent="0.2">
      <c r="A24" s="20"/>
      <c r="B24" s="21" t="s">
        <v>38</v>
      </c>
      <c r="C24" s="173">
        <v>-1.96</v>
      </c>
      <c r="D24" s="173">
        <v>-1.41</v>
      </c>
      <c r="E24" s="173">
        <v>-0.52</v>
      </c>
      <c r="F24" s="173">
        <v>-1.03</v>
      </c>
      <c r="G24" s="173">
        <v>-0.09</v>
      </c>
      <c r="H24" s="173">
        <v>-3.53</v>
      </c>
      <c r="I24" s="173">
        <v>-2.12</v>
      </c>
      <c r="J24" s="173">
        <v>-6.22</v>
      </c>
      <c r="K24" s="173">
        <v>-1.44</v>
      </c>
      <c r="L24" s="173">
        <v>0</v>
      </c>
      <c r="M24" s="173">
        <v>-3.13</v>
      </c>
      <c r="N24" s="173">
        <v>-1.29</v>
      </c>
      <c r="O24" s="173">
        <v>1.08</v>
      </c>
    </row>
    <row r="25" spans="1:15" x14ac:dyDescent="0.2">
      <c r="A25" s="20"/>
      <c r="B25" s="21" t="s">
        <v>39</v>
      </c>
      <c r="C25" s="173">
        <v>0.09</v>
      </c>
      <c r="D25" s="173">
        <v>-2.52</v>
      </c>
      <c r="E25" s="173">
        <v>-0.37</v>
      </c>
      <c r="F25" s="173">
        <v>-1.66</v>
      </c>
      <c r="G25" s="173">
        <v>0</v>
      </c>
      <c r="H25" s="173">
        <v>-2.25</v>
      </c>
      <c r="I25" s="173">
        <v>-1.0900000000000001</v>
      </c>
      <c r="J25" s="173">
        <v>6.51</v>
      </c>
      <c r="K25" s="173">
        <v>-3.25</v>
      </c>
      <c r="L25" s="173">
        <v>0.28000000000000003</v>
      </c>
      <c r="M25" s="173">
        <v>-1.46</v>
      </c>
      <c r="N25" s="173">
        <v>-3.28</v>
      </c>
      <c r="O25" s="173">
        <v>-2.74</v>
      </c>
    </row>
    <row r="26" spans="1:15" x14ac:dyDescent="0.2">
      <c r="A26" s="20"/>
      <c r="B26" s="21"/>
      <c r="C26" s="173"/>
      <c r="D26" s="173"/>
      <c r="E26" s="173"/>
      <c r="F26" s="173"/>
      <c r="G26" s="173"/>
      <c r="H26" s="173"/>
      <c r="I26" s="173"/>
      <c r="J26" s="173"/>
      <c r="K26" s="173"/>
      <c r="L26" s="173"/>
      <c r="M26" s="173"/>
      <c r="N26" s="173"/>
      <c r="O26" s="173"/>
    </row>
    <row r="27" spans="1:15" x14ac:dyDescent="0.2">
      <c r="A27" s="20"/>
      <c r="B27" s="204" t="s">
        <v>40</v>
      </c>
      <c r="C27" s="173">
        <v>-0.48</v>
      </c>
      <c r="D27" s="173">
        <v>0.24</v>
      </c>
      <c r="E27" s="173">
        <v>-0.34</v>
      </c>
      <c r="F27" s="173">
        <v>-2.58</v>
      </c>
      <c r="G27" s="173">
        <v>0.25</v>
      </c>
      <c r="H27" s="173">
        <v>-0.01</v>
      </c>
      <c r="I27" s="173">
        <v>-1.59</v>
      </c>
      <c r="J27" s="173">
        <v>1.94</v>
      </c>
      <c r="K27" s="173">
        <v>-0.73</v>
      </c>
      <c r="L27" s="173">
        <v>-0.28000000000000003</v>
      </c>
      <c r="M27" s="173">
        <v>-0.87</v>
      </c>
      <c r="N27" s="173">
        <v>0.95</v>
      </c>
      <c r="O27" s="173">
        <v>-2.9</v>
      </c>
    </row>
    <row r="28" spans="1:15" x14ac:dyDescent="0.2">
      <c r="A28" s="20"/>
      <c r="B28" s="204" t="s">
        <v>41</v>
      </c>
      <c r="C28" s="173">
        <v>2.62</v>
      </c>
      <c r="D28" s="173">
        <v>2.94</v>
      </c>
      <c r="E28" s="173">
        <v>-0.1</v>
      </c>
      <c r="F28" s="173">
        <v>2.4900000000000002</v>
      </c>
      <c r="G28" s="173">
        <v>-0.19</v>
      </c>
      <c r="H28" s="173">
        <v>1.68</v>
      </c>
      <c r="I28" s="173">
        <v>2.4300000000000002</v>
      </c>
      <c r="J28" s="173">
        <v>-1.31</v>
      </c>
      <c r="K28" s="173">
        <v>3.8</v>
      </c>
      <c r="L28" s="173">
        <v>0</v>
      </c>
      <c r="M28" s="173">
        <v>4.95</v>
      </c>
      <c r="N28" s="173">
        <v>3.08</v>
      </c>
      <c r="O28" s="173">
        <v>-2.13</v>
      </c>
    </row>
    <row r="29" spans="1:15" x14ac:dyDescent="0.2">
      <c r="A29" s="20"/>
      <c r="B29" s="204" t="s">
        <v>42</v>
      </c>
      <c r="C29" s="173">
        <v>-0.2</v>
      </c>
      <c r="D29" s="173">
        <v>0.81</v>
      </c>
      <c r="E29" s="173">
        <v>0.3</v>
      </c>
      <c r="F29" s="173">
        <v>0.51</v>
      </c>
      <c r="G29" s="173">
        <v>-0.03</v>
      </c>
      <c r="H29" s="173">
        <v>3.54</v>
      </c>
      <c r="I29" s="173">
        <v>0.37</v>
      </c>
      <c r="J29" s="173">
        <v>0.98</v>
      </c>
      <c r="K29" s="173">
        <v>0.72</v>
      </c>
      <c r="L29" s="173">
        <v>0.21</v>
      </c>
      <c r="M29" s="173">
        <v>-1.17</v>
      </c>
      <c r="N29" s="173">
        <v>2.56</v>
      </c>
      <c r="O29" s="173">
        <v>-1.26</v>
      </c>
    </row>
    <row r="30" spans="1:15" x14ac:dyDescent="0.2">
      <c r="A30" s="20"/>
      <c r="C30" s="219"/>
      <c r="D30" s="219"/>
      <c r="E30" s="219"/>
      <c r="F30" s="219"/>
      <c r="G30" s="219"/>
      <c r="H30" s="219"/>
      <c r="I30" s="219"/>
      <c r="J30" s="219"/>
      <c r="K30" s="219"/>
      <c r="L30" s="219"/>
      <c r="M30" s="219"/>
      <c r="N30" s="219"/>
      <c r="O30" s="219"/>
    </row>
    <row r="31" spans="1:15" x14ac:dyDescent="0.2">
      <c r="A31" s="20">
        <v>2024</v>
      </c>
      <c r="B31" s="204" t="s">
        <v>43</v>
      </c>
      <c r="C31" s="220">
        <v>-0.48629629491924176</v>
      </c>
      <c r="D31" s="220">
        <v>-1.6573997752617808</v>
      </c>
      <c r="E31" s="220">
        <v>2.1963321917217726E-2</v>
      </c>
      <c r="F31" s="220">
        <v>-2.1615649623777933</v>
      </c>
      <c r="G31" s="221">
        <v>0.53575470409679138</v>
      </c>
      <c r="H31" s="220">
        <v>-3.7610625892017246</v>
      </c>
      <c r="I31" s="221">
        <v>-1.9996384481862584</v>
      </c>
      <c r="J31" s="221">
        <v>1.0133760923916046</v>
      </c>
      <c r="K31" s="221">
        <v>-0.35871203988386835</v>
      </c>
      <c r="L31" s="175">
        <v>-0.20934243710758471</v>
      </c>
      <c r="M31" s="175">
        <v>-1.9850507276787388</v>
      </c>
      <c r="N31" s="175">
        <v>-1.0946570854434179</v>
      </c>
      <c r="O31" s="175">
        <v>-3.7321994526075875</v>
      </c>
    </row>
    <row r="32" spans="1:15" x14ac:dyDescent="0.2">
      <c r="B32" s="204" t="s">
        <v>44</v>
      </c>
      <c r="C32" s="220">
        <v>-0.18678546933049711</v>
      </c>
      <c r="D32" s="220">
        <v>-0.10118656781621382</v>
      </c>
      <c r="E32" s="220">
        <v>0.18735321408545058</v>
      </c>
      <c r="F32" s="220">
        <v>0.46750618552038326</v>
      </c>
      <c r="G32" s="221">
        <v>1.069540353437759E-3</v>
      </c>
      <c r="H32" s="220">
        <v>-2.0583107277824864</v>
      </c>
      <c r="I32" s="221">
        <v>-0.68248434865315621</v>
      </c>
      <c r="J32" s="221">
        <v>0.15326816287719591</v>
      </c>
      <c r="K32" s="221">
        <v>-0.28004002035335596</v>
      </c>
      <c r="L32" s="175">
        <v>-2.0121937868156081E-4</v>
      </c>
      <c r="M32" s="175">
        <v>-0.25449399831830588</v>
      </c>
      <c r="N32" s="175">
        <v>-1.9370491297226344</v>
      </c>
      <c r="O32" s="175">
        <v>-2.785505643115993</v>
      </c>
    </row>
    <row r="33" spans="1:15" x14ac:dyDescent="0.2">
      <c r="A33" s="23"/>
      <c r="B33" s="204" t="s">
        <v>45</v>
      </c>
      <c r="C33" s="220">
        <v>-0.4205832800683651</v>
      </c>
      <c r="D33" s="220">
        <v>-9.1671321086950197E-2</v>
      </c>
      <c r="E33" s="220">
        <v>-0.49127414606215947</v>
      </c>
      <c r="F33" s="220">
        <v>-0.96986233255362819</v>
      </c>
      <c r="G33" s="221">
        <v>6.8316397328382905E-2</v>
      </c>
      <c r="H33" s="220">
        <v>-0.42924130728346777</v>
      </c>
      <c r="I33" s="221">
        <v>0.73013200591369731</v>
      </c>
      <c r="J33" s="221">
        <v>0.45757303521167803</v>
      </c>
      <c r="K33" s="221">
        <v>-0.25298887076303789</v>
      </c>
      <c r="L33" s="175">
        <v>4.7501881399458767E-2</v>
      </c>
      <c r="M33" s="175">
        <v>-0.95009354452222361</v>
      </c>
      <c r="N33" s="175">
        <v>-2.7749268079784395</v>
      </c>
      <c r="O33" s="175">
        <v>-3.3583150741445356</v>
      </c>
    </row>
    <row r="34" spans="1:15" x14ac:dyDescent="0.2">
      <c r="C34" s="218"/>
      <c r="D34" s="218"/>
      <c r="E34" s="218"/>
      <c r="F34" s="218"/>
      <c r="G34" s="218"/>
      <c r="H34" s="218"/>
      <c r="I34" s="218"/>
      <c r="J34" s="218"/>
      <c r="K34" s="218"/>
      <c r="L34" s="218"/>
      <c r="M34" s="218"/>
      <c r="N34" s="218"/>
      <c r="O34" s="218"/>
    </row>
    <row r="35" spans="1:15" x14ac:dyDescent="0.2">
      <c r="B35" s="214" t="s">
        <v>46</v>
      </c>
      <c r="C35" s="222">
        <v>-0.2413345992622995</v>
      </c>
      <c r="D35" s="222">
        <v>-0.90662665690910416</v>
      </c>
      <c r="E35" s="222">
        <v>-0.22077088930236854</v>
      </c>
      <c r="F35" s="222">
        <v>-2.5548019750232132</v>
      </c>
      <c r="G35" s="223">
        <v>-4.6480665076487071E-2</v>
      </c>
      <c r="H35" s="222">
        <v>-3.552215233369127</v>
      </c>
      <c r="I35" s="223">
        <v>-0.81802597734526028</v>
      </c>
      <c r="J35" s="223">
        <v>-0.14655869092676799</v>
      </c>
      <c r="K35" s="223">
        <v>-0.61754767270242317</v>
      </c>
      <c r="L35" s="224">
        <v>-4.6926097120336685E-2</v>
      </c>
      <c r="M35" s="224">
        <v>-2.3137985340925371</v>
      </c>
      <c r="N35" s="224">
        <v>-0.66692442221486514</v>
      </c>
      <c r="O35" s="224">
        <v>-0.20707719855459494</v>
      </c>
    </row>
    <row r="36" spans="1:15" x14ac:dyDescent="0.2">
      <c r="A36" s="20"/>
      <c r="B36" s="229" t="s">
        <v>47</v>
      </c>
      <c r="C36" s="220">
        <v>-8.5794700906971499E-3</v>
      </c>
      <c r="D36" s="220">
        <v>1.2499018672053719</v>
      </c>
      <c r="E36" s="220">
        <v>0.26443845939314592</v>
      </c>
      <c r="F36" s="220">
        <v>-2.0041361435507721E-2</v>
      </c>
      <c r="G36" s="221">
        <v>2.0063099070988244E-5</v>
      </c>
      <c r="H36" s="220">
        <v>0.10840586177847111</v>
      </c>
      <c r="I36" s="221">
        <v>1.350093833768673</v>
      </c>
      <c r="J36" s="221">
        <v>-9.7169441593769612E-3</v>
      </c>
      <c r="K36" s="221">
        <v>1.447927166576668</v>
      </c>
      <c r="L36" s="175">
        <v>7.0920269669549896E-2</v>
      </c>
      <c r="M36" s="175">
        <v>0.15997511390302144</v>
      </c>
      <c r="N36" s="175">
        <v>0.58479019492130302</v>
      </c>
      <c r="O36" s="175">
        <v>0.4838017391685101</v>
      </c>
    </row>
    <row r="37" spans="1:15" ht="15" thickBot="1" x14ac:dyDescent="0.25">
      <c r="A37" s="23"/>
      <c r="B37" s="32"/>
      <c r="C37" s="23"/>
      <c r="D37" s="23"/>
      <c r="E37" s="23"/>
      <c r="F37" s="23"/>
      <c r="G37" s="23"/>
      <c r="H37" s="23"/>
      <c r="I37" s="23"/>
      <c r="J37" s="23"/>
      <c r="K37" s="23"/>
      <c r="L37" s="23"/>
      <c r="M37" s="23"/>
      <c r="N37" s="203"/>
      <c r="O37" s="23"/>
    </row>
    <row r="38" spans="1:15" ht="15" thickTop="1" x14ac:dyDescent="0.2">
      <c r="A38" s="390" t="s">
        <v>907</v>
      </c>
      <c r="B38" s="391"/>
      <c r="C38" s="391"/>
      <c r="D38" s="391"/>
      <c r="E38" s="391"/>
      <c r="F38" s="391"/>
      <c r="G38" s="391"/>
      <c r="H38" s="391"/>
      <c r="I38" s="391"/>
      <c r="J38" s="391"/>
      <c r="K38" s="391"/>
      <c r="L38" s="391"/>
      <c r="M38" s="391"/>
      <c r="N38" s="391"/>
      <c r="O38" s="391"/>
    </row>
    <row r="39" spans="1:15" x14ac:dyDescent="0.2">
      <c r="A39" s="401" t="s">
        <v>908</v>
      </c>
      <c r="B39" s="401"/>
      <c r="C39" s="401"/>
      <c r="D39" s="401"/>
      <c r="E39" s="401"/>
      <c r="F39" s="401"/>
      <c r="G39" s="401"/>
      <c r="H39" s="401"/>
      <c r="I39" s="401"/>
      <c r="J39" s="401"/>
      <c r="K39" s="401"/>
      <c r="L39" s="401"/>
      <c r="M39" s="401"/>
      <c r="N39" s="401"/>
      <c r="O39" s="401"/>
    </row>
    <row r="40" spans="1:15" x14ac:dyDescent="0.2">
      <c r="A40" s="361" t="s">
        <v>109</v>
      </c>
      <c r="B40" s="361"/>
      <c r="C40" s="361"/>
      <c r="D40" s="361"/>
      <c r="E40" s="361"/>
      <c r="F40" s="361"/>
      <c r="G40" s="361"/>
      <c r="H40" s="361"/>
      <c r="I40" s="361"/>
      <c r="J40" s="361"/>
      <c r="K40" s="361"/>
      <c r="L40" s="361"/>
      <c r="M40" s="361"/>
      <c r="N40" s="361"/>
      <c r="O40" s="361"/>
    </row>
    <row r="41" spans="1:15" x14ac:dyDescent="0.2">
      <c r="A41" s="379" t="s">
        <v>110</v>
      </c>
      <c r="B41" s="379"/>
      <c r="C41" s="379"/>
      <c r="D41" s="379"/>
      <c r="E41" s="379"/>
      <c r="F41" s="379"/>
      <c r="G41" s="379"/>
      <c r="H41" s="379"/>
      <c r="I41" s="379"/>
      <c r="J41" s="379"/>
      <c r="K41" s="379"/>
      <c r="L41" s="379"/>
      <c r="M41" s="379"/>
      <c r="N41" s="379"/>
      <c r="O41" s="379"/>
    </row>
    <row r="42" spans="1:15" ht="21" customHeight="1" x14ac:dyDescent="0.2">
      <c r="A42" s="392" t="s">
        <v>845</v>
      </c>
      <c r="B42" s="392"/>
      <c r="C42" s="392"/>
      <c r="D42" s="392"/>
      <c r="E42" s="392"/>
      <c r="F42" s="392"/>
      <c r="G42" s="392"/>
      <c r="H42" s="392"/>
      <c r="I42" s="392"/>
      <c r="J42" s="392"/>
      <c r="K42" s="392"/>
      <c r="L42" s="392"/>
      <c r="M42" s="392"/>
      <c r="N42" s="392"/>
      <c r="O42" s="392"/>
    </row>
  </sheetData>
  <mergeCells count="11">
    <mergeCell ref="A38:O38"/>
    <mergeCell ref="A40:O40"/>
    <mergeCell ref="A41:O41"/>
    <mergeCell ref="A42:O42"/>
    <mergeCell ref="A1:O1"/>
    <mergeCell ref="A2:O2"/>
    <mergeCell ref="A3:O3"/>
    <mergeCell ref="A4:B4"/>
    <mergeCell ref="A5:B5"/>
    <mergeCell ref="A6:B6"/>
    <mergeCell ref="A39:O39"/>
  </mergeCells>
  <hyperlinks>
    <hyperlink ref="A42" r:id="rId1" display="http://www.imf.org/external/np/fin/data/param rms_mth.aspx"/>
  </hyperlinks>
  <pageMargins left="0.7" right="0.7" top="0.75" bottom="0.75" header="0.3" footer="0.3"/>
  <pageSetup paperSize="9" scale="87" orientation="portrait"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topLeftCell="A13" zoomScaleNormal="100" zoomScaleSheetLayoutView="100" workbookViewId="0">
      <selection activeCell="U19" sqref="U19"/>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8.125" style="2" bestFit="1"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393" t="s">
        <v>111</v>
      </c>
      <c r="B1" s="393"/>
      <c r="C1" s="393"/>
      <c r="D1" s="393"/>
      <c r="E1" s="393"/>
      <c r="F1" s="393"/>
      <c r="G1" s="393"/>
      <c r="H1" s="393"/>
      <c r="I1" s="393"/>
      <c r="J1" s="393"/>
      <c r="K1" s="393"/>
      <c r="L1" s="393"/>
      <c r="M1" s="393"/>
      <c r="N1" s="393"/>
      <c r="O1" s="393"/>
      <c r="P1" s="393"/>
    </row>
    <row r="2" spans="1:16" ht="15" thickBot="1" x14ac:dyDescent="0.25">
      <c r="A2" s="402" t="s">
        <v>75</v>
      </c>
      <c r="B2" s="402"/>
      <c r="C2" s="402"/>
      <c r="D2" s="402"/>
      <c r="E2" s="402"/>
      <c r="F2" s="402"/>
      <c r="G2" s="402"/>
      <c r="H2" s="402"/>
      <c r="I2" s="402"/>
      <c r="J2" s="402"/>
      <c r="K2" s="402"/>
      <c r="L2" s="402"/>
      <c r="M2" s="402"/>
      <c r="N2" s="402"/>
      <c r="O2" s="402"/>
      <c r="P2" s="402"/>
    </row>
    <row r="3" spans="1:16" ht="15" thickTop="1" x14ac:dyDescent="0.2">
      <c r="A3" s="403"/>
      <c r="B3" s="404"/>
      <c r="C3" s="24"/>
      <c r="D3" s="24"/>
      <c r="E3" s="24"/>
      <c r="F3" s="25"/>
      <c r="G3" s="25"/>
      <c r="H3" s="25"/>
      <c r="I3" s="24"/>
      <c r="J3" s="24"/>
      <c r="K3" s="24" t="s">
        <v>77</v>
      </c>
      <c r="L3" s="24" t="s">
        <v>76</v>
      </c>
      <c r="M3" s="24" t="s">
        <v>78</v>
      </c>
      <c r="N3" s="25"/>
      <c r="O3" s="25"/>
      <c r="P3" s="205"/>
    </row>
    <row r="4" spans="1:16" x14ac:dyDescent="0.2">
      <c r="A4" s="397" t="s">
        <v>79</v>
      </c>
      <c r="B4" s="398"/>
      <c r="C4" s="24" t="s">
        <v>80</v>
      </c>
      <c r="D4" s="24" t="s">
        <v>81</v>
      </c>
      <c r="E4" s="24" t="s">
        <v>82</v>
      </c>
      <c r="F4" s="24" t="s">
        <v>83</v>
      </c>
      <c r="G4" s="24" t="s">
        <v>84</v>
      </c>
      <c r="H4" s="24" t="s">
        <v>85</v>
      </c>
      <c r="I4" s="24" t="s">
        <v>86</v>
      </c>
      <c r="J4" s="24" t="s">
        <v>87</v>
      </c>
      <c r="K4" s="24" t="s">
        <v>89</v>
      </c>
      <c r="L4" s="24" t="s">
        <v>88</v>
      </c>
      <c r="M4" s="24" t="s">
        <v>90</v>
      </c>
      <c r="N4" s="24" t="s">
        <v>91</v>
      </c>
      <c r="O4" s="24" t="s">
        <v>92</v>
      </c>
      <c r="P4" s="20" t="s">
        <v>112</v>
      </c>
    </row>
    <row r="5" spans="1:16" ht="15" thickBot="1" x14ac:dyDescent="0.25">
      <c r="A5" s="399" t="s">
        <v>26</v>
      </c>
      <c r="B5" s="400"/>
      <c r="C5" s="26" t="s">
        <v>93</v>
      </c>
      <c r="D5" s="26" t="s">
        <v>94</v>
      </c>
      <c r="E5" s="26" t="s">
        <v>95</v>
      </c>
      <c r="F5" s="26" t="s">
        <v>96</v>
      </c>
      <c r="G5" s="26" t="s">
        <v>97</v>
      </c>
      <c r="H5" s="26" t="s">
        <v>98</v>
      </c>
      <c r="I5" s="26" t="s">
        <v>99</v>
      </c>
      <c r="J5" s="26" t="s">
        <v>95</v>
      </c>
      <c r="K5" s="26" t="s">
        <v>101</v>
      </c>
      <c r="L5" s="26" t="s">
        <v>100</v>
      </c>
      <c r="M5" s="26" t="s">
        <v>102</v>
      </c>
      <c r="N5" s="26" t="s">
        <v>103</v>
      </c>
      <c r="O5" s="26" t="s">
        <v>104</v>
      </c>
      <c r="P5" s="27" t="s">
        <v>113</v>
      </c>
    </row>
    <row r="6" spans="1:16" ht="15" thickTop="1" x14ac:dyDescent="0.2">
      <c r="A6" s="206"/>
      <c r="B6" s="28"/>
      <c r="C6" s="20"/>
      <c r="D6" s="20"/>
      <c r="E6" s="20"/>
      <c r="F6" s="205"/>
      <c r="G6" s="205"/>
      <c r="H6" s="205"/>
      <c r="I6" s="20"/>
      <c r="J6" s="20"/>
      <c r="K6" s="23"/>
      <c r="L6" s="23"/>
      <c r="M6" s="23"/>
      <c r="N6" s="205"/>
      <c r="O6" s="205"/>
      <c r="P6" s="205"/>
    </row>
    <row r="7" spans="1:16" x14ac:dyDescent="0.2">
      <c r="A7" s="21">
        <v>2020</v>
      </c>
      <c r="B7" s="21"/>
      <c r="C7" s="173">
        <v>2.65</v>
      </c>
      <c r="D7" s="173">
        <v>4.3899999999999997</v>
      </c>
      <c r="E7" s="173">
        <v>-7.2</v>
      </c>
      <c r="F7" s="173">
        <v>-4.24</v>
      </c>
      <c r="G7" s="173">
        <v>-4</v>
      </c>
      <c r="H7" s="173">
        <v>1.1000000000000001</v>
      </c>
      <c r="I7" s="173">
        <v>-2.56</v>
      </c>
      <c r="J7" s="173">
        <v>-7.43</v>
      </c>
      <c r="K7" s="173">
        <v>-1.8</v>
      </c>
      <c r="L7" s="173">
        <v>-4.54</v>
      </c>
      <c r="M7" s="173">
        <v>0.72</v>
      </c>
      <c r="N7" s="173">
        <v>4.84</v>
      </c>
      <c r="O7" s="173">
        <v>-25.27</v>
      </c>
      <c r="P7" s="173">
        <v>-3.99</v>
      </c>
    </row>
    <row r="8" spans="1:16" x14ac:dyDescent="0.2">
      <c r="A8" s="21">
        <v>2021</v>
      </c>
      <c r="B8" s="21"/>
      <c r="C8" s="173">
        <v>5.56</v>
      </c>
      <c r="D8" s="173">
        <v>-4.33</v>
      </c>
      <c r="E8" s="173">
        <v>0.81</v>
      </c>
      <c r="F8" s="173">
        <v>1.71</v>
      </c>
      <c r="G8" s="173">
        <v>2.93</v>
      </c>
      <c r="H8" s="173">
        <v>-6.63</v>
      </c>
      <c r="I8" s="173">
        <v>-0.83</v>
      </c>
      <c r="J8" s="173">
        <v>-7.17</v>
      </c>
      <c r="K8" s="173">
        <v>3.01</v>
      </c>
      <c r="L8" s="173">
        <v>3.17</v>
      </c>
      <c r="M8" s="173">
        <v>-4.4000000000000004</v>
      </c>
      <c r="N8" s="173">
        <v>-0.49</v>
      </c>
      <c r="O8" s="173">
        <v>-41.54</v>
      </c>
      <c r="P8" s="173">
        <v>2.91</v>
      </c>
    </row>
    <row r="9" spans="1:16" x14ac:dyDescent="0.2">
      <c r="A9" s="21">
        <v>2022</v>
      </c>
      <c r="B9" s="21"/>
      <c r="C9" s="173">
        <v>-4.0999999999999996</v>
      </c>
      <c r="D9" s="173">
        <v>-1.23</v>
      </c>
      <c r="E9" s="173">
        <v>-4.38</v>
      </c>
      <c r="F9" s="173">
        <v>-3.72</v>
      </c>
      <c r="G9" s="173">
        <v>7.08</v>
      </c>
      <c r="H9" s="173">
        <v>-9.4499999999999993</v>
      </c>
      <c r="I9" s="173">
        <v>-0.12</v>
      </c>
      <c r="J9" s="173">
        <v>-17.010000000000002</v>
      </c>
      <c r="K9" s="173">
        <v>-5.53</v>
      </c>
      <c r="L9" s="173">
        <v>4.97</v>
      </c>
      <c r="M9" s="173">
        <v>-1.83</v>
      </c>
      <c r="N9" s="173">
        <v>4.0199999999999996</v>
      </c>
      <c r="O9" s="173">
        <v>-24.43</v>
      </c>
      <c r="P9" s="173">
        <v>5.17</v>
      </c>
    </row>
    <row r="10" spans="1:16" x14ac:dyDescent="0.2">
      <c r="A10" s="21">
        <v>2023</v>
      </c>
      <c r="B10" s="21"/>
      <c r="C10" s="173">
        <v>-3.02</v>
      </c>
      <c r="D10" s="173">
        <v>2.91</v>
      </c>
      <c r="E10" s="173">
        <v>-1.08</v>
      </c>
      <c r="F10" s="173">
        <v>-0.2</v>
      </c>
      <c r="G10" s="173">
        <v>-2.95</v>
      </c>
      <c r="H10" s="173">
        <v>-7.31</v>
      </c>
      <c r="I10" s="173">
        <v>-5.24</v>
      </c>
      <c r="J10" s="173">
        <v>-20.74</v>
      </c>
      <c r="K10" s="173">
        <v>4.6500000000000004</v>
      </c>
      <c r="L10" s="173">
        <v>-0.56000000000000005</v>
      </c>
      <c r="M10" s="173">
        <v>-2.94</v>
      </c>
      <c r="N10" s="173">
        <v>8.1</v>
      </c>
      <c r="O10" s="173">
        <v>-36.47</v>
      </c>
      <c r="P10" s="173">
        <v>-0.81</v>
      </c>
    </row>
    <row r="11" spans="1:16" x14ac:dyDescent="0.2">
      <c r="A11" s="21"/>
      <c r="B11" s="21"/>
      <c r="C11" s="173"/>
      <c r="D11" s="173"/>
      <c r="E11" s="173"/>
      <c r="F11" s="173"/>
      <c r="G11" s="173"/>
      <c r="H11" s="173"/>
      <c r="I11" s="173"/>
      <c r="J11" s="173"/>
      <c r="K11" s="173"/>
      <c r="L11" s="173"/>
      <c r="M11" s="173"/>
      <c r="N11" s="173"/>
      <c r="O11" s="173"/>
      <c r="P11" s="173"/>
    </row>
    <row r="12" spans="1:16" x14ac:dyDescent="0.2">
      <c r="A12" s="21">
        <v>2023</v>
      </c>
      <c r="B12" s="21" t="s">
        <v>106</v>
      </c>
      <c r="C12" s="173">
        <v>0.62</v>
      </c>
      <c r="D12" s="173">
        <v>1.29</v>
      </c>
      <c r="E12" s="173">
        <v>-0.28999999999999998</v>
      </c>
      <c r="F12" s="173">
        <v>2.33</v>
      </c>
      <c r="G12" s="173">
        <v>-3.23</v>
      </c>
      <c r="H12" s="173">
        <v>-1.68</v>
      </c>
      <c r="I12" s="173">
        <v>-0.63</v>
      </c>
      <c r="J12" s="173">
        <v>-21.31</v>
      </c>
      <c r="K12" s="173">
        <v>1.45</v>
      </c>
      <c r="L12" s="173">
        <v>-1.06</v>
      </c>
      <c r="M12" s="173">
        <v>-3.17</v>
      </c>
      <c r="N12" s="173">
        <v>0.33</v>
      </c>
      <c r="O12" s="173">
        <v>-3.47</v>
      </c>
      <c r="P12" s="173">
        <v>-1.07</v>
      </c>
    </row>
    <row r="13" spans="1:16" x14ac:dyDescent="0.2">
      <c r="A13" s="21"/>
      <c r="B13" s="21" t="s">
        <v>107</v>
      </c>
      <c r="C13" s="173">
        <v>-4.32</v>
      </c>
      <c r="D13" s="173">
        <v>1.06</v>
      </c>
      <c r="E13" s="173">
        <v>1.35</v>
      </c>
      <c r="F13" s="173">
        <v>0.68</v>
      </c>
      <c r="G13" s="173">
        <v>1.24</v>
      </c>
      <c r="H13" s="173">
        <v>-6.82</v>
      </c>
      <c r="I13" s="173">
        <v>-4.7</v>
      </c>
      <c r="J13" s="173">
        <v>0.09</v>
      </c>
      <c r="K13" s="173">
        <v>3.36</v>
      </c>
      <c r="L13" s="173">
        <v>0.36</v>
      </c>
      <c r="M13" s="173">
        <v>0.45</v>
      </c>
      <c r="N13" s="173">
        <v>2.98</v>
      </c>
      <c r="O13" s="173">
        <v>-25.55</v>
      </c>
      <c r="P13" s="173">
        <v>1.1399999999999999</v>
      </c>
    </row>
    <row r="14" spans="1:16" x14ac:dyDescent="0.2">
      <c r="A14" s="21"/>
      <c r="B14" s="21" t="s">
        <v>108</v>
      </c>
      <c r="C14" s="173">
        <v>0.83</v>
      </c>
      <c r="D14" s="173">
        <v>-1.38</v>
      </c>
      <c r="E14" s="173">
        <v>0</v>
      </c>
      <c r="F14" s="173">
        <v>-1.51</v>
      </c>
      <c r="G14" s="173">
        <v>1.04</v>
      </c>
      <c r="H14" s="173">
        <v>-1.94</v>
      </c>
      <c r="I14" s="173">
        <v>0.91</v>
      </c>
      <c r="J14" s="173">
        <v>1.06</v>
      </c>
      <c r="K14" s="173">
        <v>-1.89</v>
      </c>
      <c r="L14" s="173">
        <v>2.25</v>
      </c>
      <c r="M14" s="173">
        <v>-0.98</v>
      </c>
      <c r="N14" s="173">
        <v>0.02</v>
      </c>
      <c r="O14" s="173">
        <v>-3.87</v>
      </c>
      <c r="P14" s="173">
        <v>1.1499999999999999</v>
      </c>
    </row>
    <row r="15" spans="1:16" x14ac:dyDescent="0.2">
      <c r="A15" s="21"/>
      <c r="B15" s="21" t="s">
        <v>105</v>
      </c>
      <c r="C15" s="173">
        <v>-0.1</v>
      </c>
      <c r="D15" s="173">
        <v>1.95</v>
      </c>
      <c r="E15" s="173">
        <v>-2.13</v>
      </c>
      <c r="F15" s="173">
        <v>-1.64</v>
      </c>
      <c r="G15" s="173">
        <v>-1.96</v>
      </c>
      <c r="H15" s="173">
        <v>3.18</v>
      </c>
      <c r="I15" s="173">
        <v>-0.85</v>
      </c>
      <c r="J15" s="173">
        <v>-0.43</v>
      </c>
      <c r="K15" s="173">
        <v>1.72</v>
      </c>
      <c r="L15" s="173">
        <v>-2.06</v>
      </c>
      <c r="M15" s="173">
        <v>0.77</v>
      </c>
      <c r="N15" s="173">
        <v>4.6100000000000003</v>
      </c>
      <c r="O15" s="173">
        <v>-8.0299999999999994</v>
      </c>
      <c r="P15" s="173">
        <v>-1.99</v>
      </c>
    </row>
    <row r="16" spans="1:16" x14ac:dyDescent="0.2">
      <c r="A16" s="21"/>
      <c r="B16" s="21"/>
      <c r="C16" s="173"/>
      <c r="D16" s="173"/>
      <c r="E16" s="173"/>
      <c r="F16" s="173"/>
      <c r="G16" s="173"/>
      <c r="H16" s="173"/>
      <c r="I16" s="173"/>
      <c r="J16" s="173"/>
      <c r="K16" s="173"/>
      <c r="L16" s="173"/>
      <c r="M16" s="173"/>
      <c r="N16" s="173"/>
      <c r="O16" s="173"/>
      <c r="P16" s="173"/>
    </row>
    <row r="17" spans="1:19" x14ac:dyDescent="0.2">
      <c r="A17" s="21">
        <v>2024</v>
      </c>
      <c r="B17" s="21" t="s">
        <v>106</v>
      </c>
      <c r="C17" s="173">
        <v>0.22633138259726701</v>
      </c>
      <c r="D17" s="173">
        <v>-0.54078340072704068</v>
      </c>
      <c r="E17" s="173">
        <v>1.0440551391620367</v>
      </c>
      <c r="F17" s="173">
        <v>-1.3620981300733859</v>
      </c>
      <c r="G17" s="173">
        <v>1.9443365286205161</v>
      </c>
      <c r="H17" s="173">
        <v>-4.8975841647441847</v>
      </c>
      <c r="I17" s="173">
        <v>-0.6531155961896018</v>
      </c>
      <c r="J17" s="173">
        <v>2.9835876103387893</v>
      </c>
      <c r="K17" s="173">
        <v>0.42981034975697607</v>
      </c>
      <c r="L17" s="173">
        <v>1.1664668486857321</v>
      </c>
      <c r="M17" s="173">
        <v>-1.8746880660374776</v>
      </c>
      <c r="N17" s="173">
        <v>-4.4470030703510961</v>
      </c>
      <c r="O17" s="173">
        <v>-8.353077148710252</v>
      </c>
      <c r="P17" s="173">
        <v>1.33076545447679</v>
      </c>
    </row>
    <row r="18" spans="1:19" x14ac:dyDescent="0.2">
      <c r="A18" s="21"/>
      <c r="B18" s="21"/>
      <c r="C18" s="173"/>
      <c r="D18" s="173"/>
      <c r="E18" s="173"/>
      <c r="F18" s="173"/>
      <c r="G18" s="173"/>
      <c r="H18" s="173"/>
      <c r="I18" s="173"/>
      <c r="J18" s="173"/>
      <c r="K18" s="173"/>
      <c r="L18" s="173"/>
      <c r="M18" s="173"/>
      <c r="N18" s="173"/>
      <c r="O18" s="173"/>
      <c r="P18" s="173"/>
    </row>
    <row r="19" spans="1:19" x14ac:dyDescent="0.2">
      <c r="A19" s="21">
        <v>2023</v>
      </c>
      <c r="B19" s="21" t="s">
        <v>47</v>
      </c>
      <c r="C19" s="173">
        <v>-1.18</v>
      </c>
      <c r="D19" s="173">
        <v>-1.28</v>
      </c>
      <c r="E19" s="173">
        <v>0.37</v>
      </c>
      <c r="F19" s="173">
        <v>-0.72</v>
      </c>
      <c r="G19" s="173">
        <v>1.47</v>
      </c>
      <c r="H19" s="173">
        <v>-2.7</v>
      </c>
      <c r="I19" s="173">
        <v>-2</v>
      </c>
      <c r="J19" s="173">
        <v>0.92</v>
      </c>
      <c r="K19" s="173">
        <v>0.66</v>
      </c>
      <c r="L19" s="173">
        <v>1.47</v>
      </c>
      <c r="M19" s="173">
        <v>2.83</v>
      </c>
      <c r="N19" s="173">
        <v>-0.19</v>
      </c>
      <c r="O19" s="173">
        <v>-4.72</v>
      </c>
      <c r="P19" s="173">
        <v>1.47</v>
      </c>
    </row>
    <row r="20" spans="1:19" x14ac:dyDescent="0.2">
      <c r="A20" s="206"/>
      <c r="B20" s="21" t="s">
        <v>48</v>
      </c>
      <c r="C20" s="173">
        <v>-2.2799999999999998</v>
      </c>
      <c r="D20" s="173">
        <v>1.51</v>
      </c>
      <c r="E20" s="173">
        <v>0.57999999999999996</v>
      </c>
      <c r="F20" s="173">
        <v>-0.78</v>
      </c>
      <c r="G20" s="173">
        <v>-0.09</v>
      </c>
      <c r="H20" s="173">
        <v>-3.7</v>
      </c>
      <c r="I20" s="173">
        <v>-1.53</v>
      </c>
      <c r="J20" s="173">
        <v>-0.67</v>
      </c>
      <c r="K20" s="173">
        <v>2.09</v>
      </c>
      <c r="L20" s="173">
        <v>-1</v>
      </c>
      <c r="M20" s="173">
        <v>0.52</v>
      </c>
      <c r="N20" s="173">
        <v>0.87</v>
      </c>
      <c r="O20" s="173">
        <v>-20.66</v>
      </c>
      <c r="P20" s="173">
        <v>-0.2</v>
      </c>
      <c r="S20" s="2" t="s">
        <v>923</v>
      </c>
    </row>
    <row r="21" spans="1:19" x14ac:dyDescent="0.2">
      <c r="A21" s="21"/>
      <c r="B21" s="21"/>
      <c r="C21" s="173"/>
      <c r="D21" s="173"/>
      <c r="E21" s="173"/>
      <c r="F21" s="173"/>
      <c r="G21" s="173"/>
      <c r="H21" s="173"/>
      <c r="I21" s="173"/>
      <c r="J21" s="173"/>
      <c r="K21" s="173"/>
      <c r="L21" s="173"/>
      <c r="M21" s="173"/>
      <c r="N21" s="173"/>
      <c r="O21" s="173"/>
      <c r="P21" s="173"/>
    </row>
    <row r="22" spans="1:19" x14ac:dyDescent="0.2">
      <c r="A22" s="21"/>
      <c r="B22" s="21" t="s">
        <v>37</v>
      </c>
      <c r="C22" s="173">
        <v>0.61</v>
      </c>
      <c r="D22" s="173">
        <v>1.51</v>
      </c>
      <c r="E22" s="173">
        <v>0.57999999999999996</v>
      </c>
      <c r="F22" s="173">
        <v>-0.78</v>
      </c>
      <c r="G22" s="173">
        <v>-0.09</v>
      </c>
      <c r="H22" s="173">
        <v>-3.7</v>
      </c>
      <c r="I22" s="173">
        <v>-1.53</v>
      </c>
      <c r="J22" s="173">
        <v>-0.67</v>
      </c>
      <c r="K22" s="173">
        <v>2.09</v>
      </c>
      <c r="L22" s="173">
        <v>-1</v>
      </c>
      <c r="M22" s="173">
        <v>0.52</v>
      </c>
      <c r="N22" s="173">
        <v>0.87</v>
      </c>
      <c r="O22" s="173">
        <v>-20.66</v>
      </c>
      <c r="P22" s="173">
        <v>-0.2</v>
      </c>
    </row>
    <row r="23" spans="1:19" x14ac:dyDescent="0.2">
      <c r="A23" s="21"/>
      <c r="B23" s="21" t="s">
        <v>38</v>
      </c>
      <c r="C23" s="173">
        <v>-1</v>
      </c>
      <c r="D23" s="173">
        <v>-0.44</v>
      </c>
      <c r="E23" s="173">
        <v>0.45</v>
      </c>
      <c r="F23" s="173">
        <v>-0.06</v>
      </c>
      <c r="G23" s="173">
        <v>0.89</v>
      </c>
      <c r="H23" s="173">
        <v>-2.58</v>
      </c>
      <c r="I23" s="173">
        <v>-1.1599999999999999</v>
      </c>
      <c r="J23" s="173">
        <v>-5.3</v>
      </c>
      <c r="K23" s="173">
        <v>-0.48</v>
      </c>
      <c r="L23" s="173">
        <v>0.98</v>
      </c>
      <c r="M23" s="173">
        <v>-2.19</v>
      </c>
      <c r="N23" s="173">
        <v>-0.33</v>
      </c>
      <c r="O23" s="173">
        <v>2.0699999999999998</v>
      </c>
      <c r="P23" s="173">
        <v>0.98</v>
      </c>
    </row>
    <row r="24" spans="1:19" x14ac:dyDescent="0.2">
      <c r="A24" s="21"/>
      <c r="B24" s="21" t="s">
        <v>39</v>
      </c>
      <c r="C24" s="173">
        <v>1.23</v>
      </c>
      <c r="D24" s="173">
        <v>-1.41</v>
      </c>
      <c r="E24" s="173">
        <v>0.77</v>
      </c>
      <c r="F24" s="173">
        <v>-0.54</v>
      </c>
      <c r="G24" s="173">
        <v>1.1399999999999999</v>
      </c>
      <c r="H24" s="173">
        <v>-1.1399999999999999</v>
      </c>
      <c r="I24" s="173">
        <v>0.03</v>
      </c>
      <c r="J24" s="173">
        <v>7.72</v>
      </c>
      <c r="K24" s="173">
        <v>-2.15</v>
      </c>
      <c r="L24" s="173">
        <v>1.42</v>
      </c>
      <c r="M24" s="173">
        <v>-0.34</v>
      </c>
      <c r="N24" s="173">
        <v>-2.1800000000000002</v>
      </c>
      <c r="O24" s="173">
        <v>-1.64</v>
      </c>
      <c r="P24" s="173">
        <v>1.1399999999999999</v>
      </c>
    </row>
    <row r="25" spans="1:19" x14ac:dyDescent="0.2">
      <c r="A25" s="21"/>
      <c r="B25" s="21"/>
      <c r="C25" s="173"/>
      <c r="D25" s="173"/>
      <c r="E25" s="173"/>
      <c r="F25" s="173"/>
      <c r="G25" s="173"/>
      <c r="H25" s="173"/>
      <c r="I25" s="173"/>
      <c r="J25" s="173"/>
      <c r="K25" s="173"/>
      <c r="L25" s="173"/>
      <c r="M25" s="173"/>
      <c r="N25" s="173"/>
      <c r="O25" s="173"/>
      <c r="P25" s="173"/>
    </row>
    <row r="26" spans="1:19" x14ac:dyDescent="0.2">
      <c r="A26" s="21"/>
      <c r="B26" s="21" t="s">
        <v>40</v>
      </c>
      <c r="C26" s="173">
        <v>-0.41</v>
      </c>
      <c r="D26" s="173">
        <v>0.3</v>
      </c>
      <c r="E26" s="173">
        <v>-0.28000000000000003</v>
      </c>
      <c r="F26" s="173">
        <v>-2.52</v>
      </c>
      <c r="G26" s="173">
        <v>0.31</v>
      </c>
      <c r="H26" s="173">
        <v>0.06</v>
      </c>
      <c r="I26" s="173">
        <v>-1.53</v>
      </c>
      <c r="J26" s="173">
        <v>2</v>
      </c>
      <c r="K26" s="173">
        <v>-0.67</v>
      </c>
      <c r="L26" s="173">
        <v>-0.21</v>
      </c>
      <c r="M26" s="173">
        <v>-0.81</v>
      </c>
      <c r="N26" s="173">
        <v>1.02</v>
      </c>
      <c r="O26" s="173">
        <v>-2.84</v>
      </c>
      <c r="P26" s="173">
        <v>0.06</v>
      </c>
    </row>
    <row r="27" spans="1:19" x14ac:dyDescent="0.2">
      <c r="A27" s="21"/>
      <c r="B27" s="21" t="s">
        <v>41</v>
      </c>
      <c r="C27" s="173">
        <v>1.1499999999999999</v>
      </c>
      <c r="D27" s="173">
        <v>1.46</v>
      </c>
      <c r="E27" s="173">
        <v>-1.53</v>
      </c>
      <c r="F27" s="173">
        <v>1.02</v>
      </c>
      <c r="G27" s="173">
        <v>-1.62</v>
      </c>
      <c r="H27" s="173">
        <v>0.22</v>
      </c>
      <c r="I27" s="173">
        <v>0.96</v>
      </c>
      <c r="J27" s="173">
        <v>-2.72</v>
      </c>
      <c r="K27" s="173">
        <v>2.31</v>
      </c>
      <c r="L27" s="173">
        <v>-1.44</v>
      </c>
      <c r="M27" s="173">
        <v>3.44</v>
      </c>
      <c r="N27" s="173">
        <v>1.6</v>
      </c>
      <c r="O27" s="173">
        <v>-3.54</v>
      </c>
      <c r="P27" s="173">
        <v>-1.44</v>
      </c>
    </row>
    <row r="28" spans="1:19" x14ac:dyDescent="0.2">
      <c r="A28" s="21"/>
      <c r="B28" s="21" t="s">
        <v>42</v>
      </c>
      <c r="C28" s="173">
        <v>-0.83</v>
      </c>
      <c r="D28" s="173">
        <v>0.18</v>
      </c>
      <c r="E28" s="173">
        <v>-0.32</v>
      </c>
      <c r="F28" s="173">
        <v>-0.12</v>
      </c>
      <c r="G28" s="173">
        <v>-0.66</v>
      </c>
      <c r="H28" s="173">
        <v>2.89</v>
      </c>
      <c r="I28" s="173">
        <v>-0.26</v>
      </c>
      <c r="J28" s="173">
        <v>0.35</v>
      </c>
      <c r="K28" s="173">
        <v>0.09</v>
      </c>
      <c r="L28" s="173">
        <v>-0.42</v>
      </c>
      <c r="M28" s="173">
        <v>-1.78</v>
      </c>
      <c r="N28" s="173">
        <v>1.92</v>
      </c>
      <c r="O28" s="173">
        <v>-1.87</v>
      </c>
      <c r="P28" s="173">
        <v>-0.62</v>
      </c>
    </row>
    <row r="29" spans="1:19" x14ac:dyDescent="0.2">
      <c r="A29" s="21"/>
      <c r="C29" s="174"/>
      <c r="D29" s="174"/>
      <c r="E29" s="174"/>
      <c r="F29" s="174"/>
      <c r="G29" s="174"/>
      <c r="H29" s="174"/>
      <c r="I29" s="174"/>
      <c r="J29" s="174"/>
      <c r="K29" s="174"/>
      <c r="L29" s="174"/>
      <c r="M29" s="174"/>
      <c r="N29" s="174"/>
      <c r="O29" s="174"/>
      <c r="P29" s="174"/>
    </row>
    <row r="30" spans="1:19" x14ac:dyDescent="0.2">
      <c r="A30" s="21">
        <v>2024</v>
      </c>
      <c r="B30" s="21" t="s">
        <v>43</v>
      </c>
      <c r="C30" s="175">
        <v>0.39593861851874301</v>
      </c>
      <c r="D30" s="175">
        <v>-0.78554723469447252</v>
      </c>
      <c r="E30" s="175">
        <v>0.90870419144333248</v>
      </c>
      <c r="F30" s="175">
        <v>-1.2941820788893943</v>
      </c>
      <c r="G30" s="175">
        <v>1.4270505713639858</v>
      </c>
      <c r="H30" s="175">
        <v>-2.9078599904158842</v>
      </c>
      <c r="I30" s="175">
        <v>-1.1308200114131028</v>
      </c>
      <c r="J30" s="175">
        <v>1.9089062937099888</v>
      </c>
      <c r="K30" s="175">
        <v>0.52465396686092181</v>
      </c>
      <c r="L30" s="175">
        <v>0.67534780010667372</v>
      </c>
      <c r="M30" s="175">
        <v>-1.1161029640304077</v>
      </c>
      <c r="N30" s="175">
        <v>-0.2178155711995533</v>
      </c>
      <c r="O30" s="175">
        <v>-2.8787409687941912</v>
      </c>
      <c r="P30" s="175">
        <v>0.88654615454024643</v>
      </c>
    </row>
    <row r="31" spans="1:19" x14ac:dyDescent="0.2">
      <c r="B31" s="21" t="s">
        <v>44</v>
      </c>
      <c r="C31" s="175">
        <v>-1.2355192950419536E-2</v>
      </c>
      <c r="D31" s="175">
        <v>7.3393298376389637E-2</v>
      </c>
      <c r="E31" s="175">
        <v>0.36243732286898034</v>
      </c>
      <c r="F31" s="175">
        <v>0.64307988038192487</v>
      </c>
      <c r="G31" s="175">
        <v>0.17582810594265474</v>
      </c>
      <c r="H31" s="175">
        <v>-1.8871510671181646</v>
      </c>
      <c r="I31" s="175">
        <v>-0.50892033925914459</v>
      </c>
      <c r="J31" s="175">
        <v>0.32829270575123193</v>
      </c>
      <c r="K31" s="175">
        <v>-0.10577271254597065</v>
      </c>
      <c r="L31" s="175">
        <v>0.17455512547279728</v>
      </c>
      <c r="M31" s="175">
        <v>-8.0182047126720057E-2</v>
      </c>
      <c r="N31" s="175">
        <v>-1.7656775562954308</v>
      </c>
      <c r="O31" s="175">
        <v>-2.6156168042627881</v>
      </c>
      <c r="P31" s="175">
        <v>0.17475669649582581</v>
      </c>
    </row>
    <row r="32" spans="1:19" x14ac:dyDescent="0.2">
      <c r="A32" s="21"/>
      <c r="B32" s="21" t="s">
        <v>45</v>
      </c>
      <c r="C32" s="175">
        <v>-0.15660249936751969</v>
      </c>
      <c r="D32" s="175">
        <v>0.1731813911693747</v>
      </c>
      <c r="E32" s="175">
        <v>-0.22748076382784754</v>
      </c>
      <c r="F32" s="175">
        <v>-0.70733766716127855</v>
      </c>
      <c r="G32" s="175">
        <v>0.33359323019317433</v>
      </c>
      <c r="H32" s="175">
        <v>-0.16528347864297466</v>
      </c>
      <c r="I32" s="175">
        <v>0.99716328369079399</v>
      </c>
      <c r="J32" s="175">
        <v>0.72388177079838467</v>
      </c>
      <c r="K32" s="175">
        <v>1.1436195558944817E-2</v>
      </c>
      <c r="L32" s="175">
        <v>0.31272353587150636</v>
      </c>
      <c r="M32" s="175">
        <v>-0.68751647291712681</v>
      </c>
      <c r="N32" s="175">
        <v>-2.5171872914163673</v>
      </c>
      <c r="O32" s="175">
        <v>-3.1021220949596362</v>
      </c>
      <c r="P32" s="175">
        <v>0.26509572901325384</v>
      </c>
    </row>
    <row r="34" spans="1:16" x14ac:dyDescent="0.2">
      <c r="A34" s="21"/>
      <c r="B34" s="21" t="s">
        <v>46</v>
      </c>
      <c r="C34" s="175">
        <v>0.22190930007417453</v>
      </c>
      <c r="D34" s="175">
        <v>-0.446472138186782</v>
      </c>
      <c r="E34" s="175">
        <v>0.24256850061776802</v>
      </c>
      <c r="F34" s="175">
        <v>-2.1023009985579599</v>
      </c>
      <c r="G34" s="175">
        <v>0.41766806689693681</v>
      </c>
      <c r="H34" s="175">
        <v>-3.1043458907092147</v>
      </c>
      <c r="I34" s="175">
        <v>-0.3574600284567464</v>
      </c>
      <c r="J34" s="175">
        <v>0.3171253141505348</v>
      </c>
      <c r="K34" s="175">
        <v>-0.15605077359317487</v>
      </c>
      <c r="L34" s="175">
        <v>0.41722056642448102</v>
      </c>
      <c r="M34" s="175">
        <v>-1.8601784230309892</v>
      </c>
      <c r="N34" s="175">
        <v>-0.20565681123702051</v>
      </c>
      <c r="O34" s="175">
        <v>0.25632578001393291</v>
      </c>
      <c r="P34" s="175">
        <v>0.464364571714726</v>
      </c>
    </row>
    <row r="35" spans="1:16" x14ac:dyDescent="0.2">
      <c r="B35" s="21" t="s">
        <v>47</v>
      </c>
      <c r="C35" s="175">
        <v>-0.43240638062819192</v>
      </c>
      <c r="D35" s="175">
        <v>0.82074071644679947</v>
      </c>
      <c r="E35" s="175">
        <v>-0.16054567388366081</v>
      </c>
      <c r="F35" s="175">
        <v>-0.44381968922486692</v>
      </c>
      <c r="G35" s="175">
        <v>-0.42384329770148721</v>
      </c>
      <c r="H35" s="175">
        <v>-0.31591690661881833</v>
      </c>
      <c r="I35" s="175">
        <v>0.92050800605856242</v>
      </c>
      <c r="J35" s="175">
        <v>-0.43353903336201816</v>
      </c>
      <c r="K35" s="175">
        <v>1.0179266592973413</v>
      </c>
      <c r="L35" s="175">
        <v>-0.3532436110690873</v>
      </c>
      <c r="M35" s="175">
        <v>-0.26456623761560438</v>
      </c>
      <c r="N35" s="175">
        <v>0.15844820828434525</v>
      </c>
      <c r="O35" s="175">
        <v>5.7887805508216594E-2</v>
      </c>
      <c r="P35" s="175">
        <v>-0.42386327576044991</v>
      </c>
    </row>
    <row r="36" spans="1:16" ht="15" thickBot="1" x14ac:dyDescent="0.25">
      <c r="A36" s="21"/>
      <c r="B36" s="33"/>
      <c r="C36" s="29"/>
      <c r="D36" s="29"/>
      <c r="E36" s="29"/>
      <c r="F36" s="29"/>
      <c r="G36" s="29"/>
      <c r="H36" s="29"/>
      <c r="I36" s="29"/>
      <c r="J36" s="29"/>
      <c r="K36" s="29"/>
      <c r="L36" s="29"/>
      <c r="M36" s="29"/>
      <c r="N36" s="29"/>
      <c r="O36" s="34"/>
      <c r="P36" s="29"/>
    </row>
    <row r="37" spans="1:16" ht="15" thickTop="1" x14ac:dyDescent="0.2">
      <c r="A37" s="405" t="s">
        <v>922</v>
      </c>
      <c r="B37" s="405"/>
      <c r="C37" s="405"/>
      <c r="D37" s="405"/>
      <c r="E37" s="405"/>
      <c r="F37" s="405"/>
      <c r="G37" s="405"/>
      <c r="H37" s="405"/>
      <c r="I37" s="405"/>
      <c r="J37" s="390" t="s">
        <v>54</v>
      </c>
      <c r="K37" s="390"/>
      <c r="L37" s="390"/>
      <c r="M37" s="390"/>
      <c r="N37" s="390"/>
      <c r="O37" s="390"/>
      <c r="P37" s="390"/>
    </row>
    <row r="38" spans="1:16" x14ac:dyDescent="0.2">
      <c r="A38" s="361" t="s">
        <v>109</v>
      </c>
      <c r="B38" s="361"/>
      <c r="C38" s="361"/>
      <c r="D38" s="361"/>
      <c r="E38" s="361"/>
      <c r="F38" s="361"/>
      <c r="G38" s="361"/>
      <c r="H38" s="361"/>
      <c r="I38" s="361"/>
      <c r="J38" s="361"/>
      <c r="K38" s="361"/>
      <c r="L38" s="361"/>
      <c r="M38" s="361"/>
      <c r="N38" s="361"/>
      <c r="O38" s="361"/>
      <c r="P38" s="361"/>
    </row>
    <row r="39" spans="1:16" x14ac:dyDescent="0.2">
      <c r="A39" s="379" t="s">
        <v>110</v>
      </c>
      <c r="B39" s="379"/>
      <c r="C39" s="379"/>
      <c r="D39" s="379"/>
      <c r="E39" s="379"/>
      <c r="F39" s="379"/>
      <c r="G39" s="379"/>
      <c r="H39" s="379"/>
      <c r="I39" s="379"/>
      <c r="J39" s="379"/>
      <c r="K39" s="379"/>
      <c r="L39" s="379"/>
      <c r="M39" s="379"/>
      <c r="N39" s="379"/>
      <c r="O39" s="379"/>
      <c r="P39" s="379"/>
    </row>
    <row r="40" spans="1:16" ht="21" customHeight="1" x14ac:dyDescent="0.2">
      <c r="A40" s="392" t="s">
        <v>844</v>
      </c>
      <c r="B40" s="392"/>
      <c r="C40" s="392"/>
      <c r="D40" s="392"/>
      <c r="E40" s="392"/>
      <c r="F40" s="392"/>
      <c r="G40" s="392"/>
      <c r="H40" s="392"/>
      <c r="I40" s="392"/>
      <c r="J40" s="392"/>
      <c r="K40" s="392"/>
      <c r="L40" s="392"/>
      <c r="M40" s="392"/>
      <c r="N40" s="392"/>
      <c r="O40" s="392"/>
      <c r="P40" s="392"/>
    </row>
  </sheetData>
  <mergeCells count="10">
    <mergeCell ref="A38:P38"/>
    <mergeCell ref="A39:P39"/>
    <mergeCell ref="A40:P40"/>
    <mergeCell ref="A1:P1"/>
    <mergeCell ref="A2:P2"/>
    <mergeCell ref="A3:B3"/>
    <mergeCell ref="A4:B4"/>
    <mergeCell ref="A5:B5"/>
    <mergeCell ref="A37:I37"/>
    <mergeCell ref="J37:P37"/>
  </mergeCells>
  <hyperlinks>
    <hyperlink ref="A40" r:id="rId1" display="http://www.imf.org/external/np/fin/data/param rms_mth.aspx"/>
  </hyperlinks>
  <pageMargins left="0.7" right="0.7" top="0.75" bottom="0.75" header="0.3" footer="0.3"/>
  <pageSetup paperSize="9" scale="84" orientation="portrait"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J4" sqref="J4:N16"/>
    </sheetView>
  </sheetViews>
  <sheetFormatPr defaultColWidth="9.125" defaultRowHeight="14.25" x14ac:dyDescent="0.2"/>
  <cols>
    <col min="1" max="1" width="13.875" style="2" bestFit="1" customWidth="1"/>
    <col min="2" max="5" width="5.875" style="2" bestFit="1" customWidth="1"/>
    <col min="6" max="8" width="5.125" style="2" bestFit="1" customWidth="1"/>
    <col min="9" max="9" width="6.125" style="2" bestFit="1" customWidth="1"/>
    <col min="10" max="10" width="5.125" style="2" bestFit="1" customWidth="1"/>
    <col min="11" max="11" width="4.625" style="2" bestFit="1" customWidth="1"/>
    <col min="12" max="13" width="5.125" style="2" bestFit="1" customWidth="1"/>
    <col min="14" max="14" width="5.5" style="2" bestFit="1" customWidth="1"/>
    <col min="15" max="16384" width="9.125" style="2"/>
  </cols>
  <sheetData>
    <row r="1" spans="1:14" ht="18.75" x14ac:dyDescent="0.2">
      <c r="A1" s="364" t="s">
        <v>114</v>
      </c>
      <c r="B1" s="364"/>
      <c r="C1" s="364"/>
      <c r="D1" s="364"/>
      <c r="E1" s="364"/>
      <c r="F1" s="364"/>
      <c r="G1" s="364"/>
      <c r="H1" s="364"/>
      <c r="I1" s="364"/>
      <c r="J1" s="364"/>
      <c r="K1" s="364"/>
      <c r="L1" s="364"/>
      <c r="M1" s="364"/>
      <c r="N1" s="364"/>
    </row>
    <row r="2" spans="1:14" ht="18.75" x14ac:dyDescent="0.2">
      <c r="A2" s="364" t="s">
        <v>115</v>
      </c>
      <c r="B2" s="364"/>
      <c r="C2" s="364"/>
      <c r="D2" s="364"/>
      <c r="E2" s="364"/>
      <c r="F2" s="364"/>
      <c r="G2" s="364"/>
      <c r="H2" s="364"/>
      <c r="I2" s="364"/>
      <c r="J2" s="364"/>
      <c r="K2" s="364"/>
      <c r="L2" s="364"/>
      <c r="M2" s="364"/>
      <c r="N2" s="364"/>
    </row>
    <row r="3" spans="1:14" ht="15" thickBot="1" x14ac:dyDescent="0.25">
      <c r="A3" s="406" t="s">
        <v>75</v>
      </c>
      <c r="B3" s="406"/>
      <c r="C3" s="406"/>
      <c r="D3" s="406"/>
      <c r="E3" s="406"/>
      <c r="F3" s="406"/>
      <c r="G3" s="406"/>
      <c r="H3" s="406"/>
      <c r="I3" s="406"/>
      <c r="J3" s="406"/>
      <c r="K3" s="406"/>
      <c r="L3" s="406"/>
      <c r="M3" s="406"/>
      <c r="N3" s="406"/>
    </row>
    <row r="4" spans="1:14" ht="15.75" thickTop="1" thickBot="1" x14ac:dyDescent="0.25">
      <c r="A4" s="407" t="s">
        <v>116</v>
      </c>
      <c r="B4" s="410">
        <v>2021</v>
      </c>
      <c r="C4" s="410">
        <v>2022</v>
      </c>
      <c r="D4" s="410">
        <v>2023</v>
      </c>
      <c r="E4" s="413" t="s">
        <v>117</v>
      </c>
      <c r="F4" s="414"/>
      <c r="G4" s="414"/>
      <c r="H4" s="415"/>
      <c r="I4" s="410">
        <v>2023</v>
      </c>
      <c r="J4" s="420">
        <v>2024</v>
      </c>
      <c r="K4" s="421"/>
      <c r="L4" s="421"/>
      <c r="M4" s="421"/>
      <c r="N4" s="421"/>
    </row>
    <row r="5" spans="1:14" ht="15" thickBot="1" x14ac:dyDescent="0.25">
      <c r="A5" s="408"/>
      <c r="B5" s="411"/>
      <c r="C5" s="411"/>
      <c r="D5" s="411"/>
      <c r="E5" s="417">
        <v>2023</v>
      </c>
      <c r="F5" s="418"/>
      <c r="G5" s="419"/>
      <c r="H5" s="210">
        <v>2024</v>
      </c>
      <c r="I5" s="416"/>
      <c r="J5" s="422"/>
      <c r="K5" s="423"/>
      <c r="L5" s="423"/>
      <c r="M5" s="423"/>
      <c r="N5" s="423"/>
    </row>
    <row r="6" spans="1:14" ht="15" thickBot="1" x14ac:dyDescent="0.25">
      <c r="A6" s="409"/>
      <c r="B6" s="412"/>
      <c r="C6" s="412"/>
      <c r="D6" s="412"/>
      <c r="E6" s="211" t="s">
        <v>107</v>
      </c>
      <c r="F6" s="36" t="s">
        <v>108</v>
      </c>
      <c r="G6" s="37" t="s">
        <v>105</v>
      </c>
      <c r="H6" s="37" t="s">
        <v>106</v>
      </c>
      <c r="I6" s="38" t="s">
        <v>47</v>
      </c>
      <c r="J6" s="35" t="s">
        <v>43</v>
      </c>
      <c r="K6" s="178" t="s">
        <v>44</v>
      </c>
      <c r="L6" s="178" t="s">
        <v>45</v>
      </c>
      <c r="M6" s="178" t="s">
        <v>46</v>
      </c>
      <c r="N6" s="178" t="s">
        <v>47</v>
      </c>
    </row>
    <row r="7" spans="1:14" ht="27" customHeight="1" thickTop="1" x14ac:dyDescent="0.2">
      <c r="A7" s="29" t="s">
        <v>2</v>
      </c>
      <c r="B7" s="176">
        <v>-5.52</v>
      </c>
      <c r="C7" s="176">
        <v>-14.83</v>
      </c>
      <c r="D7" s="176">
        <v>-20.47</v>
      </c>
      <c r="E7" s="176">
        <v>0.65</v>
      </c>
      <c r="F7" s="176">
        <v>0.42</v>
      </c>
      <c r="G7" s="176">
        <v>-2.4300000000000002</v>
      </c>
      <c r="H7" s="176">
        <v>3.7827909481769062</v>
      </c>
      <c r="I7" s="176">
        <v>1.2122325432716963</v>
      </c>
      <c r="J7" s="176">
        <v>2.5488659654704149</v>
      </c>
      <c r="K7" s="177">
        <v>1.4114894568267644</v>
      </c>
      <c r="L7" s="177">
        <v>-0.2053355571012272</v>
      </c>
      <c r="M7" s="176">
        <v>0.10119199894156328</v>
      </c>
      <c r="N7" s="176">
        <v>-1.687401901628216</v>
      </c>
    </row>
    <row r="8" spans="1:14" ht="27" customHeight="1" x14ac:dyDescent="0.2">
      <c r="A8" s="29" t="s">
        <v>118</v>
      </c>
      <c r="B8" s="176">
        <v>-0.78</v>
      </c>
      <c r="C8" s="176">
        <v>-28.67</v>
      </c>
      <c r="D8" s="176">
        <v>-23.69</v>
      </c>
      <c r="E8" s="176">
        <v>-5.69</v>
      </c>
      <c r="F8" s="176">
        <v>1.74</v>
      </c>
      <c r="G8" s="176">
        <v>-0.51</v>
      </c>
      <c r="H8" s="176">
        <v>2.7180155277525042</v>
      </c>
      <c r="I8" s="176">
        <v>0.87544576665790075</v>
      </c>
      <c r="J8" s="176">
        <v>1.2767781657699206</v>
      </c>
      <c r="K8" s="176">
        <v>1.1678672697588155</v>
      </c>
      <c r="L8" s="176">
        <v>0.25225467171872129</v>
      </c>
      <c r="M8" s="176">
        <v>3.5094488168782467</v>
      </c>
      <c r="N8" s="176">
        <v>1.3498898439524343</v>
      </c>
    </row>
    <row r="9" spans="1:14" ht="27" customHeight="1" x14ac:dyDescent="0.2">
      <c r="A9" s="29" t="s">
        <v>4</v>
      </c>
      <c r="B9" s="176">
        <v>-9.86</v>
      </c>
      <c r="C9" s="176">
        <v>-16.45</v>
      </c>
      <c r="D9" s="176">
        <v>-21.3</v>
      </c>
      <c r="E9" s="176">
        <v>-2.73</v>
      </c>
      <c r="F9" s="176">
        <v>-0.13</v>
      </c>
      <c r="G9" s="176">
        <v>0.48</v>
      </c>
      <c r="H9" s="176">
        <v>2.1585446271091158</v>
      </c>
      <c r="I9" s="176">
        <v>-0.14598884521844768</v>
      </c>
      <c r="J9" s="176">
        <v>0.44613037781393583</v>
      </c>
      <c r="K9" s="176">
        <v>1.8616476367612655</v>
      </c>
      <c r="L9" s="176">
        <v>-0.15397262862449912</v>
      </c>
      <c r="M9" s="176">
        <v>1.4406074867733487</v>
      </c>
      <c r="N9" s="176">
        <v>-0.79321347696310607</v>
      </c>
    </row>
    <row r="10" spans="1:14" ht="27" customHeight="1" x14ac:dyDescent="0.2">
      <c r="A10" s="29" t="s">
        <v>5</v>
      </c>
      <c r="B10" s="176">
        <v>-12.07</v>
      </c>
      <c r="C10" s="176">
        <v>-13.47</v>
      </c>
      <c r="D10" s="176">
        <v>-17.43</v>
      </c>
      <c r="E10" s="176">
        <v>5.09</v>
      </c>
      <c r="F10" s="176">
        <v>-0.09</v>
      </c>
      <c r="G10" s="176">
        <v>0.5</v>
      </c>
      <c r="H10" s="176">
        <v>1.1366408417755824</v>
      </c>
      <c r="I10" s="176">
        <v>2.117424331621276</v>
      </c>
      <c r="J10" s="176">
        <v>-8.0287658118582961E-2</v>
      </c>
      <c r="K10" s="176">
        <v>0.7511641399878588</v>
      </c>
      <c r="L10" s="176">
        <v>0.4632623278942205</v>
      </c>
      <c r="M10" s="176">
        <v>0.18910681969737109</v>
      </c>
      <c r="N10" s="176">
        <v>8.5945257995989621E-3</v>
      </c>
    </row>
    <row r="11" spans="1:14" ht="27" customHeight="1" x14ac:dyDescent="0.2">
      <c r="A11" s="29" t="s">
        <v>24</v>
      </c>
      <c r="B11" s="176">
        <v>-2.97</v>
      </c>
      <c r="C11" s="176">
        <v>-15.98</v>
      </c>
      <c r="D11" s="176">
        <v>-22.19</v>
      </c>
      <c r="E11" s="176">
        <v>-0.5</v>
      </c>
      <c r="F11" s="176">
        <v>2.59</v>
      </c>
      <c r="G11" s="176">
        <v>-1.52</v>
      </c>
      <c r="H11" s="176">
        <v>1.9166933595636149</v>
      </c>
      <c r="I11" s="176">
        <v>2.2261292189093673</v>
      </c>
      <c r="J11" s="176">
        <v>1.1095967115339445</v>
      </c>
      <c r="K11" s="176">
        <v>0.66483489662281237</v>
      </c>
      <c r="L11" s="176">
        <v>0.13252345101710805</v>
      </c>
      <c r="M11" s="176">
        <v>0.86175540134465489</v>
      </c>
      <c r="N11" s="176">
        <v>-1.2344580348340073</v>
      </c>
    </row>
    <row r="12" spans="1:14" ht="27" customHeight="1" x14ac:dyDescent="0.2">
      <c r="A12" s="29" t="s">
        <v>7</v>
      </c>
      <c r="B12" s="176">
        <v>-9.26</v>
      </c>
      <c r="C12" s="176">
        <v>-21.12</v>
      </c>
      <c r="D12" s="176">
        <v>-19.09</v>
      </c>
      <c r="E12" s="176">
        <v>-0.73</v>
      </c>
      <c r="F12" s="176">
        <v>-0.2</v>
      </c>
      <c r="G12" s="176">
        <v>2.25</v>
      </c>
      <c r="H12" s="176">
        <v>0.1020571433043127</v>
      </c>
      <c r="I12" s="176">
        <v>-0.74791313728419517</v>
      </c>
      <c r="J12" s="176">
        <v>-0.51612839456814941</v>
      </c>
      <c r="K12" s="176">
        <v>0.67187171293336956</v>
      </c>
      <c r="L12" s="176">
        <v>-5.0142100192629435E-2</v>
      </c>
      <c r="M12" s="176">
        <v>9.3028470752098968E-3</v>
      </c>
      <c r="N12" s="176">
        <v>-0.10002162500483136</v>
      </c>
    </row>
    <row r="13" spans="1:14" ht="27" customHeight="1" x14ac:dyDescent="0.2">
      <c r="A13" s="29" t="s">
        <v>119</v>
      </c>
      <c r="B13" s="176">
        <v>-7.92</v>
      </c>
      <c r="C13" s="176">
        <v>-13.22</v>
      </c>
      <c r="D13" s="176">
        <v>-19.05</v>
      </c>
      <c r="E13" s="176">
        <v>-0.79</v>
      </c>
      <c r="F13" s="176">
        <v>0.37</v>
      </c>
      <c r="G13" s="176">
        <v>2.58</v>
      </c>
      <c r="H13" s="176">
        <v>0.31816781274307537</v>
      </c>
      <c r="I13" s="176">
        <v>0.5390982054750415</v>
      </c>
      <c r="J13" s="176">
        <v>-0.58802768863410737</v>
      </c>
      <c r="K13" s="176">
        <v>0.37491996650012016</v>
      </c>
      <c r="L13" s="176">
        <v>0.53463129532469456</v>
      </c>
      <c r="M13" s="176">
        <v>0.1684586371833996</v>
      </c>
      <c r="N13" s="176">
        <v>-0.26372674610461999</v>
      </c>
    </row>
    <row r="14" spans="1:14" ht="27" customHeight="1" x14ac:dyDescent="0.2">
      <c r="A14" s="29" t="s">
        <v>120</v>
      </c>
      <c r="B14" s="176">
        <v>-8.74</v>
      </c>
      <c r="C14" s="176">
        <v>-13.81</v>
      </c>
      <c r="D14" s="176">
        <v>-19.77</v>
      </c>
      <c r="E14" s="176">
        <v>-0.12</v>
      </c>
      <c r="F14" s="176">
        <v>1.69</v>
      </c>
      <c r="G14" s="176">
        <v>2.08</v>
      </c>
      <c r="H14" s="176">
        <v>2.7653091536512298</v>
      </c>
      <c r="I14" s="176">
        <v>1.648215530797903</v>
      </c>
      <c r="J14" s="176">
        <v>1.6306183195113455</v>
      </c>
      <c r="K14" s="176">
        <v>9.502517111987796E-2</v>
      </c>
      <c r="L14" s="176">
        <v>1.0204903277819977</v>
      </c>
      <c r="M14" s="176">
        <v>2.5677179234952829</v>
      </c>
      <c r="N14" s="176">
        <v>2.0059700016594739E-2</v>
      </c>
    </row>
    <row r="15" spans="1:14" ht="27" customHeight="1" x14ac:dyDescent="0.2">
      <c r="A15" s="29" t="s">
        <v>121</v>
      </c>
      <c r="B15" s="176">
        <v>-9.81</v>
      </c>
      <c r="C15" s="176">
        <v>-22.5</v>
      </c>
      <c r="D15" s="176">
        <v>-17.489999999999998</v>
      </c>
      <c r="E15" s="176">
        <v>-0.68</v>
      </c>
      <c r="F15" s="176">
        <v>0</v>
      </c>
      <c r="G15" s="176">
        <v>2.41</v>
      </c>
      <c r="H15" s="176">
        <v>-0.56775270605916583</v>
      </c>
      <c r="I15" s="176">
        <v>-0.5467751086746353</v>
      </c>
      <c r="J15" s="176">
        <v>-1.0960759428038536</v>
      </c>
      <c r="K15" s="176">
        <v>0.56190005509177965</v>
      </c>
      <c r="L15" s="176">
        <v>-2.7566920669486183E-2</v>
      </c>
      <c r="M15" s="176">
        <v>-6.2063794403544037E-3</v>
      </c>
      <c r="N15" s="176">
        <v>-5.7447538059918202E-6</v>
      </c>
    </row>
    <row r="16" spans="1:14" ht="27" customHeight="1" x14ac:dyDescent="0.2">
      <c r="A16" s="29" t="s">
        <v>8</v>
      </c>
      <c r="B16" s="176">
        <v>-0.57999999999999996</v>
      </c>
      <c r="C16" s="176">
        <v>-8.35</v>
      </c>
      <c r="D16" s="176">
        <v>-13.61</v>
      </c>
      <c r="E16" s="176">
        <v>7.91</v>
      </c>
      <c r="F16" s="176">
        <v>2.31</v>
      </c>
      <c r="G16" s="176">
        <v>-2.69</v>
      </c>
      <c r="H16" s="176">
        <v>6.5856675764145667</v>
      </c>
      <c r="I16" s="176">
        <v>3.7172908346558176</v>
      </c>
      <c r="J16" s="176">
        <v>3.3197260464683076</v>
      </c>
      <c r="K16" s="176">
        <v>2.676374435088591</v>
      </c>
      <c r="L16" s="176">
        <v>0.47199796143533312</v>
      </c>
      <c r="M16" s="176">
        <v>3.6284203749068489</v>
      </c>
      <c r="N16" s="176">
        <v>-0.10827416788956601</v>
      </c>
    </row>
    <row r="17" spans="1:14" ht="27" customHeight="1" x14ac:dyDescent="0.2">
      <c r="A17" s="29" t="s">
        <v>122</v>
      </c>
      <c r="B17" s="176">
        <v>-2.9</v>
      </c>
      <c r="C17" s="176">
        <v>-15.47</v>
      </c>
      <c r="D17" s="176">
        <v>-17.5</v>
      </c>
      <c r="E17" s="176">
        <v>0.11</v>
      </c>
      <c r="F17" s="176">
        <v>1.48</v>
      </c>
      <c r="G17" s="176">
        <v>-0.37</v>
      </c>
      <c r="H17" s="176">
        <v>3.3021376457109675</v>
      </c>
      <c r="I17" s="176">
        <v>-1.8627286406410315</v>
      </c>
      <c r="J17" s="176">
        <v>1.4475926591621668</v>
      </c>
      <c r="K17" s="176">
        <v>0.81955532262032449</v>
      </c>
      <c r="L17" s="176">
        <v>1.0003282425101956</v>
      </c>
      <c r="M17" s="176">
        <v>2.3146712026992367</v>
      </c>
      <c r="N17" s="176">
        <v>-0.15970530681241879</v>
      </c>
    </row>
    <row r="18" spans="1:14" ht="27" customHeight="1" x14ac:dyDescent="0.2">
      <c r="A18" s="29" t="s">
        <v>10</v>
      </c>
      <c r="B18" s="176">
        <v>-6.4</v>
      </c>
      <c r="C18" s="176">
        <v>-16.920000000000002</v>
      </c>
      <c r="D18" s="176">
        <v>-15.49</v>
      </c>
      <c r="E18" s="176">
        <v>5.51</v>
      </c>
      <c r="F18" s="176">
        <v>1.1100000000000001</v>
      </c>
      <c r="G18" s="176">
        <v>1.26</v>
      </c>
      <c r="H18" s="176">
        <v>2.0319312554278657</v>
      </c>
      <c r="I18" s="176">
        <v>2.975535253539352</v>
      </c>
      <c r="J18" s="176">
        <v>1.4626935129185892</v>
      </c>
      <c r="K18" s="176">
        <v>1.254018433383286</v>
      </c>
      <c r="L18" s="176">
        <v>-0.68440430708597289</v>
      </c>
      <c r="M18" s="176">
        <v>0.77165414898885398</v>
      </c>
      <c r="N18" s="176">
        <v>-1.3320949831964635</v>
      </c>
    </row>
    <row r="19" spans="1:14" ht="27" customHeight="1" x14ac:dyDescent="0.2">
      <c r="A19" s="29" t="s">
        <v>15</v>
      </c>
      <c r="B19" s="176">
        <v>-10.029999999999999</v>
      </c>
      <c r="C19" s="176">
        <v>-20.95</v>
      </c>
      <c r="D19" s="176">
        <v>-19.48</v>
      </c>
      <c r="E19" s="176">
        <v>0.19</v>
      </c>
      <c r="F19" s="176">
        <v>-0.28000000000000003</v>
      </c>
      <c r="G19" s="176">
        <v>2.5099999999999998</v>
      </c>
      <c r="H19" s="176">
        <v>0.19678254743960011</v>
      </c>
      <c r="I19" s="176">
        <v>-0.54820623640963184</v>
      </c>
      <c r="J19" s="176">
        <v>-0.35759968792532515</v>
      </c>
      <c r="K19" s="176">
        <v>0.56317795779492474</v>
      </c>
      <c r="L19" s="176">
        <v>-6.7680225295796426E-3</v>
      </c>
      <c r="M19" s="176">
        <v>-5.7607659326719407E-3</v>
      </c>
      <c r="N19" s="176">
        <v>-7.0855700271721389E-2</v>
      </c>
    </row>
    <row r="20" spans="1:14" ht="27" customHeight="1" x14ac:dyDescent="0.2">
      <c r="A20" s="29" t="s">
        <v>16</v>
      </c>
      <c r="B20" s="176">
        <v>-8.02</v>
      </c>
      <c r="C20" s="176">
        <v>-21.63</v>
      </c>
      <c r="D20" s="176">
        <v>-20.76</v>
      </c>
      <c r="E20" s="176">
        <v>1.57</v>
      </c>
      <c r="F20" s="176">
        <v>1.07</v>
      </c>
      <c r="G20" s="176">
        <v>-0.38</v>
      </c>
      <c r="H20" s="176">
        <v>1.5163863838279834</v>
      </c>
      <c r="I20" s="176">
        <v>0.93525732286132701</v>
      </c>
      <c r="J20" s="176">
        <v>0.45278220167219718</v>
      </c>
      <c r="K20" s="176">
        <v>0.84040166058532151</v>
      </c>
      <c r="L20" s="176">
        <v>0.21658820709613558</v>
      </c>
      <c r="M20" s="176">
        <v>1.0037306456808226</v>
      </c>
      <c r="N20" s="176">
        <v>-0.77187182041451585</v>
      </c>
    </row>
    <row r="21" spans="1:14" ht="27" customHeight="1" x14ac:dyDescent="0.2">
      <c r="A21" s="29" t="s">
        <v>17</v>
      </c>
      <c r="B21" s="176">
        <v>-1.28</v>
      </c>
      <c r="C21" s="176">
        <v>-9.33</v>
      </c>
      <c r="D21" s="176">
        <v>-22.68</v>
      </c>
      <c r="E21" s="176">
        <v>4.1900000000000004</v>
      </c>
      <c r="F21" s="176">
        <v>-0.23</v>
      </c>
      <c r="G21" s="176">
        <v>-5.2</v>
      </c>
      <c r="H21" s="176">
        <v>6.2438628351129566</v>
      </c>
      <c r="I21" s="176">
        <v>4.723228643672206</v>
      </c>
      <c r="J21" s="176">
        <v>3.0541529437721593</v>
      </c>
      <c r="K21" s="176">
        <v>0.18941767260396425</v>
      </c>
      <c r="L21" s="176">
        <v>2.9002671177740913</v>
      </c>
      <c r="M21" s="176">
        <v>2.8576135807601544</v>
      </c>
      <c r="N21" s="176">
        <v>-4.0246306748417666</v>
      </c>
    </row>
    <row r="22" spans="1:14" ht="27" customHeight="1" x14ac:dyDescent="0.2">
      <c r="A22" s="29" t="s">
        <v>18</v>
      </c>
      <c r="B22" s="176">
        <v>-6.33</v>
      </c>
      <c r="C22" s="176">
        <v>-20.23</v>
      </c>
      <c r="D22" s="176">
        <v>-25.93</v>
      </c>
      <c r="E22" s="176">
        <v>-2.36</v>
      </c>
      <c r="F22" s="176">
        <v>3.39</v>
      </c>
      <c r="G22" s="176">
        <v>-4.03</v>
      </c>
      <c r="H22" s="176">
        <v>6.083061815356583</v>
      </c>
      <c r="I22" s="176">
        <v>1.11134581444845</v>
      </c>
      <c r="J22" s="176">
        <v>0.5343124574865854</v>
      </c>
      <c r="K22" s="176">
        <v>2.549408020795596</v>
      </c>
      <c r="L22" s="176">
        <v>2.8960198840368268</v>
      </c>
      <c r="M22" s="176">
        <v>0.61836428489872031</v>
      </c>
      <c r="N22" s="176">
        <v>-0.5813760464618567</v>
      </c>
    </row>
    <row r="23" spans="1:14" ht="27" customHeight="1" x14ac:dyDescent="0.2">
      <c r="A23" s="29" t="s">
        <v>123</v>
      </c>
      <c r="B23" s="176">
        <v>-11.03</v>
      </c>
      <c r="C23" s="176">
        <v>-13.58</v>
      </c>
      <c r="D23" s="176">
        <v>-14.6</v>
      </c>
      <c r="E23" s="176">
        <v>7.0000000000000007E-2</v>
      </c>
      <c r="F23" s="176">
        <v>-1.5067257874701312E-5</v>
      </c>
      <c r="G23" s="176">
        <v>4.8099999999999996</v>
      </c>
      <c r="H23" s="176">
        <v>-2.8294287405852936</v>
      </c>
      <c r="I23" s="176">
        <v>3.7374427431879909E-2</v>
      </c>
      <c r="J23" s="176">
        <v>-3.9595038619433587</v>
      </c>
      <c r="K23" s="176">
        <v>1.1764623172102695</v>
      </c>
      <c r="L23" s="176">
        <v>2.0054983760342537E-4</v>
      </c>
      <c r="M23" s="176">
        <v>-2.0060360267359911E-3</v>
      </c>
      <c r="N23" s="176">
        <v>-1.1337529803867596E-5</v>
      </c>
    </row>
    <row r="24" spans="1:14" ht="27" customHeight="1" x14ac:dyDescent="0.2">
      <c r="A24" s="29" t="s">
        <v>70</v>
      </c>
      <c r="B24" s="176">
        <v>0.31</v>
      </c>
      <c r="C24" s="176">
        <v>-18.25</v>
      </c>
      <c r="D24" s="176">
        <v>-19.52</v>
      </c>
      <c r="E24" s="176">
        <v>3.82</v>
      </c>
      <c r="F24" s="176">
        <v>4.59</v>
      </c>
      <c r="G24" s="176">
        <v>-2.73</v>
      </c>
      <c r="H24" s="176">
        <v>5.0985313226119766</v>
      </c>
      <c r="I24" s="176">
        <v>1.2288127290807527</v>
      </c>
      <c r="J24" s="176">
        <v>1.576295044362741</v>
      </c>
      <c r="K24" s="176">
        <v>1.9334955870248915</v>
      </c>
      <c r="L24" s="176">
        <v>1.5049826727261184</v>
      </c>
      <c r="M24" s="176">
        <v>1.6283587181982639</v>
      </c>
      <c r="N24" s="176">
        <v>-0.84195612028141742</v>
      </c>
    </row>
    <row r="25" spans="1:14" ht="27" customHeight="1" x14ac:dyDescent="0.2">
      <c r="A25" s="29" t="s">
        <v>22</v>
      </c>
      <c r="B25" s="176">
        <v>-9.89</v>
      </c>
      <c r="C25" s="176">
        <v>-12.16</v>
      </c>
      <c r="D25" s="176">
        <v>-23.48</v>
      </c>
      <c r="E25" s="176">
        <v>-2.71</v>
      </c>
      <c r="F25" s="176">
        <v>3.36</v>
      </c>
      <c r="G25" s="176">
        <v>-1.3</v>
      </c>
      <c r="H25" s="176">
        <v>0.93172977852835626</v>
      </c>
      <c r="I25" s="176">
        <v>0.25170724566887515</v>
      </c>
      <c r="J25" s="176">
        <v>-0.20822841765181233</v>
      </c>
      <c r="K25" s="176">
        <v>0.84538303637353707</v>
      </c>
      <c r="L25" s="176">
        <v>0.29446447705017142</v>
      </c>
      <c r="M25" s="176">
        <v>0.56837349021310324</v>
      </c>
      <c r="N25" s="176">
        <v>-1.427247346173055</v>
      </c>
    </row>
    <row r="26" spans="1:14" ht="27" customHeight="1" x14ac:dyDescent="0.2">
      <c r="A26" s="29" t="s">
        <v>124</v>
      </c>
      <c r="B26" s="176">
        <v>-9.7899999999999991</v>
      </c>
      <c r="C26" s="176">
        <v>-21.09</v>
      </c>
      <c r="D26" s="176">
        <v>-19.28</v>
      </c>
      <c r="E26" s="176">
        <v>-0.57999999999999996</v>
      </c>
      <c r="F26" s="176">
        <v>0</v>
      </c>
      <c r="G26" s="176">
        <v>2.44</v>
      </c>
      <c r="H26" s="176">
        <v>3.4322591635849165E-2</v>
      </c>
      <c r="I26" s="176">
        <v>-0.54905023834347366</v>
      </c>
      <c r="J26" s="176">
        <v>-0.56619351713110833</v>
      </c>
      <c r="K26" s="176">
        <v>0.56297560519305012</v>
      </c>
      <c r="L26" s="176">
        <v>4.0730643931841115E-2</v>
      </c>
      <c r="M26" s="176">
        <v>-5.2684159750382431E-2</v>
      </c>
      <c r="N26" s="176">
        <v>1.4318344132568939E-5</v>
      </c>
    </row>
    <row r="27" spans="1:14" ht="27" customHeight="1" thickBot="1" x14ac:dyDescent="0.25">
      <c r="A27" s="96" t="s">
        <v>21</v>
      </c>
      <c r="B27" s="176">
        <v>-9.7899999999999991</v>
      </c>
      <c r="C27" s="176">
        <v>-21.06</v>
      </c>
      <c r="D27" s="176">
        <v>-19.48</v>
      </c>
      <c r="E27" s="176">
        <v>-0.28999999999999998</v>
      </c>
      <c r="F27" s="176">
        <v>-0.28000000000000003</v>
      </c>
      <c r="G27" s="176">
        <v>2.5099999999999998</v>
      </c>
      <c r="H27" s="176">
        <v>0.19746870165757713</v>
      </c>
      <c r="I27" s="176">
        <v>-0.54869408258317875</v>
      </c>
      <c r="J27" s="176">
        <v>-0.35691094751940655</v>
      </c>
      <c r="K27" s="176">
        <v>0.5629802953792673</v>
      </c>
      <c r="L27" s="176">
        <v>-6.5778850628306351E-3</v>
      </c>
      <c r="M27" s="176">
        <v>-5.474084379875066E-3</v>
      </c>
      <c r="N27" s="176">
        <v>-7.1225786851547568E-2</v>
      </c>
    </row>
    <row r="28" spans="1:14" x14ac:dyDescent="0.2">
      <c r="A28" s="425" t="s">
        <v>54</v>
      </c>
      <c r="B28" s="425"/>
      <c r="C28" s="425"/>
      <c r="D28" s="425"/>
      <c r="E28" s="425"/>
      <c r="F28" s="425"/>
      <c r="G28" s="425"/>
      <c r="H28" s="425"/>
      <c r="I28" s="425"/>
      <c r="J28" s="425"/>
      <c r="K28" s="425"/>
      <c r="L28" s="425"/>
      <c r="M28" s="425"/>
      <c r="N28" s="425"/>
    </row>
    <row r="29" spans="1:14" x14ac:dyDescent="0.2">
      <c r="A29" s="401" t="s">
        <v>898</v>
      </c>
      <c r="B29" s="401"/>
      <c r="C29" s="401"/>
      <c r="D29" s="401"/>
      <c r="E29" s="401"/>
      <c r="F29" s="401"/>
      <c r="G29" s="401"/>
      <c r="H29" s="401"/>
      <c r="I29" s="401"/>
      <c r="J29" s="401"/>
      <c r="K29" s="401"/>
      <c r="L29" s="401"/>
      <c r="M29" s="401"/>
      <c r="N29" s="401"/>
    </row>
    <row r="30" spans="1:14" x14ac:dyDescent="0.2">
      <c r="A30" s="426" t="s">
        <v>431</v>
      </c>
      <c r="B30" s="426"/>
      <c r="C30" s="426"/>
      <c r="D30" s="426"/>
      <c r="E30" s="426"/>
      <c r="F30" s="426"/>
      <c r="G30" s="426"/>
      <c r="H30" s="426"/>
      <c r="I30" s="426"/>
      <c r="J30" s="426"/>
      <c r="K30" s="426"/>
      <c r="L30" s="426"/>
      <c r="M30" s="426"/>
    </row>
    <row r="31" spans="1:14" x14ac:dyDescent="0.2">
      <c r="A31" s="424" t="s">
        <v>125</v>
      </c>
      <c r="B31" s="424"/>
      <c r="C31" s="424"/>
      <c r="D31" s="424"/>
      <c r="E31" s="424"/>
      <c r="F31" s="424"/>
      <c r="G31" s="424"/>
      <c r="H31" s="424"/>
      <c r="I31" s="424"/>
      <c r="J31" s="424"/>
      <c r="K31" s="424"/>
      <c r="L31" s="424"/>
      <c r="M31" s="424"/>
    </row>
    <row r="32" spans="1:14" ht="23.25" customHeight="1" x14ac:dyDescent="0.2">
      <c r="A32" s="392" t="s">
        <v>846</v>
      </c>
      <c r="B32" s="392"/>
      <c r="C32" s="392"/>
      <c r="D32" s="392"/>
      <c r="E32" s="392"/>
      <c r="F32" s="392"/>
      <c r="G32" s="392"/>
      <c r="H32" s="392"/>
      <c r="I32" s="392"/>
      <c r="J32" s="392"/>
      <c r="K32" s="392"/>
      <c r="L32" s="392"/>
      <c r="M32" s="392"/>
      <c r="N32" s="392"/>
    </row>
  </sheetData>
  <mergeCells count="16">
    <mergeCell ref="A31:M31"/>
    <mergeCell ref="A29:N29"/>
    <mergeCell ref="A32:N32"/>
    <mergeCell ref="A28:N28"/>
    <mergeCell ref="A30:M30"/>
    <mergeCell ref="A1:N1"/>
    <mergeCell ref="A2:N2"/>
    <mergeCell ref="A3:N3"/>
    <mergeCell ref="A4:A6"/>
    <mergeCell ref="B4:B6"/>
    <mergeCell ref="C4:C6"/>
    <mergeCell ref="D4:D6"/>
    <mergeCell ref="E4:H4"/>
    <mergeCell ref="I4:I5"/>
    <mergeCell ref="E5:G5"/>
    <mergeCell ref="J4:N5"/>
  </mergeCells>
  <hyperlinks>
    <hyperlink ref="A32" r:id="rId1" display="http://www.imf.org/external/np/fin/data/param_rms_mth.aspx"/>
  </hyperlinks>
  <pageMargins left="0.7" right="0.7" top="0.75" bottom="0.75" header="0.3" footer="0.3"/>
  <pageSetup paperSize="9" scale="93" orientation="portrait"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5" zoomScaleNormal="100" zoomScaleSheetLayoutView="115" workbookViewId="0">
      <selection activeCell="G40" sqref="G40"/>
    </sheetView>
  </sheetViews>
  <sheetFormatPr defaultColWidth="9.125" defaultRowHeight="14.25" x14ac:dyDescent="0.2"/>
  <cols>
    <col min="1" max="1" width="32.75" style="2" customWidth="1"/>
    <col min="2" max="2" width="8" style="2" bestFit="1" customWidth="1"/>
    <col min="3" max="3" width="8.25" style="2" bestFit="1" customWidth="1"/>
    <col min="4" max="4" width="8" style="2" bestFit="1" customWidth="1"/>
    <col min="5" max="5" width="8.25" style="2" bestFit="1" customWidth="1"/>
    <col min="6" max="7" width="9.25" style="2" bestFit="1" customWidth="1"/>
    <col min="8" max="8" width="7.75" style="2" bestFit="1" customWidth="1"/>
    <col min="9" max="9" width="8" style="2" bestFit="1" customWidth="1"/>
    <col min="10" max="16384" width="9.125" style="2"/>
  </cols>
  <sheetData>
    <row r="1" spans="1:9" ht="18.75" x14ac:dyDescent="0.2">
      <c r="A1" s="393" t="s">
        <v>126</v>
      </c>
      <c r="B1" s="393"/>
      <c r="C1" s="393"/>
      <c r="D1" s="393"/>
      <c r="E1" s="393"/>
      <c r="F1" s="393"/>
      <c r="G1" s="393"/>
      <c r="H1" s="393"/>
      <c r="I1" s="393"/>
    </row>
    <row r="2" spans="1:9" ht="15" thickBot="1" x14ac:dyDescent="0.25">
      <c r="A2" s="427" t="s">
        <v>127</v>
      </c>
      <c r="B2" s="427"/>
      <c r="C2" s="427"/>
      <c r="D2" s="427"/>
      <c r="E2" s="427"/>
      <c r="F2" s="427"/>
      <c r="G2" s="427"/>
      <c r="H2" s="427"/>
      <c r="I2" s="427"/>
    </row>
    <row r="3" spans="1:9" ht="15.75" thickTop="1" thickBot="1" x14ac:dyDescent="0.25">
      <c r="A3" s="428" t="s">
        <v>128</v>
      </c>
      <c r="B3" s="430" t="s">
        <v>129</v>
      </c>
      <c r="C3" s="430" t="s">
        <v>130</v>
      </c>
      <c r="D3" s="430" t="s">
        <v>131</v>
      </c>
      <c r="E3" s="430" t="s">
        <v>132</v>
      </c>
      <c r="F3" s="432" t="s">
        <v>47</v>
      </c>
      <c r="G3" s="433"/>
      <c r="H3" s="432" t="s">
        <v>909</v>
      </c>
      <c r="I3" s="434"/>
    </row>
    <row r="4" spans="1:9" ht="15" thickBot="1" x14ac:dyDescent="0.25">
      <c r="A4" s="429"/>
      <c r="B4" s="431"/>
      <c r="C4" s="431"/>
      <c r="D4" s="431"/>
      <c r="E4" s="431"/>
      <c r="F4" s="41">
        <v>2023</v>
      </c>
      <c r="G4" s="42" t="s">
        <v>812</v>
      </c>
      <c r="H4" s="41" t="s">
        <v>132</v>
      </c>
      <c r="I4" s="41" t="s">
        <v>813</v>
      </c>
    </row>
    <row r="5" spans="1:9" ht="15" thickTop="1" x14ac:dyDescent="0.2">
      <c r="A5" s="1"/>
      <c r="B5" s="43"/>
      <c r="C5" s="43"/>
      <c r="D5" s="43"/>
      <c r="E5" s="43"/>
      <c r="F5" s="43"/>
      <c r="G5" s="43"/>
      <c r="H5" s="43"/>
      <c r="I5" s="43"/>
    </row>
    <row r="6" spans="1:9" x14ac:dyDescent="0.2">
      <c r="A6" s="44" t="s">
        <v>133</v>
      </c>
      <c r="B6" s="152">
        <v>23132.3</v>
      </c>
      <c r="C6" s="152">
        <v>29449.9</v>
      </c>
      <c r="D6" s="152">
        <v>31278.799999999999</v>
      </c>
      <c r="E6" s="152">
        <v>27332.799999999999</v>
      </c>
      <c r="F6" s="108">
        <v>2102.6662594541203</v>
      </c>
      <c r="G6" s="108">
        <v>3242.8986056955291</v>
      </c>
      <c r="H6" s="108">
        <v>25145.728202092392</v>
      </c>
      <c r="I6" s="108">
        <v>27093.37811790764</v>
      </c>
    </row>
    <row r="7" spans="1:9" x14ac:dyDescent="0.2">
      <c r="A7" s="45" t="s">
        <v>134</v>
      </c>
      <c r="B7" s="152">
        <v>1742.8</v>
      </c>
      <c r="C7" s="152">
        <v>2599.6</v>
      </c>
      <c r="D7" s="152">
        <v>3087.4</v>
      </c>
      <c r="E7" s="152">
        <v>3167.8</v>
      </c>
      <c r="F7" s="108">
        <v>257.26514792438996</v>
      </c>
      <c r="G7" s="108">
        <v>359.54968314092991</v>
      </c>
      <c r="H7" s="108">
        <v>2894.80485211107</v>
      </c>
      <c r="I7" s="108">
        <v>3209.3471615467997</v>
      </c>
    </row>
    <row r="8" spans="1:9" x14ac:dyDescent="0.2">
      <c r="A8" s="45" t="s">
        <v>135</v>
      </c>
      <c r="B8" s="152">
        <v>2569</v>
      </c>
      <c r="C8" s="152">
        <v>4091</v>
      </c>
      <c r="D8" s="152">
        <v>4492.8999999999996</v>
      </c>
      <c r="E8" s="152">
        <v>4073.2</v>
      </c>
      <c r="F8" s="108">
        <v>306.41396550911998</v>
      </c>
      <c r="G8" s="108">
        <v>473.22403669901001</v>
      </c>
      <c r="H8" s="108">
        <v>3729.7858639313304</v>
      </c>
      <c r="I8" s="108">
        <v>4034.2698789444203</v>
      </c>
    </row>
    <row r="9" spans="1:9" x14ac:dyDescent="0.2">
      <c r="A9" s="45" t="s">
        <v>136</v>
      </c>
      <c r="B9" s="152">
        <v>6613.5</v>
      </c>
      <c r="C9" s="152">
        <v>7726.3</v>
      </c>
      <c r="D9" s="152">
        <v>7754.2</v>
      </c>
      <c r="E9" s="152">
        <v>6532.8</v>
      </c>
      <c r="F9" s="108">
        <v>523.99899693371003</v>
      </c>
      <c r="G9" s="108">
        <v>819.28376373681988</v>
      </c>
      <c r="H9" s="108">
        <v>6016.6466747265604</v>
      </c>
      <c r="I9" s="108">
        <v>6615.8790826464101</v>
      </c>
    </row>
    <row r="10" spans="1:9" x14ac:dyDescent="0.2">
      <c r="A10" s="45" t="s">
        <v>137</v>
      </c>
      <c r="B10" s="152">
        <v>5611.8</v>
      </c>
      <c r="C10" s="152">
        <v>6164.8</v>
      </c>
      <c r="D10" s="152">
        <v>5846.2</v>
      </c>
      <c r="E10" s="152">
        <v>4656.1000000000004</v>
      </c>
      <c r="F10" s="108">
        <v>335.84641596424996</v>
      </c>
      <c r="G10" s="108">
        <v>668.47888263465995</v>
      </c>
      <c r="H10" s="108">
        <v>4331.32073207758</v>
      </c>
      <c r="I10" s="108">
        <v>4880.2978530058099</v>
      </c>
    </row>
    <row r="11" spans="1:9" x14ac:dyDescent="0.2">
      <c r="A11" s="97" t="s">
        <v>814</v>
      </c>
      <c r="B11" s="111">
        <v>4768.2</v>
      </c>
      <c r="C11" s="111">
        <v>5116</v>
      </c>
      <c r="D11" s="111">
        <v>4558.3</v>
      </c>
      <c r="E11" s="111">
        <v>3569.7</v>
      </c>
      <c r="F11" s="109">
        <v>247.91882218929101</v>
      </c>
      <c r="G11" s="109">
        <v>525.74653589350066</v>
      </c>
      <c r="H11" s="109">
        <v>3322.7375544497836</v>
      </c>
      <c r="I11" s="109">
        <v>3714.1728362518102</v>
      </c>
    </row>
    <row r="12" spans="1:9" x14ac:dyDescent="0.2">
      <c r="A12" s="97" t="s">
        <v>815</v>
      </c>
      <c r="B12" s="111">
        <v>810.4</v>
      </c>
      <c r="C12" s="111">
        <v>944.8</v>
      </c>
      <c r="D12" s="111">
        <v>1208.2</v>
      </c>
      <c r="E12" s="111">
        <v>1029.7</v>
      </c>
      <c r="F12" s="109">
        <v>84.00698628367509</v>
      </c>
      <c r="G12" s="109">
        <v>137.56019678528031</v>
      </c>
      <c r="H12" s="109">
        <v>955.62943724732679</v>
      </c>
      <c r="I12" s="109">
        <v>1116.2197960291658</v>
      </c>
    </row>
    <row r="13" spans="1:9" x14ac:dyDescent="0.2">
      <c r="A13" s="97" t="s">
        <v>816</v>
      </c>
      <c r="B13" s="111">
        <v>25.1</v>
      </c>
      <c r="C13" s="111">
        <v>79.400000000000006</v>
      </c>
      <c r="D13" s="111">
        <v>59.8</v>
      </c>
      <c r="E13" s="111">
        <v>37.9</v>
      </c>
      <c r="F13" s="109">
        <v>2.6495468910541926</v>
      </c>
      <c r="G13" s="109">
        <v>0.63171465817788919</v>
      </c>
      <c r="H13" s="109">
        <v>35.533731615701051</v>
      </c>
      <c r="I13" s="109">
        <v>20.879265977688512</v>
      </c>
    </row>
    <row r="14" spans="1:9" x14ac:dyDescent="0.2">
      <c r="A14" s="97" t="s">
        <v>138</v>
      </c>
      <c r="B14" s="111">
        <v>8.1</v>
      </c>
      <c r="C14" s="111">
        <v>24.6</v>
      </c>
      <c r="D14" s="111">
        <v>19.8</v>
      </c>
      <c r="E14" s="111">
        <v>18.8</v>
      </c>
      <c r="F14" s="109">
        <v>1.2710606002296985</v>
      </c>
      <c r="G14" s="109">
        <v>4.5404352977011193</v>
      </c>
      <c r="H14" s="109">
        <v>17.420008764768486</v>
      </c>
      <c r="I14" s="109">
        <v>29.025954747145718</v>
      </c>
    </row>
    <row r="15" spans="1:9" x14ac:dyDescent="0.2">
      <c r="A15" s="45" t="s">
        <v>139</v>
      </c>
      <c r="B15" s="152">
        <v>2910.2</v>
      </c>
      <c r="C15" s="152">
        <v>3331.6</v>
      </c>
      <c r="D15" s="152">
        <v>3625.4</v>
      </c>
      <c r="E15" s="152">
        <v>3198</v>
      </c>
      <c r="F15" s="108">
        <v>250.68636091803998</v>
      </c>
      <c r="G15" s="108">
        <v>313.99050064431003</v>
      </c>
      <c r="H15" s="108">
        <v>2926.0546731517097</v>
      </c>
      <c r="I15" s="108">
        <v>2879.1459736655102</v>
      </c>
    </row>
    <row r="16" spans="1:9" x14ac:dyDescent="0.2">
      <c r="A16" s="97" t="s">
        <v>140</v>
      </c>
      <c r="B16" s="111">
        <v>417.1</v>
      </c>
      <c r="C16" s="111">
        <v>470.8</v>
      </c>
      <c r="D16" s="111">
        <v>529.5</v>
      </c>
      <c r="E16" s="111">
        <v>454.3</v>
      </c>
      <c r="F16" s="109">
        <v>35.000659489750007</v>
      </c>
      <c r="G16" s="109">
        <v>43.346474681239997</v>
      </c>
      <c r="H16" s="109">
        <v>416.90661574283001</v>
      </c>
      <c r="I16" s="109">
        <v>401.18895404592001</v>
      </c>
    </row>
    <row r="17" spans="1:9" x14ac:dyDescent="0.2">
      <c r="A17" s="97" t="s">
        <v>141</v>
      </c>
      <c r="B17" s="111">
        <v>738.6</v>
      </c>
      <c r="C17" s="111">
        <v>861.6</v>
      </c>
      <c r="D17" s="111">
        <v>935.5</v>
      </c>
      <c r="E17" s="111">
        <v>815.2</v>
      </c>
      <c r="F17" s="109">
        <v>65.089744333049993</v>
      </c>
      <c r="G17" s="109">
        <v>80.497602317879995</v>
      </c>
      <c r="H17" s="109">
        <v>744.65196433536005</v>
      </c>
      <c r="I17" s="109">
        <v>727.22591534829996</v>
      </c>
    </row>
    <row r="18" spans="1:9" x14ac:dyDescent="0.2">
      <c r="A18" s="97" t="s">
        <v>142</v>
      </c>
      <c r="B18" s="111">
        <v>760.2</v>
      </c>
      <c r="C18" s="111">
        <v>910.7</v>
      </c>
      <c r="D18" s="111">
        <v>1028.5</v>
      </c>
      <c r="E18" s="111">
        <v>915.5</v>
      </c>
      <c r="F18" s="109">
        <v>72.605085154130009</v>
      </c>
      <c r="G18" s="109">
        <v>89.358812776120004</v>
      </c>
      <c r="H18" s="109">
        <v>838.65895036523</v>
      </c>
      <c r="I18" s="109">
        <v>820.06673080223004</v>
      </c>
    </row>
    <row r="19" spans="1:9" x14ac:dyDescent="0.2">
      <c r="A19" s="97" t="s">
        <v>143</v>
      </c>
      <c r="B19" s="111">
        <v>994.3</v>
      </c>
      <c r="C19" s="111">
        <v>1088.5999999999999</v>
      </c>
      <c r="D19" s="111">
        <v>1131.9000000000001</v>
      </c>
      <c r="E19" s="111">
        <v>1013</v>
      </c>
      <c r="F19" s="109">
        <v>77.990871941109987</v>
      </c>
      <c r="G19" s="109">
        <v>100.78761086907001</v>
      </c>
      <c r="H19" s="109">
        <v>925.83714270829</v>
      </c>
      <c r="I19" s="109">
        <v>930.66437346906014</v>
      </c>
    </row>
    <row r="20" spans="1:9" x14ac:dyDescent="0.2">
      <c r="A20" s="45" t="s">
        <v>144</v>
      </c>
      <c r="B20" s="152">
        <v>1778.5</v>
      </c>
      <c r="C20" s="152">
        <v>2728.6</v>
      </c>
      <c r="D20" s="152">
        <v>3361.5</v>
      </c>
      <c r="E20" s="152">
        <v>3133.7</v>
      </c>
      <c r="F20" s="108">
        <v>249.19392595080004</v>
      </c>
      <c r="G20" s="108">
        <v>339.98809358743</v>
      </c>
      <c r="H20" s="108">
        <v>2854.4954951157893</v>
      </c>
      <c r="I20" s="108">
        <v>3201.3728902692496</v>
      </c>
    </row>
    <row r="21" spans="1:9" x14ac:dyDescent="0.2">
      <c r="A21" s="97" t="s">
        <v>145</v>
      </c>
      <c r="B21" s="111">
        <v>392.2</v>
      </c>
      <c r="C21" s="111">
        <v>431.9</v>
      </c>
      <c r="D21" s="111">
        <v>508.9</v>
      </c>
      <c r="E21" s="111">
        <v>553</v>
      </c>
      <c r="F21" s="109">
        <v>44.253976324990006</v>
      </c>
      <c r="G21" s="109">
        <v>57.475196088130005</v>
      </c>
      <c r="H21" s="109">
        <v>507.72574642720997</v>
      </c>
      <c r="I21" s="109">
        <v>533.67363364598987</v>
      </c>
    </row>
    <row r="22" spans="1:9" x14ac:dyDescent="0.2">
      <c r="A22" s="97" t="s">
        <v>146</v>
      </c>
      <c r="B22" s="111">
        <v>240.4</v>
      </c>
      <c r="C22" s="111">
        <v>422.7</v>
      </c>
      <c r="D22" s="111">
        <v>487.8</v>
      </c>
      <c r="E22" s="111">
        <v>443.5</v>
      </c>
      <c r="F22" s="109">
        <v>36.608141798170003</v>
      </c>
      <c r="G22" s="109">
        <v>43.169053245200004</v>
      </c>
      <c r="H22" s="109">
        <v>404.04690627036001</v>
      </c>
      <c r="I22" s="109">
        <v>438.43423611978005</v>
      </c>
    </row>
    <row r="23" spans="1:9" x14ac:dyDescent="0.2">
      <c r="A23" s="97" t="s">
        <v>147</v>
      </c>
      <c r="B23" s="111">
        <v>65.7</v>
      </c>
      <c r="C23" s="111">
        <v>48</v>
      </c>
      <c r="D23" s="111">
        <v>60.6</v>
      </c>
      <c r="E23" s="111">
        <v>58.9</v>
      </c>
      <c r="F23" s="109">
        <v>4.0627100922400006</v>
      </c>
      <c r="G23" s="109">
        <v>5.6764040417199997</v>
      </c>
      <c r="H23" s="109">
        <v>54.038366740030007</v>
      </c>
      <c r="I23" s="109">
        <v>53.319880235009997</v>
      </c>
    </row>
    <row r="24" spans="1:9" x14ac:dyDescent="0.2">
      <c r="A24" s="97" t="s">
        <v>148</v>
      </c>
      <c r="B24" s="111">
        <v>329.7</v>
      </c>
      <c r="C24" s="111">
        <v>402.2</v>
      </c>
      <c r="D24" s="111">
        <v>512.79999999999995</v>
      </c>
      <c r="E24" s="111">
        <v>490.4</v>
      </c>
      <c r="F24" s="109">
        <v>39.707732172050001</v>
      </c>
      <c r="G24" s="109">
        <v>57.170935717520003</v>
      </c>
      <c r="H24" s="109">
        <v>443.7276153889801</v>
      </c>
      <c r="I24" s="109">
        <v>544.60879260258002</v>
      </c>
    </row>
    <row r="25" spans="1:9" x14ac:dyDescent="0.2">
      <c r="A25" s="97" t="s">
        <v>149</v>
      </c>
      <c r="B25" s="111">
        <v>361.3</v>
      </c>
      <c r="C25" s="111">
        <v>606.9</v>
      </c>
      <c r="D25" s="111">
        <v>856.2</v>
      </c>
      <c r="E25" s="111">
        <v>839.8</v>
      </c>
      <c r="F25" s="109">
        <v>67.816717138750022</v>
      </c>
      <c r="G25" s="109">
        <v>91.102838390199992</v>
      </c>
      <c r="H25" s="109">
        <v>759.86887900737008</v>
      </c>
      <c r="I25" s="109">
        <v>887.77068595161995</v>
      </c>
    </row>
    <row r="26" spans="1:9" x14ac:dyDescent="0.2">
      <c r="A26" s="97" t="s">
        <v>150</v>
      </c>
      <c r="B26" s="111">
        <v>145.1</v>
      </c>
      <c r="C26" s="111">
        <v>273.89999999999998</v>
      </c>
      <c r="D26" s="111">
        <v>364.7</v>
      </c>
      <c r="E26" s="111">
        <v>336.3</v>
      </c>
      <c r="F26" s="109">
        <v>28.034885500619996</v>
      </c>
      <c r="G26" s="109">
        <v>43.711425079509993</v>
      </c>
      <c r="H26" s="109">
        <v>306.56608287805</v>
      </c>
      <c r="I26" s="109">
        <v>364.94006874967999</v>
      </c>
    </row>
    <row r="27" spans="1:9" x14ac:dyDescent="0.2">
      <c r="A27" s="97" t="s">
        <v>151</v>
      </c>
      <c r="B27" s="111">
        <v>44.9</v>
      </c>
      <c r="C27" s="111">
        <v>63</v>
      </c>
      <c r="D27" s="111">
        <v>79.2</v>
      </c>
      <c r="E27" s="111">
        <v>75.7</v>
      </c>
      <c r="F27" s="109">
        <v>5.4537759325400001</v>
      </c>
      <c r="G27" s="109">
        <v>6.6130588024500003</v>
      </c>
      <c r="H27" s="109">
        <v>68.816849365850004</v>
      </c>
      <c r="I27" s="109">
        <v>69.950695487230007</v>
      </c>
    </row>
    <row r="28" spans="1:9" x14ac:dyDescent="0.2">
      <c r="A28" s="97" t="s">
        <v>152</v>
      </c>
      <c r="B28" s="111">
        <v>45.3</v>
      </c>
      <c r="C28" s="111">
        <v>72.2</v>
      </c>
      <c r="D28" s="111">
        <v>70.900000000000006</v>
      </c>
      <c r="E28" s="111">
        <v>74.099999999999994</v>
      </c>
      <c r="F28" s="109">
        <v>5.6547556058699993</v>
      </c>
      <c r="G28" s="109">
        <v>6.9264009843199998</v>
      </c>
      <c r="H28" s="109">
        <v>67.11402180943</v>
      </c>
      <c r="I28" s="109">
        <v>67.798238639100006</v>
      </c>
    </row>
    <row r="29" spans="1:9" x14ac:dyDescent="0.2">
      <c r="A29" s="97" t="s">
        <v>153</v>
      </c>
      <c r="B29" s="111">
        <v>75.400000000000006</v>
      </c>
      <c r="C29" s="111">
        <v>155.9</v>
      </c>
      <c r="D29" s="111">
        <v>160.30000000000001</v>
      </c>
      <c r="E29" s="111">
        <v>121.1</v>
      </c>
      <c r="F29" s="109">
        <v>8.705177742170001</v>
      </c>
      <c r="G29" s="109">
        <v>12.352229265669999</v>
      </c>
      <c r="H29" s="109">
        <v>111.54580344372002</v>
      </c>
      <c r="I29" s="109">
        <v>114.81961626665</v>
      </c>
    </row>
    <row r="30" spans="1:9" x14ac:dyDescent="0.2">
      <c r="A30" s="97" t="s">
        <v>154</v>
      </c>
      <c r="B30" s="111">
        <v>78.599999999999994</v>
      </c>
      <c r="C30" s="111">
        <v>252</v>
      </c>
      <c r="D30" s="111">
        <v>260</v>
      </c>
      <c r="E30" s="111">
        <v>140.80000000000001</v>
      </c>
      <c r="F30" s="109">
        <v>8.8960536434000002</v>
      </c>
      <c r="G30" s="109">
        <v>15.790551972709999</v>
      </c>
      <c r="H30" s="109">
        <v>131.04522378478998</v>
      </c>
      <c r="I30" s="109">
        <v>126.05704257161</v>
      </c>
    </row>
    <row r="31" spans="1:9" x14ac:dyDescent="0.2">
      <c r="A31" s="45" t="s">
        <v>155</v>
      </c>
      <c r="B31" s="152">
        <v>226.5</v>
      </c>
      <c r="C31" s="152">
        <v>205.1</v>
      </c>
      <c r="D31" s="152">
        <v>144.80000000000001</v>
      </c>
      <c r="E31" s="152">
        <v>105.2</v>
      </c>
      <c r="F31" s="108">
        <v>7.403609641360001</v>
      </c>
      <c r="G31" s="108">
        <v>18.912061999639995</v>
      </c>
      <c r="H31" s="108">
        <v>98.463969761690009</v>
      </c>
      <c r="I31" s="108">
        <v>120.72600958285</v>
      </c>
    </row>
    <row r="32" spans="1:9" x14ac:dyDescent="0.2">
      <c r="A32" s="45" t="s">
        <v>156</v>
      </c>
      <c r="B32" s="152">
        <v>69.7</v>
      </c>
      <c r="C32" s="152">
        <v>111.8</v>
      </c>
      <c r="D32" s="152">
        <v>145.69999999999999</v>
      </c>
      <c r="E32" s="152">
        <v>111.4</v>
      </c>
      <c r="F32" s="108">
        <v>6.6396782545899988</v>
      </c>
      <c r="G32" s="108">
        <v>8.7931902553400008</v>
      </c>
      <c r="H32" s="108">
        <v>101.55312210712</v>
      </c>
      <c r="I32" s="108">
        <v>96.648965779619999</v>
      </c>
    </row>
    <row r="33" spans="1:9" x14ac:dyDescent="0.2">
      <c r="A33" s="45" t="s">
        <v>157</v>
      </c>
      <c r="B33" s="152">
        <v>31.1</v>
      </c>
      <c r="C33" s="152">
        <v>44.2</v>
      </c>
      <c r="D33" s="152">
        <v>45.6</v>
      </c>
      <c r="E33" s="152">
        <v>44.2</v>
      </c>
      <c r="F33" s="108">
        <v>3.8197718145800001</v>
      </c>
      <c r="G33" s="108">
        <v>3.6728966614899994</v>
      </c>
      <c r="H33" s="108">
        <v>39.523142130769997</v>
      </c>
      <c r="I33" s="108">
        <v>41.938977998620004</v>
      </c>
    </row>
    <row r="34" spans="1:9" x14ac:dyDescent="0.2">
      <c r="A34" s="45" t="s">
        <v>158</v>
      </c>
      <c r="B34" s="152">
        <v>339.8</v>
      </c>
      <c r="C34" s="152">
        <v>598</v>
      </c>
      <c r="D34" s="152">
        <v>753.4</v>
      </c>
      <c r="E34" s="152">
        <v>592.79999999999995</v>
      </c>
      <c r="F34" s="108">
        <v>43.091028027159993</v>
      </c>
      <c r="G34" s="108">
        <v>64.577719933789993</v>
      </c>
      <c r="H34" s="108">
        <v>546.38712534022989</v>
      </c>
      <c r="I34" s="108">
        <v>585.35043723978004</v>
      </c>
    </row>
    <row r="35" spans="1:9" x14ac:dyDescent="0.2">
      <c r="A35" s="45" t="s">
        <v>159</v>
      </c>
      <c r="B35" s="152">
        <v>313.39999999999998</v>
      </c>
      <c r="C35" s="152">
        <v>594.79999999999995</v>
      </c>
      <c r="D35" s="152">
        <v>708.1</v>
      </c>
      <c r="E35" s="152">
        <v>552.1</v>
      </c>
      <c r="F35" s="108">
        <v>39.162746439849997</v>
      </c>
      <c r="G35" s="108">
        <v>47.687119371989994</v>
      </c>
      <c r="H35" s="108">
        <v>509.22454786563003</v>
      </c>
      <c r="I35" s="108">
        <v>459.76242691648997</v>
      </c>
    </row>
    <row r="36" spans="1:9" x14ac:dyDescent="0.2">
      <c r="A36" s="45" t="s">
        <v>160</v>
      </c>
      <c r="B36" s="152">
        <v>66.400000000000006</v>
      </c>
      <c r="C36" s="152">
        <v>85.2</v>
      </c>
      <c r="D36" s="152">
        <v>78.900000000000006</v>
      </c>
      <c r="E36" s="152">
        <v>74.8</v>
      </c>
      <c r="F36" s="108">
        <v>6.0888533113799994</v>
      </c>
      <c r="G36" s="108">
        <v>4.4045150279999996</v>
      </c>
      <c r="H36" s="108">
        <v>70.095266939480013</v>
      </c>
      <c r="I36" s="108">
        <v>47.107531398699997</v>
      </c>
    </row>
    <row r="37" spans="1:9" x14ac:dyDescent="0.2">
      <c r="A37" s="45" t="s">
        <v>161</v>
      </c>
      <c r="B37" s="152">
        <v>218.7</v>
      </c>
      <c r="C37" s="152">
        <v>353.6</v>
      </c>
      <c r="D37" s="152">
        <v>348.8</v>
      </c>
      <c r="E37" s="152">
        <v>210.8</v>
      </c>
      <c r="F37" s="108">
        <v>11.222372440260001</v>
      </c>
      <c r="G37" s="108">
        <v>30.565359472360001</v>
      </c>
      <c r="H37" s="108">
        <v>199.18379109924999</v>
      </c>
      <c r="I37" s="108">
        <v>182.58363107894999</v>
      </c>
    </row>
    <row r="38" spans="1:9" x14ac:dyDescent="0.2">
      <c r="A38" s="45" t="s">
        <v>162</v>
      </c>
      <c r="B38" s="152">
        <v>44.1</v>
      </c>
      <c r="C38" s="152">
        <v>88.4</v>
      </c>
      <c r="D38" s="152">
        <v>98</v>
      </c>
      <c r="E38" s="152">
        <v>97.1</v>
      </c>
      <c r="F38" s="108">
        <v>7.7279178050399997</v>
      </c>
      <c r="G38" s="108">
        <v>10.55661571231</v>
      </c>
      <c r="H38" s="108">
        <v>87.90882258389</v>
      </c>
      <c r="I38" s="108">
        <v>93.585907257919999</v>
      </c>
    </row>
    <row r="39" spans="1:9" x14ac:dyDescent="0.2">
      <c r="A39" s="45" t="s">
        <v>163</v>
      </c>
      <c r="B39" s="152">
        <v>596.79999999999995</v>
      </c>
      <c r="C39" s="152">
        <v>727</v>
      </c>
      <c r="D39" s="152">
        <v>788.1</v>
      </c>
      <c r="E39" s="152">
        <v>782.8</v>
      </c>
      <c r="F39" s="108">
        <v>54.105468519589969</v>
      </c>
      <c r="G39" s="108">
        <v>79.21416681744995</v>
      </c>
      <c r="H39" s="108">
        <v>740.28012315029002</v>
      </c>
      <c r="I39" s="108">
        <v>645.36139057650985</v>
      </c>
    </row>
    <row r="40" spans="1:9" ht="15" thickBot="1" x14ac:dyDescent="0.25">
      <c r="A40" s="12" t="s">
        <v>164</v>
      </c>
      <c r="B40" s="179">
        <v>23132.3</v>
      </c>
      <c r="C40" s="179">
        <v>29449.9</v>
      </c>
      <c r="D40" s="179">
        <v>31278.799999999999</v>
      </c>
      <c r="E40" s="179">
        <v>27332.799999999999</v>
      </c>
      <c r="F40" s="108">
        <v>2102.6662594541203</v>
      </c>
      <c r="G40" s="108">
        <v>3242.8986056955291</v>
      </c>
      <c r="H40" s="108">
        <v>25145.728202092392</v>
      </c>
      <c r="I40" s="108">
        <v>27093.37811790764</v>
      </c>
    </row>
    <row r="41" spans="1:9" ht="15" thickTop="1" x14ac:dyDescent="0.2">
      <c r="A41" s="360" t="s">
        <v>54</v>
      </c>
      <c r="B41" s="360"/>
      <c r="C41" s="360"/>
      <c r="D41" s="360"/>
      <c r="E41" s="360"/>
      <c r="F41" s="360"/>
      <c r="G41" s="360"/>
      <c r="H41" s="360"/>
      <c r="I41" s="360"/>
    </row>
    <row r="42" spans="1:9" x14ac:dyDescent="0.2">
      <c r="A42" s="5" t="s">
        <v>165</v>
      </c>
    </row>
    <row r="43" spans="1:9" ht="15" customHeight="1" x14ac:dyDescent="0.2">
      <c r="A43" s="158" t="s">
        <v>847</v>
      </c>
      <c r="B43" s="158"/>
      <c r="C43" s="158"/>
      <c r="D43" s="158"/>
      <c r="E43" s="158"/>
      <c r="F43" s="158"/>
      <c r="G43" s="158"/>
      <c r="H43" s="158"/>
      <c r="I43" s="158"/>
    </row>
    <row r="44" spans="1:9" x14ac:dyDescent="0.2">
      <c r="A44" s="40" t="s">
        <v>166</v>
      </c>
    </row>
    <row r="45" spans="1:9" x14ac:dyDescent="0.2">
      <c r="A45" s="5"/>
    </row>
  </sheetData>
  <mergeCells count="10">
    <mergeCell ref="A41:I41"/>
    <mergeCell ref="A1:I1"/>
    <mergeCell ref="A2:I2"/>
    <mergeCell ref="A3:A4"/>
    <mergeCell ref="B3:B4"/>
    <mergeCell ref="C3:C4"/>
    <mergeCell ref="D3:D4"/>
    <mergeCell ref="E3:E4"/>
    <mergeCell ref="F3:G3"/>
    <mergeCell ref="H3:I3"/>
  </mergeCells>
  <hyperlinks>
    <hyperlink ref="A43" r:id="rId1" display="http://www.sbp.org.pk/departments/stats/AdvanceNotice.pdf"/>
  </hyperlinks>
  <pageMargins left="0.7" right="0.7" top="0.75" bottom="0.75" header="0.3" footer="0.3"/>
  <pageSetup paperSize="9" scale="81" orientation="portrait"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22</vt:i4>
      </vt:variant>
    </vt:vector>
  </HeadingPairs>
  <TitlesOfParts>
    <vt:vector size="57" baseType="lpstr">
      <vt:lpstr>4.1</vt:lpstr>
      <vt:lpstr>4.1.1</vt:lpstr>
      <vt:lpstr>4.2</vt:lpstr>
      <vt:lpstr>4.3</vt:lpstr>
      <vt:lpstr>4.4</vt:lpstr>
      <vt:lpstr>4.5</vt:lpstr>
      <vt:lpstr>4.6</vt:lpstr>
      <vt:lpstr>4.7</vt:lpstr>
      <vt:lpstr>4.8</vt:lpstr>
      <vt:lpstr>4.9</vt:lpstr>
      <vt:lpstr>4.9.1</vt:lpstr>
      <vt:lpstr>4.10</vt:lpstr>
      <vt:lpstr>4.10.1</vt:lpstr>
      <vt:lpstr>4.11</vt:lpstr>
      <vt:lpstr>4.12</vt:lpstr>
      <vt:lpstr>4.13</vt:lpstr>
      <vt:lpstr>4.14</vt:lpstr>
      <vt:lpstr>4.15</vt:lpstr>
      <vt:lpstr>4.15.1</vt:lpstr>
      <vt:lpstr>4.16</vt:lpstr>
      <vt:lpstr>4.16.1</vt:lpstr>
      <vt:lpstr>4.17</vt:lpstr>
      <vt:lpstr>4.17.1</vt:lpstr>
      <vt:lpstr>4.18</vt:lpstr>
      <vt:lpstr>4.18.1</vt:lpstr>
      <vt:lpstr>4.18.2</vt:lpstr>
      <vt:lpstr>4.18.3</vt:lpstr>
      <vt:lpstr>4.19</vt:lpstr>
      <vt:lpstr>4.19.1</vt:lpstr>
      <vt:lpstr>4.19.2</vt:lpstr>
      <vt:lpstr>4.19.3</vt:lpstr>
      <vt:lpstr>4.20</vt:lpstr>
      <vt:lpstr>4.21</vt:lpstr>
      <vt:lpstr>4.22</vt:lpstr>
      <vt:lpstr>4.23</vt:lpstr>
      <vt:lpstr>'4.1'!Print_Area</vt:lpstr>
      <vt:lpstr>'4.1.1'!Print_Area</vt:lpstr>
      <vt:lpstr>'4.12'!Print_Area</vt:lpstr>
      <vt:lpstr>'4.13'!Print_Area</vt:lpstr>
      <vt:lpstr>'4.14'!Print_Area</vt:lpstr>
      <vt:lpstr>'4.15'!Print_Area</vt:lpstr>
      <vt:lpstr>'4.16'!Print_Area</vt:lpstr>
      <vt:lpstr>'4.16.1'!Print_Area</vt:lpstr>
      <vt:lpstr>'4.17'!Print_Area</vt:lpstr>
      <vt:lpstr>'4.17.1'!Print_Area</vt:lpstr>
      <vt:lpstr>'4.18'!Print_Area</vt:lpstr>
      <vt:lpstr>'4.18.1'!Print_Area</vt:lpstr>
      <vt:lpstr>'4.18.2'!Print_Area</vt:lpstr>
      <vt:lpstr>'4.18.3'!Print_Area</vt:lpstr>
      <vt:lpstr>'4.19'!Print_Area</vt:lpstr>
      <vt:lpstr>'4.19.1'!Print_Area</vt:lpstr>
      <vt:lpstr>'4.19.2'!Print_Area</vt:lpstr>
      <vt:lpstr>'4.23'!Print_Area</vt:lpstr>
      <vt:lpstr>'4.4'!Print_Area</vt:lpstr>
      <vt:lpstr>'4.6'!Print_Area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2024-06-27T08:10:49Z</cp:lastPrinted>
  <dcterms:created xsi:type="dcterms:W3CDTF">2024-02-01T10:44:38Z</dcterms:created>
  <dcterms:modified xsi:type="dcterms:W3CDTF">2024-07-01T10:17:50Z</dcterms:modified>
</cp:coreProperties>
</file>