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D:\IIP\8. IIP Publication\1. Saeed\2024\Publication 2024\Web files\"/>
    </mc:Choice>
  </mc:AlternateContent>
  <xr:revisionPtr revIDLastSave="0" documentId="13_ncr:1_{A3BF7084-1F48-43D1-9EA5-A900B29E37D1}" xr6:coauthVersionLast="47" xr6:coauthVersionMax="47" xr10:uidLastSave="{00000000-0000-0000-0000-000000000000}"/>
  <bookViews>
    <workbookView xWindow="-110" yWindow="-110" windowWidth="19420" windowHeight="11500" tabRatio="779" xr2:uid="{00000000-000D-0000-FFFF-FFFF00000000}"/>
  </bookViews>
  <sheets>
    <sheet name="1" sheetId="50" r:id="rId1"/>
    <sheet name="2.1" sheetId="2" r:id="rId2"/>
    <sheet name="2.2" sheetId="28" r:id="rId3"/>
    <sheet name="2.3" sheetId="3" r:id="rId4"/>
    <sheet name="2.4" sheetId="5" r:id="rId5"/>
    <sheet name="2.5" sheetId="6" r:id="rId6"/>
    <sheet name="2.6" sheetId="7" r:id="rId7"/>
    <sheet name="2.7" sheetId="26" r:id="rId8"/>
    <sheet name="3.1" sheetId="8" r:id="rId9"/>
    <sheet name="3.2" sheetId="10" r:id="rId10"/>
    <sheet name="4.1" sheetId="47" r:id="rId11"/>
    <sheet name="4.2" sheetId="48" r:id="rId12"/>
    <sheet name="5" sheetId="49" r:id="rId13"/>
    <sheet name="6.1" sheetId="63" r:id="rId14"/>
    <sheet name="6.2" sheetId="64" r:id="rId15"/>
    <sheet name="6.3" sheetId="65" r:id="rId16"/>
    <sheet name="6.4" sheetId="66" r:id="rId17"/>
    <sheet name="6.5" sheetId="67" r:id="rId18"/>
    <sheet name="7" sheetId="68" r:id="rId19"/>
  </sheets>
  <definedNames>
    <definedName name="_xlnm._FilterDatabase" localSheetId="1" hidden="1">'2.1'!#REF!</definedName>
    <definedName name="_xlnm._FilterDatabase" localSheetId="3" hidden="1">'2.3'!$Q$6:$Y$25</definedName>
    <definedName name="_xlnm._FilterDatabase" localSheetId="8" hidden="1">'3.1'!#REF!</definedName>
    <definedName name="_xlnm._FilterDatabase" localSheetId="14" hidden="1">'6.2'!$A$1:$H$58</definedName>
    <definedName name="_xlnm.Print_Area" localSheetId="0">'1'!$A$2:$I$47</definedName>
    <definedName name="_xlnm.Print_Area" localSheetId="1">'2.1'!$A$1:$K$60</definedName>
    <definedName name="_xlnm.Print_Area" localSheetId="2">'2.2'!$A$1:$I$59</definedName>
    <definedName name="_xlnm.Print_Area" localSheetId="3">'2.3'!$A$1:$K$59</definedName>
    <definedName name="_xlnm.Print_Area" localSheetId="4">'2.4'!$A$1:$K$58</definedName>
    <definedName name="_xlnm.Print_Area" localSheetId="5">'2.5'!$A$1:$S$57</definedName>
    <definedName name="_xlnm.Print_Area" localSheetId="6">'2.6'!$A$1:$R$57</definedName>
    <definedName name="_xlnm.Print_Area" localSheetId="7">'2.7'!$A$1:$D$61</definedName>
    <definedName name="_xlnm.Print_Area" localSheetId="8">'3.1'!$A$1:$K$55</definedName>
    <definedName name="_xlnm.Print_Area" localSheetId="9">'3.2'!$A$1:$I$59</definedName>
    <definedName name="_xlnm.Print_Area" localSheetId="10">'4.1'!$A$1:$K$52</definedName>
    <definedName name="_xlnm.Print_Area" localSheetId="12">'5'!$A$1:$K$44</definedName>
    <definedName name="_xlnm.Print_Area" localSheetId="13">'6.1'!$A$1:$I$59</definedName>
    <definedName name="_xlnm.Print_Area" localSheetId="16">'6.4'!$A$1:$C$59</definedName>
    <definedName name="_xlnm.Print_Area" localSheetId="17">'6.5'!$A$1:$D$57</definedName>
    <definedName name="Table4" localSheetId="1">#REF!</definedName>
    <definedName name="Table4" localSheetId="3">#REF!</definedName>
    <definedName name="Table4" localSheetId="4">#REF!</definedName>
    <definedName name="Table4" localSheetId="5">#REF!</definedName>
    <definedName name="Table4" localSheetId="6">#REF!</definedName>
    <definedName name="Table4" localSheetId="7">#REF!</definedName>
    <definedName name="Table4" localSheetId="8">#REF!</definedName>
    <definedName name="Table4" localSheetId="9">#REF!</definedName>
    <definedName name="Table4" localSheetId="10">#REF!</definedName>
    <definedName name="Table4" localSheetId="11">#REF!</definedName>
    <definedName name="Table4" localSheetId="12">#REF!</definedName>
    <definedName name="Table4" localSheetId="13">#REF!</definedName>
    <definedName name="Table4" localSheetId="14">#REF!</definedName>
    <definedName name="Table4" localSheetId="15">#REF!</definedName>
    <definedName name="Table4" localSheetId="16">#REF!</definedName>
    <definedName name="Table4" localSheetId="17">#REF!</definedName>
    <definedName name="Table4">#REF!</definedName>
    <definedName name="Table5" localSheetId="1">#REF!</definedName>
    <definedName name="Table5" localSheetId="3">#REF!</definedName>
    <definedName name="Table5" localSheetId="4">#REF!</definedName>
    <definedName name="Table5" localSheetId="5">#REF!</definedName>
    <definedName name="Table5" localSheetId="6">#REF!</definedName>
    <definedName name="Table5" localSheetId="7">#REF!</definedName>
    <definedName name="Table5" localSheetId="8">#REF!</definedName>
    <definedName name="Table5" localSheetId="9">#REF!</definedName>
    <definedName name="Table5" localSheetId="10">#REF!</definedName>
    <definedName name="Table5" localSheetId="11">#REF!</definedName>
    <definedName name="Table5" localSheetId="12">#REF!</definedName>
    <definedName name="Table5" localSheetId="13">#REF!</definedName>
    <definedName name="Table5" localSheetId="14">#REF!</definedName>
    <definedName name="Table5" localSheetId="15">#REF!</definedName>
    <definedName name="Table5" localSheetId="16">#REF!</definedName>
    <definedName name="Table5" localSheetId="17">#REF!</definedName>
    <definedName name="Table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I55" i="5" l="1"/>
  <c r="C5" i="67" l="1"/>
  <c r="K4" i="2" l="1"/>
  <c r="D4" i="2"/>
  <c r="D4" i="47" l="1"/>
  <c r="B4" i="28"/>
  <c r="C5" i="65"/>
  <c r="B4" i="10"/>
  <c r="D4" i="5"/>
  <c r="B4" i="48"/>
  <c r="B4" i="64"/>
  <c r="D4" i="8"/>
  <c r="C4" i="63"/>
  <c r="D4" i="3"/>
  <c r="D5" i="49"/>
  <c r="K4" i="3"/>
  <c r="I4" i="28"/>
  <c r="J5" i="65"/>
  <c r="I4" i="10"/>
  <c r="D4" i="26"/>
  <c r="K5" i="49"/>
  <c r="I4" i="48"/>
  <c r="K4" i="47"/>
  <c r="H4" i="64"/>
  <c r="K4" i="8"/>
  <c r="K4" i="5"/>
  <c r="I4" i="63"/>
  <c r="B1" i="67" l="1"/>
  <c r="B1" i="65"/>
  <c r="A1" i="63"/>
  <c r="A1" i="49"/>
  <c r="A1" i="47"/>
  <c r="A1" i="8"/>
  <c r="M13" i="47" l="1"/>
  <c r="N13" i="47" s="1"/>
  <c r="U50" i="7"/>
  <c r="U30" i="7"/>
  <c r="U21" i="7"/>
  <c r="V6" i="6" l="1"/>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 i="6"/>
  <c r="M30" i="47" l="1"/>
  <c r="N30" i="47" s="1"/>
  <c r="M32" i="8"/>
  <c r="L32" i="8" s="1"/>
  <c r="O32" i="8"/>
  <c r="M31" i="8"/>
  <c r="O31" i="8"/>
  <c r="N26" i="5"/>
  <c r="M26" i="5" s="1"/>
  <c r="O26" i="5"/>
  <c r="N31" i="8" l="1"/>
  <c r="L31" i="8"/>
  <c r="N32" i="8"/>
  <c r="M51" i="8" l="1"/>
  <c r="N51" i="8" s="1"/>
  <c r="N55" i="5"/>
  <c r="M55" i="5" s="1"/>
  <c r="N53" i="5"/>
  <c r="M53" i="5" s="1"/>
  <c r="N52" i="5"/>
  <c r="M52" i="5" s="1"/>
  <c r="N51" i="5"/>
  <c r="M51" i="5" s="1"/>
  <c r="N50" i="5"/>
  <c r="M50" i="5" s="1"/>
  <c r="N47" i="5"/>
  <c r="M47" i="5" s="1"/>
  <c r="N49" i="5"/>
  <c r="M49" i="5" s="1"/>
  <c r="N46" i="5"/>
  <c r="M46" i="5" s="1"/>
  <c r="N45" i="5"/>
  <c r="M45" i="5" s="1"/>
  <c r="N48" i="5"/>
  <c r="M48" i="5" s="1"/>
  <c r="N44" i="5"/>
  <c r="M44" i="5" s="1"/>
  <c r="N43" i="5"/>
  <c r="M43" i="5" s="1"/>
  <c r="N40" i="5"/>
  <c r="M40" i="5" s="1"/>
  <c r="N35" i="5"/>
  <c r="M35" i="5" s="1"/>
  <c r="N38" i="5"/>
  <c r="M38" i="5" s="1"/>
  <c r="N39" i="5"/>
  <c r="M39" i="5" s="1"/>
  <c r="N37" i="5"/>
  <c r="M37" i="5" s="1"/>
  <c r="N36" i="5"/>
  <c r="M36" i="5" s="1"/>
  <c r="N34" i="5"/>
  <c r="M34" i="5" s="1"/>
  <c r="N33" i="5"/>
  <c r="M33" i="5" s="1"/>
  <c r="N28" i="5"/>
  <c r="M28" i="5" s="1"/>
  <c r="N22" i="5"/>
  <c r="M22" i="5" s="1"/>
  <c r="N24" i="5"/>
  <c r="M24" i="5" s="1"/>
  <c r="N25" i="5"/>
  <c r="M25" i="5" s="1"/>
  <c r="N23" i="5"/>
  <c r="M23" i="5" s="1"/>
  <c r="N19" i="5"/>
  <c r="M19" i="5" s="1"/>
  <c r="N13" i="5"/>
  <c r="M13" i="5" s="1"/>
  <c r="N18" i="5"/>
  <c r="M18" i="5" s="1"/>
  <c r="N17" i="5"/>
  <c r="M17" i="5" s="1"/>
  <c r="N16" i="5"/>
  <c r="M16" i="5" s="1"/>
  <c r="N15" i="5"/>
  <c r="M15" i="5" s="1"/>
  <c r="N14" i="5"/>
  <c r="M14" i="5" s="1"/>
  <c r="N12" i="5"/>
  <c r="M12" i="5" s="1"/>
  <c r="N11" i="5"/>
  <c r="M11" i="5" s="1"/>
  <c r="N10" i="5"/>
  <c r="M10" i="5" s="1"/>
  <c r="U6" i="7" l="1"/>
  <c r="V6" i="7" s="1"/>
  <c r="U7" i="7"/>
  <c r="V7" i="7" s="1"/>
  <c r="U8" i="7"/>
  <c r="V8" i="7" s="1"/>
  <c r="U9" i="7"/>
  <c r="V9" i="7" s="1"/>
  <c r="U10" i="7"/>
  <c r="V10" i="7" s="1"/>
  <c r="U11" i="7"/>
  <c r="V11" i="7" s="1"/>
  <c r="U12" i="7"/>
  <c r="V12" i="7" s="1"/>
  <c r="U13" i="7"/>
  <c r="V13" i="7" s="1"/>
  <c r="U14" i="7"/>
  <c r="V14" i="7" s="1"/>
  <c r="U15" i="7"/>
  <c r="V15" i="7" s="1"/>
  <c r="U16" i="7"/>
  <c r="V16" i="7" s="1"/>
  <c r="U17" i="7"/>
  <c r="V17" i="7" s="1"/>
  <c r="U18" i="7"/>
  <c r="V18" i="7" s="1"/>
  <c r="U19" i="7"/>
  <c r="V19" i="7" s="1"/>
  <c r="U20" i="7"/>
  <c r="V20" i="7" s="1"/>
  <c r="V21" i="7"/>
  <c r="U22" i="7"/>
  <c r="V22" i="7" s="1"/>
  <c r="U23" i="7"/>
  <c r="V23" i="7" s="1"/>
  <c r="U24" i="7"/>
  <c r="V24" i="7" s="1"/>
  <c r="U25" i="7"/>
  <c r="V25" i="7" s="1"/>
  <c r="U26" i="7"/>
  <c r="V26" i="7" s="1"/>
  <c r="U27" i="7"/>
  <c r="V27" i="7" s="1"/>
  <c r="U28" i="7"/>
  <c r="V28" i="7" s="1"/>
  <c r="U29" i="7"/>
  <c r="V29" i="7" s="1"/>
  <c r="V30" i="7"/>
  <c r="U31" i="7"/>
  <c r="V31" i="7" s="1"/>
  <c r="U32" i="7"/>
  <c r="V32" i="7" s="1"/>
  <c r="U33" i="7"/>
  <c r="V33" i="7" s="1"/>
  <c r="U34" i="7"/>
  <c r="V34" i="7" s="1"/>
  <c r="U35" i="7"/>
  <c r="V35" i="7" s="1"/>
  <c r="U36" i="7"/>
  <c r="V36" i="7" s="1"/>
  <c r="U37" i="7"/>
  <c r="V37" i="7" s="1"/>
  <c r="U38" i="7"/>
  <c r="V38" i="7" s="1"/>
  <c r="U39" i="7"/>
  <c r="V39" i="7" s="1"/>
  <c r="U40" i="7"/>
  <c r="V40" i="7" s="1"/>
  <c r="U41" i="7"/>
  <c r="V41" i="7" s="1"/>
  <c r="U42" i="7"/>
  <c r="V42" i="7" s="1"/>
  <c r="U43" i="7"/>
  <c r="V43" i="7" s="1"/>
  <c r="U44" i="7"/>
  <c r="V44" i="7" s="1"/>
  <c r="U45" i="7"/>
  <c r="V45" i="7" s="1"/>
  <c r="U46" i="7"/>
  <c r="V46" i="7" s="1"/>
  <c r="U47" i="7"/>
  <c r="V47" i="7" s="1"/>
  <c r="U48" i="7"/>
  <c r="V48" i="7" s="1"/>
  <c r="U49" i="7"/>
  <c r="V49" i="7" s="1"/>
  <c r="V50" i="7"/>
  <c r="U51" i="7"/>
  <c r="V51" i="7" s="1"/>
  <c r="U52" i="7"/>
  <c r="V52" i="7" s="1"/>
  <c r="U53" i="7"/>
  <c r="V53" i="7" s="1"/>
  <c r="U54" i="7"/>
  <c r="V54" i="7" s="1"/>
  <c r="U5" i="7"/>
  <c r="V5" i="7" s="1"/>
  <c r="O49" i="5"/>
  <c r="N27" i="5"/>
  <c r="M27" i="5" s="1"/>
  <c r="O51" i="8" l="1"/>
  <c r="O42" i="8"/>
  <c r="O38" i="8"/>
  <c r="O43" i="8"/>
  <c r="O44" i="8"/>
  <c r="O45" i="8"/>
  <c r="O46" i="8"/>
  <c r="O47" i="8"/>
  <c r="O49" i="8"/>
  <c r="M41" i="8"/>
  <c r="L41" i="8" s="1"/>
  <c r="O41" i="8"/>
  <c r="N41" i="8" l="1"/>
  <c r="M22" i="47" l="1"/>
  <c r="N22" i="47" s="1"/>
  <c r="M10" i="47"/>
  <c r="O13" i="5"/>
  <c r="O23" i="5"/>
  <c r="O25" i="5"/>
  <c r="O24" i="5"/>
  <c r="O22" i="5"/>
  <c r="O28" i="5"/>
  <c r="O33" i="5"/>
  <c r="O34" i="5"/>
  <c r="O36" i="5"/>
  <c r="O37" i="5"/>
  <c r="O39" i="5"/>
  <c r="O38" i="5"/>
  <c r="O35" i="5"/>
  <c r="O40" i="5"/>
  <c r="O43" i="5"/>
  <c r="O44" i="5"/>
  <c r="O45" i="5"/>
  <c r="O48" i="5"/>
  <c r="O47" i="5"/>
  <c r="O51" i="5"/>
  <c r="O50" i="5"/>
  <c r="O52" i="5"/>
  <c r="O46" i="5"/>
  <c r="O53" i="5"/>
  <c r="O10" i="5"/>
  <c r="O11" i="5"/>
  <c r="O12" i="5"/>
  <c r="O16" i="5"/>
  <c r="O14" i="5"/>
  <c r="O17" i="5"/>
  <c r="O18" i="5"/>
  <c r="O15" i="5"/>
  <c r="O19" i="5"/>
  <c r="O27" i="5" l="1"/>
  <c r="F48" i="26" l="1"/>
  <c r="F53" i="26"/>
  <c r="F57" i="26"/>
  <c r="F55" i="26"/>
  <c r="F56" i="26"/>
  <c r="F46" i="26"/>
  <c r="F50" i="26"/>
  <c r="F54" i="26"/>
  <c r="F49" i="26"/>
  <c r="F47" i="26"/>
  <c r="F52" i="26"/>
  <c r="F8" i="26"/>
  <c r="N21" i="5" l="1"/>
  <c r="M21" i="5" s="1"/>
  <c r="N9" i="5"/>
  <c r="M9" i="5" s="1"/>
  <c r="N32" i="5"/>
  <c r="M32" i="5" s="1"/>
  <c r="N42" i="5"/>
  <c r="M42" i="5" s="1"/>
  <c r="O21" i="5"/>
  <c r="O42" i="5"/>
  <c r="O32" i="5"/>
  <c r="O9" i="5"/>
  <c r="O55" i="5" l="1"/>
  <c r="O48" i="8" l="1"/>
  <c r="O40" i="8"/>
  <c r="M8" i="48" l="1"/>
  <c r="M9" i="48"/>
  <c r="N9" i="48" s="1"/>
  <c r="M10" i="48"/>
  <c r="N10" i="48" s="1"/>
  <c r="M11" i="48"/>
  <c r="N11" i="48" s="1"/>
  <c r="M12" i="48"/>
  <c r="N12" i="48" s="1"/>
  <c r="M13" i="48"/>
  <c r="N13" i="48" s="1"/>
  <c r="M14" i="48"/>
  <c r="N14" i="48" s="1"/>
  <c r="M15" i="48"/>
  <c r="N15" i="48" s="1"/>
  <c r="M16" i="48"/>
  <c r="N16" i="48" s="1"/>
  <c r="M17" i="48"/>
  <c r="N17" i="48" s="1"/>
  <c r="M18" i="48"/>
  <c r="N18" i="48" s="1"/>
  <c r="M19" i="48"/>
  <c r="N19" i="48" s="1"/>
  <c r="M20" i="48"/>
  <c r="N20" i="48" s="1"/>
  <c r="M21" i="48"/>
  <c r="N21" i="48" s="1"/>
  <c r="M22" i="48"/>
  <c r="N22" i="48" s="1"/>
  <c r="M23" i="48"/>
  <c r="N23" i="48" s="1"/>
  <c r="M24" i="48"/>
  <c r="N24" i="48" s="1"/>
  <c r="M25" i="48"/>
  <c r="N25" i="48" s="1"/>
  <c r="M26" i="48"/>
  <c r="N26" i="48" s="1"/>
  <c r="M27" i="48"/>
  <c r="N27" i="48" s="1"/>
  <c r="M28" i="48"/>
  <c r="N28" i="48" s="1"/>
  <c r="M29" i="48"/>
  <c r="N29" i="48" s="1"/>
  <c r="M31" i="48"/>
  <c r="N31" i="48" s="1"/>
  <c r="M32" i="48"/>
  <c r="N32" i="48" s="1"/>
  <c r="M34" i="48"/>
  <c r="N34" i="48" s="1"/>
  <c r="M35" i="48"/>
  <c r="N35" i="48" s="1"/>
  <c r="M36" i="48"/>
  <c r="N36" i="48" s="1"/>
  <c r="M38" i="48"/>
  <c r="N38" i="48" s="1"/>
  <c r="M39" i="48"/>
  <c r="N39" i="48" s="1"/>
  <c r="M40" i="48"/>
  <c r="N40" i="48" s="1"/>
  <c r="M41" i="48"/>
  <c r="N41" i="48" s="1"/>
  <c r="M42" i="48"/>
  <c r="N42" i="48" s="1"/>
  <c r="M43" i="48"/>
  <c r="N43" i="48" s="1"/>
  <c r="M44" i="48"/>
  <c r="N44" i="48" s="1"/>
  <c r="M45" i="48"/>
  <c r="N45" i="48" s="1"/>
  <c r="M47" i="48"/>
  <c r="N47" i="48" s="1"/>
  <c r="M49" i="48"/>
  <c r="N49" i="48" s="1"/>
  <c r="M50" i="48"/>
  <c r="N50" i="48" s="1"/>
  <c r="M51" i="48"/>
  <c r="N51" i="48" s="1"/>
  <c r="M52" i="48"/>
  <c r="N52" i="48" s="1"/>
  <c r="M53" i="48"/>
  <c r="N53" i="48" s="1"/>
  <c r="M54" i="48"/>
  <c r="N54" i="48" s="1"/>
  <c r="M55" i="48"/>
  <c r="N55" i="48" s="1"/>
  <c r="M56" i="48"/>
  <c r="N56" i="48" s="1"/>
  <c r="N8" i="48"/>
  <c r="M7" i="48"/>
  <c r="N7" i="48" s="1"/>
  <c r="N46" i="49" l="1"/>
  <c r="K56" i="48"/>
  <c r="L56" i="48" s="1"/>
  <c r="K55" i="48"/>
  <c r="L55" i="48" s="1"/>
  <c r="K54" i="48"/>
  <c r="L54" i="48" s="1"/>
  <c r="K53" i="48"/>
  <c r="L53" i="48" s="1"/>
  <c r="K52" i="48"/>
  <c r="L52" i="48" s="1"/>
  <c r="K51" i="48"/>
  <c r="L51" i="48" s="1"/>
  <c r="K50" i="48"/>
  <c r="L50" i="48" s="1"/>
  <c r="K49" i="48"/>
  <c r="L49" i="48" s="1"/>
  <c r="K48" i="48"/>
  <c r="K47" i="48"/>
  <c r="L47" i="48" s="1"/>
  <c r="K45" i="48"/>
  <c r="L45" i="48" s="1"/>
  <c r="K44" i="48"/>
  <c r="L44" i="48" s="1"/>
  <c r="K43" i="48"/>
  <c r="L43" i="48" s="1"/>
  <c r="K42" i="48"/>
  <c r="L42" i="48" s="1"/>
  <c r="K41" i="48"/>
  <c r="L41" i="48" s="1"/>
  <c r="K40" i="48"/>
  <c r="L40" i="48" s="1"/>
  <c r="K39" i="48"/>
  <c r="L39" i="48" s="1"/>
  <c r="K38" i="48"/>
  <c r="L38" i="48" s="1"/>
  <c r="K37" i="48"/>
  <c r="L37" i="48" s="1"/>
  <c r="K36" i="48"/>
  <c r="L36" i="48" s="1"/>
  <c r="K35" i="48"/>
  <c r="L35" i="48" s="1"/>
  <c r="K34" i="48"/>
  <c r="L34" i="48" s="1"/>
  <c r="M33" i="48"/>
  <c r="N33" i="48" s="1"/>
  <c r="K32" i="48"/>
  <c r="L32" i="48" s="1"/>
  <c r="K31" i="48"/>
  <c r="L31" i="48" s="1"/>
  <c r="K30" i="48"/>
  <c r="K29" i="48"/>
  <c r="L29" i="48" s="1"/>
  <c r="K28" i="48"/>
  <c r="L28" i="48" s="1"/>
  <c r="K27" i="48"/>
  <c r="L27" i="48" s="1"/>
  <c r="K26" i="48"/>
  <c r="L26" i="48" s="1"/>
  <c r="K25" i="48"/>
  <c r="L25" i="48" s="1"/>
  <c r="K24" i="48"/>
  <c r="L24" i="48" s="1"/>
  <c r="K23" i="48"/>
  <c r="L23" i="48" s="1"/>
  <c r="K22" i="48"/>
  <c r="L22" i="48" s="1"/>
  <c r="K21" i="48"/>
  <c r="L21" i="48" s="1"/>
  <c r="K20" i="48"/>
  <c r="L20" i="48" s="1"/>
  <c r="K19" i="48"/>
  <c r="L19" i="48" s="1"/>
  <c r="K18" i="48"/>
  <c r="L18" i="48" s="1"/>
  <c r="K17" i="48"/>
  <c r="L17" i="48" s="1"/>
  <c r="K16" i="48"/>
  <c r="L16" i="48" s="1"/>
  <c r="K15" i="48"/>
  <c r="L15" i="48" s="1"/>
  <c r="K14" i="48"/>
  <c r="L14" i="48" s="1"/>
  <c r="K13" i="48"/>
  <c r="L13" i="48" s="1"/>
  <c r="K12" i="48"/>
  <c r="L12" i="48" s="1"/>
  <c r="K11" i="48"/>
  <c r="L11" i="48" s="1"/>
  <c r="K10" i="48"/>
  <c r="L10" i="48" s="1"/>
  <c r="K9" i="48"/>
  <c r="L9" i="48" s="1"/>
  <c r="K8" i="48"/>
  <c r="L8" i="48" s="1"/>
  <c r="K7" i="48"/>
  <c r="L7" i="48" s="1"/>
  <c r="M47" i="47"/>
  <c r="N47" i="47" s="1"/>
  <c r="M45" i="47"/>
  <c r="N45" i="47" s="1"/>
  <c r="M44" i="47"/>
  <c r="N44" i="47" s="1"/>
  <c r="M40" i="47"/>
  <c r="N40" i="47" s="1"/>
  <c r="M42" i="47"/>
  <c r="N42" i="47" s="1"/>
  <c r="M39" i="47"/>
  <c r="N39" i="47" s="1"/>
  <c r="M41" i="47"/>
  <c r="N41" i="47" s="1"/>
  <c r="M43" i="47"/>
  <c r="N43" i="47" s="1"/>
  <c r="M36" i="47"/>
  <c r="N36" i="47" s="1"/>
  <c r="M35" i="47"/>
  <c r="N35" i="47" s="1"/>
  <c r="M37" i="47"/>
  <c r="N37" i="47" s="1"/>
  <c r="M32" i="47"/>
  <c r="N32" i="47" s="1"/>
  <c r="M31" i="47"/>
  <c r="N31" i="47" s="1"/>
  <c r="M29" i="47"/>
  <c r="N29" i="47" s="1"/>
  <c r="M28" i="47"/>
  <c r="N28" i="47" s="1"/>
  <c r="M24" i="47"/>
  <c r="N24" i="47" s="1"/>
  <c r="M21" i="47"/>
  <c r="N21" i="47" s="1"/>
  <c r="M23" i="47"/>
  <c r="N23" i="47" s="1"/>
  <c r="N20" i="47"/>
  <c r="M17" i="47"/>
  <c r="N17" i="47" s="1"/>
  <c r="M16" i="47"/>
  <c r="N16" i="47" s="1"/>
  <c r="M12" i="47"/>
  <c r="N12" i="47" s="1"/>
  <c r="M15" i="47"/>
  <c r="N15" i="47" s="1"/>
  <c r="M14" i="47"/>
  <c r="N14" i="47" s="1"/>
  <c r="N10" i="47"/>
  <c r="M11" i="47"/>
  <c r="N11" i="47" s="1"/>
  <c r="M34" i="47" l="1"/>
  <c r="N34" i="47" s="1"/>
  <c r="M38" i="47"/>
  <c r="N38" i="47" s="1"/>
  <c r="K46" i="48"/>
  <c r="L46" i="48" s="1"/>
  <c r="M19" i="47"/>
  <c r="N19" i="47" s="1"/>
  <c r="M27" i="47"/>
  <c r="N27" i="47" s="1"/>
  <c r="M46" i="48"/>
  <c r="N46" i="48" s="1"/>
  <c r="M37" i="48"/>
  <c r="N37" i="48" s="1"/>
  <c r="M48" i="48"/>
  <c r="N48" i="48" s="1"/>
  <c r="K33" i="48"/>
  <c r="L33" i="48" s="1"/>
  <c r="M30" i="48"/>
  <c r="N30" i="48" s="1"/>
  <c r="L48" i="48"/>
  <c r="L30" i="48"/>
  <c r="M26" i="47" l="1"/>
  <c r="N26" i="47" s="1"/>
  <c r="K57" i="48"/>
  <c r="L57" i="48" s="1"/>
  <c r="M57" i="48"/>
  <c r="N57" i="48" s="1"/>
  <c r="M48" i="47" l="1"/>
  <c r="N48" i="47" s="1"/>
  <c r="M37" i="8"/>
  <c r="N37" i="8" s="1"/>
  <c r="M42" i="8"/>
  <c r="N42" i="8" s="1"/>
  <c r="M38" i="8"/>
  <c r="N38" i="8" s="1"/>
  <c r="M40" i="8"/>
  <c r="N40" i="8" s="1"/>
  <c r="M43" i="8"/>
  <c r="N43" i="8" s="1"/>
  <c r="M45" i="8"/>
  <c r="N45" i="8" s="1"/>
  <c r="M46" i="8"/>
  <c r="N46" i="8" s="1"/>
  <c r="M44" i="8"/>
  <c r="N44" i="8" s="1"/>
  <c r="M47" i="8"/>
  <c r="N47" i="8" s="1"/>
  <c r="M48" i="8"/>
  <c r="N48" i="8" s="1"/>
  <c r="M49" i="8"/>
  <c r="N49" i="8" s="1"/>
  <c r="L42" i="8" l="1"/>
  <c r="M9" i="8" l="1"/>
  <c r="L9" i="8" s="1"/>
  <c r="K7" i="10" l="1"/>
  <c r="L7" i="10" s="1"/>
  <c r="K11" i="10"/>
  <c r="L11" i="10" s="1"/>
  <c r="K9" i="10"/>
  <c r="L9" i="10" s="1"/>
  <c r="K10" i="10"/>
  <c r="L10" i="10" s="1"/>
  <c r="K8" i="10"/>
  <c r="L8" i="10" s="1"/>
  <c r="M15" i="8" l="1"/>
  <c r="N15" i="8" s="1"/>
  <c r="L15" i="8" l="1"/>
  <c r="O19" i="8" l="1"/>
  <c r="O21" i="8"/>
  <c r="O22" i="8"/>
  <c r="O26" i="8"/>
  <c r="O27" i="8"/>
  <c r="O29" i="8"/>
  <c r="O28" i="8"/>
  <c r="O30" i="8"/>
  <c r="O33" i="8"/>
  <c r="O36" i="8"/>
  <c r="O39" i="8"/>
  <c r="O37" i="8"/>
  <c r="O9" i="8"/>
  <c r="O14" i="8"/>
  <c r="O12" i="8"/>
  <c r="O10" i="8"/>
  <c r="O11" i="8"/>
  <c r="O13" i="8"/>
  <c r="O15" i="8"/>
  <c r="O20" i="8"/>
  <c r="O18" i="8"/>
  <c r="M39" i="8" l="1"/>
  <c r="N39" i="8" s="1"/>
  <c r="L40" i="8"/>
  <c r="M36" i="8"/>
  <c r="N36" i="8" s="1"/>
  <c r="M33" i="8"/>
  <c r="N33" i="8" s="1"/>
  <c r="M26" i="8"/>
  <c r="M22" i="8"/>
  <c r="N22" i="8" s="1"/>
  <c r="M27" i="8"/>
  <c r="M29" i="8"/>
  <c r="M28" i="8"/>
  <c r="M30" i="8"/>
  <c r="L38" i="8"/>
  <c r="M18" i="8"/>
  <c r="N18" i="8" s="1"/>
  <c r="M19" i="8"/>
  <c r="N19" i="8" s="1"/>
  <c r="M21" i="8"/>
  <c r="N21" i="8" s="1"/>
  <c r="N30" i="8" l="1"/>
  <c r="L30" i="8"/>
  <c r="N29" i="8"/>
  <c r="L29" i="8"/>
  <c r="N28" i="8"/>
  <c r="L28" i="8"/>
  <c r="N27" i="8"/>
  <c r="L27" i="8"/>
  <c r="N26" i="8"/>
  <c r="L26" i="8"/>
  <c r="L18" i="8"/>
  <c r="L22" i="8"/>
  <c r="L19" i="8"/>
  <c r="L21" i="8"/>
  <c r="L39" i="8"/>
  <c r="L37" i="8"/>
  <c r="L36" i="8"/>
  <c r="L33" i="8"/>
  <c r="L43" i="8"/>
  <c r="L45" i="8" l="1"/>
  <c r="L46" i="8" l="1"/>
  <c r="L44" i="8" l="1"/>
  <c r="L47" i="8" l="1"/>
  <c r="L48" i="8" l="1"/>
  <c r="K28" i="10" l="1"/>
  <c r="L28" i="10" s="1"/>
  <c r="K36" i="10"/>
  <c r="L36" i="10" s="1"/>
  <c r="K41" i="10"/>
  <c r="L41" i="10" s="1"/>
  <c r="K14" i="10"/>
  <c r="L14" i="10" s="1"/>
  <c r="K16" i="10"/>
  <c r="L16" i="10" s="1"/>
  <c r="K20" i="10"/>
  <c r="L20" i="10" s="1"/>
  <c r="K25" i="10"/>
  <c r="L25" i="10" s="1"/>
  <c r="K26" i="10"/>
  <c r="L26" i="10" s="1"/>
  <c r="K31" i="10"/>
  <c r="L31" i="10" s="1"/>
  <c r="K32" i="10"/>
  <c r="L32" i="10" s="1"/>
  <c r="K39" i="10"/>
  <c r="L39" i="10" s="1"/>
  <c r="K42" i="10"/>
  <c r="L42" i="10" s="1"/>
  <c r="K43" i="10"/>
  <c r="L43" i="10" s="1"/>
  <c r="K44" i="10"/>
  <c r="L44" i="10" s="1"/>
  <c r="K47" i="10"/>
  <c r="L47" i="10" s="1"/>
  <c r="K49" i="10"/>
  <c r="L49" i="10" s="1"/>
  <c r="K52" i="10"/>
  <c r="L52" i="10" s="1"/>
  <c r="K54" i="10"/>
  <c r="L54" i="10" s="1"/>
  <c r="K55" i="10"/>
  <c r="L55" i="10" s="1"/>
  <c r="K56" i="10"/>
  <c r="L56" i="10" s="1"/>
  <c r="K13" i="10"/>
  <c r="L13" i="10" s="1"/>
  <c r="K15" i="10"/>
  <c r="L15" i="10" s="1"/>
  <c r="K17" i="10"/>
  <c r="L17" i="10" s="1"/>
  <c r="K18" i="10"/>
  <c r="L18" i="10" s="1"/>
  <c r="K19" i="10"/>
  <c r="L19" i="10" s="1"/>
  <c r="K21" i="10"/>
  <c r="L21" i="10" s="1"/>
  <c r="K22" i="10"/>
  <c r="L22" i="10" s="1"/>
  <c r="K23" i="10"/>
  <c r="L23" i="10" s="1"/>
  <c r="K24" i="10"/>
  <c r="L24" i="10" s="1"/>
  <c r="K27" i="10"/>
  <c r="L27" i="10" s="1"/>
  <c r="K29" i="10"/>
  <c r="L29" i="10" s="1"/>
  <c r="K34" i="10"/>
  <c r="L34" i="10" s="1"/>
  <c r="K35" i="10"/>
  <c r="L35" i="10" s="1"/>
  <c r="K38" i="10"/>
  <c r="L38" i="10" s="1"/>
  <c r="K40" i="10"/>
  <c r="L40" i="10" s="1"/>
  <c r="K45" i="10"/>
  <c r="L45" i="10" s="1"/>
  <c r="K50" i="10"/>
  <c r="L50" i="10" s="1"/>
  <c r="K51" i="10"/>
  <c r="L51" i="10" s="1"/>
  <c r="K53" i="10"/>
  <c r="L53" i="10" s="1"/>
  <c r="K12" i="10"/>
  <c r="L12" i="10" s="1"/>
  <c r="K37" i="10" l="1"/>
  <c r="L37" i="10" s="1"/>
  <c r="K33" i="10"/>
  <c r="L33" i="10" s="1"/>
  <c r="K46" i="10" l="1"/>
  <c r="L46" i="10" s="1"/>
  <c r="K48" i="10"/>
  <c r="L48" i="10" s="1"/>
  <c r="K30" i="10"/>
  <c r="L30" i="10" s="1"/>
  <c r="M20" i="8"/>
  <c r="N20" i="8" s="1"/>
  <c r="M14" i="8"/>
  <c r="N14" i="8" s="1"/>
  <c r="M12" i="8"/>
  <c r="N12" i="8" s="1"/>
  <c r="M10" i="8"/>
  <c r="N10" i="8" s="1"/>
  <c r="M11" i="8"/>
  <c r="N11" i="8" s="1"/>
  <c r="M13" i="8"/>
  <c r="N13" i="8" s="1"/>
  <c r="L20" i="8" l="1"/>
  <c r="L11" i="8"/>
  <c r="L12" i="8"/>
  <c r="L13" i="8"/>
  <c r="L14" i="8"/>
  <c r="L10" i="8"/>
  <c r="N9" i="8"/>
  <c r="O17" i="8"/>
  <c r="L51" i="8" l="1"/>
  <c r="O25" i="8"/>
  <c r="M25" i="8"/>
  <c r="N25" i="8" s="1"/>
  <c r="M17" i="8"/>
  <c r="N17" i="8" s="1"/>
  <c r="U55" i="7" l="1"/>
  <c r="V55" i="7" s="1"/>
  <c r="L17" i="8"/>
  <c r="L25" i="8"/>
  <c r="O8" i="5" l="1"/>
  <c r="N31" i="5" l="1"/>
  <c r="M31" i="5" s="1"/>
  <c r="N8" i="5" l="1"/>
  <c r="M8" i="5" s="1"/>
  <c r="N56" i="5" l="1"/>
  <c r="M56" i="5" s="1"/>
  <c r="O24" i="8" l="1"/>
  <c r="O35" i="8"/>
  <c r="O52" i="8" l="1"/>
  <c r="M35" i="8"/>
  <c r="N35" i="8" s="1"/>
  <c r="L49" i="8"/>
  <c r="L35" i="8" l="1"/>
  <c r="M24" i="8" l="1"/>
  <c r="N24" i="8" s="1"/>
  <c r="M52" i="8" l="1"/>
  <c r="N52" i="8" s="1"/>
  <c r="L24" i="8"/>
  <c r="L52" i="8" l="1"/>
  <c r="O56" i="5" l="1"/>
  <c r="O31" i="5"/>
  <c r="T32" i="6" l="1"/>
  <c r="U32" i="6" s="1"/>
  <c r="T48" i="6"/>
  <c r="U48" i="6" s="1"/>
  <c r="T17" i="6"/>
  <c r="U17" i="6" s="1"/>
  <c r="T49" i="6"/>
  <c r="U49" i="6" s="1"/>
  <c r="T39" i="6"/>
  <c r="U39" i="6" s="1"/>
  <c r="T55" i="6"/>
  <c r="T12" i="6"/>
  <c r="U12" i="6" s="1"/>
  <c r="T52" i="6"/>
  <c r="U52" i="6" s="1"/>
  <c r="T6" i="6"/>
  <c r="U6" i="6" s="1"/>
  <c r="T22" i="6"/>
  <c r="U22" i="6" s="1"/>
  <c r="T38" i="6"/>
  <c r="U38" i="6" s="1"/>
  <c r="T54" i="6"/>
  <c r="U54" i="6" s="1"/>
  <c r="T19" i="6"/>
  <c r="U19" i="6" s="1"/>
  <c r="T35" i="6"/>
  <c r="U35" i="6" s="1"/>
  <c r="T51" i="6"/>
  <c r="U51" i="6" s="1"/>
  <c r="T16" i="6"/>
  <c r="U16" i="6" s="1"/>
  <c r="T28" i="6"/>
  <c r="U28" i="6" s="1"/>
  <c r="T33" i="6"/>
  <c r="U33" i="6" s="1"/>
  <c r="T47" i="6"/>
  <c r="U47" i="6" s="1"/>
  <c r="T20" i="6"/>
  <c r="U20" i="6" s="1"/>
  <c r="T36" i="6"/>
  <c r="U36" i="6" s="1"/>
  <c r="T44" i="6"/>
  <c r="U44" i="6" s="1"/>
  <c r="T21" i="6"/>
  <c r="U21" i="6" s="1"/>
  <c r="T29" i="6"/>
  <c r="U29" i="6" s="1"/>
  <c r="T53" i="6"/>
  <c r="U53" i="6" s="1"/>
  <c r="T14" i="6"/>
  <c r="U14" i="6" s="1"/>
  <c r="T18" i="6"/>
  <c r="U18" i="6" s="1"/>
  <c r="T30" i="6"/>
  <c r="U30" i="6" s="1"/>
  <c r="T34" i="6"/>
  <c r="U34" i="6" s="1"/>
  <c r="T46" i="6"/>
  <c r="U46" i="6" s="1"/>
  <c r="T50" i="6"/>
  <c r="U50" i="6" s="1"/>
  <c r="T11" i="6"/>
  <c r="U11" i="6" s="1"/>
  <c r="T15" i="6"/>
  <c r="U15" i="6" s="1"/>
  <c r="T27" i="6"/>
  <c r="U27" i="6" s="1"/>
  <c r="T31" i="6"/>
  <c r="U31" i="6" s="1"/>
  <c r="T43" i="6"/>
  <c r="U43" i="6" s="1"/>
  <c r="T8" i="6"/>
  <c r="U8" i="6" s="1"/>
  <c r="T24" i="6"/>
  <c r="U24" i="6" s="1"/>
  <c r="T40" i="6"/>
  <c r="U40" i="6" s="1"/>
  <c r="T9" i="6"/>
  <c r="U9" i="6" s="1"/>
  <c r="T13" i="6"/>
  <c r="U13" i="6" s="1"/>
  <c r="T25" i="6"/>
  <c r="U25" i="6" s="1"/>
  <c r="T41" i="6"/>
  <c r="U41" i="6" s="1"/>
  <c r="T45" i="6"/>
  <c r="U45" i="6" s="1"/>
  <c r="T10" i="6"/>
  <c r="U10" i="6" s="1"/>
  <c r="T26" i="6"/>
  <c r="U26" i="6" s="1"/>
  <c r="T42" i="6"/>
  <c r="U42" i="6" s="1"/>
  <c r="T7" i="6"/>
  <c r="U7" i="6" s="1"/>
  <c r="T23" i="6"/>
  <c r="U23" i="6" s="1"/>
  <c r="T37" i="6"/>
  <c r="U37" i="6" s="1"/>
  <c r="U55" i="6" l="1"/>
  <c r="T5" i="6"/>
  <c r="U5" i="6" s="1"/>
</calcChain>
</file>

<file path=xl/sharedStrings.xml><?xml version="1.0" encoding="utf-8"?>
<sst xmlns="http://schemas.openxmlformats.org/spreadsheetml/2006/main" count="1072" uniqueCount="339">
  <si>
    <t>2. Food Packaging</t>
  </si>
  <si>
    <t>28. Trade</t>
  </si>
  <si>
    <t xml:space="preserve">     a)  Thermal</t>
  </si>
  <si>
    <t>36. Others</t>
  </si>
  <si>
    <t>34. Social Services</t>
  </si>
  <si>
    <t>33. Financial Business</t>
  </si>
  <si>
    <t>30. Transport</t>
  </si>
  <si>
    <t>10. Chemicals</t>
  </si>
  <si>
    <t>6. Textiles</t>
  </si>
  <si>
    <t>15. Pharmaceuticals &amp; OTC Products</t>
  </si>
  <si>
    <t>27. Construction</t>
  </si>
  <si>
    <t>31. Storage Facilities</t>
  </si>
  <si>
    <t>19. Ceramicas</t>
  </si>
  <si>
    <t>16. Cosmetics</t>
  </si>
  <si>
    <t>14. Oil &amp; Gas Explorations</t>
  </si>
  <si>
    <t>35. Personal Services</t>
  </si>
  <si>
    <t xml:space="preserve">     b)  Cars</t>
  </si>
  <si>
    <t>21. Metal Products</t>
  </si>
  <si>
    <t>17. Fertilizers</t>
  </si>
  <si>
    <t>12. Petroleum Refining</t>
  </si>
  <si>
    <t xml:space="preserve">       a)  Telecommunications</t>
  </si>
  <si>
    <t xml:space="preserve">            iii)  IT Services</t>
  </si>
  <si>
    <t>22. Machinery Other than Electrical</t>
  </si>
  <si>
    <t>1. Food</t>
  </si>
  <si>
    <t>8. Leather and Leather Products</t>
  </si>
  <si>
    <t>13. Mining &amp; Quarying</t>
  </si>
  <si>
    <t xml:space="preserve">     a)  Electronics-Consumer/House</t>
  </si>
  <si>
    <t>3. Beverages</t>
  </si>
  <si>
    <t>4. Tobacco &amp; Cigarettes</t>
  </si>
  <si>
    <t xml:space="preserve">     a)  Motorcycles</t>
  </si>
  <si>
    <t>18. Cement</t>
  </si>
  <si>
    <t>7. Paper &amp; Pulp</t>
  </si>
  <si>
    <t>23. Electrical Machinery</t>
  </si>
  <si>
    <t>5. Sugar</t>
  </si>
  <si>
    <t>9. Rubber and Rubber Products</t>
  </si>
  <si>
    <t xml:space="preserve">     b)  Hydel</t>
  </si>
  <si>
    <t>20. Basic Metals</t>
  </si>
  <si>
    <t>11. Petro Chemicals</t>
  </si>
  <si>
    <t>29. Tourism</t>
  </si>
  <si>
    <t>(Million US$)</t>
  </si>
  <si>
    <t>Economic Group</t>
  </si>
  <si>
    <t xml:space="preserve">Changes in Position </t>
  </si>
  <si>
    <t>Transactions</t>
  </si>
  <si>
    <t>Valuation Changes</t>
  </si>
  <si>
    <t>Other Changes</t>
  </si>
  <si>
    <t>Increase</t>
  </si>
  <si>
    <t>Decrease</t>
  </si>
  <si>
    <t>Net</t>
  </si>
  <si>
    <t>Price Changes</t>
  </si>
  <si>
    <t>Exchange Rate Changes</t>
  </si>
  <si>
    <t>24. Electronics</t>
  </si>
  <si>
    <t xml:space="preserve">     b)  Industrial</t>
  </si>
  <si>
    <t>25. Transport Equipment(Automoblies)</t>
  </si>
  <si>
    <t xml:space="preserve">     c)  Buses, Trucks, Vans &amp; Train</t>
  </si>
  <si>
    <t>26. Power</t>
  </si>
  <si>
    <t xml:space="preserve">     c)  Coal</t>
  </si>
  <si>
    <t>32. Communications</t>
  </si>
  <si>
    <t xml:space="preserve">       b)  Information Technology</t>
  </si>
  <si>
    <t xml:space="preserve">            i)  Software Development</t>
  </si>
  <si>
    <t xml:space="preserve">            ii)  Hardware Development</t>
  </si>
  <si>
    <t xml:space="preserve">       c)  Postal and Courier Service</t>
  </si>
  <si>
    <t>Total</t>
  </si>
  <si>
    <t>State Bank of Pakistan</t>
  </si>
  <si>
    <t>Region/Country</t>
  </si>
  <si>
    <t>Developed Countries</t>
  </si>
  <si>
    <t>European Union</t>
  </si>
  <si>
    <t>U.K</t>
  </si>
  <si>
    <t>Netherlands</t>
  </si>
  <si>
    <t>Germany</t>
  </si>
  <si>
    <t>Ireland</t>
  </si>
  <si>
    <t>Austria</t>
  </si>
  <si>
    <t>Sweden</t>
  </si>
  <si>
    <t>France</t>
  </si>
  <si>
    <t>Luxembourg</t>
  </si>
  <si>
    <t>Malta</t>
  </si>
  <si>
    <t>Others</t>
  </si>
  <si>
    <t>Other  Developed Countries</t>
  </si>
  <si>
    <t>Switzerland</t>
  </si>
  <si>
    <t>U.S.A</t>
  </si>
  <si>
    <t>Japan</t>
  </si>
  <si>
    <t>Australia</t>
  </si>
  <si>
    <t>Norway</t>
  </si>
  <si>
    <t>Developing Economies</t>
  </si>
  <si>
    <t>Middle East</t>
  </si>
  <si>
    <t>U.A.E</t>
  </si>
  <si>
    <t>Saudi Arabia</t>
  </si>
  <si>
    <t>Bahrain</t>
  </si>
  <si>
    <t>Kuwait</t>
  </si>
  <si>
    <t>Oman</t>
  </si>
  <si>
    <t>Lebanon</t>
  </si>
  <si>
    <t>Qatar</t>
  </si>
  <si>
    <t>Other Developing Countries</t>
  </si>
  <si>
    <t>Mauritius</t>
  </si>
  <si>
    <t>China</t>
  </si>
  <si>
    <t>Malaysia</t>
  </si>
  <si>
    <t>Singapore</t>
  </si>
  <si>
    <t>Bahamas</t>
  </si>
  <si>
    <t>Libya</t>
  </si>
  <si>
    <t>Korea</t>
  </si>
  <si>
    <t>2.5 Foreign Direct Investment in Pakistan by Economic Group &amp; Country - Stock</t>
  </si>
  <si>
    <t>Economic Group/Country</t>
  </si>
  <si>
    <t xml:space="preserve"> 1. Food</t>
  </si>
  <si>
    <t xml:space="preserve"> 2. Food Packaging</t>
  </si>
  <si>
    <t xml:space="preserve"> 3. Beverages</t>
  </si>
  <si>
    <t xml:space="preserve"> 4. Tobacco &amp; Cigarettes</t>
  </si>
  <si>
    <t xml:space="preserve"> 5. Sugar</t>
  </si>
  <si>
    <t xml:space="preserve"> 6. Textiles</t>
  </si>
  <si>
    <t xml:space="preserve"> 7. Paper &amp; Pulp</t>
  </si>
  <si>
    <t xml:space="preserve"> 8. Leather and Leather Products</t>
  </si>
  <si>
    <t xml:space="preserve"> 9. Rubber and Rubber Products</t>
  </si>
  <si>
    <t>13. Mining &amp; Quarrying</t>
  </si>
  <si>
    <t>19. Ceramics</t>
  </si>
  <si>
    <t xml:space="preserve">    a) Consumer/Household</t>
  </si>
  <si>
    <t xml:space="preserve">    b) Industrial</t>
  </si>
  <si>
    <t>25. Transport Equipment(Automobiles)</t>
  </si>
  <si>
    <t xml:space="preserve">    a) Motorcycles</t>
  </si>
  <si>
    <t xml:space="preserve">    b) Cars</t>
  </si>
  <si>
    <t xml:space="preserve">    c) Buses, Trucks, Vans &amp; Trail</t>
  </si>
  <si>
    <t xml:space="preserve">    a) Thermal</t>
  </si>
  <si>
    <t xml:space="preserve">    b) Hydel</t>
  </si>
  <si>
    <t xml:space="preserve">    c) Coal Based</t>
  </si>
  <si>
    <t xml:space="preserve">    a) Telecommunications</t>
  </si>
  <si>
    <t xml:space="preserve">    b) Information Technology</t>
  </si>
  <si>
    <t xml:space="preserve">       i)   Software Development</t>
  </si>
  <si>
    <t xml:space="preserve">       ii)  Hardware Development</t>
  </si>
  <si>
    <t xml:space="preserve">       iii) IT Services</t>
  </si>
  <si>
    <t xml:space="preserve">    c) Postal and Courier Services</t>
  </si>
  <si>
    <t>Italy</t>
  </si>
  <si>
    <t>3.1 Direct Investment Abroad by Region/Country</t>
  </si>
  <si>
    <t>Belgium</t>
  </si>
  <si>
    <t>Bermuda</t>
  </si>
  <si>
    <t>Bangladesh</t>
  </si>
  <si>
    <t>Sri Lanka</t>
  </si>
  <si>
    <t>Turkey</t>
  </si>
  <si>
    <t>Afghanistan</t>
  </si>
  <si>
    <t>Maldives</t>
  </si>
  <si>
    <t>3.2 Direct Investment Abroad by Investor's Economic Group</t>
  </si>
  <si>
    <t>Economic   Group</t>
  </si>
  <si>
    <t>Denmark</t>
  </si>
  <si>
    <t>Kenya</t>
  </si>
  <si>
    <t>Liberia</t>
  </si>
  <si>
    <t>British Virgin Islands</t>
  </si>
  <si>
    <t>7.  Reserve Assets</t>
  </si>
  <si>
    <t>DESCRIPTION</t>
  </si>
  <si>
    <t>1. Monetary Gold</t>
  </si>
  <si>
    <t xml:space="preserve"> Weight in Million Troy Ounces </t>
  </si>
  <si>
    <t>Value of gold (Per Troy Ounces)*</t>
  </si>
  <si>
    <t>2. Special Drawing Rights</t>
  </si>
  <si>
    <t>3. Reserve Position in the fund</t>
  </si>
  <si>
    <t>Changes in Positions reflecting</t>
  </si>
  <si>
    <t>Net Change</t>
  </si>
  <si>
    <t xml:space="preserve">Exchange Rate Changes </t>
  </si>
  <si>
    <t>A. Assets</t>
  </si>
  <si>
    <t>2. Portfolio investment</t>
  </si>
  <si>
    <t>2.2 Debt securities</t>
  </si>
  <si>
    <t>4. Other investment</t>
  </si>
  <si>
    <t>5. Reserve assets</t>
  </si>
  <si>
    <t>5.1 Monetary gold</t>
  </si>
  <si>
    <t>5.2 Special drawing rights</t>
  </si>
  <si>
    <t>B. Liabilities</t>
  </si>
  <si>
    <t>6.1  External Debt by Sector, Maturity and Type</t>
  </si>
  <si>
    <t>Sector/Maturity/Type</t>
  </si>
  <si>
    <t>Changes in Position Reflecting</t>
  </si>
  <si>
    <t>General government</t>
  </si>
  <si>
    <t>Short-term</t>
  </si>
  <si>
    <t>Money market instruments</t>
  </si>
  <si>
    <t>Loans</t>
  </si>
  <si>
    <t>Trade credits</t>
  </si>
  <si>
    <t>Other debt liabilities</t>
  </si>
  <si>
    <t>Long-term</t>
  </si>
  <si>
    <t>Bonds and notes</t>
  </si>
  <si>
    <t>Monetary authorities</t>
  </si>
  <si>
    <t>Currency and deposits</t>
  </si>
  <si>
    <t>Banks</t>
  </si>
  <si>
    <t>Others sector</t>
  </si>
  <si>
    <t>Direct investment: Intercompany lending</t>
  </si>
  <si>
    <t>Debt liabilities to affiliated enterprises</t>
  </si>
  <si>
    <t>Debt liabilities to direct investors</t>
  </si>
  <si>
    <t>Gross External Debt</t>
  </si>
  <si>
    <t xml:space="preserve">    6.2 External Debt by Creditors</t>
  </si>
  <si>
    <t xml:space="preserve"> Creditors</t>
  </si>
  <si>
    <t>1. Multilaterals</t>
  </si>
  <si>
    <t>ADB</t>
  </si>
  <si>
    <t>IBRD</t>
  </si>
  <si>
    <t>IDA</t>
  </si>
  <si>
    <t>EIB</t>
  </si>
  <si>
    <t xml:space="preserve">IDB </t>
  </si>
  <si>
    <t>IDB (ST)</t>
  </si>
  <si>
    <t>IFAD</t>
  </si>
  <si>
    <t>IFC</t>
  </si>
  <si>
    <t>NORD. DEV. FUND</t>
  </si>
  <si>
    <t>NORD. I. BANK</t>
  </si>
  <si>
    <t>OPEC</t>
  </si>
  <si>
    <t>a) Paris Club Countries</t>
  </si>
  <si>
    <t>Canada</t>
  </si>
  <si>
    <t>Finland</t>
  </si>
  <si>
    <t>Netherlands (NCM)</t>
  </si>
  <si>
    <t>Russia</t>
  </si>
  <si>
    <t>Spain</t>
  </si>
  <si>
    <t xml:space="preserve">   b) Non Paris Club Countries</t>
  </si>
  <si>
    <t>6.4 Disbursements of External Debt by Creditors</t>
  </si>
  <si>
    <t>Creditors</t>
  </si>
  <si>
    <t>Paris Club</t>
  </si>
  <si>
    <t>U.K.</t>
  </si>
  <si>
    <t>U.S.A.</t>
  </si>
  <si>
    <t>Other Bilateral</t>
  </si>
  <si>
    <t xml:space="preserve">   Turkey</t>
  </si>
  <si>
    <t xml:space="preserve"> U.A.E.</t>
  </si>
  <si>
    <t>Multilaterals</t>
  </si>
  <si>
    <t>IMF</t>
  </si>
  <si>
    <t>IDB(Long Term)</t>
  </si>
  <si>
    <t>IDB(Short Term)</t>
  </si>
  <si>
    <t>Nordic Development Fund</t>
  </si>
  <si>
    <t>Nordic Investment Bank</t>
  </si>
  <si>
    <t>Bond Holders</t>
  </si>
  <si>
    <t>6.5 External Debt Servicing by Creditors</t>
  </si>
  <si>
    <t>Principal</t>
  </si>
  <si>
    <t>Interest</t>
  </si>
  <si>
    <t xml:space="preserve">   IMF</t>
  </si>
  <si>
    <t>IDB (Long Term)</t>
  </si>
  <si>
    <t>IDB (Short Term)</t>
  </si>
  <si>
    <t>NORDIC DEV FUND</t>
  </si>
  <si>
    <t>NORDIC INV BANK</t>
  </si>
  <si>
    <t>Instruments</t>
  </si>
  <si>
    <t>Debt Securities</t>
  </si>
  <si>
    <t>* For marketable debt securities</t>
  </si>
  <si>
    <t>+ Included in other liabilities in IIP statement</t>
  </si>
  <si>
    <t>Poland</t>
  </si>
  <si>
    <t>2. Bilateral (a+b)</t>
  </si>
  <si>
    <t xml:space="preserve">Singapore </t>
  </si>
  <si>
    <t>* value in US$ as per London Bullion Market</t>
  </si>
  <si>
    <t xml:space="preserve">    Total</t>
  </si>
  <si>
    <t xml:space="preserve"> </t>
  </si>
  <si>
    <t xml:space="preserve">   PIB(local currency)</t>
  </si>
  <si>
    <t xml:space="preserve">   T.Bs (local currency)</t>
  </si>
  <si>
    <t>3. Figure 0.0 represents less than 50,000 US$</t>
  </si>
  <si>
    <t>2. Debt servicing of Dev. Funds have been added in respective countries.</t>
  </si>
  <si>
    <t>5. Portfolio Investment Abroad by Region/Country</t>
  </si>
  <si>
    <t>International investment position - Net</t>
  </si>
  <si>
    <t>1. Direct investment</t>
  </si>
  <si>
    <t>1.1 Equity and investment fund shares</t>
  </si>
  <si>
    <t>1.2 Debt instruments</t>
  </si>
  <si>
    <t>2.1 Equity and investment fund shares</t>
  </si>
  <si>
    <t>4.1 Other equity</t>
  </si>
  <si>
    <t>4.2 Currency and deposits</t>
  </si>
  <si>
    <t xml:space="preserve">4.3 Loans </t>
  </si>
  <si>
    <t xml:space="preserve">4.4 Insurance, pension, and standardized guarantee schemes </t>
  </si>
  <si>
    <t xml:space="preserve">4.5 Trade credit and advances </t>
  </si>
  <si>
    <t>4.6 Other accounts receivable</t>
  </si>
  <si>
    <t>5.3 Reserve position in the fund</t>
  </si>
  <si>
    <t>5.4 Other reserve assets</t>
  </si>
  <si>
    <t>4.3 Loans</t>
  </si>
  <si>
    <t xml:space="preserve">4.6 Other accounts payable  </t>
  </si>
  <si>
    <t>4.7 Special drawing rights  (Net incurrence of liabilities)</t>
  </si>
  <si>
    <t>IIP Components</t>
  </si>
  <si>
    <t>(Million US $)</t>
  </si>
  <si>
    <t>4.2 Foreign Portfolio Investment (Equity and Investment fund shares) in Pakistan by Economic Group</t>
  </si>
  <si>
    <t>Stock as on</t>
  </si>
  <si>
    <t>4. Other reserve assets</t>
  </si>
  <si>
    <t>4.1 Currency and deposits</t>
  </si>
  <si>
    <t>4.2 Securities</t>
  </si>
  <si>
    <t xml:space="preserve">4.3 Financial derivatives </t>
  </si>
  <si>
    <t>4.4 Other claims</t>
  </si>
  <si>
    <t>2.2 Foreign Direct Investment in Pakistan by Economic Group</t>
  </si>
  <si>
    <t>2.1 Foreign Direct Investment in Pakistan by Region/Country</t>
  </si>
  <si>
    <r>
      <t>Unspecified</t>
    </r>
    <r>
      <rPr>
        <b/>
        <vertAlign val="superscript"/>
        <sz val="8"/>
        <rFont val="Times New Roman"/>
        <family val="1"/>
      </rPr>
      <t>a</t>
    </r>
  </si>
  <si>
    <t xml:space="preserve"> 2.3 Foreign Direct Investment in Pakistan - Equity and Investment Fund Shares &amp; Region/Country</t>
  </si>
  <si>
    <t>2.4 Foreign Direct Investment in Pakistan - Debt Instruments &amp; Region/Country</t>
  </si>
  <si>
    <t>2.7 Foreign Direct Investment in Pakistan by Ultimate Controlling Parent - Stock</t>
  </si>
  <si>
    <r>
      <t>Unspecified</t>
    </r>
    <r>
      <rPr>
        <b/>
        <i/>
        <vertAlign val="superscript"/>
        <sz val="8"/>
        <rFont val="Times New Roman"/>
        <family val="1"/>
      </rPr>
      <t>a</t>
    </r>
  </si>
  <si>
    <t xml:space="preserve">Notes: </t>
  </si>
  <si>
    <t xml:space="preserve"> (Million US$)</t>
  </si>
  <si>
    <t xml:space="preserve"> *Other Changes</t>
  </si>
  <si>
    <t xml:space="preserve"> *Price Changes</t>
  </si>
  <si>
    <t xml:space="preserve">**Other Adjustments </t>
  </si>
  <si>
    <t>n.a.</t>
  </si>
  <si>
    <t>Cayman Islands</t>
  </si>
  <si>
    <t>Note:</t>
  </si>
  <si>
    <r>
      <rPr>
        <b/>
        <sz val="8"/>
        <rFont val="Times New Roman"/>
        <family val="1"/>
      </rPr>
      <t>Note:</t>
    </r>
    <r>
      <rPr>
        <sz val="8"/>
        <rFont val="Times New Roman"/>
        <family val="1"/>
      </rPr>
      <t xml:space="preserve"> 0.0  Figure less than 50,000 US$</t>
    </r>
  </si>
  <si>
    <r>
      <rPr>
        <b/>
        <sz val="8"/>
        <rFont val="Times New Roman"/>
        <family val="1"/>
      </rPr>
      <t>Note:</t>
    </r>
    <r>
      <rPr>
        <sz val="8"/>
        <rFont val="Times New Roman"/>
        <family val="1"/>
      </rPr>
      <t xml:space="preserve">  0.0  Figure less than 50,000 US$</t>
    </r>
  </si>
  <si>
    <t xml:space="preserve"> a. Unspecified includes IFIs and countries not specified elsewhere.</t>
  </si>
  <si>
    <t xml:space="preserve">a Unspecified includes IFIs and countries not specified elsewhere.    </t>
  </si>
  <si>
    <t>4.1 Foreign Portfolio Investment (Equity and Investment Fund Shares) in Pakistan by Region/Country</t>
  </si>
  <si>
    <t>% Share 2018</t>
  </si>
  <si>
    <r>
      <rPr>
        <b/>
        <sz val="8"/>
        <rFont val="Times New Roman"/>
        <family val="1"/>
      </rPr>
      <t>Note:-</t>
    </r>
    <r>
      <rPr>
        <sz val="8"/>
        <rFont val="Times New Roman"/>
        <family val="1"/>
      </rPr>
      <t xml:space="preserve"> In BPM6 direct investment is presented on an assets and liabilities basis, unlike on directional principle in BPM5. This will increase both the net acquisition of financial assets and the net incurrence of liabilities, although the net IIP will not be affected. R:Revised</t>
    </r>
  </si>
  <si>
    <t>3. Financial derivatives and employee stock options</t>
  </si>
  <si>
    <t>3. Financial derivativesand employee stock options</t>
  </si>
  <si>
    <r>
      <rPr>
        <b/>
        <sz val="8"/>
        <color indexed="8"/>
        <rFont val="Times New Roman"/>
        <family val="1"/>
      </rPr>
      <t xml:space="preserve">Note: </t>
    </r>
    <r>
      <rPr>
        <sz val="8"/>
        <color indexed="8"/>
        <rFont val="Times New Roman"/>
        <family val="1"/>
      </rPr>
      <t>0.0 Indicates figures less than 50,000 US$.</t>
    </r>
  </si>
  <si>
    <r>
      <rPr>
        <b/>
        <sz val="8"/>
        <color indexed="8"/>
        <rFont val="Times New Roman"/>
        <family val="1"/>
      </rPr>
      <t>Note:</t>
    </r>
    <r>
      <rPr>
        <sz val="8"/>
        <color indexed="8"/>
        <rFont val="Times New Roman"/>
        <family val="1"/>
      </rPr>
      <t xml:space="preserve"> 0.0 Indicates figures less than 50,000 US$.</t>
    </r>
  </si>
  <si>
    <t>Iraq</t>
  </si>
  <si>
    <t>Hong kong</t>
  </si>
  <si>
    <t>a  Unspecified includes IFIs and countries not specified elsewhere.</t>
  </si>
  <si>
    <t>a Unspecified includes IFIs and countries not specified elsewhere.</t>
  </si>
  <si>
    <t>* Other changes cover reclassifications,write offs and measuremnt errors</t>
  </si>
  <si>
    <t>1. Figure 0.0 represents less than 50,000 US$</t>
  </si>
  <si>
    <t>AIIB</t>
  </si>
  <si>
    <t xml:space="preserve">   Bond</t>
  </si>
  <si>
    <t>** Other adjustments cover reclassifications,write offs and measuremnt errors</t>
  </si>
  <si>
    <t>2. The data includes disbursements of public debt , publicly guaranteed debt ,and private sector debt only.</t>
  </si>
  <si>
    <t>1. The data includes debt servicing of public debt , publicly guaranteed debt , IMF and private sector debt only.</t>
  </si>
  <si>
    <t>December 31, 2020</t>
  </si>
  <si>
    <t>Egypt</t>
  </si>
  <si>
    <t>Panama</t>
  </si>
  <si>
    <t>Republic of Yemen</t>
  </si>
  <si>
    <t>Azerbaijan</t>
  </si>
  <si>
    <t>Kyrgyzstan</t>
  </si>
  <si>
    <t>Nepal</t>
  </si>
  <si>
    <t>Other Changes *</t>
  </si>
  <si>
    <t>December 31, 2021</t>
  </si>
  <si>
    <t>3. Others</t>
  </si>
  <si>
    <t>4. Borrowings by Other Depository Corporation</t>
  </si>
  <si>
    <t>5. Non Resident Deposits with Depository Corporation</t>
  </si>
  <si>
    <t>6. Bond Holders</t>
  </si>
  <si>
    <t>7. Trade Credits</t>
  </si>
  <si>
    <t>8. Other Debt Liabilities</t>
  </si>
  <si>
    <t>9. Intercompany Debt</t>
  </si>
  <si>
    <t>Note: Figure 0.0 represents less than 50,000 US$</t>
  </si>
  <si>
    <t>Kingdom of Eswatini (Formerly Swaziland)</t>
  </si>
  <si>
    <t>Jersey</t>
  </si>
  <si>
    <t>December 31, 2022</t>
  </si>
  <si>
    <t xml:space="preserve"> Total</t>
  </si>
  <si>
    <t>Stock as on
31-12-2023</t>
  </si>
  <si>
    <t>Iran</t>
  </si>
  <si>
    <t>South Korea</t>
  </si>
  <si>
    <t>December 31, 2023</t>
  </si>
  <si>
    <t>a Unspecified includes IFIs and countries not specified elsewhere. 0.0 means less than 50,000 US$.</t>
  </si>
  <si>
    <r>
      <rPr>
        <b/>
        <sz val="8"/>
        <rFont val="Times New Roman"/>
        <family val="1"/>
      </rPr>
      <t>Note:</t>
    </r>
    <r>
      <rPr>
        <sz val="8"/>
        <rFont val="Times New Roman"/>
        <family val="1"/>
      </rPr>
      <t xml:space="preserve"> 0.0 means less than 50,000 US$</t>
    </r>
  </si>
  <si>
    <t>a Unspecified includes IFIs and countries not specified elsewhere.   0.0 means less than 50,000 US$</t>
  </si>
  <si>
    <t>a Unspecified includes IFIs and countries not specified elsewhere.    0.0 means less than 50,000 US$.</t>
  </si>
  <si>
    <t xml:space="preserve"> 0.0 means less than 50,000 US$</t>
  </si>
  <si>
    <t>0.0 means less than 50,000 US$</t>
  </si>
  <si>
    <t>Stock as on
31-12-2024</t>
  </si>
  <si>
    <t>International Investment Position of Pakistan 2024</t>
  </si>
  <si>
    <t>As on December 31, 2024</t>
  </si>
  <si>
    <t>2.6 Foreign Direct Investment in Pakistan by Economic Group &amp; Country-Net flows During 2024</t>
  </si>
  <si>
    <t>January-December, 2024</t>
  </si>
  <si>
    <t>December 31, 2024</t>
  </si>
  <si>
    <t>1.   International Investment Position of Pakistan (BPM6) - December 2024</t>
  </si>
  <si>
    <t xml:space="preserve">     6.3 External Debt-Securities by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</si>
</sst>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_(* \(#,##0\);_(* &quot;-&quot;_);_(@_)"/>
    <numFmt numFmtId="43" formatCode="_(* #,##0.00_);_(* \(#,##0.00\);_(* &quot;-&quot;??_);_(@_)"/>
    <numFmt numFmtId="164" formatCode="_(* #,##0.0_);_(* \(#,##0.0\);_(* &quot;-&quot;??_);_(@_)"/>
    <numFmt numFmtId="165" formatCode="#,##0.0_);\(#,##0.0\)"/>
    <numFmt numFmtId="166" formatCode="_(* #,##0.0_);_(* \(#,##0.0\);_(* &quot;-&quot;?_);_(@_)"/>
    <numFmt numFmtId="167" formatCode="0.0_);\(0.0\)"/>
    <numFmt numFmtId="168" formatCode="_(* #,##0_);_(* \(#,##0\);_(* &quot;-&quot;??_);_(@_)"/>
    <numFmt numFmtId="169" formatCode="0.0"/>
    <numFmt numFmtId="170" formatCode="[$-809]d\ mmmm\ yyyy;@"/>
    <numFmt numFmtId="171" formatCode="_(* #,##0.0_);_(* \(#,##0.0\);_(* &quot;-&quot;_);_(@_)"/>
    <numFmt numFmtId="172" formatCode="#,##0.0"/>
    <numFmt numFmtId="173" formatCode="_(* #,##0.0000_);_(* \(#,##0.0000\);_(* &quot;-&quot;??_);_(@_)"/>
    <numFmt numFmtId="174" formatCode="_(* #,##0.000_);_(* \(#,##0.000\);_(* &quot;-&quot;??_);_(@_)"/>
    <numFmt numFmtId="175" formatCode="#,##0.0000_);\(#,##0.0000\)"/>
    <numFmt numFmtId="176" formatCode="#,##0.000_);\(#,##0.000\)"/>
    <numFmt numFmtId="177" formatCode="#,##0.000000_);\(#,##0.000000\)"/>
    <numFmt numFmtId="178" formatCode="#,##0.00000_);\(#,##0.00000\)"/>
    <numFmt numFmtId="179" formatCode="_(* #,##0.00000_);_(* \(#,##0.00000\);_(* &quot;-&quot;?_);_(@_)"/>
    <numFmt numFmtId="180" formatCode="##,##0.0"/>
    <numFmt numFmtId="181" formatCode="0_);\(0\)"/>
  </numFmts>
  <fonts count="57" x14ac:knownFonts="1">
    <font>
      <sz val="11"/>
      <color theme="1"/>
      <name val="Calibri"/>
      <family val="2"/>
      <scheme val="minor"/>
    </font>
    <font>
      <sz val="11"/>
      <color theme="1"/>
      <name val="Calibri"/>
      <family val="2"/>
      <scheme val="minor"/>
    </font>
    <font>
      <i/>
      <sz val="10"/>
      <color theme="1"/>
      <name val="Times New Roman"/>
      <family val="1"/>
    </font>
    <font>
      <b/>
      <sz val="12"/>
      <color theme="1"/>
      <name val="Times New Roman"/>
      <family val="1"/>
    </font>
    <font>
      <sz val="8"/>
      <name val="Times New Roman"/>
      <family val="1"/>
    </font>
    <font>
      <sz val="8"/>
      <color indexed="8"/>
      <name val="Times New Roman"/>
      <family val="1"/>
    </font>
    <font>
      <sz val="10"/>
      <name val="Arial"/>
      <family val="2"/>
    </font>
    <font>
      <sz val="11"/>
      <color indexed="8"/>
      <name val="Calibri"/>
      <family val="2"/>
    </font>
    <font>
      <u/>
      <sz val="10"/>
      <color theme="10"/>
      <name val="Arial"/>
      <family val="2"/>
    </font>
    <font>
      <u/>
      <sz val="10"/>
      <color indexed="12"/>
      <name val="Arial"/>
      <family val="2"/>
    </font>
    <font>
      <sz val="10"/>
      <name val="Times New Roman"/>
      <family val="1"/>
    </font>
    <font>
      <sz val="11"/>
      <color theme="1"/>
      <name val="Cambria"/>
      <family val="1"/>
      <scheme val="major"/>
    </font>
    <font>
      <sz val="12"/>
      <color theme="1"/>
      <name val="Cambria"/>
      <family val="1"/>
      <scheme val="major"/>
    </font>
    <font>
      <i/>
      <sz val="10"/>
      <name val="Times New Roman"/>
      <family val="1"/>
    </font>
    <font>
      <b/>
      <sz val="14"/>
      <name val="Times New Roman"/>
      <family val="1"/>
    </font>
    <font>
      <b/>
      <sz val="14"/>
      <color indexed="8"/>
      <name val="Times New Roman"/>
      <family val="1"/>
    </font>
    <font>
      <b/>
      <sz val="12"/>
      <name val="Times New Roman"/>
      <family val="1"/>
    </font>
    <font>
      <sz val="7"/>
      <name val="Times New Roman"/>
      <family val="1"/>
    </font>
    <font>
      <b/>
      <sz val="7"/>
      <name val="Times New Roman"/>
      <family val="1"/>
    </font>
    <font>
      <sz val="7"/>
      <color theme="1"/>
      <name val="Times New Roman"/>
      <family val="1"/>
    </font>
    <font>
      <sz val="11"/>
      <color theme="1"/>
      <name val="Times New Roman"/>
      <family val="1"/>
    </font>
    <font>
      <b/>
      <sz val="10"/>
      <name val="Times New Roman"/>
      <family val="1"/>
    </font>
    <font>
      <b/>
      <sz val="10"/>
      <color indexed="8"/>
      <name val="Times New Roman"/>
      <family val="1"/>
    </font>
    <font>
      <b/>
      <sz val="9"/>
      <name val="Times New Roman"/>
      <family val="1"/>
    </font>
    <font>
      <sz val="10"/>
      <name val="Arial"/>
      <family val="2"/>
    </font>
    <font>
      <sz val="9"/>
      <name val="Times New Roman"/>
      <family val="1"/>
    </font>
    <font>
      <b/>
      <sz val="8"/>
      <name val="Times New Roman"/>
      <family val="1"/>
    </font>
    <font>
      <sz val="10"/>
      <name val="Arial"/>
      <family val="2"/>
    </font>
    <font>
      <sz val="12"/>
      <color theme="1"/>
      <name val="Times New Roman"/>
      <family val="1"/>
    </font>
    <font>
      <b/>
      <sz val="16"/>
      <color theme="1"/>
      <name val="Times New Roman"/>
      <family val="1"/>
    </font>
    <font>
      <b/>
      <sz val="8"/>
      <color theme="1"/>
      <name val="Times New Roman"/>
      <family val="1"/>
    </font>
    <font>
      <i/>
      <sz val="9"/>
      <name val="Times New Roman"/>
      <family val="1"/>
    </font>
    <font>
      <sz val="8"/>
      <color theme="1"/>
      <name val="Times New Roman"/>
      <family val="1"/>
    </font>
    <font>
      <b/>
      <sz val="8"/>
      <color indexed="8"/>
      <name val="Times New Roman"/>
      <family val="1"/>
    </font>
    <font>
      <sz val="8"/>
      <color indexed="12"/>
      <name val="Times New Roman"/>
      <family val="1"/>
    </font>
    <font>
      <b/>
      <vertAlign val="superscript"/>
      <sz val="8"/>
      <name val="Times New Roman"/>
      <family val="1"/>
    </font>
    <font>
      <sz val="11"/>
      <color indexed="8"/>
      <name val="Times New Roman"/>
      <family val="1"/>
    </font>
    <font>
      <b/>
      <sz val="11"/>
      <color theme="1"/>
      <name val="Times New Roman"/>
      <family val="1"/>
    </font>
    <font>
      <i/>
      <sz val="9"/>
      <color theme="1"/>
      <name val="Times New Roman"/>
      <family val="1"/>
    </font>
    <font>
      <b/>
      <i/>
      <sz val="8"/>
      <name val="Times New Roman"/>
      <family val="1"/>
    </font>
    <font>
      <b/>
      <i/>
      <vertAlign val="superscript"/>
      <sz val="8"/>
      <name val="Times New Roman"/>
      <family val="1"/>
    </font>
    <font>
      <i/>
      <sz val="8"/>
      <name val="Times New Roman"/>
      <family val="1"/>
    </font>
    <font>
      <b/>
      <sz val="10"/>
      <color theme="1"/>
      <name val="Times New Roman"/>
      <family val="1"/>
    </font>
    <font>
      <b/>
      <sz val="13"/>
      <name val="Times New Roman"/>
      <family val="1"/>
    </font>
    <font>
      <sz val="8"/>
      <color rgb="FF000000"/>
      <name val="Times New Roman"/>
      <family val="1"/>
    </font>
    <font>
      <sz val="10"/>
      <color theme="1"/>
      <name val="Times New Roman"/>
      <family val="1"/>
    </font>
    <font>
      <sz val="12"/>
      <name val="Times New Roman"/>
      <family val="1"/>
    </font>
    <font>
      <b/>
      <sz val="6"/>
      <name val="Times New Roman"/>
      <family val="1"/>
    </font>
    <font>
      <sz val="6"/>
      <color theme="1"/>
      <name val="Times New Roman"/>
      <family val="1"/>
    </font>
    <font>
      <b/>
      <sz val="6"/>
      <color theme="1"/>
      <name val="Times New Roman"/>
      <family val="1"/>
    </font>
    <font>
      <b/>
      <sz val="8"/>
      <color rgb="FF000000"/>
      <name val="Times New Roman"/>
      <family val="1"/>
    </font>
    <font>
      <b/>
      <sz val="5"/>
      <color theme="1"/>
      <name val="Times New Roman"/>
      <family val="1"/>
    </font>
    <font>
      <sz val="5"/>
      <color theme="1"/>
      <name val="Times New Roman"/>
      <family val="1"/>
    </font>
    <font>
      <b/>
      <sz val="5"/>
      <name val="Times New Roman"/>
      <family val="1"/>
    </font>
    <font>
      <sz val="5"/>
      <name val="Times New Roman"/>
      <family val="1"/>
    </font>
    <font>
      <sz val="5"/>
      <color indexed="8"/>
      <name val="Times New Roman"/>
      <family val="1"/>
    </font>
    <font>
      <sz val="9"/>
      <color theme="1"/>
      <name val="Times New Roman"/>
      <family val="1"/>
    </font>
  </fonts>
  <fills count="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6"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s>
  <cellStyleXfs count="40">
    <xf numFmtId="0" fontId="0" fillId="0" borderId="0"/>
    <xf numFmtId="43" fontId="1" fillId="0" borderId="0" applyFont="0" applyFill="0" applyBorder="0" applyAlignment="0" applyProtection="0"/>
    <xf numFmtId="43" fontId="6" fillId="0" borderId="0" applyNumberForma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 fillId="0" borderId="0"/>
    <xf numFmtId="0" fontId="10" fillId="0" borderId="0">
      <alignment vertical="top"/>
    </xf>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43" fontId="24" fillId="0" borderId="0" applyFont="0" applyFill="0" applyBorder="0" applyAlignment="0" applyProtection="0"/>
    <xf numFmtId="0" fontId="27" fillId="0" borderId="0"/>
    <xf numFmtId="43" fontId="27" fillId="0" borderId="0" applyFont="0" applyFill="0" applyBorder="0" applyAlignment="0" applyProtection="0"/>
    <xf numFmtId="43" fontId="6" fillId="0" borderId="0" applyFont="0" applyFill="0" applyBorder="0" applyAlignment="0" applyProtection="0"/>
    <xf numFmtId="0" fontId="6"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cellStyleXfs>
  <cellXfs count="483">
    <xf numFmtId="0" fontId="0" fillId="0" borderId="0" xfId="0"/>
    <xf numFmtId="165" fontId="5" fillId="0" borderId="0" xfId="0" applyNumberFormat="1" applyFont="1"/>
    <xf numFmtId="165" fontId="4" fillId="0" borderId="0" xfId="0" applyNumberFormat="1" applyFont="1"/>
    <xf numFmtId="165" fontId="17" fillId="0" borderId="0" xfId="0" applyNumberFormat="1" applyFont="1"/>
    <xf numFmtId="165" fontId="19" fillId="0" borderId="0" xfId="0" applyNumberFormat="1" applyFont="1"/>
    <xf numFmtId="0" fontId="19" fillId="0" borderId="0" xfId="0" applyFont="1"/>
    <xf numFmtId="165" fontId="17" fillId="0" borderId="0" xfId="0" applyNumberFormat="1" applyFont="1" applyAlignment="1">
      <alignment horizontal="left"/>
    </xf>
    <xf numFmtId="165" fontId="13" fillId="0" borderId="0" xfId="9" applyNumberFormat="1" applyFont="1"/>
    <xf numFmtId="165" fontId="20" fillId="0" borderId="0" xfId="0" applyNumberFormat="1" applyFont="1"/>
    <xf numFmtId="165" fontId="10" fillId="0" borderId="0" xfId="0" applyNumberFormat="1" applyFont="1"/>
    <xf numFmtId="0" fontId="20" fillId="0" borderId="0" xfId="0" applyFont="1"/>
    <xf numFmtId="0" fontId="1" fillId="0" borderId="0" xfId="11"/>
    <xf numFmtId="0" fontId="4" fillId="0" borderId="0" xfId="9" applyFont="1"/>
    <xf numFmtId="0" fontId="10" fillId="0" borderId="0" xfId="9" applyFont="1"/>
    <xf numFmtId="0" fontId="20" fillId="2" borderId="0" xfId="0" applyFont="1" applyFill="1"/>
    <xf numFmtId="165" fontId="20" fillId="2" borderId="0" xfId="1" applyNumberFormat="1" applyFont="1" applyFill="1"/>
    <xf numFmtId="165" fontId="15" fillId="2" borderId="0" xfId="0" applyNumberFormat="1" applyFont="1" applyFill="1"/>
    <xf numFmtId="168" fontId="10" fillId="0" borderId="0" xfId="9" applyNumberFormat="1" applyFont="1"/>
    <xf numFmtId="165" fontId="4" fillId="0" borderId="0" xfId="12" applyNumberFormat="1" applyFont="1" applyAlignment="1">
      <alignment horizontal="left"/>
    </xf>
    <xf numFmtId="165" fontId="4" fillId="0" borderId="0" xfId="12" applyNumberFormat="1" applyFont="1"/>
    <xf numFmtId="165" fontId="10" fillId="0" borderId="0" xfId="9" applyNumberFormat="1" applyFont="1"/>
    <xf numFmtId="165" fontId="18" fillId="0" borderId="0" xfId="0" applyNumberFormat="1" applyFont="1"/>
    <xf numFmtId="43" fontId="20" fillId="0" borderId="0" xfId="0" applyNumberFormat="1" applyFont="1"/>
    <xf numFmtId="0" fontId="28" fillId="0" borderId="0" xfId="0" applyFont="1"/>
    <xf numFmtId="164" fontId="20" fillId="0" borderId="0" xfId="1" applyNumberFormat="1" applyFont="1"/>
    <xf numFmtId="0" fontId="10" fillId="2" borderId="0" xfId="9" applyFont="1" applyFill="1"/>
    <xf numFmtId="168" fontId="10" fillId="2" borderId="0" xfId="1" applyNumberFormat="1" applyFont="1" applyFill="1"/>
    <xf numFmtId="168" fontId="10" fillId="0" borderId="0" xfId="1" applyNumberFormat="1" applyFont="1" applyFill="1"/>
    <xf numFmtId="0" fontId="13" fillId="0" borderId="0" xfId="9" applyFont="1" applyAlignment="1">
      <alignment horizontal="right"/>
    </xf>
    <xf numFmtId="0" fontId="32" fillId="0" borderId="0" xfId="0" applyFont="1"/>
    <xf numFmtId="172" fontId="10" fillId="0" borderId="0" xfId="9" applyNumberFormat="1" applyFont="1"/>
    <xf numFmtId="165" fontId="13" fillId="0" borderId="0" xfId="17" applyNumberFormat="1" applyFont="1" applyAlignment="1">
      <alignment horizontal="left"/>
    </xf>
    <xf numFmtId="165" fontId="4" fillId="0" borderId="0" xfId="0" applyNumberFormat="1" applyFont="1" applyAlignment="1">
      <alignment horizontal="left"/>
    </xf>
    <xf numFmtId="165" fontId="32" fillId="0" borderId="0" xfId="1" applyNumberFormat="1" applyFont="1" applyFill="1"/>
    <xf numFmtId="164" fontId="32" fillId="0" borderId="0" xfId="1" applyNumberFormat="1" applyFont="1" applyFill="1"/>
    <xf numFmtId="165" fontId="13" fillId="0" borderId="0" xfId="9" applyNumberFormat="1" applyFont="1" applyAlignment="1">
      <alignment horizontal="right"/>
    </xf>
    <xf numFmtId="165" fontId="26" fillId="0" borderId="6" xfId="0" applyNumberFormat="1" applyFont="1" applyBorder="1" applyAlignment="1">
      <alignment horizontal="center" vertical="center" wrapText="1"/>
    </xf>
    <xf numFmtId="165" fontId="26" fillId="0" borderId="4" xfId="0" applyNumberFormat="1" applyFont="1" applyBorder="1" applyAlignment="1">
      <alignment horizontal="center" vertical="center"/>
    </xf>
    <xf numFmtId="165" fontId="30" fillId="0" borderId="4" xfId="1" applyNumberFormat="1" applyFont="1" applyFill="1" applyBorder="1" applyAlignment="1">
      <alignment horizontal="right" vertical="center"/>
    </xf>
    <xf numFmtId="164" fontId="20" fillId="0" borderId="0" xfId="0" applyNumberFormat="1" applyFont="1"/>
    <xf numFmtId="43" fontId="20" fillId="0" borderId="0" xfId="1" applyFont="1"/>
    <xf numFmtId="166" fontId="20" fillId="0" borderId="0" xfId="0" applyNumberFormat="1" applyFont="1"/>
    <xf numFmtId="164" fontId="20" fillId="0" borderId="0" xfId="1" applyNumberFormat="1" applyFont="1" applyFill="1"/>
    <xf numFmtId="165" fontId="26" fillId="0" borderId="0" xfId="0" applyNumberFormat="1" applyFont="1"/>
    <xf numFmtId="165" fontId="4" fillId="0" borderId="0" xfId="0" applyNumberFormat="1" applyFont="1" applyAlignment="1">
      <alignment vertical="center"/>
    </xf>
    <xf numFmtId="165" fontId="30" fillId="0" borderId="0" xfId="0" applyNumberFormat="1" applyFont="1" applyAlignment="1">
      <alignment horizontal="right" vertical="center"/>
    </xf>
    <xf numFmtId="165" fontId="32" fillId="0" borderId="0" xfId="0" applyNumberFormat="1" applyFont="1" applyAlignment="1">
      <alignment horizontal="right" vertical="center"/>
    </xf>
    <xf numFmtId="165" fontId="33" fillId="0" borderId="0" xfId="0" applyNumberFormat="1" applyFont="1"/>
    <xf numFmtId="0" fontId="32" fillId="0" borderId="0" xfId="0" applyFont="1" applyAlignment="1">
      <alignment vertical="center"/>
    </xf>
    <xf numFmtId="165" fontId="26" fillId="0" borderId="4" xfId="0" applyNumberFormat="1" applyFont="1" applyBorder="1" applyAlignment="1">
      <alignment horizontal="left" vertical="center"/>
    </xf>
    <xf numFmtId="164" fontId="30" fillId="0" borderId="4" xfId="1" applyNumberFormat="1" applyFont="1" applyFill="1" applyBorder="1" applyAlignment="1">
      <alignment horizontal="right" vertical="center"/>
    </xf>
    <xf numFmtId="168" fontId="20" fillId="0" borderId="0" xfId="1" applyNumberFormat="1" applyFont="1"/>
    <xf numFmtId="169" fontId="20" fillId="0" borderId="0" xfId="0" applyNumberFormat="1" applyFont="1"/>
    <xf numFmtId="165" fontId="36" fillId="0" borderId="0" xfId="0" applyNumberFormat="1" applyFont="1"/>
    <xf numFmtId="165" fontId="21" fillId="0" borderId="0" xfId="0" applyNumberFormat="1" applyFont="1"/>
    <xf numFmtId="165" fontId="37" fillId="0" borderId="0" xfId="0" applyNumberFormat="1" applyFont="1"/>
    <xf numFmtId="168" fontId="20" fillId="0" borderId="0" xfId="0" applyNumberFormat="1" applyFont="1"/>
    <xf numFmtId="174" fontId="20" fillId="0" borderId="0" xfId="1" applyNumberFormat="1" applyFont="1" applyFill="1"/>
    <xf numFmtId="175" fontId="20" fillId="0" borderId="0" xfId="0" applyNumberFormat="1" applyFont="1"/>
    <xf numFmtId="0" fontId="32" fillId="0" borderId="11" xfId="0" applyFont="1" applyBorder="1"/>
    <xf numFmtId="165" fontId="5" fillId="0" borderId="11" xfId="0" applyNumberFormat="1" applyFont="1" applyBorder="1"/>
    <xf numFmtId="165" fontId="32" fillId="0" borderId="0" xfId="0" applyNumberFormat="1" applyFont="1"/>
    <xf numFmtId="165" fontId="34" fillId="0" borderId="0" xfId="6" applyNumberFormat="1" applyFont="1" applyBorder="1" applyAlignment="1" applyProtection="1"/>
    <xf numFmtId="165" fontId="30" fillId="0" borderId="0" xfId="0" applyNumberFormat="1" applyFont="1"/>
    <xf numFmtId="165" fontId="4" fillId="0" borderId="3" xfId="0" applyNumberFormat="1" applyFont="1" applyBorder="1"/>
    <xf numFmtId="165" fontId="34" fillId="0" borderId="0" xfId="6" applyNumberFormat="1" applyFont="1" applyAlignment="1" applyProtection="1"/>
    <xf numFmtId="165" fontId="39" fillId="0" borderId="0" xfId="0" applyNumberFormat="1" applyFont="1"/>
    <xf numFmtId="165" fontId="30" fillId="0" borderId="4" xfId="0" applyNumberFormat="1" applyFont="1" applyBorder="1" applyAlignment="1">
      <alignment horizontal="right" vertical="center"/>
    </xf>
    <xf numFmtId="164" fontId="32" fillId="0" borderId="0" xfId="1" applyNumberFormat="1" applyFont="1"/>
    <xf numFmtId="0" fontId="26" fillId="0" borderId="0" xfId="9" applyFont="1"/>
    <xf numFmtId="172" fontId="20" fillId="3" borderId="0" xfId="0" applyNumberFormat="1" applyFont="1" applyFill="1"/>
    <xf numFmtId="172" fontId="20" fillId="0" borderId="0" xfId="0" applyNumberFormat="1" applyFont="1"/>
    <xf numFmtId="4" fontId="20" fillId="0" borderId="0" xfId="0" applyNumberFormat="1" applyFont="1"/>
    <xf numFmtId="172" fontId="4" fillId="0" borderId="0" xfId="9" applyNumberFormat="1" applyFont="1"/>
    <xf numFmtId="0" fontId="11" fillId="0" borderId="0" xfId="0" applyFont="1"/>
    <xf numFmtId="43" fontId="11" fillId="0" borderId="0" xfId="1" applyFont="1" applyFill="1"/>
    <xf numFmtId="165" fontId="11" fillId="0" borderId="0" xfId="0" applyNumberFormat="1" applyFont="1"/>
    <xf numFmtId="169" fontId="11" fillId="0" borderId="0" xfId="0" applyNumberFormat="1" applyFont="1"/>
    <xf numFmtId="168" fontId="11" fillId="0" borderId="0" xfId="1" applyNumberFormat="1" applyFont="1" applyFill="1"/>
    <xf numFmtId="0" fontId="11" fillId="0" borderId="0" xfId="0" applyFont="1" applyAlignment="1">
      <alignment horizontal="center"/>
    </xf>
    <xf numFmtId="165" fontId="30" fillId="0" borderId="4" xfId="0" applyNumberFormat="1" applyFont="1" applyBorder="1" applyAlignment="1">
      <alignment horizontal="right"/>
    </xf>
    <xf numFmtId="165" fontId="4" fillId="0" borderId="4" xfId="0" applyNumberFormat="1" applyFont="1" applyBorder="1"/>
    <xf numFmtId="165" fontId="34" fillId="0" borderId="0" xfId="6" applyNumberFormat="1" applyFont="1" applyFill="1" applyAlignment="1" applyProtection="1"/>
    <xf numFmtId="165" fontId="41" fillId="0" borderId="0" xfId="0" applyNumberFormat="1" applyFont="1"/>
    <xf numFmtId="0" fontId="32" fillId="0" borderId="0" xfId="0" applyFont="1" applyAlignment="1">
      <alignment horizontal="center"/>
    </xf>
    <xf numFmtId="49" fontId="26" fillId="2" borderId="0" xfId="12" applyNumberFormat="1" applyFont="1" applyFill="1"/>
    <xf numFmtId="49" fontId="4" fillId="2" borderId="0" xfId="12" applyNumberFormat="1" applyFont="1" applyFill="1" applyAlignment="1">
      <alignment horizontal="left" indent="1"/>
    </xf>
    <xf numFmtId="49" fontId="4" fillId="2" borderId="0" xfId="12" applyNumberFormat="1" applyFont="1" applyFill="1" applyAlignment="1">
      <alignment horizontal="left" indent="2"/>
    </xf>
    <xf numFmtId="49" fontId="26" fillId="2" borderId="0" xfId="12" applyNumberFormat="1" applyFont="1" applyFill="1" applyAlignment="1">
      <alignment horizontal="left"/>
    </xf>
    <xf numFmtId="49" fontId="26" fillId="2" borderId="4" xfId="12" applyNumberFormat="1" applyFont="1" applyFill="1" applyBorder="1" applyAlignment="1">
      <alignment horizontal="left"/>
    </xf>
    <xf numFmtId="0" fontId="4" fillId="2" borderId="0" xfId="9" applyFont="1" applyFill="1"/>
    <xf numFmtId="172" fontId="4" fillId="2" borderId="0" xfId="9" applyNumberFormat="1" applyFont="1" applyFill="1"/>
    <xf numFmtId="0" fontId="4" fillId="0" borderId="0" xfId="9" applyFont="1" applyAlignment="1">
      <alignment horizontal="left" vertical="center"/>
    </xf>
    <xf numFmtId="0" fontId="26" fillId="0" borderId="0" xfId="9" applyFont="1" applyAlignment="1">
      <alignment vertical="center"/>
    </xf>
    <xf numFmtId="41" fontId="4" fillId="0" borderId="0" xfId="9" applyNumberFormat="1" applyFont="1" applyAlignment="1">
      <alignment vertical="center"/>
    </xf>
    <xf numFmtId="0" fontId="4" fillId="0" borderId="0" xfId="9" applyFont="1" applyAlignment="1">
      <alignment vertical="center"/>
    </xf>
    <xf numFmtId="0" fontId="10" fillId="0" borderId="0" xfId="9" applyFont="1" applyAlignment="1">
      <alignment vertical="center"/>
    </xf>
    <xf numFmtId="3" fontId="10" fillId="0" borderId="0" xfId="9" applyNumberFormat="1" applyFont="1" applyAlignment="1">
      <alignment vertical="center"/>
    </xf>
    <xf numFmtId="165" fontId="25" fillId="3" borderId="0" xfId="9" applyNumberFormat="1" applyFont="1" applyFill="1"/>
    <xf numFmtId="43" fontId="20" fillId="0" borderId="0" xfId="1" applyFont="1" applyFill="1"/>
    <xf numFmtId="164" fontId="30" fillId="0" borderId="0" xfId="1" applyNumberFormat="1" applyFont="1" applyFill="1" applyAlignment="1">
      <alignment horizontal="right" vertical="center"/>
    </xf>
    <xf numFmtId="165" fontId="30" fillId="0" borderId="10" xfId="0" applyNumberFormat="1" applyFont="1" applyBorder="1" applyAlignment="1">
      <alignment horizontal="right" vertical="center"/>
    </xf>
    <xf numFmtId="165" fontId="18" fillId="0" borderId="0" xfId="0" applyNumberFormat="1" applyFont="1" applyAlignment="1">
      <alignment horizontal="left" vertical="center"/>
    </xf>
    <xf numFmtId="165" fontId="4" fillId="0" borderId="0" xfId="0" applyNumberFormat="1" applyFont="1" applyAlignment="1">
      <alignment horizontal="left" vertical="center"/>
    </xf>
    <xf numFmtId="165" fontId="19" fillId="0" borderId="0" xfId="0" applyNumberFormat="1" applyFont="1" applyAlignment="1">
      <alignment horizontal="left" vertical="center"/>
    </xf>
    <xf numFmtId="0" fontId="30" fillId="0" borderId="0" xfId="0" applyFont="1" applyAlignment="1">
      <alignment horizontal="center"/>
    </xf>
    <xf numFmtId="171" fontId="26" fillId="0" borderId="0" xfId="9" applyNumberFormat="1" applyFont="1"/>
    <xf numFmtId="172" fontId="26" fillId="0" borderId="0" xfId="1" applyNumberFormat="1" applyFont="1" applyFill="1" applyBorder="1" applyAlignment="1"/>
    <xf numFmtId="171" fontId="4" fillId="0" borderId="0" xfId="9" applyNumberFormat="1" applyFont="1" applyAlignment="1">
      <alignment horizontal="left" indent="1"/>
    </xf>
    <xf numFmtId="172" fontId="4" fillId="0" borderId="0" xfId="1" applyNumberFormat="1" applyFont="1" applyFill="1" applyBorder="1" applyAlignment="1"/>
    <xf numFmtId="172" fontId="4" fillId="0" borderId="0" xfId="1" applyNumberFormat="1" applyFont="1" applyFill="1" applyBorder="1" applyAlignment="1">
      <alignment horizontal="right"/>
    </xf>
    <xf numFmtId="172" fontId="44" fillId="0" borderId="0" xfId="0" applyNumberFormat="1" applyFont="1" applyAlignment="1">
      <alignment vertical="top"/>
    </xf>
    <xf numFmtId="171" fontId="4" fillId="0" borderId="0" xfId="9" applyNumberFormat="1" applyFont="1"/>
    <xf numFmtId="0" fontId="26" fillId="0" borderId="4" xfId="9" applyFont="1" applyBorder="1"/>
    <xf numFmtId="164" fontId="33" fillId="2" borderId="0" xfId="1" applyNumberFormat="1" applyFont="1" applyFill="1" applyBorder="1" applyAlignment="1">
      <alignment horizontal="center" vertical="center"/>
    </xf>
    <xf numFmtId="164" fontId="5" fillId="2" borderId="0" xfId="1" applyNumberFormat="1" applyFont="1" applyFill="1" applyBorder="1" applyAlignment="1">
      <alignment horizontal="center" vertical="center"/>
    </xf>
    <xf numFmtId="165" fontId="4" fillId="2" borderId="0" xfId="9" applyNumberFormat="1" applyFont="1" applyFill="1"/>
    <xf numFmtId="164" fontId="19" fillId="0" borderId="0" xfId="1" applyNumberFormat="1" applyFont="1"/>
    <xf numFmtId="0" fontId="26" fillId="0" borderId="4" xfId="9" applyFont="1" applyBorder="1" applyAlignment="1">
      <alignment vertical="center"/>
    </xf>
    <xf numFmtId="49" fontId="4" fillId="0" borderId="0" xfId="12" applyNumberFormat="1" applyFont="1" applyAlignment="1">
      <alignment horizontal="left" indent="2"/>
    </xf>
    <xf numFmtId="49" fontId="4" fillId="0" borderId="0" xfId="12" applyNumberFormat="1" applyFont="1" applyAlignment="1">
      <alignment horizontal="left" indent="1"/>
    </xf>
    <xf numFmtId="170" fontId="33" fillId="2" borderId="1" xfId="11" quotePrefix="1" applyNumberFormat="1" applyFont="1" applyFill="1" applyBorder="1" applyAlignment="1">
      <alignment horizontal="center" vertical="center" wrapText="1"/>
    </xf>
    <xf numFmtId="164" fontId="4" fillId="3" borderId="0" xfId="1" applyNumberFormat="1" applyFont="1" applyFill="1"/>
    <xf numFmtId="43" fontId="4" fillId="2" borderId="0" xfId="1" applyFont="1" applyFill="1"/>
    <xf numFmtId="164" fontId="19" fillId="0" borderId="0" xfId="1" applyNumberFormat="1" applyFont="1" applyFill="1"/>
    <xf numFmtId="164" fontId="30" fillId="0" borderId="0" xfId="1" applyNumberFormat="1" applyFont="1"/>
    <xf numFmtId="172" fontId="4" fillId="0" borderId="0" xfId="1" applyNumberFormat="1" applyFont="1" applyFill="1" applyAlignment="1">
      <alignment horizontal="right" vertical="center"/>
    </xf>
    <xf numFmtId="172" fontId="4" fillId="0" borderId="0" xfId="1" applyNumberFormat="1" applyFont="1" applyFill="1" applyBorder="1" applyAlignment="1">
      <alignment horizontal="right" vertical="center"/>
    </xf>
    <xf numFmtId="43" fontId="10" fillId="2" borderId="0" xfId="9" applyNumberFormat="1" applyFont="1" applyFill="1"/>
    <xf numFmtId="0" fontId="26" fillId="0" borderId="6" xfId="9" applyFont="1" applyBorder="1" applyAlignment="1">
      <alignment horizontal="center" vertical="center"/>
    </xf>
    <xf numFmtId="172" fontId="26" fillId="0" borderId="4" xfId="9" applyNumberFormat="1" applyFont="1" applyBorder="1" applyAlignment="1">
      <alignment horizontal="center" vertical="center"/>
    </xf>
    <xf numFmtId="0" fontId="21" fillId="3" borderId="0" xfId="9" applyFont="1" applyFill="1" applyAlignment="1">
      <alignment horizontal="left" indent="4"/>
    </xf>
    <xf numFmtId="0" fontId="21" fillId="0" borderId="6" xfId="9" applyFont="1" applyBorder="1" applyAlignment="1">
      <alignment horizontal="left" indent="4"/>
    </xf>
    <xf numFmtId="165" fontId="4" fillId="0" borderId="0" xfId="24" applyNumberFormat="1" applyFont="1" applyAlignment="1">
      <alignment horizontal="left"/>
    </xf>
    <xf numFmtId="0" fontId="21" fillId="0" borderId="3" xfId="9" applyFont="1" applyBorder="1"/>
    <xf numFmtId="171" fontId="26" fillId="0" borderId="4" xfId="9" applyNumberFormat="1" applyFont="1" applyBorder="1"/>
    <xf numFmtId="172" fontId="26" fillId="0" borderId="4" xfId="1" applyNumberFormat="1" applyFont="1" applyFill="1" applyBorder="1" applyAlignment="1"/>
    <xf numFmtId="164" fontId="0" fillId="0" borderId="0" xfId="0" applyNumberFormat="1"/>
    <xf numFmtId="0" fontId="0" fillId="0" borderId="0" xfId="0" applyAlignment="1">
      <alignment horizontal="left"/>
    </xf>
    <xf numFmtId="165" fontId="26" fillId="0" borderId="6" xfId="9" applyNumberFormat="1" applyFont="1" applyBorder="1" applyAlignment="1">
      <alignment horizontal="center" vertical="center"/>
    </xf>
    <xf numFmtId="172" fontId="26" fillId="0" borderId="6" xfId="9" applyNumberFormat="1" applyFont="1" applyBorder="1" applyAlignment="1">
      <alignment horizontal="center" vertical="center"/>
    </xf>
    <xf numFmtId="171" fontId="26" fillId="0" borderId="0" xfId="9" applyNumberFormat="1" applyFont="1" applyAlignment="1">
      <alignment horizontal="right"/>
    </xf>
    <xf numFmtId="171" fontId="4" fillId="0" borderId="0" xfId="9" applyNumberFormat="1" applyFont="1" applyAlignment="1">
      <alignment horizontal="right"/>
    </xf>
    <xf numFmtId="171" fontId="26" fillId="0" borderId="4" xfId="9" applyNumberFormat="1" applyFont="1" applyBorder="1" applyAlignment="1">
      <alignment horizontal="right"/>
    </xf>
    <xf numFmtId="164" fontId="5" fillId="0" borderId="0" xfId="1" applyNumberFormat="1" applyFont="1" applyFill="1" applyBorder="1" applyAlignment="1">
      <alignment horizontal="center" vertical="center"/>
    </xf>
    <xf numFmtId="39" fontId="20" fillId="0" borderId="0" xfId="0" applyNumberFormat="1" applyFont="1"/>
    <xf numFmtId="39" fontId="30" fillId="0" borderId="10" xfId="0" applyNumberFormat="1" applyFont="1" applyBorder="1" applyAlignment="1">
      <alignment horizontal="right" vertical="center"/>
    </xf>
    <xf numFmtId="169" fontId="0" fillId="0" borderId="0" xfId="0" applyNumberFormat="1"/>
    <xf numFmtId="0" fontId="26" fillId="0" borderId="0" xfId="9" applyFont="1" applyAlignment="1">
      <alignment horizontal="left"/>
    </xf>
    <xf numFmtId="0" fontId="26" fillId="0" borderId="0" xfId="9" applyFont="1" applyAlignment="1">
      <alignment horizontal="left" indent="1"/>
    </xf>
    <xf numFmtId="165" fontId="0" fillId="0" borderId="0" xfId="0" applyNumberFormat="1"/>
    <xf numFmtId="3" fontId="0" fillId="0" borderId="0" xfId="0" quotePrefix="1" applyNumberFormat="1"/>
    <xf numFmtId="0" fontId="0" fillId="0" borderId="0" xfId="0" quotePrefix="1"/>
    <xf numFmtId="177" fontId="0" fillId="0" borderId="0" xfId="0" applyNumberFormat="1"/>
    <xf numFmtId="176" fontId="20" fillId="0" borderId="0" xfId="0" applyNumberFormat="1" applyFont="1"/>
    <xf numFmtId="164" fontId="33" fillId="4" borderId="0" xfId="1" applyNumberFormat="1" applyFont="1" applyFill="1" applyBorder="1" applyAlignment="1">
      <alignment horizontal="center" vertical="center"/>
    </xf>
    <xf numFmtId="164" fontId="5" fillId="4" borderId="0" xfId="1" applyNumberFormat="1" applyFont="1" applyFill="1" applyBorder="1" applyAlignment="1">
      <alignment horizontal="center" vertical="center"/>
    </xf>
    <xf numFmtId="0" fontId="30" fillId="0" borderId="3" xfId="0" applyFont="1" applyBorder="1" applyAlignment="1">
      <alignment horizontal="center"/>
    </xf>
    <xf numFmtId="172" fontId="32" fillId="0" borderId="0" xfId="1" applyNumberFormat="1" applyFont="1" applyFill="1" applyAlignment="1">
      <alignment horizontal="right" vertical="center"/>
    </xf>
    <xf numFmtId="172" fontId="32" fillId="0" borderId="0" xfId="1" applyNumberFormat="1" applyFont="1" applyAlignment="1">
      <alignment horizontal="right" vertical="center"/>
    </xf>
    <xf numFmtId="172" fontId="32" fillId="0" borderId="0" xfId="0" applyNumberFormat="1" applyFont="1"/>
    <xf numFmtId="171" fontId="33" fillId="2" borderId="0" xfId="11" applyNumberFormat="1" applyFont="1" applyFill="1" applyAlignment="1">
      <alignment horizontal="left" vertical="center" indent="1"/>
    </xf>
    <xf numFmtId="171" fontId="33" fillId="2" borderId="1" xfId="11" applyNumberFormat="1" applyFont="1" applyFill="1" applyBorder="1" applyAlignment="1">
      <alignment horizontal="left" vertical="center"/>
    </xf>
    <xf numFmtId="164" fontId="33" fillId="2" borderId="1" xfId="1" applyNumberFormat="1" applyFont="1" applyFill="1" applyBorder="1" applyAlignment="1">
      <alignment horizontal="center" vertical="center"/>
    </xf>
    <xf numFmtId="178" fontId="0" fillId="0" borderId="0" xfId="0" applyNumberFormat="1"/>
    <xf numFmtId="178" fontId="20" fillId="0" borderId="0" xfId="0" applyNumberFormat="1" applyFont="1"/>
    <xf numFmtId="179" fontId="20" fillId="0" borderId="0" xfId="0" applyNumberFormat="1" applyFont="1"/>
    <xf numFmtId="0" fontId="51" fillId="2" borderId="4" xfId="0" applyFont="1" applyFill="1" applyBorder="1" applyAlignment="1">
      <alignment horizontal="center" vertical="center"/>
    </xf>
    <xf numFmtId="0" fontId="51" fillId="0" borderId="4" xfId="0" applyFont="1" applyBorder="1" applyAlignment="1">
      <alignment horizontal="left" vertical="center"/>
    </xf>
    <xf numFmtId="0" fontId="51" fillId="0" borderId="4" xfId="0" applyFont="1" applyBorder="1" applyAlignment="1">
      <alignment horizontal="center" vertical="center"/>
    </xf>
    <xf numFmtId="0" fontId="51" fillId="0" borderId="4" xfId="0" applyFont="1" applyBorder="1" applyAlignment="1">
      <alignment horizontal="center" vertical="center" wrapText="1"/>
    </xf>
    <xf numFmtId="0" fontId="51" fillId="0" borderId="4" xfId="0" applyFont="1" applyBorder="1" applyAlignment="1">
      <alignment horizontal="left" vertical="center" wrapText="1"/>
    </xf>
    <xf numFmtId="0" fontId="51" fillId="2" borderId="4" xfId="0" applyFont="1" applyFill="1" applyBorder="1" applyAlignment="1">
      <alignment horizontal="center" vertical="center" wrapText="1"/>
    </xf>
    <xf numFmtId="0" fontId="51" fillId="2" borderId="4" xfId="0" applyFont="1" applyFill="1" applyBorder="1" applyAlignment="1">
      <alignment horizontal="left" vertical="center"/>
    </xf>
    <xf numFmtId="164" fontId="51" fillId="2" borderId="4" xfId="1" applyNumberFormat="1" applyFont="1" applyFill="1" applyBorder="1" applyAlignment="1">
      <alignment horizontal="center" vertical="center"/>
    </xf>
    <xf numFmtId="165" fontId="52" fillId="2" borderId="0" xfId="1" applyNumberFormat="1" applyFont="1" applyFill="1" applyAlignment="1">
      <alignment horizontal="right" vertical="center"/>
    </xf>
    <xf numFmtId="165" fontId="52" fillId="2" borderId="4" xfId="1" applyNumberFormat="1" applyFont="1" applyFill="1" applyBorder="1" applyAlignment="1">
      <alignment horizontal="right" vertical="center"/>
    </xf>
    <xf numFmtId="165" fontId="53" fillId="2" borderId="4" xfId="0" applyNumberFormat="1" applyFont="1" applyFill="1" applyBorder="1" applyAlignment="1">
      <alignment vertical="center" wrapText="1"/>
    </xf>
    <xf numFmtId="165" fontId="54" fillId="2" borderId="0" xfId="0" applyNumberFormat="1" applyFont="1" applyFill="1"/>
    <xf numFmtId="165" fontId="55" fillId="2" borderId="0" xfId="0" applyNumberFormat="1" applyFont="1" applyFill="1"/>
    <xf numFmtId="165" fontId="53" fillId="2" borderId="4" xfId="0" applyNumberFormat="1" applyFont="1" applyFill="1" applyBorder="1" applyAlignment="1">
      <alignment horizontal="center" vertical="center"/>
    </xf>
    <xf numFmtId="165" fontId="51" fillId="2" borderId="4" xfId="1" applyNumberFormat="1" applyFont="1" applyFill="1" applyBorder="1" applyAlignment="1">
      <alignment horizontal="right" vertical="center"/>
    </xf>
    <xf numFmtId="165" fontId="53" fillId="2" borderId="4" xfId="0" applyNumberFormat="1" applyFont="1" applyFill="1" applyBorder="1" applyAlignment="1">
      <alignment horizontal="center" vertical="center" wrapText="1" shrinkToFit="1"/>
    </xf>
    <xf numFmtId="165" fontId="26" fillId="2" borderId="0" xfId="1" applyNumberFormat="1" applyFont="1" applyFill="1" applyBorder="1" applyAlignment="1">
      <alignment vertical="center"/>
    </xf>
    <xf numFmtId="165" fontId="4" fillId="0" borderId="0" xfId="1" applyNumberFormat="1" applyFont="1" applyFill="1" applyBorder="1" applyAlignment="1">
      <alignment vertical="center"/>
    </xf>
    <xf numFmtId="165" fontId="26" fillId="0" borderId="0" xfId="1" applyNumberFormat="1" applyFont="1" applyFill="1" applyBorder="1" applyAlignment="1">
      <alignment vertical="center"/>
    </xf>
    <xf numFmtId="165" fontId="4" fillId="2" borderId="0" xfId="1" applyNumberFormat="1" applyFont="1" applyFill="1" applyBorder="1" applyAlignment="1">
      <alignment vertical="center"/>
    </xf>
    <xf numFmtId="165" fontId="26" fillId="2" borderId="4" xfId="1" applyNumberFormat="1" applyFont="1" applyFill="1" applyBorder="1" applyAlignment="1">
      <alignment vertical="center"/>
    </xf>
    <xf numFmtId="165" fontId="21" fillId="3" borderId="0" xfId="1" applyNumberFormat="1" applyFont="1" applyFill="1" applyBorder="1" applyAlignment="1">
      <alignment horizontal="right" vertical="center"/>
    </xf>
    <xf numFmtId="165" fontId="21" fillId="0" borderId="6" xfId="1" applyNumberFormat="1" applyFont="1" applyFill="1" applyBorder="1" applyAlignment="1">
      <alignment horizontal="right" vertical="center"/>
    </xf>
    <xf numFmtId="171" fontId="26" fillId="0" borderId="0" xfId="9" applyNumberFormat="1" applyFont="1" applyAlignment="1">
      <alignment horizontal="left"/>
    </xf>
    <xf numFmtId="171" fontId="5" fillId="0" borderId="0" xfId="11" applyNumberFormat="1" applyFont="1" applyAlignment="1">
      <alignment horizontal="left" vertical="center" indent="2"/>
    </xf>
    <xf numFmtId="171" fontId="5" fillId="2" borderId="0" xfId="11" applyNumberFormat="1" applyFont="1" applyFill="1" applyAlignment="1">
      <alignment horizontal="left" vertical="center" indent="2"/>
    </xf>
    <xf numFmtId="43" fontId="1" fillId="0" borderId="0" xfId="11" applyNumberFormat="1"/>
    <xf numFmtId="172" fontId="26" fillId="0" borderId="4" xfId="1" applyNumberFormat="1" applyFont="1" applyFill="1" applyBorder="1" applyAlignment="1">
      <alignment vertical="center"/>
    </xf>
    <xf numFmtId="172" fontId="26" fillId="0" borderId="5" xfId="1" applyNumberFormat="1" applyFont="1" applyFill="1" applyBorder="1" applyAlignment="1">
      <alignment vertical="center"/>
    </xf>
    <xf numFmtId="0" fontId="50" fillId="0" borderId="0" xfId="0" applyFont="1" applyAlignment="1">
      <alignment horizontal="right" vertical="center"/>
    </xf>
    <xf numFmtId="0" fontId="44" fillId="0" borderId="0" xfId="0" applyFont="1" applyAlignment="1">
      <alignment horizontal="right" vertical="center"/>
    </xf>
    <xf numFmtId="0" fontId="45" fillId="0" borderId="0" xfId="0" applyFont="1" applyAlignment="1">
      <alignment vertical="center"/>
    </xf>
    <xf numFmtId="0" fontId="0" fillId="0" borderId="0" xfId="0" applyAlignment="1">
      <alignment vertical="center"/>
    </xf>
    <xf numFmtId="0" fontId="50" fillId="0" borderId="16" xfId="0" applyFont="1" applyBorder="1" applyAlignment="1">
      <alignment horizontal="right" vertical="center"/>
    </xf>
    <xf numFmtId="0" fontId="50" fillId="0" borderId="16" xfId="0" applyFont="1" applyBorder="1" applyAlignment="1">
      <alignment vertical="center"/>
    </xf>
    <xf numFmtId="165" fontId="30" fillId="0" borderId="0" xfId="0" applyNumberFormat="1" applyFont="1" applyAlignment="1">
      <alignment horizontal="right"/>
    </xf>
    <xf numFmtId="165" fontId="32" fillId="0" borderId="0" xfId="0" applyNumberFormat="1" applyFont="1" applyAlignment="1">
      <alignment horizontal="right"/>
    </xf>
    <xf numFmtId="39" fontId="32" fillId="0" borderId="0" xfId="0" applyNumberFormat="1" applyFont="1" applyAlignment="1">
      <alignment horizontal="right"/>
    </xf>
    <xf numFmtId="164" fontId="30" fillId="0" borderId="0" xfId="1" applyNumberFormat="1" applyFont="1" applyFill="1" applyAlignment="1">
      <alignment horizontal="right"/>
    </xf>
    <xf numFmtId="165" fontId="30" fillId="0" borderId="0" xfId="1" applyNumberFormat="1" applyFont="1" applyAlignment="1">
      <alignment horizontal="right"/>
    </xf>
    <xf numFmtId="164" fontId="32" fillId="0" borderId="0" xfId="1" applyNumberFormat="1" applyFont="1" applyFill="1" applyAlignment="1">
      <alignment horizontal="right"/>
    </xf>
    <xf numFmtId="164" fontId="30" fillId="0" borderId="4" xfId="1" applyNumberFormat="1" applyFont="1" applyFill="1" applyBorder="1" applyAlignment="1">
      <alignment horizontal="right"/>
    </xf>
    <xf numFmtId="164" fontId="30" fillId="0" borderId="4" xfId="1" applyNumberFormat="1" applyFont="1" applyBorder="1" applyAlignment="1">
      <alignment horizontal="right"/>
    </xf>
    <xf numFmtId="168" fontId="45" fillId="0" borderId="0" xfId="1" applyNumberFormat="1" applyFont="1"/>
    <xf numFmtId="165" fontId="48" fillId="2" borderId="0" xfId="1" applyNumberFormat="1" applyFont="1" applyFill="1" applyBorder="1" applyAlignment="1" applyProtection="1">
      <alignment horizontal="right" vertical="center" wrapText="1"/>
      <protection locked="0"/>
    </xf>
    <xf numFmtId="165" fontId="48" fillId="2" borderId="1" xfId="1" applyNumberFormat="1" applyFont="1" applyFill="1" applyBorder="1" applyAlignment="1" applyProtection="1">
      <alignment horizontal="right" vertical="center" wrapText="1"/>
      <protection locked="0"/>
    </xf>
    <xf numFmtId="43" fontId="52" fillId="2" borderId="0" xfId="1" applyFont="1" applyFill="1" applyAlignment="1">
      <alignment horizontal="right" vertical="center"/>
    </xf>
    <xf numFmtId="43" fontId="52" fillId="0" borderId="0" xfId="1" applyFont="1"/>
    <xf numFmtId="164" fontId="52" fillId="2" borderId="0" xfId="1" applyNumberFormat="1" applyFont="1" applyFill="1" applyAlignment="1">
      <alignment horizontal="right" vertical="center"/>
    </xf>
    <xf numFmtId="164" fontId="52" fillId="0" borderId="0" xfId="1" applyNumberFormat="1" applyFont="1"/>
    <xf numFmtId="165" fontId="4" fillId="2" borderId="0" xfId="0" applyNumberFormat="1" applyFont="1" applyFill="1"/>
    <xf numFmtId="165" fontId="26" fillId="2" borderId="6" xfId="0" applyNumberFormat="1" applyFont="1" applyFill="1" applyBorder="1" applyAlignment="1">
      <alignment horizontal="center" vertical="center" wrapText="1"/>
    </xf>
    <xf numFmtId="0" fontId="32" fillId="2" borderId="0" xfId="0" applyFont="1" applyFill="1"/>
    <xf numFmtId="165" fontId="26" fillId="2" borderId="0" xfId="0" applyNumberFormat="1" applyFont="1" applyFill="1"/>
    <xf numFmtId="165" fontId="5" fillId="2" borderId="0" xfId="0" applyNumberFormat="1" applyFont="1" applyFill="1"/>
    <xf numFmtId="165" fontId="4" fillId="2" borderId="0" xfId="0" applyNumberFormat="1" applyFont="1" applyFill="1" applyAlignment="1">
      <alignment vertical="center"/>
    </xf>
    <xf numFmtId="172" fontId="50" fillId="2" borderId="0" xfId="0" applyNumberFormat="1" applyFont="1" applyFill="1" applyAlignment="1">
      <alignment horizontal="right" vertical="center"/>
    </xf>
    <xf numFmtId="165" fontId="44" fillId="2" borderId="0" xfId="0" applyNumberFormat="1" applyFont="1" applyFill="1" applyAlignment="1">
      <alignment horizontal="right" vertical="center"/>
    </xf>
    <xf numFmtId="165" fontId="32" fillId="2" borderId="0" xfId="0" applyNumberFormat="1" applyFont="1" applyFill="1" applyAlignment="1">
      <alignment horizontal="right" vertical="center"/>
    </xf>
    <xf numFmtId="165" fontId="34" fillId="2" borderId="0" xfId="6" applyNumberFormat="1" applyFont="1" applyFill="1" applyAlignment="1" applyProtection="1">
      <alignment vertical="center"/>
    </xf>
    <xf numFmtId="165" fontId="30" fillId="2" borderId="0" xfId="0" applyNumberFormat="1" applyFont="1" applyFill="1" applyAlignment="1">
      <alignment horizontal="right" vertical="center"/>
    </xf>
    <xf numFmtId="165" fontId="33" fillId="2" borderId="0" xfId="0" applyNumberFormat="1" applyFont="1" applyFill="1"/>
    <xf numFmtId="0" fontId="0" fillId="2" borderId="0" xfId="0" applyFill="1"/>
    <xf numFmtId="0" fontId="32" fillId="2" borderId="0" xfId="0" applyFont="1" applyFill="1" applyAlignment="1">
      <alignment vertical="center"/>
    </xf>
    <xf numFmtId="43" fontId="30" fillId="2" borderId="4" xfId="1" applyFont="1" applyFill="1" applyBorder="1" applyAlignment="1">
      <alignment horizontal="right" vertical="center"/>
    </xf>
    <xf numFmtId="164" fontId="30" fillId="2" borderId="4" xfId="1" applyNumberFormat="1" applyFont="1" applyFill="1" applyBorder="1" applyAlignment="1">
      <alignment horizontal="right" vertical="center"/>
    </xf>
    <xf numFmtId="165" fontId="4" fillId="2" borderId="0" xfId="0" applyNumberFormat="1" applyFont="1" applyFill="1" applyAlignment="1">
      <alignment horizontal="left"/>
    </xf>
    <xf numFmtId="173" fontId="5" fillId="2" borderId="0" xfId="1" applyNumberFormat="1" applyFont="1" applyFill="1" applyAlignment="1"/>
    <xf numFmtId="165" fontId="10" fillId="2" borderId="0" xfId="0" applyNumberFormat="1" applyFont="1" applyFill="1"/>
    <xf numFmtId="164" fontId="20" fillId="2" borderId="0" xfId="1" applyNumberFormat="1" applyFont="1" applyFill="1"/>
    <xf numFmtId="43" fontId="20" fillId="2" borderId="0" xfId="0" applyNumberFormat="1" applyFont="1" applyFill="1"/>
    <xf numFmtId="164" fontId="20" fillId="2" borderId="0" xfId="0" applyNumberFormat="1" applyFont="1" applyFill="1"/>
    <xf numFmtId="165" fontId="20" fillId="2" borderId="0" xfId="0" applyNumberFormat="1" applyFont="1" applyFill="1"/>
    <xf numFmtId="43" fontId="20" fillId="2" borderId="0" xfId="1" applyFont="1" applyFill="1"/>
    <xf numFmtId="164" fontId="37" fillId="2" borderId="0" xfId="1" applyNumberFormat="1" applyFont="1" applyFill="1" applyAlignment="1">
      <alignment horizontal="center" vertical="center"/>
    </xf>
    <xf numFmtId="164" fontId="0" fillId="2" borderId="0" xfId="0" applyNumberFormat="1" applyFill="1"/>
    <xf numFmtId="176" fontId="20" fillId="2" borderId="0" xfId="0" applyNumberFormat="1" applyFont="1" applyFill="1"/>
    <xf numFmtId="174" fontId="0" fillId="2" borderId="0" xfId="0" applyNumberFormat="1" applyFill="1"/>
    <xf numFmtId="0" fontId="30" fillId="2" borderId="1" xfId="0" applyFont="1" applyFill="1" applyBorder="1"/>
    <xf numFmtId="165" fontId="32" fillId="2" borderId="0" xfId="1" applyNumberFormat="1" applyFont="1" applyFill="1"/>
    <xf numFmtId="0" fontId="32" fillId="2" borderId="0" xfId="0" applyFont="1" applyFill="1" applyAlignment="1">
      <alignment horizontal="left"/>
    </xf>
    <xf numFmtId="0" fontId="30" fillId="2" borderId="4" xfId="0" applyFont="1" applyFill="1" applyBorder="1" applyAlignment="1">
      <alignment horizontal="center" vertical="center"/>
    </xf>
    <xf numFmtId="167" fontId="20" fillId="2" borderId="0" xfId="0" applyNumberFormat="1" applyFont="1" applyFill="1"/>
    <xf numFmtId="165" fontId="10" fillId="2" borderId="0" xfId="9" applyNumberFormat="1" applyFont="1" applyFill="1"/>
    <xf numFmtId="169" fontId="10" fillId="2" borderId="0" xfId="9" applyNumberFormat="1" applyFont="1" applyFill="1"/>
    <xf numFmtId="176" fontId="10" fillId="2" borderId="0" xfId="9" applyNumberFormat="1" applyFont="1" applyFill="1"/>
    <xf numFmtId="175" fontId="10" fillId="2" borderId="0" xfId="9" applyNumberFormat="1" applyFont="1" applyFill="1"/>
    <xf numFmtId="177" fontId="10" fillId="2" borderId="0" xfId="9" applyNumberFormat="1" applyFont="1" applyFill="1"/>
    <xf numFmtId="43" fontId="32" fillId="2" borderId="0" xfId="1" applyFont="1" applyFill="1" applyAlignment="1" applyProtection="1">
      <alignment wrapText="1"/>
      <protection locked="0"/>
    </xf>
    <xf numFmtId="164" fontId="32" fillId="2" borderId="0" xfId="1" applyNumberFormat="1" applyFont="1" applyFill="1" applyAlignment="1" applyProtection="1">
      <alignment wrapText="1"/>
      <protection locked="0"/>
    </xf>
    <xf numFmtId="0" fontId="29" fillId="2" borderId="0" xfId="0" applyFont="1" applyFill="1" applyAlignment="1" applyProtection="1">
      <alignment wrapText="1"/>
      <protection locked="0"/>
    </xf>
    <xf numFmtId="0" fontId="28" fillId="2" borderId="0" xfId="0" applyFont="1" applyFill="1" applyAlignment="1" applyProtection="1">
      <alignment wrapText="1"/>
      <protection locked="0"/>
    </xf>
    <xf numFmtId="43" fontId="4" fillId="2" borderId="0" xfId="1" applyFont="1" applyFill="1" applyAlignment="1" applyProtection="1">
      <alignment horizontal="right" wrapText="1"/>
      <protection locked="0"/>
    </xf>
    <xf numFmtId="164" fontId="4" fillId="2" borderId="0" xfId="1" applyNumberFormat="1" applyFont="1" applyFill="1" applyAlignment="1" applyProtection="1">
      <alignment horizontal="right" wrapText="1"/>
      <protection locked="0"/>
    </xf>
    <xf numFmtId="0" fontId="16" fillId="2" borderId="0" xfId="0" applyFont="1" applyFill="1" applyAlignment="1" applyProtection="1">
      <alignment horizontal="right" wrapText="1"/>
      <protection locked="0"/>
    </xf>
    <xf numFmtId="43" fontId="4" fillId="2" borderId="0" xfId="1" applyFont="1" applyFill="1" applyAlignment="1" applyProtection="1">
      <alignment horizontal="center" vertical="center" wrapText="1"/>
      <protection locked="0"/>
    </xf>
    <xf numFmtId="164" fontId="4" fillId="2" borderId="0" xfId="1" applyNumberFormat="1" applyFont="1" applyFill="1" applyAlignment="1" applyProtection="1">
      <alignment horizontal="center" vertical="center" wrapText="1"/>
      <protection locked="0"/>
    </xf>
    <xf numFmtId="164" fontId="26" fillId="2" borderId="0" xfId="1" applyNumberFormat="1" applyFont="1" applyFill="1" applyAlignment="1" applyProtection="1">
      <alignment horizontal="right" wrapText="1"/>
      <protection locked="0"/>
    </xf>
    <xf numFmtId="165" fontId="26" fillId="2" borderId="0" xfId="1" applyNumberFormat="1" applyFont="1" applyFill="1" applyBorder="1" applyAlignment="1" applyProtection="1">
      <alignment horizontal="right" vertical="center" wrapText="1"/>
      <protection locked="0"/>
    </xf>
    <xf numFmtId="175" fontId="26" fillId="2" borderId="0" xfId="1" applyNumberFormat="1" applyFont="1" applyFill="1" applyBorder="1" applyAlignment="1" applyProtection="1">
      <alignment horizontal="right" vertical="center" wrapText="1"/>
      <protection locked="0"/>
    </xf>
    <xf numFmtId="0" fontId="14" fillId="2" borderId="0" xfId="0" applyFont="1" applyFill="1" applyAlignment="1" applyProtection="1">
      <alignment horizontal="right" wrapText="1"/>
      <protection locked="0"/>
    </xf>
    <xf numFmtId="164" fontId="26" fillId="2" borderId="0" xfId="1" applyNumberFormat="1" applyFont="1" applyFill="1" applyAlignment="1" applyProtection="1">
      <alignment wrapText="1"/>
      <protection locked="0"/>
    </xf>
    <xf numFmtId="0" fontId="14" fillId="2" borderId="0" xfId="0" applyFont="1" applyFill="1" applyAlignment="1" applyProtection="1">
      <alignment wrapText="1"/>
      <protection locked="0"/>
    </xf>
    <xf numFmtId="43" fontId="16" fillId="2" borderId="0" xfId="1" applyFont="1" applyFill="1" applyAlignment="1" applyProtection="1">
      <alignment wrapText="1"/>
      <protection locked="0"/>
    </xf>
    <xf numFmtId="166" fontId="28" fillId="2" borderId="0" xfId="0" applyNumberFormat="1" applyFont="1" applyFill="1" applyAlignment="1" applyProtection="1">
      <alignment wrapText="1"/>
      <protection locked="0"/>
    </xf>
    <xf numFmtId="43" fontId="16" fillId="2" borderId="0" xfId="0" applyNumberFormat="1" applyFont="1" applyFill="1" applyAlignment="1" applyProtection="1">
      <alignment wrapText="1"/>
      <protection locked="0"/>
    </xf>
    <xf numFmtId="43" fontId="28" fillId="2" borderId="0" xfId="0" applyNumberFormat="1" applyFont="1" applyFill="1" applyAlignment="1" applyProtection="1">
      <alignment wrapText="1"/>
      <protection locked="0"/>
    </xf>
    <xf numFmtId="0" fontId="16" fillId="2" borderId="0" xfId="0" applyFont="1" applyFill="1" applyAlignment="1" applyProtection="1">
      <alignment wrapText="1"/>
      <protection locked="0"/>
    </xf>
    <xf numFmtId="164" fontId="30" fillId="2" borderId="0" xfId="1" applyNumberFormat="1" applyFont="1" applyFill="1" applyAlignment="1" applyProtection="1">
      <alignment wrapText="1"/>
      <protection locked="0"/>
    </xf>
    <xf numFmtId="0" fontId="3" fillId="2" borderId="0" xfId="0" applyFont="1" applyFill="1" applyAlignment="1" applyProtection="1">
      <alignment wrapText="1"/>
      <protection locked="0"/>
    </xf>
    <xf numFmtId="165" fontId="14" fillId="2" borderId="0" xfId="0" applyNumberFormat="1" applyFont="1" applyFill="1" applyAlignment="1" applyProtection="1">
      <alignment wrapText="1"/>
      <protection locked="0"/>
    </xf>
    <xf numFmtId="39" fontId="26" fillId="2" borderId="0" xfId="1" applyNumberFormat="1" applyFont="1" applyFill="1" applyBorder="1" applyAlignment="1" applyProtection="1">
      <alignment horizontal="right" vertical="center" wrapText="1"/>
      <protection locked="0"/>
    </xf>
    <xf numFmtId="0" fontId="28" fillId="2" borderId="0" xfId="0" applyFont="1" applyFill="1" applyProtection="1">
      <protection locked="0"/>
    </xf>
    <xf numFmtId="180" fontId="46" fillId="2" borderId="0" xfId="0" applyNumberFormat="1" applyFont="1" applyFill="1" applyAlignment="1" applyProtection="1">
      <alignment horizontal="right"/>
      <protection locked="0"/>
    </xf>
    <xf numFmtId="164" fontId="4" fillId="2" borderId="0" xfId="1" applyNumberFormat="1" applyFont="1" applyFill="1" applyAlignment="1" applyProtection="1">
      <alignment horizontal="left" wrapText="1"/>
      <protection locked="0"/>
    </xf>
    <xf numFmtId="164" fontId="32" fillId="2" borderId="0" xfId="1" applyNumberFormat="1" applyFont="1" applyFill="1" applyAlignment="1" applyProtection="1">
      <alignment horizontal="left" wrapText="1"/>
      <protection locked="0"/>
    </xf>
    <xf numFmtId="0" fontId="28" fillId="2" borderId="0" xfId="0" applyFont="1" applyFill="1" applyAlignment="1" applyProtection="1">
      <alignment horizontal="left" wrapText="1"/>
      <protection locked="0"/>
    </xf>
    <xf numFmtId="164" fontId="4" fillId="2" borderId="0" xfId="1" applyNumberFormat="1" applyFont="1" applyFill="1" applyBorder="1" applyAlignment="1" applyProtection="1">
      <alignment horizontal="right" wrapText="1"/>
      <protection locked="0"/>
    </xf>
    <xf numFmtId="164" fontId="32" fillId="2" borderId="0" xfId="1" applyNumberFormat="1" applyFont="1" applyFill="1" applyBorder="1" applyAlignment="1" applyProtection="1">
      <alignment wrapText="1"/>
      <protection locked="0"/>
    </xf>
    <xf numFmtId="174" fontId="32" fillId="2" borderId="0" xfId="1" applyNumberFormat="1" applyFont="1" applyFill="1" applyAlignment="1" applyProtection="1">
      <alignment wrapText="1"/>
      <protection locked="0"/>
    </xf>
    <xf numFmtId="43" fontId="28" fillId="2" borderId="0" xfId="1" applyFont="1" applyFill="1" applyAlignment="1" applyProtection="1">
      <alignment wrapText="1"/>
      <protection locked="0"/>
    </xf>
    <xf numFmtId="0" fontId="26" fillId="2" borderId="0" xfId="0" applyFont="1" applyFill="1" applyAlignment="1" applyProtection="1">
      <alignment horizontal="left" vertical="center" wrapText="1"/>
      <protection locked="0"/>
    </xf>
    <xf numFmtId="165" fontId="47" fillId="2" borderId="0" xfId="1" applyNumberFormat="1" applyFont="1" applyFill="1" applyBorder="1" applyAlignment="1" applyProtection="1">
      <alignment horizontal="right" vertical="center" wrapText="1"/>
      <protection locked="0"/>
    </xf>
    <xf numFmtId="0" fontId="26" fillId="2" borderId="0" xfId="0" applyFont="1" applyFill="1" applyAlignment="1" applyProtection="1">
      <alignment horizontal="left" wrapText="1" indent="1"/>
      <protection locked="0"/>
    </xf>
    <xf numFmtId="0" fontId="26" fillId="2" borderId="0" xfId="0" applyFont="1" applyFill="1" applyAlignment="1" applyProtection="1">
      <alignment horizontal="left" wrapText="1" indent="2"/>
      <protection locked="0"/>
    </xf>
    <xf numFmtId="0" fontId="32" fillId="2" borderId="0" xfId="0" applyFont="1" applyFill="1" applyAlignment="1" applyProtection="1">
      <alignment horizontal="left" wrapText="1" indent="4"/>
      <protection locked="0"/>
    </xf>
    <xf numFmtId="0" fontId="26" fillId="2" borderId="0" xfId="0" applyFont="1" applyFill="1" applyAlignment="1" applyProtection="1">
      <alignment horizontal="left" vertical="center" indent="2"/>
      <protection locked="0"/>
    </xf>
    <xf numFmtId="165" fontId="49" fillId="2" borderId="0" xfId="1" applyNumberFormat="1" applyFont="1" applyFill="1" applyBorder="1" applyAlignment="1" applyProtection="1">
      <alignment horizontal="right" vertical="center" wrapText="1"/>
      <protection locked="0"/>
    </xf>
    <xf numFmtId="0" fontId="4" fillId="2" borderId="0" xfId="0" applyFont="1" applyFill="1" applyAlignment="1" applyProtection="1">
      <alignment horizontal="left" wrapText="1" indent="4"/>
      <protection locked="0"/>
    </xf>
    <xf numFmtId="0" fontId="4" fillId="2" borderId="0" xfId="0" applyFont="1" applyFill="1" applyAlignment="1" applyProtection="1">
      <alignment horizontal="left" vertical="center" indent="4"/>
      <protection locked="0"/>
    </xf>
    <xf numFmtId="0" fontId="26" fillId="2" borderId="0" xfId="0" applyFont="1" applyFill="1" applyAlignment="1" applyProtection="1">
      <alignment horizontal="left" vertical="center" wrapText="1" indent="1"/>
      <protection locked="0"/>
    </xf>
    <xf numFmtId="0" fontId="26" fillId="2" borderId="0" xfId="0" applyFont="1" applyFill="1" applyAlignment="1" applyProtection="1">
      <alignment horizontal="left" indent="2"/>
      <protection locked="0"/>
    </xf>
    <xf numFmtId="0" fontId="32" fillId="2" borderId="0" xfId="0" applyFont="1" applyFill="1" applyAlignment="1" applyProtection="1">
      <alignment horizontal="left" vertical="center" indent="4"/>
      <protection locked="0"/>
    </xf>
    <xf numFmtId="0" fontId="32" fillId="2" borderId="1" xfId="0" applyFont="1" applyFill="1" applyBorder="1" applyAlignment="1" applyProtection="1">
      <alignment horizontal="left" vertical="center" indent="4"/>
      <protection locked="0"/>
    </xf>
    <xf numFmtId="0" fontId="32" fillId="2" borderId="0" xfId="0" applyFont="1" applyFill="1" applyAlignment="1" applyProtection="1">
      <alignment wrapText="1"/>
      <protection locked="0"/>
    </xf>
    <xf numFmtId="165" fontId="32" fillId="2" borderId="0" xfId="1" applyNumberFormat="1" applyFont="1" applyFill="1" applyBorder="1" applyAlignment="1" applyProtection="1">
      <alignment horizontal="right" vertical="center" wrapText="1"/>
      <protection locked="0"/>
    </xf>
    <xf numFmtId="43" fontId="45" fillId="2" borderId="0" xfId="1" applyFont="1" applyFill="1" applyAlignment="1" applyProtection="1">
      <alignment wrapText="1"/>
      <protection locked="0"/>
    </xf>
    <xf numFmtId="168" fontId="28" fillId="2" borderId="0" xfId="1" applyNumberFormat="1" applyFont="1" applyFill="1" applyAlignment="1" applyProtection="1">
      <alignment wrapText="1"/>
      <protection locked="0"/>
    </xf>
    <xf numFmtId="164" fontId="28" fillId="2" borderId="0" xfId="1" applyNumberFormat="1" applyFont="1" applyFill="1" applyAlignment="1" applyProtection="1">
      <alignment wrapText="1"/>
      <protection locked="0"/>
    </xf>
    <xf numFmtId="164" fontId="56" fillId="2" borderId="0" xfId="1" applyNumberFormat="1" applyFont="1" applyFill="1" applyAlignment="1" applyProtection="1">
      <alignment wrapText="1"/>
      <protection locked="0"/>
    </xf>
    <xf numFmtId="43" fontId="14" fillId="2" borderId="0" xfId="0" applyNumberFormat="1" applyFont="1" applyFill="1" applyAlignment="1" applyProtection="1">
      <alignment horizontal="right" wrapText="1"/>
      <protection locked="0"/>
    </xf>
    <xf numFmtId="168" fontId="32" fillId="2" borderId="0" xfId="1" applyNumberFormat="1" applyFont="1" applyFill="1" applyAlignment="1" applyProtection="1">
      <alignment wrapText="1"/>
      <protection locked="0"/>
    </xf>
    <xf numFmtId="37" fontId="5" fillId="2" borderId="0" xfId="0" applyNumberFormat="1" applyFont="1" applyFill="1"/>
    <xf numFmtId="181" fontId="20" fillId="2" borderId="0" xfId="0" applyNumberFormat="1" applyFont="1" applyFill="1"/>
    <xf numFmtId="37" fontId="20" fillId="0" borderId="0" xfId="0" applyNumberFormat="1" applyFont="1"/>
    <xf numFmtId="37" fontId="32" fillId="0" borderId="0" xfId="0" applyNumberFormat="1" applyFont="1"/>
    <xf numFmtId="168" fontId="32" fillId="0" borderId="0" xfId="1" applyNumberFormat="1" applyFont="1" applyFill="1"/>
    <xf numFmtId="168" fontId="4" fillId="2" borderId="0" xfId="1" applyNumberFormat="1" applyFont="1" applyFill="1"/>
    <xf numFmtId="3" fontId="20" fillId="3" borderId="0" xfId="0" applyNumberFormat="1" applyFont="1" applyFill="1"/>
    <xf numFmtId="165" fontId="26" fillId="3" borderId="0" xfId="1" applyNumberFormat="1" applyFont="1" applyFill="1" applyBorder="1" applyAlignment="1">
      <alignment vertical="center"/>
    </xf>
    <xf numFmtId="0" fontId="4" fillId="0" borderId="0" xfId="9" applyFont="1" applyAlignment="1">
      <alignment horizontal="left" indent="3"/>
    </xf>
    <xf numFmtId="165" fontId="4" fillId="3" borderId="0" xfId="1" applyNumberFormat="1" applyFont="1" applyFill="1" applyBorder="1" applyAlignment="1">
      <alignment horizontal="right" vertical="center"/>
    </xf>
    <xf numFmtId="165" fontId="4" fillId="3" borderId="0" xfId="1" applyNumberFormat="1" applyFont="1" applyFill="1" applyAlignment="1">
      <alignment horizontal="right" vertical="center"/>
    </xf>
    <xf numFmtId="165" fontId="4" fillId="0" borderId="0" xfId="1" applyNumberFormat="1" applyFont="1" applyFill="1" applyBorder="1" applyAlignment="1">
      <alignment horizontal="right" vertical="center"/>
    </xf>
    <xf numFmtId="165" fontId="4" fillId="0" borderId="0" xfId="1" applyNumberFormat="1" applyFont="1" applyFill="1" applyAlignment="1">
      <alignment horizontal="right" vertical="center"/>
    </xf>
    <xf numFmtId="165" fontId="26" fillId="3" borderId="0" xfId="1" applyNumberFormat="1" applyFont="1" applyFill="1" applyBorder="1" applyAlignment="1">
      <alignment horizontal="right" vertical="center"/>
    </xf>
    <xf numFmtId="165" fontId="26" fillId="3" borderId="0" xfId="1" applyNumberFormat="1" applyFont="1" applyFill="1" applyAlignment="1">
      <alignment horizontal="right" vertical="center"/>
    </xf>
    <xf numFmtId="165" fontId="26" fillId="0" borderId="0" xfId="1" applyNumberFormat="1" applyFont="1" applyFill="1" applyBorder="1" applyAlignment="1">
      <alignment horizontal="right" vertical="center"/>
    </xf>
    <xf numFmtId="0" fontId="2" fillId="2" borderId="0" xfId="0" applyFont="1" applyFill="1" applyAlignment="1">
      <alignment horizontal="right"/>
    </xf>
    <xf numFmtId="0" fontId="4" fillId="2" borderId="10" xfId="0" applyFont="1" applyFill="1" applyBorder="1" applyAlignment="1">
      <alignment horizontal="left" vertical="top" wrapText="1"/>
    </xf>
    <xf numFmtId="0" fontId="42" fillId="2" borderId="0" xfId="0" applyFont="1" applyFill="1" applyAlignment="1" applyProtection="1">
      <alignment horizontal="center" vertical="center" wrapText="1"/>
      <protection locked="0"/>
    </xf>
    <xf numFmtId="0" fontId="30" fillId="2" borderId="0" xfId="0" applyFont="1" applyFill="1" applyAlignment="1" applyProtection="1">
      <alignment horizontal="right" vertical="center" wrapText="1"/>
      <protection locked="0"/>
    </xf>
    <xf numFmtId="0" fontId="30" fillId="2" borderId="1" xfId="0" applyFont="1" applyFill="1" applyBorder="1" applyAlignment="1" applyProtection="1">
      <alignment horizontal="right" vertical="center" wrapText="1"/>
      <protection locked="0"/>
    </xf>
    <xf numFmtId="0" fontId="30" fillId="2" borderId="7" xfId="0" applyFont="1" applyFill="1" applyBorder="1" applyAlignment="1" applyProtection="1">
      <alignment horizontal="center" vertical="center" wrapText="1"/>
      <protection locked="0"/>
    </xf>
    <xf numFmtId="0" fontId="30" fillId="2" borderId="13" xfId="0" applyFont="1" applyFill="1" applyBorder="1" applyAlignment="1" applyProtection="1">
      <alignment horizontal="center" vertical="center" wrapText="1"/>
      <protection locked="0"/>
    </xf>
    <xf numFmtId="0" fontId="30" fillId="2" borderId="9" xfId="0" applyFont="1" applyFill="1" applyBorder="1" applyAlignment="1" applyProtection="1">
      <alignment horizontal="center" vertical="center" wrapText="1"/>
      <protection locked="0"/>
    </xf>
    <xf numFmtId="43" fontId="26" fillId="2" borderId="12" xfId="1" applyFont="1" applyFill="1" applyBorder="1" applyAlignment="1" applyProtection="1">
      <alignment horizontal="center" vertical="center" wrapText="1"/>
    </xf>
    <xf numFmtId="43" fontId="26" fillId="2" borderId="11" xfId="1" applyFont="1" applyFill="1" applyBorder="1" applyAlignment="1" applyProtection="1">
      <alignment horizontal="center" vertical="center" wrapText="1"/>
    </xf>
    <xf numFmtId="43" fontId="26" fillId="2" borderId="14" xfId="1" applyFont="1" applyFill="1" applyBorder="1" applyAlignment="1" applyProtection="1">
      <alignment horizontal="center" vertical="center" wrapText="1"/>
    </xf>
    <xf numFmtId="43" fontId="26" fillId="2" borderId="6" xfId="1" applyFont="1" applyFill="1" applyBorder="1" applyAlignment="1">
      <alignment horizontal="center" vertical="center"/>
    </xf>
    <xf numFmtId="43" fontId="26" fillId="2" borderId="3" xfId="1" applyFont="1" applyFill="1" applyBorder="1" applyAlignment="1">
      <alignment horizontal="center" vertical="center"/>
    </xf>
    <xf numFmtId="43" fontId="26" fillId="2" borderId="3" xfId="1" applyFont="1" applyFill="1" applyBorder="1" applyAlignment="1" applyProtection="1">
      <alignment horizontal="center" vertical="center"/>
    </xf>
    <xf numFmtId="43" fontId="26" fillId="2" borderId="4" xfId="1" applyFont="1" applyFill="1" applyBorder="1" applyAlignment="1" applyProtection="1">
      <alignment horizontal="center" vertical="center"/>
    </xf>
    <xf numFmtId="43" fontId="26" fillId="2" borderId="5" xfId="1" applyFont="1" applyFill="1" applyBorder="1" applyAlignment="1" applyProtection="1">
      <alignment horizontal="center" vertical="center"/>
    </xf>
    <xf numFmtId="43" fontId="26" fillId="2" borderId="6" xfId="1" applyFont="1" applyFill="1" applyBorder="1" applyAlignment="1" applyProtection="1">
      <alignment horizontal="center" vertical="center"/>
    </xf>
    <xf numFmtId="43" fontId="26" fillId="2" borderId="3" xfId="1" applyFont="1" applyFill="1" applyBorder="1" applyAlignment="1" applyProtection="1">
      <alignment horizontal="center" vertical="center" wrapText="1"/>
    </xf>
    <xf numFmtId="43" fontId="26" fillId="2" borderId="6" xfId="1" applyFont="1" applyFill="1" applyBorder="1" applyAlignment="1" applyProtection="1">
      <alignment horizontal="center" vertical="center" wrapText="1"/>
    </xf>
    <xf numFmtId="0" fontId="28" fillId="2" borderId="0" xfId="0" applyFont="1" applyFill="1" applyAlignment="1">
      <alignment horizontal="center"/>
    </xf>
    <xf numFmtId="0" fontId="2" fillId="2" borderId="0" xfId="0" applyFont="1" applyFill="1" applyAlignment="1">
      <alignment horizontal="left" vertical="top"/>
    </xf>
    <xf numFmtId="165" fontId="21" fillId="2" borderId="0" xfId="0" applyNumberFormat="1" applyFont="1" applyFill="1" applyAlignment="1">
      <alignment horizontal="center"/>
    </xf>
    <xf numFmtId="165" fontId="26" fillId="2" borderId="10" xfId="0" applyNumberFormat="1" applyFont="1" applyFill="1" applyBorder="1" applyAlignment="1">
      <alignment horizontal="center" vertical="center"/>
    </xf>
    <xf numFmtId="165" fontId="26" fillId="2" borderId="7" xfId="0" applyNumberFormat="1" applyFont="1" applyFill="1" applyBorder="1" applyAlignment="1">
      <alignment horizontal="center" vertical="center"/>
    </xf>
    <xf numFmtId="165" fontId="26" fillId="2" borderId="0" xfId="0" applyNumberFormat="1" applyFont="1" applyFill="1" applyAlignment="1">
      <alignment horizontal="center" vertical="center"/>
    </xf>
    <xf numFmtId="165" fontId="26" fillId="2" borderId="13" xfId="0" applyNumberFormat="1" applyFont="1" applyFill="1" applyBorder="1" applyAlignment="1">
      <alignment horizontal="center" vertical="center"/>
    </xf>
    <xf numFmtId="165" fontId="26" fillId="2" borderId="1" xfId="0" applyNumberFormat="1" applyFont="1" applyFill="1" applyBorder="1" applyAlignment="1">
      <alignment horizontal="center" vertical="center"/>
    </xf>
    <xf numFmtId="165" fontId="26" fillId="2" borderId="9" xfId="0" applyNumberFormat="1" applyFont="1" applyFill="1" applyBorder="1" applyAlignment="1">
      <alignment horizontal="center" vertical="center"/>
    </xf>
    <xf numFmtId="165" fontId="26" fillId="2" borderId="12" xfId="0" applyNumberFormat="1" applyFont="1" applyFill="1" applyBorder="1" applyAlignment="1">
      <alignment horizontal="center" vertical="center" wrapText="1"/>
    </xf>
    <xf numFmtId="165" fontId="26" fillId="2" borderId="11" xfId="0" applyNumberFormat="1" applyFont="1" applyFill="1" applyBorder="1" applyAlignment="1">
      <alignment horizontal="center" vertical="center" wrapText="1"/>
    </xf>
    <xf numFmtId="165" fontId="26" fillId="2" borderId="14" xfId="0" applyNumberFormat="1" applyFont="1" applyFill="1" applyBorder="1" applyAlignment="1">
      <alignment horizontal="center" vertical="center" wrapText="1"/>
    </xf>
    <xf numFmtId="165" fontId="26" fillId="2" borderId="6" xfId="0" applyNumberFormat="1" applyFont="1" applyFill="1" applyBorder="1" applyAlignment="1">
      <alignment horizontal="center" vertical="center" wrapText="1"/>
    </xf>
    <xf numFmtId="165" fontId="26" fillId="2" borderId="3" xfId="0" applyNumberFormat="1" applyFont="1" applyFill="1" applyBorder="1" applyAlignment="1">
      <alignment horizontal="center" vertical="center" wrapText="1"/>
    </xf>
    <xf numFmtId="165" fontId="26" fillId="2" borderId="6" xfId="0" applyNumberFormat="1" applyFont="1" applyFill="1" applyBorder="1" applyAlignment="1">
      <alignment horizontal="center"/>
    </xf>
    <xf numFmtId="0" fontId="30" fillId="2" borderId="6" xfId="0" applyFont="1" applyFill="1" applyBorder="1" applyAlignment="1">
      <alignment horizontal="center" vertical="center"/>
    </xf>
    <xf numFmtId="165" fontId="4" fillId="2" borderId="10" xfId="0" applyNumberFormat="1" applyFont="1" applyFill="1" applyBorder="1" applyAlignment="1">
      <alignment horizontal="left"/>
    </xf>
    <xf numFmtId="165" fontId="26" fillId="2" borderId="0" xfId="0" applyNumberFormat="1" applyFont="1" applyFill="1" applyAlignment="1">
      <alignment horizontal="right"/>
    </xf>
    <xf numFmtId="165" fontId="26" fillId="2" borderId="1" xfId="0" applyNumberFormat="1" applyFont="1" applyFill="1" applyBorder="1" applyAlignment="1">
      <alignment horizontal="right"/>
    </xf>
    <xf numFmtId="165" fontId="26" fillId="2" borderId="4" xfId="0" applyNumberFormat="1" applyFont="1" applyFill="1" applyBorder="1" applyAlignment="1">
      <alignment horizontal="center" vertical="center"/>
    </xf>
    <xf numFmtId="0" fontId="30" fillId="2" borderId="1" xfId="0" applyFont="1" applyFill="1" applyBorder="1" applyAlignment="1">
      <alignment horizontal="right"/>
    </xf>
    <xf numFmtId="0" fontId="42" fillId="2" borderId="0" xfId="0" applyFont="1" applyFill="1" applyAlignment="1">
      <alignment horizontal="center"/>
    </xf>
    <xf numFmtId="0" fontId="30" fillId="2" borderId="7"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9" xfId="0" applyFont="1" applyFill="1" applyBorder="1" applyAlignment="1">
      <alignment horizontal="center" vertical="center"/>
    </xf>
    <xf numFmtId="0" fontId="28" fillId="0" borderId="0" xfId="0" applyFont="1" applyAlignment="1">
      <alignment horizontal="center"/>
    </xf>
    <xf numFmtId="165" fontId="21" fillId="0" borderId="0" xfId="0" applyNumberFormat="1" applyFont="1" applyAlignment="1">
      <alignment horizontal="center"/>
    </xf>
    <xf numFmtId="165" fontId="26" fillId="0" borderId="1" xfId="0" applyNumberFormat="1" applyFont="1" applyBorder="1" applyAlignment="1">
      <alignment horizontal="right"/>
    </xf>
    <xf numFmtId="165" fontId="26" fillId="0" borderId="0" xfId="0" applyNumberFormat="1" applyFont="1" applyAlignment="1">
      <alignment horizontal="right"/>
    </xf>
    <xf numFmtId="165" fontId="26" fillId="0" borderId="10" xfId="0" applyNumberFormat="1" applyFont="1" applyBorder="1" applyAlignment="1">
      <alignment horizontal="center" vertical="center"/>
    </xf>
    <xf numFmtId="165" fontId="26" fillId="0" borderId="7" xfId="0" applyNumberFormat="1" applyFont="1" applyBorder="1" applyAlignment="1">
      <alignment horizontal="center" vertical="center"/>
    </xf>
    <xf numFmtId="165" fontId="26" fillId="0" borderId="0" xfId="0" applyNumberFormat="1" applyFont="1" applyAlignment="1">
      <alignment horizontal="center" vertical="center"/>
    </xf>
    <xf numFmtId="165" fontId="26" fillId="0" borderId="13" xfId="0" applyNumberFormat="1" applyFont="1" applyBorder="1" applyAlignment="1">
      <alignment horizontal="center" vertical="center"/>
    </xf>
    <xf numFmtId="165" fontId="26" fillId="0" borderId="1" xfId="0" applyNumberFormat="1" applyFont="1" applyBorder="1" applyAlignment="1">
      <alignment horizontal="center" vertical="center"/>
    </xf>
    <xf numFmtId="165" fontId="26" fillId="0" borderId="9" xfId="0" applyNumberFormat="1" applyFont="1" applyBorder="1" applyAlignment="1">
      <alignment horizontal="center" vertical="center"/>
    </xf>
    <xf numFmtId="165" fontId="26" fillId="0" borderId="12" xfId="0" applyNumberFormat="1" applyFont="1" applyBorder="1" applyAlignment="1">
      <alignment horizontal="center" vertical="center" wrapText="1"/>
    </xf>
    <xf numFmtId="165" fontId="26" fillId="0" borderId="11" xfId="0" applyNumberFormat="1" applyFont="1" applyBorder="1" applyAlignment="1">
      <alignment horizontal="center" vertical="center" wrapText="1"/>
    </xf>
    <xf numFmtId="165" fontId="26" fillId="0" borderId="14" xfId="0" applyNumberFormat="1" applyFont="1" applyBorder="1" applyAlignment="1">
      <alignment horizontal="center" vertical="center" wrapText="1"/>
    </xf>
    <xf numFmtId="165" fontId="26" fillId="0" borderId="6" xfId="0" applyNumberFormat="1" applyFont="1" applyBorder="1" applyAlignment="1">
      <alignment horizontal="center" vertical="center" wrapText="1"/>
    </xf>
    <xf numFmtId="165" fontId="26" fillId="0" borderId="3" xfId="0" applyNumberFormat="1" applyFont="1" applyBorder="1" applyAlignment="1">
      <alignment horizontal="center" vertical="center" wrapText="1"/>
    </xf>
    <xf numFmtId="165" fontId="26" fillId="0" borderId="6" xfId="0" applyNumberFormat="1" applyFont="1" applyBorder="1" applyAlignment="1">
      <alignment horizontal="center"/>
    </xf>
    <xf numFmtId="0" fontId="30" fillId="0" borderId="6" xfId="0" applyFont="1" applyBorder="1" applyAlignment="1">
      <alignment horizontal="center" vertical="center"/>
    </xf>
    <xf numFmtId="37" fontId="5" fillId="0" borderId="0" xfId="0" applyNumberFormat="1" applyFont="1" applyAlignment="1">
      <alignment horizontal="center"/>
    </xf>
    <xf numFmtId="165" fontId="4" fillId="0" borderId="10" xfId="0" applyNumberFormat="1" applyFont="1" applyBorder="1" applyAlignment="1">
      <alignment horizontal="left"/>
    </xf>
    <xf numFmtId="165" fontId="26" fillId="0" borderId="4" xfId="0" applyNumberFormat="1" applyFont="1" applyBorder="1" applyAlignment="1">
      <alignment horizontal="center"/>
    </xf>
    <xf numFmtId="165" fontId="4" fillId="0" borderId="0" xfId="0" applyNumberFormat="1" applyFont="1" applyAlignment="1">
      <alignment horizontal="left"/>
    </xf>
    <xf numFmtId="37" fontId="4" fillId="0" borderId="0" xfId="0" applyNumberFormat="1" applyFont="1" applyAlignment="1">
      <alignment horizontal="center"/>
    </xf>
    <xf numFmtId="0" fontId="2" fillId="0" borderId="0" xfId="0" applyFont="1" applyAlignment="1">
      <alignment horizontal="right" vertical="top"/>
    </xf>
    <xf numFmtId="165" fontId="23" fillId="0" borderId="0" xfId="0" applyNumberFormat="1" applyFont="1" applyAlignment="1">
      <alignment horizontal="center" vertical="center"/>
    </xf>
    <xf numFmtId="165" fontId="26" fillId="0" borderId="2" xfId="0" applyNumberFormat="1" applyFont="1" applyBorder="1" applyAlignment="1">
      <alignment horizontal="center" vertical="center" wrapText="1"/>
    </xf>
    <xf numFmtId="165" fontId="26" fillId="0" borderId="15" xfId="0" applyNumberFormat="1" applyFont="1" applyBorder="1" applyAlignment="1">
      <alignment horizontal="center" vertical="center" wrapText="1"/>
    </xf>
    <xf numFmtId="165" fontId="26" fillId="0" borderId="8" xfId="0" applyNumberFormat="1" applyFont="1" applyBorder="1" applyAlignment="1">
      <alignment horizontal="center" vertical="center" wrapText="1"/>
    </xf>
    <xf numFmtId="165" fontId="26" fillId="0" borderId="4" xfId="0" applyNumberFormat="1" applyFont="1" applyBorder="1" applyAlignment="1">
      <alignment horizontal="center" vertical="center" wrapText="1"/>
    </xf>
    <xf numFmtId="165" fontId="26" fillId="0" borderId="5" xfId="0" applyNumberFormat="1" applyFont="1" applyBorder="1" applyAlignment="1">
      <alignment horizontal="center" vertical="center" wrapText="1"/>
    </xf>
    <xf numFmtId="165" fontId="26" fillId="0" borderId="3" xfId="0" applyNumberFormat="1" applyFont="1" applyBorder="1" applyAlignment="1">
      <alignment horizontal="center"/>
    </xf>
    <xf numFmtId="165" fontId="26" fillId="0" borderId="5" xfId="0" applyNumberFormat="1" applyFont="1" applyBorder="1" applyAlignment="1">
      <alignment horizontal="center"/>
    </xf>
    <xf numFmtId="0" fontId="30" fillId="0" borderId="3" xfId="0" applyFont="1" applyBorder="1" applyAlignment="1">
      <alignment horizontal="center" vertical="center"/>
    </xf>
    <xf numFmtId="0" fontId="30" fillId="0" borderId="5" xfId="0" applyFont="1" applyBorder="1" applyAlignment="1">
      <alignment horizontal="center" vertical="center"/>
    </xf>
    <xf numFmtId="165" fontId="26" fillId="0" borderId="4" xfId="0" applyNumberFormat="1" applyFont="1" applyBorder="1" applyAlignment="1">
      <alignment horizontal="center" vertical="center"/>
    </xf>
    <xf numFmtId="165" fontId="31" fillId="0" borderId="0" xfId="9" applyNumberFormat="1" applyFont="1" applyAlignment="1">
      <alignment horizontal="left"/>
    </xf>
    <xf numFmtId="165" fontId="5" fillId="2" borderId="0" xfId="0" applyNumberFormat="1" applyFont="1" applyFill="1" applyAlignment="1">
      <alignment horizontal="left"/>
    </xf>
    <xf numFmtId="165" fontId="22" fillId="2" borderId="0" xfId="0" applyNumberFormat="1" applyFont="1" applyFill="1" applyAlignment="1">
      <alignment horizontal="center" vertical="center"/>
    </xf>
    <xf numFmtId="165" fontId="26" fillId="2" borderId="0" xfId="0" applyNumberFormat="1" applyFont="1" applyFill="1" applyAlignment="1">
      <alignment horizontal="center"/>
    </xf>
    <xf numFmtId="165" fontId="21" fillId="0" borderId="0" xfId="0" applyNumberFormat="1" applyFont="1" applyAlignment="1">
      <alignment horizontal="center" vertical="center"/>
    </xf>
    <xf numFmtId="165" fontId="31" fillId="2" borderId="0" xfId="9" applyNumberFormat="1" applyFont="1" applyFill="1" applyAlignment="1">
      <alignment horizontal="right"/>
    </xf>
    <xf numFmtId="0" fontId="19" fillId="0" borderId="0" xfId="0" applyFont="1" applyAlignment="1">
      <alignment horizontal="center"/>
    </xf>
    <xf numFmtId="0" fontId="38" fillId="0" borderId="0" xfId="0" applyFont="1" applyAlignment="1">
      <alignment horizontal="left" vertical="top"/>
    </xf>
    <xf numFmtId="165" fontId="26" fillId="0" borderId="10" xfId="0" applyNumberFormat="1" applyFont="1" applyBorder="1" applyAlignment="1">
      <alignment horizontal="left" vertical="center"/>
    </xf>
    <xf numFmtId="165" fontId="26" fillId="0" borderId="0" xfId="0" applyNumberFormat="1" applyFont="1" applyAlignment="1">
      <alignment horizontal="left" vertical="center"/>
    </xf>
    <xf numFmtId="165" fontId="26" fillId="0" borderId="1" xfId="0" applyNumberFormat="1" applyFont="1" applyBorder="1" applyAlignment="1">
      <alignment horizontal="left" vertical="center"/>
    </xf>
    <xf numFmtId="165" fontId="26" fillId="0" borderId="10" xfId="0" applyNumberFormat="1" applyFont="1" applyBorder="1" applyAlignment="1">
      <alignment horizontal="right" vertical="center" wrapText="1"/>
    </xf>
    <xf numFmtId="165" fontId="26" fillId="0" borderId="0" xfId="0" applyNumberFormat="1" applyFont="1" applyAlignment="1">
      <alignment horizontal="right" vertical="center" wrapText="1"/>
    </xf>
    <xf numFmtId="165" fontId="26" fillId="0" borderId="1" xfId="0" applyNumberFormat="1" applyFont="1" applyBorder="1" applyAlignment="1">
      <alignment horizontal="right" vertical="center" wrapText="1"/>
    </xf>
    <xf numFmtId="165" fontId="26" fillId="0" borderId="0" xfId="0" applyNumberFormat="1" applyFont="1" applyAlignment="1">
      <alignment horizontal="right" vertical="center"/>
    </xf>
    <xf numFmtId="0" fontId="12" fillId="0" borderId="0" xfId="0" applyFont="1" applyAlignment="1">
      <alignment horizontal="center"/>
    </xf>
    <xf numFmtId="165" fontId="31" fillId="0" borderId="0" xfId="9" applyNumberFormat="1" applyFont="1" applyAlignment="1">
      <alignment horizontal="right"/>
    </xf>
    <xf numFmtId="165" fontId="26" fillId="0" borderId="7" xfId="0" applyNumberFormat="1" applyFont="1" applyBorder="1" applyAlignment="1">
      <alignment horizontal="left" vertical="center"/>
    </xf>
    <xf numFmtId="165" fontId="26" fillId="0" borderId="13" xfId="0" applyNumberFormat="1" applyFont="1" applyBorder="1" applyAlignment="1">
      <alignment horizontal="left" vertical="center"/>
    </xf>
    <xf numFmtId="165" fontId="26" fillId="0" borderId="9" xfId="0" applyNumberFormat="1" applyFont="1" applyBorder="1" applyAlignment="1">
      <alignment horizontal="left" vertical="center"/>
    </xf>
    <xf numFmtId="165" fontId="23" fillId="0" borderId="0" xfId="0" applyNumberFormat="1" applyFont="1" applyAlignment="1">
      <alignment horizontal="center"/>
    </xf>
    <xf numFmtId="165" fontId="26" fillId="0" borderId="1" xfId="0" applyNumberFormat="1" applyFont="1" applyBorder="1" applyAlignment="1">
      <alignment horizontal="right" vertical="center"/>
    </xf>
    <xf numFmtId="165" fontId="41" fillId="0" borderId="0" xfId="9" applyNumberFormat="1" applyFont="1" applyAlignment="1">
      <alignment horizontal="right"/>
    </xf>
    <xf numFmtId="165" fontId="13" fillId="0" borderId="0" xfId="9" applyNumberFormat="1" applyFont="1" applyAlignment="1">
      <alignment horizontal="right"/>
    </xf>
    <xf numFmtId="0" fontId="21" fillId="2" borderId="0" xfId="9" applyFont="1" applyFill="1" applyAlignment="1">
      <alignment horizontal="center"/>
    </xf>
    <xf numFmtId="0" fontId="26" fillId="2" borderId="0" xfId="9" applyFont="1" applyFill="1" applyAlignment="1">
      <alignment horizontal="right"/>
    </xf>
    <xf numFmtId="0" fontId="26" fillId="0" borderId="7" xfId="9" applyFont="1" applyBorder="1" applyAlignment="1">
      <alignment horizontal="center" vertical="center"/>
    </xf>
    <xf numFmtId="0" fontId="26" fillId="0" borderId="13" xfId="9" applyFont="1" applyBorder="1" applyAlignment="1">
      <alignment horizontal="center" vertical="center"/>
    </xf>
    <xf numFmtId="0" fontId="26" fillId="0" borderId="9" xfId="9" applyFont="1" applyBorder="1" applyAlignment="1">
      <alignment horizontal="center" vertical="center"/>
    </xf>
    <xf numFmtId="165" fontId="26" fillId="0" borderId="2" xfId="9" applyNumberFormat="1" applyFont="1" applyBorder="1" applyAlignment="1">
      <alignment horizontal="center" vertical="center" wrapText="1"/>
    </xf>
    <xf numFmtId="165" fontId="26" fillId="0" borderId="15" xfId="9" applyNumberFormat="1" applyFont="1" applyBorder="1" applyAlignment="1">
      <alignment horizontal="center" vertical="center" wrapText="1"/>
    </xf>
    <xf numFmtId="165" fontId="26" fillId="0" borderId="8" xfId="9" applyNumberFormat="1" applyFont="1" applyBorder="1" applyAlignment="1">
      <alignment horizontal="center" vertical="center" wrapText="1"/>
    </xf>
    <xf numFmtId="165" fontId="26" fillId="0" borderId="3" xfId="9" applyNumberFormat="1" applyFont="1" applyBorder="1" applyAlignment="1">
      <alignment horizontal="center" wrapText="1"/>
    </xf>
    <xf numFmtId="165" fontId="26" fillId="0" borderId="4" xfId="9" applyNumberFormat="1" applyFont="1" applyBorder="1" applyAlignment="1">
      <alignment horizontal="center" wrapText="1"/>
    </xf>
    <xf numFmtId="165" fontId="26" fillId="0" borderId="5" xfId="9" applyNumberFormat="1" applyFont="1" applyBorder="1" applyAlignment="1">
      <alignment horizontal="center" wrapText="1"/>
    </xf>
    <xf numFmtId="165" fontId="26" fillId="0" borderId="3" xfId="9" applyNumberFormat="1" applyFont="1" applyBorder="1" applyAlignment="1">
      <alignment horizontal="center" vertical="center"/>
    </xf>
    <xf numFmtId="165" fontId="26" fillId="0" borderId="4" xfId="9" applyNumberFormat="1" applyFont="1" applyBorder="1" applyAlignment="1">
      <alignment horizontal="center" vertical="center"/>
    </xf>
    <xf numFmtId="165" fontId="26" fillId="0" borderId="5" xfId="9" applyNumberFormat="1" applyFont="1" applyBorder="1" applyAlignment="1">
      <alignment horizontal="center" vertical="center"/>
    </xf>
    <xf numFmtId="165" fontId="26" fillId="0" borderId="2" xfId="9" applyNumberFormat="1" applyFont="1" applyBorder="1" applyAlignment="1">
      <alignment horizontal="center" wrapText="1"/>
    </xf>
    <xf numFmtId="165" fontId="26" fillId="0" borderId="8" xfId="9" applyNumberFormat="1" applyFont="1" applyBorder="1" applyAlignment="1">
      <alignment horizontal="center" wrapText="1"/>
    </xf>
    <xf numFmtId="0" fontId="21" fillId="3" borderId="0" xfId="9" applyFont="1" applyFill="1" applyAlignment="1">
      <alignment horizontal="left"/>
    </xf>
    <xf numFmtId="0" fontId="43" fillId="3" borderId="0" xfId="9" applyFont="1" applyFill="1" applyAlignment="1">
      <alignment horizontal="center"/>
    </xf>
    <xf numFmtId="0" fontId="23" fillId="3" borderId="0" xfId="9" applyFont="1" applyFill="1" applyAlignment="1">
      <alignment horizontal="right"/>
    </xf>
    <xf numFmtId="0" fontId="23" fillId="3" borderId="1" xfId="9" applyFont="1" applyFill="1" applyBorder="1" applyAlignment="1">
      <alignment horizontal="right"/>
    </xf>
    <xf numFmtId="0" fontId="26" fillId="0" borderId="7" xfId="9" applyFont="1" applyBorder="1" applyAlignment="1">
      <alignment horizontal="center" vertical="center" wrapText="1"/>
    </xf>
    <xf numFmtId="0" fontId="26" fillId="0" borderId="13" xfId="9" applyFont="1" applyBorder="1" applyAlignment="1">
      <alignment horizontal="center" vertical="center" wrapText="1"/>
    </xf>
    <xf numFmtId="0" fontId="26" fillId="0" borderId="9" xfId="9" applyFont="1" applyBorder="1" applyAlignment="1">
      <alignment horizontal="center" vertical="center" wrapText="1"/>
    </xf>
    <xf numFmtId="165" fontId="26" fillId="0" borderId="12" xfId="9" applyNumberFormat="1" applyFont="1" applyBorder="1" applyAlignment="1">
      <alignment horizontal="center" vertical="center" wrapText="1"/>
    </xf>
    <xf numFmtId="165" fontId="26" fillId="0" borderId="11" xfId="9" applyNumberFormat="1" applyFont="1" applyBorder="1" applyAlignment="1">
      <alignment horizontal="center" vertical="center" wrapText="1"/>
    </xf>
    <xf numFmtId="165" fontId="26" fillId="0" borderId="14" xfId="9" applyNumberFormat="1" applyFont="1" applyBorder="1" applyAlignment="1">
      <alignment horizontal="center" vertical="center" wrapText="1"/>
    </xf>
    <xf numFmtId="0" fontId="26" fillId="0" borderId="3" xfId="9" applyFont="1" applyBorder="1" applyAlignment="1">
      <alignment horizontal="center" vertical="center" wrapText="1"/>
    </xf>
    <xf numFmtId="37" fontId="10" fillId="0" borderId="0" xfId="9" applyNumberFormat="1" applyFont="1" applyAlignment="1">
      <alignment horizontal="center"/>
    </xf>
    <xf numFmtId="0" fontId="21" fillId="0" borderId="0" xfId="9" applyFont="1" applyAlignment="1">
      <alignment horizontal="center" vertical="center"/>
    </xf>
    <xf numFmtId="0" fontId="26" fillId="0" borderId="0" xfId="9" applyFont="1" applyAlignment="1">
      <alignment horizontal="right" vertical="center"/>
    </xf>
    <xf numFmtId="0" fontId="26" fillId="0" borderId="1" xfId="9" applyFont="1" applyBorder="1" applyAlignment="1">
      <alignment horizontal="right" vertical="center"/>
    </xf>
    <xf numFmtId="0" fontId="26" fillId="0" borderId="12" xfId="9" applyFont="1" applyBorder="1" applyAlignment="1">
      <alignment horizontal="center" vertical="center" wrapText="1"/>
    </xf>
    <xf numFmtId="0" fontId="26" fillId="0" borderId="11" xfId="9" applyFont="1" applyBorder="1" applyAlignment="1">
      <alignment horizontal="center" vertical="center" wrapText="1"/>
    </xf>
    <xf numFmtId="0" fontId="4" fillId="0" borderId="14" xfId="9" applyFont="1" applyBorder="1" applyAlignment="1">
      <alignment horizontal="center" vertical="center" wrapText="1"/>
    </xf>
    <xf numFmtId="0" fontId="26" fillId="0" borderId="6" xfId="9" applyFont="1" applyBorder="1" applyAlignment="1">
      <alignment horizontal="center" vertical="center"/>
    </xf>
    <xf numFmtId="0" fontId="26" fillId="0" borderId="3" xfId="9" applyFont="1" applyBorder="1" applyAlignment="1">
      <alignment horizontal="center" vertical="center"/>
    </xf>
    <xf numFmtId="0" fontId="26" fillId="0" borderId="6" xfId="9" applyFont="1" applyBorder="1" applyAlignment="1">
      <alignment horizontal="center" vertical="center" wrapText="1"/>
    </xf>
    <xf numFmtId="0" fontId="10" fillId="0" borderId="0" xfId="9" applyFont="1" applyAlignment="1">
      <alignment horizontal="center"/>
    </xf>
    <xf numFmtId="165" fontId="13" fillId="0" borderId="0" xfId="9" applyNumberFormat="1" applyFont="1" applyAlignment="1">
      <alignment horizontal="left"/>
    </xf>
    <xf numFmtId="0" fontId="21" fillId="0" borderId="0" xfId="9" applyFont="1" applyAlignment="1">
      <alignment horizontal="center" wrapText="1"/>
    </xf>
    <xf numFmtId="172" fontId="26" fillId="0" borderId="0" xfId="9" applyNumberFormat="1" applyFont="1" applyAlignment="1">
      <alignment horizontal="right"/>
    </xf>
    <xf numFmtId="0" fontId="4" fillId="0" borderId="0" xfId="9" applyFont="1" applyAlignment="1">
      <alignment horizontal="left" vertical="top" wrapText="1"/>
    </xf>
    <xf numFmtId="0" fontId="4" fillId="0" borderId="0" xfId="9" applyFont="1" applyAlignment="1">
      <alignment horizontal="left" wrapText="1"/>
    </xf>
    <xf numFmtId="0" fontId="4" fillId="0" borderId="0" xfId="9" applyFont="1" applyAlignment="1">
      <alignment horizontal="left"/>
    </xf>
    <xf numFmtId="0" fontId="21" fillId="0" borderId="0" xfId="9" applyFont="1" applyAlignment="1">
      <alignment horizontal="center"/>
    </xf>
    <xf numFmtId="0" fontId="26" fillId="0" borderId="10" xfId="9" applyFont="1" applyBorder="1" applyAlignment="1">
      <alignment horizontal="left" vertical="center" wrapText="1"/>
    </xf>
    <xf numFmtId="0" fontId="26" fillId="0" borderId="1" xfId="9" applyFont="1" applyBorder="1" applyAlignment="1">
      <alignment horizontal="left" vertical="center" wrapText="1"/>
    </xf>
    <xf numFmtId="172" fontId="26" fillId="0" borderId="3" xfId="9" applyNumberFormat="1" applyFont="1" applyBorder="1" applyAlignment="1">
      <alignment horizontal="center" vertical="center"/>
    </xf>
    <xf numFmtId="172" fontId="26" fillId="0" borderId="4" xfId="9" applyNumberFormat="1" applyFont="1" applyBorder="1" applyAlignment="1">
      <alignment horizontal="center" vertical="center"/>
    </xf>
    <xf numFmtId="0" fontId="1" fillId="0" borderId="0" xfId="11" applyAlignment="1">
      <alignment horizontal="center"/>
    </xf>
    <xf numFmtId="0" fontId="22" fillId="2" borderId="0" xfId="11" applyFont="1" applyFill="1" applyAlignment="1">
      <alignment horizontal="center" vertical="center"/>
    </xf>
    <xf numFmtId="0" fontId="33" fillId="2" borderId="0" xfId="11" applyFont="1" applyFill="1" applyAlignment="1">
      <alignment horizontal="right" vertical="center"/>
    </xf>
    <xf numFmtId="0" fontId="33" fillId="2" borderId="10" xfId="11" applyFont="1" applyFill="1" applyBorder="1" applyAlignment="1">
      <alignment horizontal="center" vertical="center"/>
    </xf>
    <xf numFmtId="0" fontId="33" fillId="2" borderId="1" xfId="11" applyFont="1" applyFill="1" applyBorder="1" applyAlignment="1">
      <alignment horizontal="center" vertical="center"/>
    </xf>
    <xf numFmtId="0" fontId="33" fillId="2" borderId="4" xfId="11" applyFont="1" applyFill="1" applyBorder="1" applyAlignment="1">
      <alignment horizontal="center" vertical="center"/>
    </xf>
    <xf numFmtId="165" fontId="4" fillId="2" borderId="10" xfId="17" applyNumberFormat="1" applyFont="1" applyFill="1" applyBorder="1" applyAlignment="1">
      <alignment horizontal="left" vertical="center"/>
    </xf>
  </cellXfs>
  <cellStyles count="40">
    <cellStyle name="Comma" xfId="1" builtinId="3"/>
    <cellStyle name="Comma 10" xfId="25" xr:uid="{00000000-0005-0000-0000-000001000000}"/>
    <cellStyle name="Comma 10 3" xfId="26" xr:uid="{00000000-0005-0000-0000-000002000000}"/>
    <cellStyle name="Comma 10 3 2" xfId="27" xr:uid="{00000000-0005-0000-0000-000003000000}"/>
    <cellStyle name="Comma 14" xfId="28" xr:uid="{00000000-0005-0000-0000-000004000000}"/>
    <cellStyle name="Comma 14 2" xfId="29" xr:uid="{00000000-0005-0000-0000-000005000000}"/>
    <cellStyle name="Comma 2" xfId="2" xr:uid="{00000000-0005-0000-0000-000006000000}"/>
    <cellStyle name="Comma 2 2" xfId="3" xr:uid="{00000000-0005-0000-0000-000007000000}"/>
    <cellStyle name="Comma 2 2 2" xfId="30" xr:uid="{00000000-0005-0000-0000-000008000000}"/>
    <cellStyle name="Comma 3" xfId="4" xr:uid="{00000000-0005-0000-0000-000009000000}"/>
    <cellStyle name="Comma 4" xfId="20" xr:uid="{00000000-0005-0000-0000-00000A000000}"/>
    <cellStyle name="Comma 5" xfId="22" xr:uid="{00000000-0005-0000-0000-00000B000000}"/>
    <cellStyle name="Comma 5 2" xfId="23" xr:uid="{00000000-0005-0000-0000-00000C000000}"/>
    <cellStyle name="Hyperlink 2" xfId="5" xr:uid="{00000000-0005-0000-0000-00000D000000}"/>
    <cellStyle name="Hyperlink 3" xfId="6" xr:uid="{00000000-0005-0000-0000-00000E000000}"/>
    <cellStyle name="Normal" xfId="0" builtinId="0"/>
    <cellStyle name="Normal - Style1" xfId="39" xr:uid="{F5D351FF-56BF-47AC-B8BF-49D1DD4CF94A}"/>
    <cellStyle name="Normal 10" xfId="19" xr:uid="{00000000-0005-0000-0000-000010000000}"/>
    <cellStyle name="Normal 11" xfId="21" xr:uid="{00000000-0005-0000-0000-000011000000}"/>
    <cellStyle name="Normal 11 2" xfId="24" xr:uid="{00000000-0005-0000-0000-000012000000}"/>
    <cellStyle name="Normal 14" xfId="31" xr:uid="{00000000-0005-0000-0000-000013000000}"/>
    <cellStyle name="Normal 18" xfId="32" xr:uid="{00000000-0005-0000-0000-000014000000}"/>
    <cellStyle name="Normal 18 2" xfId="33" xr:uid="{00000000-0005-0000-0000-000015000000}"/>
    <cellStyle name="Normal 2" xfId="7" xr:uid="{00000000-0005-0000-0000-000016000000}"/>
    <cellStyle name="Normal 2 2" xfId="8" xr:uid="{00000000-0005-0000-0000-000017000000}"/>
    <cellStyle name="Normal 2 2 2" xfId="9" xr:uid="{00000000-0005-0000-0000-000018000000}"/>
    <cellStyle name="Normal 2 3" xfId="10" xr:uid="{00000000-0005-0000-0000-000019000000}"/>
    <cellStyle name="Normal 2 4" xfId="11" xr:uid="{00000000-0005-0000-0000-00001A000000}"/>
    <cellStyle name="Normal 20" xfId="34" xr:uid="{00000000-0005-0000-0000-00001B000000}"/>
    <cellStyle name="Normal 25" xfId="35" xr:uid="{00000000-0005-0000-0000-00001C000000}"/>
    <cellStyle name="Normal 25 2" xfId="36" xr:uid="{00000000-0005-0000-0000-00001D000000}"/>
    <cellStyle name="Normal 28" xfId="37" xr:uid="{00000000-0005-0000-0000-00001E000000}"/>
    <cellStyle name="Normal 3" xfId="12" xr:uid="{00000000-0005-0000-0000-00001F000000}"/>
    <cellStyle name="Normal 4" xfId="13" xr:uid="{00000000-0005-0000-0000-000020000000}"/>
    <cellStyle name="Normal 5" xfId="14" xr:uid="{00000000-0005-0000-0000-000021000000}"/>
    <cellStyle name="Normal 6" xfId="15" xr:uid="{00000000-0005-0000-0000-000022000000}"/>
    <cellStyle name="Normal 7" xfId="16" xr:uid="{00000000-0005-0000-0000-000023000000}"/>
    <cellStyle name="Normal 8" xfId="17" xr:uid="{00000000-0005-0000-0000-000024000000}"/>
    <cellStyle name="Normal 9" xfId="18" xr:uid="{00000000-0005-0000-0000-000025000000}"/>
    <cellStyle name="Normal 9 3" xfId="38" xr:uid="{00000000-0005-0000-0000-00002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Y87"/>
  <sheetViews>
    <sheetView showGridLines="0" tabSelected="1" view="pageBreakPreview" topLeftCell="A2" zoomScale="145" zoomScaleNormal="145" zoomScaleSheetLayoutView="145" workbookViewId="0">
      <selection activeCell="B9" sqref="B9:I45"/>
    </sheetView>
  </sheetViews>
  <sheetFormatPr defaultColWidth="12" defaultRowHeight="15.5" x14ac:dyDescent="0.35"/>
  <cols>
    <col min="1" max="1" width="37.81640625" style="258" customWidth="1"/>
    <col min="2" max="2" width="9.81640625" style="287" bestFit="1" customWidth="1"/>
    <col min="3" max="3" width="8" style="287" bestFit="1" customWidth="1"/>
    <col min="4" max="4" width="8.1796875" style="287" bestFit="1" customWidth="1"/>
    <col min="5" max="5" width="10.26953125" style="287" bestFit="1" customWidth="1"/>
    <col min="6" max="6" width="8.81640625" style="287" customWidth="1"/>
    <col min="7" max="7" width="9.54296875" style="287" customWidth="1"/>
    <col min="8" max="8" width="8.81640625" style="287" customWidth="1"/>
    <col min="9" max="9" width="9.81640625" style="287" bestFit="1" customWidth="1"/>
    <col min="10" max="10" width="10.54296875" style="255" customWidth="1"/>
    <col min="11" max="11" width="8.54296875" style="256" customWidth="1"/>
    <col min="12" max="12" width="7.26953125" style="256" customWidth="1"/>
    <col min="13" max="13" width="10.453125" style="258" customWidth="1"/>
    <col min="14" max="14" width="9.81640625" style="258" bestFit="1" customWidth="1"/>
    <col min="15" max="15" width="16.453125" style="258" bestFit="1" customWidth="1"/>
    <col min="16" max="17" width="12" style="258"/>
    <col min="18" max="18" width="12.7265625" style="258" bestFit="1" customWidth="1"/>
    <col min="19" max="16384" width="12" style="258"/>
  </cols>
  <sheetData>
    <row r="2" spans="1:25" s="14" customFormat="1" ht="14" x14ac:dyDescent="0.3">
      <c r="A2" s="325" t="s">
        <v>332</v>
      </c>
      <c r="B2" s="325"/>
      <c r="C2" s="325"/>
      <c r="D2" s="325"/>
      <c r="E2" s="325"/>
      <c r="F2" s="325"/>
      <c r="G2" s="325"/>
      <c r="H2" s="325"/>
      <c r="I2" s="325"/>
      <c r="K2" s="240"/>
      <c r="N2" s="236"/>
    </row>
    <row r="3" spans="1:25" s="257" customFormat="1" ht="22" customHeight="1" x14ac:dyDescent="0.4">
      <c r="A3" s="327" t="s">
        <v>337</v>
      </c>
      <c r="B3" s="327"/>
      <c r="C3" s="327"/>
      <c r="D3" s="327"/>
      <c r="E3" s="327"/>
      <c r="F3" s="327"/>
      <c r="G3" s="327"/>
      <c r="H3" s="327"/>
      <c r="I3" s="327"/>
      <c r="J3" s="255"/>
      <c r="K3" s="256"/>
      <c r="L3" s="256"/>
    </row>
    <row r="4" spans="1:25" s="257" customFormat="1" ht="14.25" customHeight="1" x14ac:dyDescent="0.4">
      <c r="A4" s="328" t="s">
        <v>255</v>
      </c>
      <c r="B4" s="329"/>
      <c r="C4" s="329"/>
      <c r="D4" s="329"/>
      <c r="E4" s="329"/>
      <c r="F4" s="329"/>
      <c r="G4" s="329"/>
      <c r="H4" s="329"/>
      <c r="I4" s="328"/>
      <c r="J4" s="255"/>
      <c r="K4" s="256"/>
      <c r="L4" s="256"/>
    </row>
    <row r="5" spans="1:25" ht="15.75" customHeight="1" x14ac:dyDescent="0.35">
      <c r="A5" s="330" t="s">
        <v>254</v>
      </c>
      <c r="B5" s="333" t="s">
        <v>321</v>
      </c>
      <c r="C5" s="336" t="s">
        <v>149</v>
      </c>
      <c r="D5" s="336"/>
      <c r="E5" s="336"/>
      <c r="F5" s="336"/>
      <c r="G5" s="336"/>
      <c r="H5" s="337"/>
      <c r="I5" s="333" t="s">
        <v>331</v>
      </c>
    </row>
    <row r="6" spans="1:25" ht="15" customHeight="1" x14ac:dyDescent="0.35">
      <c r="A6" s="331"/>
      <c r="B6" s="334"/>
      <c r="C6" s="338" t="s">
        <v>42</v>
      </c>
      <c r="D6" s="339"/>
      <c r="E6" s="340"/>
      <c r="F6" s="341" t="s">
        <v>43</v>
      </c>
      <c r="G6" s="341"/>
      <c r="H6" s="342" t="s">
        <v>44</v>
      </c>
      <c r="I6" s="334"/>
    </row>
    <row r="7" spans="1:25" s="261" customFormat="1" ht="15" x14ac:dyDescent="0.3">
      <c r="A7" s="331"/>
      <c r="B7" s="334"/>
      <c r="C7" s="343" t="s">
        <v>45</v>
      </c>
      <c r="D7" s="343" t="s">
        <v>46</v>
      </c>
      <c r="E7" s="343" t="s">
        <v>150</v>
      </c>
      <c r="F7" s="343" t="s">
        <v>48</v>
      </c>
      <c r="G7" s="343" t="s">
        <v>151</v>
      </c>
      <c r="H7" s="342"/>
      <c r="I7" s="334"/>
      <c r="J7" s="259"/>
      <c r="K7" s="260"/>
      <c r="L7" s="260"/>
    </row>
    <row r="8" spans="1:25" s="261" customFormat="1" ht="20.25" customHeight="1" x14ac:dyDescent="0.3">
      <c r="A8" s="332"/>
      <c r="B8" s="335"/>
      <c r="C8" s="343"/>
      <c r="D8" s="343"/>
      <c r="E8" s="343"/>
      <c r="F8" s="343"/>
      <c r="G8" s="343"/>
      <c r="H8" s="342"/>
      <c r="I8" s="335"/>
      <c r="J8" s="262"/>
      <c r="K8" s="263"/>
      <c r="L8" s="260"/>
    </row>
    <row r="9" spans="1:25" s="267" customFormat="1" ht="20.25" customHeight="1" x14ac:dyDescent="0.35">
      <c r="A9" s="288" t="s">
        <v>238</v>
      </c>
      <c r="B9" s="289">
        <v>-129898.57082057559</v>
      </c>
      <c r="C9" s="289">
        <v>-10620.683124043349</v>
      </c>
      <c r="D9" s="289">
        <v>-10988.876034682029</v>
      </c>
      <c r="E9" s="289">
        <v>368.19401063868281</v>
      </c>
      <c r="F9" s="289">
        <v>-2480.5098290079654</v>
      </c>
      <c r="G9" s="289">
        <v>1753.9347959197416</v>
      </c>
      <c r="H9" s="289">
        <v>-1785.0052544291625</v>
      </c>
      <c r="I9" s="289">
        <v>-132025.65659743827</v>
      </c>
      <c r="J9" s="264"/>
      <c r="K9" s="264"/>
      <c r="L9" s="264"/>
      <c r="M9" s="265"/>
      <c r="N9" s="266"/>
      <c r="R9" s="307"/>
      <c r="S9" s="307"/>
      <c r="T9" s="307"/>
      <c r="U9" s="307"/>
      <c r="V9" s="307"/>
      <c r="W9" s="307"/>
      <c r="X9" s="307"/>
      <c r="Y9" s="307"/>
    </row>
    <row r="10" spans="1:25" s="269" customFormat="1" ht="17.5" x14ac:dyDescent="0.35">
      <c r="A10" s="290" t="s">
        <v>152</v>
      </c>
      <c r="B10" s="289">
        <v>24804.605785316391</v>
      </c>
      <c r="C10" s="289">
        <v>11888.814413634271</v>
      </c>
      <c r="D10" s="289">
        <v>8376.6194264802161</v>
      </c>
      <c r="E10" s="289">
        <v>3512.1948871540544</v>
      </c>
      <c r="F10" s="289">
        <v>1120.3648703703848</v>
      </c>
      <c r="G10" s="289">
        <v>-4.6137361255632072</v>
      </c>
      <c r="H10" s="289">
        <v>-158.90069769641889</v>
      </c>
      <c r="I10" s="289">
        <v>29289.951609034862</v>
      </c>
      <c r="J10" s="264"/>
      <c r="K10" s="264"/>
      <c r="L10" s="268"/>
      <c r="M10" s="265"/>
      <c r="N10" s="266"/>
      <c r="R10" s="307"/>
      <c r="S10" s="307"/>
      <c r="T10" s="307"/>
      <c r="U10" s="307"/>
      <c r="V10" s="307"/>
      <c r="W10" s="307"/>
      <c r="X10" s="307"/>
      <c r="Y10" s="307"/>
    </row>
    <row r="11" spans="1:25" s="274" customFormat="1" ht="17.5" x14ac:dyDescent="0.35">
      <c r="A11" s="291" t="s">
        <v>239</v>
      </c>
      <c r="B11" s="289">
        <v>2852.4585000000015</v>
      </c>
      <c r="C11" s="289">
        <v>320.82300000000004</v>
      </c>
      <c r="D11" s="289">
        <v>274.82929999999999</v>
      </c>
      <c r="E11" s="289">
        <v>45.993600000000001</v>
      </c>
      <c r="F11" s="289">
        <v>-5.4354000000000005</v>
      </c>
      <c r="G11" s="289">
        <v>8.9497999999999962</v>
      </c>
      <c r="H11" s="289">
        <v>-135.7638</v>
      </c>
      <c r="I11" s="289">
        <v>2766.2022999999999</v>
      </c>
      <c r="J11" s="264"/>
      <c r="K11" s="264"/>
      <c r="L11" s="268"/>
      <c r="M11" s="265"/>
      <c r="N11" s="266"/>
      <c r="O11" s="270"/>
      <c r="P11" s="270"/>
      <c r="Q11" s="270"/>
      <c r="R11" s="307"/>
      <c r="S11" s="307"/>
      <c r="T11" s="307"/>
      <c r="U11" s="307"/>
      <c r="V11" s="307"/>
      <c r="W11" s="307"/>
      <c r="X11" s="307"/>
      <c r="Y11" s="307"/>
    </row>
    <row r="12" spans="1:25" ht="17.5" x14ac:dyDescent="0.35">
      <c r="A12" s="292" t="s">
        <v>240</v>
      </c>
      <c r="B12" s="211">
        <v>2581.6770000000015</v>
      </c>
      <c r="C12" s="211">
        <v>212.27960000000004</v>
      </c>
      <c r="D12" s="211">
        <v>177.00509999999997</v>
      </c>
      <c r="E12" s="211">
        <v>35.274299999999997</v>
      </c>
      <c r="F12" s="211">
        <v>-5.5387000000000004</v>
      </c>
      <c r="G12" s="211">
        <v>5.9172000000000029</v>
      </c>
      <c r="H12" s="211">
        <v>-108.896</v>
      </c>
      <c r="I12" s="211">
        <v>2508.3970999999997</v>
      </c>
      <c r="J12" s="260"/>
      <c r="K12" s="260"/>
      <c r="M12" s="265"/>
      <c r="N12" s="266"/>
      <c r="O12" s="271"/>
      <c r="P12" s="271"/>
      <c r="Q12" s="271"/>
      <c r="R12" s="307"/>
      <c r="S12" s="307"/>
      <c r="T12" s="307"/>
      <c r="U12" s="307"/>
      <c r="V12" s="307"/>
      <c r="W12" s="307"/>
      <c r="X12" s="307"/>
      <c r="Y12" s="307"/>
    </row>
    <row r="13" spans="1:25" ht="17.5" x14ac:dyDescent="0.35">
      <c r="A13" s="292" t="s">
        <v>241</v>
      </c>
      <c r="B13" s="211">
        <v>270.78149999999994</v>
      </c>
      <c r="C13" s="211">
        <v>108.54340000000001</v>
      </c>
      <c r="D13" s="211">
        <v>97.824200000000005</v>
      </c>
      <c r="E13" s="211">
        <v>10.719300000000002</v>
      </c>
      <c r="F13" s="211">
        <v>0.1033</v>
      </c>
      <c r="G13" s="211">
        <v>3.0325999999999929</v>
      </c>
      <c r="H13" s="211">
        <v>-26.867799999999999</v>
      </c>
      <c r="I13" s="211">
        <v>257.80520000000007</v>
      </c>
      <c r="J13" s="260"/>
      <c r="K13" s="260"/>
      <c r="M13" s="265"/>
      <c r="N13" s="266"/>
      <c r="O13" s="271"/>
      <c r="P13" s="271"/>
      <c r="Q13" s="271"/>
      <c r="R13" s="307"/>
      <c r="S13" s="307"/>
      <c r="T13" s="307"/>
      <c r="U13" s="307"/>
      <c r="V13" s="307"/>
      <c r="W13" s="307"/>
      <c r="X13" s="307"/>
      <c r="Y13" s="307"/>
    </row>
    <row r="14" spans="1:25" s="274" customFormat="1" ht="17.5" x14ac:dyDescent="0.35">
      <c r="A14" s="291" t="s">
        <v>153</v>
      </c>
      <c r="B14" s="289">
        <v>329.08519998398401</v>
      </c>
      <c r="C14" s="289">
        <v>1.7226999999999999</v>
      </c>
      <c r="D14" s="289">
        <v>7.6686000000000005</v>
      </c>
      <c r="E14" s="289">
        <v>-5.9459000000000009</v>
      </c>
      <c r="F14" s="289">
        <v>15.8459</v>
      </c>
      <c r="G14" s="289">
        <v>3.2651999999999917</v>
      </c>
      <c r="H14" s="289">
        <v>20.304200000000002</v>
      </c>
      <c r="I14" s="289">
        <v>378.85550000000001</v>
      </c>
      <c r="J14" s="264"/>
      <c r="K14" s="264"/>
      <c r="L14" s="268"/>
      <c r="M14" s="265"/>
      <c r="N14" s="266"/>
      <c r="O14" s="272"/>
      <c r="P14" s="272"/>
      <c r="Q14" s="272"/>
      <c r="R14" s="307"/>
      <c r="S14" s="307"/>
      <c r="T14" s="307"/>
      <c r="U14" s="307"/>
      <c r="V14" s="307"/>
      <c r="W14" s="307"/>
      <c r="X14" s="307"/>
      <c r="Y14" s="307"/>
    </row>
    <row r="15" spans="1:25" ht="17.5" x14ac:dyDescent="0.35">
      <c r="A15" s="292" t="s">
        <v>242</v>
      </c>
      <c r="B15" s="211">
        <v>160.56289999999998</v>
      </c>
      <c r="C15" s="211">
        <v>0</v>
      </c>
      <c r="D15" s="211">
        <v>1.47E-2</v>
      </c>
      <c r="E15" s="211">
        <v>-1.47E-2</v>
      </c>
      <c r="F15" s="211">
        <v>15.8459</v>
      </c>
      <c r="G15" s="211">
        <v>1.8805999999999858</v>
      </c>
      <c r="H15" s="211">
        <v>3.1747000000000014</v>
      </c>
      <c r="I15" s="211">
        <v>197.74940000000001</v>
      </c>
      <c r="J15" s="260"/>
      <c r="K15" s="260"/>
      <c r="M15" s="265"/>
      <c r="N15" s="266"/>
      <c r="O15" s="273"/>
      <c r="P15" s="273"/>
      <c r="Q15" s="273"/>
      <c r="R15" s="307"/>
      <c r="S15" s="307"/>
      <c r="T15" s="307"/>
      <c r="U15" s="307"/>
      <c r="V15" s="307"/>
      <c r="W15" s="307"/>
      <c r="X15" s="307"/>
      <c r="Y15" s="307"/>
    </row>
    <row r="16" spans="1:25" ht="17.5" x14ac:dyDescent="0.35">
      <c r="A16" s="292" t="s">
        <v>154</v>
      </c>
      <c r="B16" s="211">
        <v>168.522299983984</v>
      </c>
      <c r="C16" s="211">
        <v>1.7226999999999999</v>
      </c>
      <c r="D16" s="211">
        <v>7.6539000000000001</v>
      </c>
      <c r="E16" s="211">
        <v>-5.9312000000000005</v>
      </c>
      <c r="F16" s="211">
        <v>0</v>
      </c>
      <c r="G16" s="211">
        <v>1.3846000000000058</v>
      </c>
      <c r="H16" s="211">
        <v>17.1295</v>
      </c>
      <c r="I16" s="211">
        <v>181.1061</v>
      </c>
      <c r="J16" s="260"/>
      <c r="K16" s="260"/>
      <c r="M16" s="265"/>
      <c r="N16" s="266"/>
      <c r="O16" s="273"/>
      <c r="R16" s="307"/>
      <c r="S16" s="307"/>
      <c r="T16" s="307"/>
      <c r="U16" s="307"/>
      <c r="V16" s="307"/>
      <c r="W16" s="307"/>
      <c r="X16" s="307"/>
      <c r="Y16" s="307"/>
    </row>
    <row r="17" spans="1:25" s="274" customFormat="1" ht="17.5" x14ac:dyDescent="0.35">
      <c r="A17" s="293" t="s">
        <v>285</v>
      </c>
      <c r="B17" s="289">
        <v>10.086687904540696</v>
      </c>
      <c r="C17" s="289">
        <v>4.679532616707391</v>
      </c>
      <c r="D17" s="289">
        <v>6.8075915588876459</v>
      </c>
      <c r="E17" s="289">
        <v>-2.1280589421802549</v>
      </c>
      <c r="F17" s="289">
        <v>-3.2932853942176323</v>
      </c>
      <c r="G17" s="289">
        <v>-3.8482323715660538</v>
      </c>
      <c r="H17" s="289">
        <v>5.64762542367564</v>
      </c>
      <c r="I17" s="289">
        <v>6.4647366202523955</v>
      </c>
      <c r="J17" s="264"/>
      <c r="K17" s="264"/>
      <c r="L17" s="268"/>
      <c r="M17" s="265"/>
      <c r="N17" s="266"/>
      <c r="R17" s="307"/>
      <c r="S17" s="307"/>
      <c r="T17" s="307"/>
      <c r="U17" s="307"/>
      <c r="V17" s="307"/>
      <c r="W17" s="307"/>
      <c r="X17" s="307"/>
      <c r="Y17" s="307"/>
    </row>
    <row r="18" spans="1:25" s="276" customFormat="1" ht="17.5" x14ac:dyDescent="0.35">
      <c r="A18" s="291" t="s">
        <v>155</v>
      </c>
      <c r="B18" s="294">
        <v>7849.3325860326631</v>
      </c>
      <c r="C18" s="294">
        <v>2589.0706556561827</v>
      </c>
      <c r="D18" s="294">
        <v>2729.7954091201345</v>
      </c>
      <c r="E18" s="294">
        <v>-140.72475346395152</v>
      </c>
      <c r="F18" s="294">
        <v>0</v>
      </c>
      <c r="G18" s="294">
        <v>66.166642984036798</v>
      </c>
      <c r="H18" s="294">
        <v>-49.088723120094528</v>
      </c>
      <c r="I18" s="294">
        <v>7725.6857524326542</v>
      </c>
      <c r="J18" s="264"/>
      <c r="K18" s="264"/>
      <c r="L18" s="275"/>
      <c r="M18" s="265"/>
      <c r="N18" s="266"/>
      <c r="R18" s="307"/>
      <c r="S18" s="307"/>
      <c r="T18" s="307"/>
      <c r="U18" s="307"/>
      <c r="V18" s="307"/>
      <c r="W18" s="307"/>
      <c r="X18" s="307"/>
      <c r="Y18" s="307"/>
    </row>
    <row r="19" spans="1:25" ht="17.5" x14ac:dyDescent="0.35">
      <c r="A19" s="295" t="s">
        <v>243</v>
      </c>
      <c r="B19" s="211">
        <v>0</v>
      </c>
      <c r="C19" s="211">
        <v>0</v>
      </c>
      <c r="D19" s="211">
        <v>0</v>
      </c>
      <c r="E19" s="211">
        <v>0</v>
      </c>
      <c r="F19" s="211">
        <v>0</v>
      </c>
      <c r="G19" s="211">
        <v>0</v>
      </c>
      <c r="H19" s="211">
        <v>0</v>
      </c>
      <c r="I19" s="211">
        <v>0</v>
      </c>
      <c r="J19" s="260"/>
      <c r="K19" s="260"/>
      <c r="M19" s="265"/>
      <c r="N19" s="266"/>
      <c r="R19" s="307"/>
      <c r="S19" s="307"/>
      <c r="T19" s="307"/>
      <c r="U19" s="307"/>
      <c r="V19" s="307"/>
      <c r="W19" s="307"/>
      <c r="X19" s="307"/>
      <c r="Y19" s="307"/>
    </row>
    <row r="20" spans="1:25" ht="17.5" x14ac:dyDescent="0.35">
      <c r="A20" s="295" t="s">
        <v>244</v>
      </c>
      <c r="B20" s="211">
        <v>2570.3495592277022</v>
      </c>
      <c r="C20" s="211">
        <v>2165.6668437407257</v>
      </c>
      <c r="D20" s="211">
        <v>2185.3473551179486</v>
      </c>
      <c r="E20" s="211">
        <v>-19.680511377222956</v>
      </c>
      <c r="F20" s="211">
        <v>0</v>
      </c>
      <c r="G20" s="211">
        <v>69.595166217582118</v>
      </c>
      <c r="H20" s="211">
        <v>-115.8256140117514</v>
      </c>
      <c r="I20" s="211">
        <v>2504.43860005631</v>
      </c>
      <c r="J20" s="260"/>
      <c r="K20" s="260"/>
      <c r="M20" s="265"/>
      <c r="N20" s="266"/>
      <c r="R20" s="307"/>
      <c r="S20" s="307"/>
      <c r="T20" s="307"/>
      <c r="U20" s="307"/>
      <c r="V20" s="307"/>
      <c r="W20" s="307"/>
      <c r="X20" s="307"/>
      <c r="Y20" s="307"/>
    </row>
    <row r="21" spans="1:25" ht="17.5" x14ac:dyDescent="0.35">
      <c r="A21" s="295" t="s">
        <v>245</v>
      </c>
      <c r="B21" s="211">
        <v>0</v>
      </c>
      <c r="C21" s="211">
        <v>0</v>
      </c>
      <c r="D21" s="211">
        <v>0</v>
      </c>
      <c r="E21" s="211">
        <v>0</v>
      </c>
      <c r="F21" s="211">
        <v>0</v>
      </c>
      <c r="G21" s="211">
        <v>0</v>
      </c>
      <c r="H21" s="211">
        <v>0</v>
      </c>
      <c r="I21" s="211">
        <v>0</v>
      </c>
      <c r="J21" s="260"/>
      <c r="K21" s="260"/>
      <c r="M21" s="265"/>
      <c r="N21" s="266"/>
      <c r="R21" s="307"/>
      <c r="S21" s="307"/>
      <c r="T21" s="307"/>
      <c r="U21" s="307"/>
      <c r="V21" s="307"/>
      <c r="W21" s="307"/>
      <c r="X21" s="307"/>
      <c r="Y21" s="307"/>
    </row>
    <row r="22" spans="1:25" ht="17.5" x14ac:dyDescent="0.35">
      <c r="A22" s="296" t="s">
        <v>246</v>
      </c>
      <c r="B22" s="211">
        <v>0</v>
      </c>
      <c r="C22" s="211">
        <v>0</v>
      </c>
      <c r="D22" s="211">
        <v>0</v>
      </c>
      <c r="E22" s="211">
        <v>0</v>
      </c>
      <c r="F22" s="211">
        <v>0</v>
      </c>
      <c r="G22" s="211">
        <v>0</v>
      </c>
      <c r="H22" s="211">
        <v>0</v>
      </c>
      <c r="I22" s="211">
        <v>0</v>
      </c>
      <c r="J22" s="260"/>
      <c r="K22" s="260"/>
      <c r="M22" s="265"/>
      <c r="N22" s="266"/>
      <c r="R22" s="307"/>
      <c r="S22" s="307"/>
      <c r="T22" s="307"/>
      <c r="U22" s="307"/>
      <c r="V22" s="307"/>
      <c r="W22" s="307"/>
      <c r="X22" s="307"/>
      <c r="Y22" s="307"/>
    </row>
    <row r="23" spans="1:25" ht="17.5" x14ac:dyDescent="0.35">
      <c r="A23" s="295" t="s">
        <v>247</v>
      </c>
      <c r="B23" s="211">
        <v>4214.3103117494566</v>
      </c>
      <c r="C23" s="211">
        <v>423.40381191545725</v>
      </c>
      <c r="D23" s="211">
        <v>544.44805400218581</v>
      </c>
      <c r="E23" s="211">
        <v>-121.04424208672856</v>
      </c>
      <c r="F23" s="211">
        <v>0</v>
      </c>
      <c r="G23" s="211">
        <v>0</v>
      </c>
      <c r="H23" s="211">
        <v>-1.1720873235532281E-3</v>
      </c>
      <c r="I23" s="211">
        <v>4093.2648975754046</v>
      </c>
      <c r="J23" s="260"/>
      <c r="K23" s="260"/>
      <c r="M23" s="265"/>
      <c r="N23" s="266"/>
      <c r="R23" s="307"/>
      <c r="S23" s="307"/>
      <c r="T23" s="307"/>
      <c r="U23" s="307"/>
      <c r="V23" s="307"/>
      <c r="W23" s="307"/>
      <c r="X23" s="307"/>
      <c r="Y23" s="307"/>
    </row>
    <row r="24" spans="1:25" ht="17.5" x14ac:dyDescent="0.35">
      <c r="A24" s="295" t="s">
        <v>248</v>
      </c>
      <c r="B24" s="211">
        <v>1064.6727150555046</v>
      </c>
      <c r="C24" s="211">
        <v>0</v>
      </c>
      <c r="D24" s="211">
        <v>0</v>
      </c>
      <c r="E24" s="211">
        <v>0</v>
      </c>
      <c r="F24" s="211">
        <v>0</v>
      </c>
      <c r="G24" s="211">
        <v>-3.4285232335453202</v>
      </c>
      <c r="H24" s="211">
        <v>66.738062978980423</v>
      </c>
      <c r="I24" s="211">
        <v>1127.9822548009397</v>
      </c>
      <c r="J24" s="260"/>
      <c r="K24" s="260"/>
      <c r="M24" s="265"/>
      <c r="N24" s="266"/>
      <c r="R24" s="307"/>
      <c r="S24" s="307"/>
      <c r="T24" s="307"/>
      <c r="U24" s="307"/>
      <c r="V24" s="307"/>
      <c r="W24" s="307"/>
      <c r="X24" s="307"/>
      <c r="Y24" s="307"/>
    </row>
    <row r="25" spans="1:25" s="274" customFormat="1" ht="17.5" x14ac:dyDescent="0.35">
      <c r="A25" s="291" t="s">
        <v>156</v>
      </c>
      <c r="B25" s="289">
        <v>13763.642811395202</v>
      </c>
      <c r="C25" s="289">
        <v>8972.5185253613818</v>
      </c>
      <c r="D25" s="289">
        <v>5357.5185258011934</v>
      </c>
      <c r="E25" s="289">
        <v>3614.9999995601861</v>
      </c>
      <c r="F25" s="289">
        <v>1113.2476557646023</v>
      </c>
      <c r="G25" s="289">
        <v>-79.147146738033939</v>
      </c>
      <c r="H25" s="289">
        <v>0</v>
      </c>
      <c r="I25" s="289">
        <v>18412.743319981957</v>
      </c>
      <c r="J25" s="264"/>
      <c r="K25" s="264"/>
      <c r="L25" s="268"/>
      <c r="M25" s="265"/>
      <c r="N25" s="266"/>
      <c r="R25" s="307"/>
      <c r="S25" s="307"/>
      <c r="T25" s="307"/>
      <c r="U25" s="307"/>
      <c r="V25" s="307"/>
      <c r="W25" s="307"/>
      <c r="X25" s="307"/>
      <c r="Y25" s="307"/>
    </row>
    <row r="26" spans="1:25" ht="17.5" x14ac:dyDescent="0.35">
      <c r="A26" s="292" t="s">
        <v>157</v>
      </c>
      <c r="B26" s="211">
        <v>4320.9898545017686</v>
      </c>
      <c r="C26" s="211">
        <v>0</v>
      </c>
      <c r="D26" s="211">
        <v>0</v>
      </c>
      <c r="E26" s="211">
        <v>0</v>
      </c>
      <c r="F26" s="211">
        <v>1113.2476557646023</v>
      </c>
      <c r="G26" s="211">
        <v>0</v>
      </c>
      <c r="H26" s="211">
        <v>0</v>
      </c>
      <c r="I26" s="211">
        <v>5434.2375102663709</v>
      </c>
      <c r="J26" s="260"/>
      <c r="K26" s="260"/>
      <c r="M26" s="265"/>
      <c r="N26" s="266"/>
      <c r="R26" s="307"/>
      <c r="S26" s="307"/>
      <c r="T26" s="307"/>
      <c r="U26" s="307"/>
      <c r="V26" s="307"/>
      <c r="W26" s="307"/>
      <c r="X26" s="307"/>
      <c r="Y26" s="307"/>
    </row>
    <row r="27" spans="1:25" ht="17.5" x14ac:dyDescent="0.35">
      <c r="A27" s="292" t="s">
        <v>158</v>
      </c>
      <c r="B27" s="211">
        <v>112.11588379937302</v>
      </c>
      <c r="C27" s="211">
        <v>627.69997556900285</v>
      </c>
      <c r="D27" s="211">
        <v>685.46828479658211</v>
      </c>
      <c r="E27" s="211">
        <v>-57.768309227579266</v>
      </c>
      <c r="F27" s="211">
        <v>0</v>
      </c>
      <c r="G27" s="211">
        <v>-0.29015383802982342</v>
      </c>
      <c r="H27" s="211">
        <v>0</v>
      </c>
      <c r="I27" s="211">
        <v>54.057420733763934</v>
      </c>
      <c r="J27" s="260"/>
      <c r="K27" s="260"/>
      <c r="M27" s="265"/>
      <c r="N27" s="266"/>
      <c r="R27" s="307"/>
      <c r="S27" s="307"/>
      <c r="T27" s="307"/>
      <c r="U27" s="307"/>
      <c r="V27" s="307"/>
      <c r="W27" s="307"/>
      <c r="X27" s="307"/>
      <c r="Y27" s="307"/>
    </row>
    <row r="28" spans="1:25" ht="17.5" x14ac:dyDescent="0.35">
      <c r="A28" s="292" t="s">
        <v>249</v>
      </c>
      <c r="B28" s="211">
        <v>0.15980497202999999</v>
      </c>
      <c r="C28" s="211">
        <v>5.5552437600000226E-3</v>
      </c>
      <c r="D28" s="211">
        <v>1.0026595619999995E-2</v>
      </c>
      <c r="E28" s="211">
        <v>-4.4713518599999724E-3</v>
      </c>
      <c r="F28" s="211">
        <v>0</v>
      </c>
      <c r="G28" s="211">
        <v>0</v>
      </c>
      <c r="H28" s="211">
        <v>0</v>
      </c>
      <c r="I28" s="211">
        <v>0.15533362017000002</v>
      </c>
      <c r="J28" s="260"/>
      <c r="K28" s="260"/>
      <c r="M28" s="265"/>
      <c r="N28" s="266"/>
      <c r="R28" s="307"/>
      <c r="S28" s="307"/>
      <c r="T28" s="307"/>
      <c r="U28" s="307"/>
      <c r="V28" s="307"/>
      <c r="W28" s="307"/>
      <c r="X28" s="307"/>
      <c r="Y28" s="307"/>
    </row>
    <row r="29" spans="1:25" ht="17.5" x14ac:dyDescent="0.35">
      <c r="A29" s="292" t="s">
        <v>250</v>
      </c>
      <c r="B29" s="211">
        <v>9330.3772681220325</v>
      </c>
      <c r="C29" s="211">
        <v>8344.812994548618</v>
      </c>
      <c r="D29" s="211">
        <v>4672.0402144089912</v>
      </c>
      <c r="E29" s="211">
        <v>3672.7727801396254</v>
      </c>
      <c r="F29" s="211">
        <v>0</v>
      </c>
      <c r="G29" s="211">
        <v>-78.856992900004116</v>
      </c>
      <c r="H29" s="211">
        <v>0</v>
      </c>
      <c r="I29" s="211">
        <v>12924.293055361653</v>
      </c>
      <c r="J29" s="260"/>
      <c r="K29" s="260"/>
      <c r="M29" s="265"/>
      <c r="N29" s="266"/>
      <c r="R29" s="307"/>
      <c r="S29" s="307"/>
      <c r="T29" s="307"/>
      <c r="U29" s="307"/>
      <c r="V29" s="307"/>
      <c r="W29" s="307"/>
      <c r="X29" s="307"/>
      <c r="Y29" s="307"/>
    </row>
    <row r="30" spans="1:25" s="269" customFormat="1" ht="17.5" x14ac:dyDescent="0.35">
      <c r="A30" s="297" t="s">
        <v>159</v>
      </c>
      <c r="B30" s="289">
        <v>154703.17660589199</v>
      </c>
      <c r="C30" s="289">
        <v>22509.49753767762</v>
      </c>
      <c r="D30" s="289">
        <v>19365.495461162245</v>
      </c>
      <c r="E30" s="289">
        <v>3144.0008765153716</v>
      </c>
      <c r="F30" s="289">
        <v>3600.8746993783502</v>
      </c>
      <c r="G30" s="289">
        <v>-1758.5485320453049</v>
      </c>
      <c r="H30" s="289">
        <v>1626.1045567327437</v>
      </c>
      <c r="I30" s="289">
        <v>161315.60820647312</v>
      </c>
      <c r="J30" s="260"/>
      <c r="K30" s="260"/>
      <c r="L30" s="256"/>
      <c r="M30" s="265"/>
      <c r="N30" s="266"/>
      <c r="P30" s="277"/>
      <c r="R30" s="307"/>
      <c r="S30" s="307"/>
      <c r="T30" s="307"/>
      <c r="U30" s="307"/>
      <c r="V30" s="307"/>
      <c r="W30" s="307"/>
      <c r="X30" s="307"/>
      <c r="Y30" s="307"/>
    </row>
    <row r="31" spans="1:25" s="274" customFormat="1" ht="17.5" x14ac:dyDescent="0.35">
      <c r="A31" s="291" t="s">
        <v>239</v>
      </c>
      <c r="B31" s="289">
        <v>27169.6057</v>
      </c>
      <c r="C31" s="289">
        <v>5631.9791000000005</v>
      </c>
      <c r="D31" s="289">
        <v>2884.4125999999997</v>
      </c>
      <c r="E31" s="289">
        <v>2747.5670000000009</v>
      </c>
      <c r="F31" s="289">
        <v>3287.4009000000001</v>
      </c>
      <c r="G31" s="289">
        <v>320.43280000000016</v>
      </c>
      <c r="H31" s="289">
        <v>525.01100000000008</v>
      </c>
      <c r="I31" s="289">
        <v>34050.017400000004</v>
      </c>
      <c r="J31" s="260"/>
      <c r="K31" s="260"/>
      <c r="L31" s="256"/>
      <c r="M31" s="278"/>
      <c r="N31" s="266"/>
      <c r="P31" s="277"/>
      <c r="R31" s="307"/>
      <c r="S31" s="307"/>
      <c r="T31" s="307"/>
      <c r="U31" s="307"/>
      <c r="V31" s="307"/>
      <c r="W31" s="307"/>
      <c r="X31" s="307"/>
      <c r="Y31" s="307"/>
    </row>
    <row r="32" spans="1:25" ht="17.5" x14ac:dyDescent="0.35">
      <c r="A32" s="292" t="s">
        <v>240</v>
      </c>
      <c r="B32" s="211">
        <v>21370.018100000001</v>
      </c>
      <c r="C32" s="211">
        <v>4229.3726000000006</v>
      </c>
      <c r="D32" s="211">
        <v>1493.7575999999999</v>
      </c>
      <c r="E32" s="211">
        <v>2735.6153000000008</v>
      </c>
      <c r="F32" s="211">
        <v>3287.3328999999999</v>
      </c>
      <c r="G32" s="211">
        <v>254.36090000000016</v>
      </c>
      <c r="H32" s="211">
        <v>646.3773000000001</v>
      </c>
      <c r="I32" s="211">
        <v>28293.704500000003</v>
      </c>
      <c r="J32" s="260"/>
      <c r="K32" s="260"/>
      <c r="M32" s="265"/>
      <c r="N32" s="266"/>
      <c r="O32" s="273"/>
      <c r="P32" s="277"/>
      <c r="Q32" s="273"/>
      <c r="R32" s="307"/>
      <c r="S32" s="307"/>
      <c r="T32" s="307"/>
      <c r="U32" s="307"/>
      <c r="V32" s="307"/>
      <c r="W32" s="307"/>
      <c r="X32" s="307"/>
      <c r="Y32" s="307"/>
    </row>
    <row r="33" spans="1:25" ht="17.5" x14ac:dyDescent="0.35">
      <c r="A33" s="292" t="s">
        <v>241</v>
      </c>
      <c r="B33" s="211">
        <v>5799.5875999999998</v>
      </c>
      <c r="C33" s="211">
        <v>1402.6064999999999</v>
      </c>
      <c r="D33" s="211">
        <v>1390.6549999999997</v>
      </c>
      <c r="E33" s="211">
        <v>11.9517000000001</v>
      </c>
      <c r="F33" s="211">
        <v>6.8000000000000005E-2</v>
      </c>
      <c r="G33" s="211">
        <v>66.071900000000014</v>
      </c>
      <c r="H33" s="211">
        <v>-121.36630000000001</v>
      </c>
      <c r="I33" s="211">
        <v>5756.3129000000008</v>
      </c>
      <c r="J33" s="260"/>
      <c r="K33" s="260"/>
      <c r="M33" s="265"/>
      <c r="N33" s="266"/>
      <c r="O33" s="273"/>
      <c r="P33" s="273"/>
      <c r="Q33" s="273"/>
      <c r="R33" s="307"/>
      <c r="S33" s="307"/>
      <c r="T33" s="307"/>
      <c r="U33" s="307"/>
      <c r="V33" s="307"/>
      <c r="W33" s="307"/>
      <c r="X33" s="307"/>
      <c r="Y33" s="307"/>
    </row>
    <row r="34" spans="1:25" s="274" customFormat="1" ht="17.5" x14ac:dyDescent="0.35">
      <c r="A34" s="291" t="s">
        <v>153</v>
      </c>
      <c r="B34" s="289">
        <v>9573.4037525756376</v>
      </c>
      <c r="C34" s="289">
        <v>3394.707777853464</v>
      </c>
      <c r="D34" s="289">
        <v>3925.3222372870482</v>
      </c>
      <c r="E34" s="289">
        <v>-530.61615943358447</v>
      </c>
      <c r="F34" s="289">
        <v>310.97314764453824</v>
      </c>
      <c r="G34" s="289">
        <v>23.982799999999919</v>
      </c>
      <c r="H34" s="289">
        <v>1024.4376999999999</v>
      </c>
      <c r="I34" s="289">
        <v>10402.181240786591</v>
      </c>
      <c r="J34" s="264"/>
      <c r="K34" s="264"/>
      <c r="L34" s="268"/>
      <c r="M34" s="265"/>
      <c r="N34" s="266"/>
      <c r="O34" s="272"/>
      <c r="P34" s="277"/>
      <c r="Q34" s="272"/>
      <c r="R34" s="307"/>
      <c r="S34" s="307"/>
      <c r="T34" s="307"/>
      <c r="U34" s="307"/>
      <c r="V34" s="307"/>
      <c r="W34" s="307"/>
      <c r="X34" s="307"/>
      <c r="Y34" s="307"/>
    </row>
    <row r="35" spans="1:25" ht="17.5" x14ac:dyDescent="0.35">
      <c r="A35" s="292" t="s">
        <v>242</v>
      </c>
      <c r="B35" s="211">
        <v>1269.7947000000001</v>
      </c>
      <c r="C35" s="211">
        <v>1404.9539000000002</v>
      </c>
      <c r="D35" s="211">
        <v>1573.1786999999999</v>
      </c>
      <c r="E35" s="211">
        <v>-168.22649999999996</v>
      </c>
      <c r="F35" s="211">
        <v>310.75900000000001</v>
      </c>
      <c r="G35" s="211">
        <v>23.982799999999919</v>
      </c>
      <c r="H35" s="211">
        <v>884.43770000000006</v>
      </c>
      <c r="I35" s="211">
        <v>2320.7476999999999</v>
      </c>
      <c r="J35" s="260"/>
      <c r="K35" s="260"/>
      <c r="M35" s="265"/>
      <c r="N35" s="266"/>
      <c r="O35" s="279"/>
      <c r="R35" s="307"/>
      <c r="S35" s="307"/>
      <c r="T35" s="307"/>
      <c r="U35" s="307"/>
      <c r="V35" s="307"/>
      <c r="W35" s="307"/>
      <c r="X35" s="307"/>
      <c r="Y35" s="307"/>
    </row>
    <row r="36" spans="1:25" ht="17.5" x14ac:dyDescent="0.35">
      <c r="A36" s="292" t="s">
        <v>154</v>
      </c>
      <c r="B36" s="211">
        <v>8303.6090525756372</v>
      </c>
      <c r="C36" s="211">
        <v>1989.7538778534636</v>
      </c>
      <c r="D36" s="211">
        <v>2352.1435372870483</v>
      </c>
      <c r="E36" s="211">
        <v>-362.38965943358448</v>
      </c>
      <c r="F36" s="211">
        <v>0.21414764453822333</v>
      </c>
      <c r="G36" s="211">
        <v>0</v>
      </c>
      <c r="H36" s="211">
        <v>140</v>
      </c>
      <c r="I36" s="211">
        <v>8081.4335407865901</v>
      </c>
      <c r="J36" s="260"/>
      <c r="K36" s="260"/>
      <c r="M36" s="265"/>
      <c r="N36" s="266"/>
      <c r="R36" s="307"/>
      <c r="S36" s="307"/>
      <c r="T36" s="307"/>
      <c r="U36" s="307"/>
      <c r="V36" s="307"/>
      <c r="W36" s="307"/>
      <c r="X36" s="307"/>
      <c r="Y36" s="307"/>
    </row>
    <row r="37" spans="1:25" s="274" customFormat="1" ht="17.5" x14ac:dyDescent="0.35">
      <c r="A37" s="298" t="s">
        <v>286</v>
      </c>
      <c r="B37" s="289">
        <v>5.8469519121173477</v>
      </c>
      <c r="C37" s="289">
        <v>0.13498401283068306</v>
      </c>
      <c r="D37" s="289">
        <v>1.4597954706899803</v>
      </c>
      <c r="E37" s="289">
        <v>-1.3248114578592973</v>
      </c>
      <c r="F37" s="289">
        <v>2.5006517338121821</v>
      </c>
      <c r="G37" s="289">
        <v>7.1447085724260617E-2</v>
      </c>
      <c r="H37" s="289">
        <v>0</v>
      </c>
      <c r="I37" s="289">
        <v>7.0942392737944928</v>
      </c>
      <c r="J37" s="264"/>
      <c r="K37" s="264"/>
      <c r="L37" s="268"/>
      <c r="M37" s="265"/>
      <c r="N37" s="266"/>
      <c r="O37" s="280"/>
      <c r="P37" s="277"/>
      <c r="R37" s="307"/>
      <c r="S37" s="307"/>
      <c r="T37" s="307"/>
      <c r="U37" s="307"/>
      <c r="V37" s="307"/>
      <c r="W37" s="307"/>
      <c r="X37" s="307"/>
      <c r="Y37" s="307"/>
    </row>
    <row r="38" spans="1:25" s="276" customFormat="1" ht="17.5" x14ac:dyDescent="0.35">
      <c r="A38" s="291" t="s">
        <v>155</v>
      </c>
      <c r="B38" s="294">
        <v>117954.32020140423</v>
      </c>
      <c r="C38" s="294">
        <v>13482.675675811322</v>
      </c>
      <c r="D38" s="294">
        <v>12554.30082840451</v>
      </c>
      <c r="E38" s="294">
        <v>928.37484740681407</v>
      </c>
      <c r="F38" s="294">
        <v>0</v>
      </c>
      <c r="G38" s="294">
        <v>-2103.0355791310294</v>
      </c>
      <c r="H38" s="294">
        <v>76.655856732743885</v>
      </c>
      <c r="I38" s="294">
        <v>116856.31532641273</v>
      </c>
      <c r="J38" s="264"/>
      <c r="K38" s="264"/>
      <c r="L38" s="275"/>
      <c r="M38" s="265"/>
      <c r="N38" s="266"/>
      <c r="P38" s="277"/>
      <c r="R38" s="307"/>
      <c r="S38" s="307"/>
      <c r="T38" s="307"/>
      <c r="U38" s="307"/>
      <c r="V38" s="307"/>
      <c r="W38" s="307"/>
      <c r="X38" s="307"/>
      <c r="Y38" s="307"/>
    </row>
    <row r="39" spans="1:25" ht="17.5" x14ac:dyDescent="0.35">
      <c r="A39" s="292" t="s">
        <v>243</v>
      </c>
      <c r="B39" s="211" t="s">
        <v>275</v>
      </c>
      <c r="C39" s="211" t="s">
        <v>275</v>
      </c>
      <c r="D39" s="211" t="s">
        <v>275</v>
      </c>
      <c r="E39" s="211" t="s">
        <v>275</v>
      </c>
      <c r="F39" s="211" t="s">
        <v>275</v>
      </c>
      <c r="G39" s="211" t="s">
        <v>275</v>
      </c>
      <c r="H39" s="211" t="s">
        <v>275</v>
      </c>
      <c r="I39" s="211" t="s">
        <v>275</v>
      </c>
      <c r="J39" s="260"/>
      <c r="K39" s="260"/>
      <c r="M39" s="265"/>
      <c r="N39" s="266"/>
      <c r="R39" s="307"/>
      <c r="S39" s="307"/>
      <c r="T39" s="307"/>
      <c r="U39" s="307"/>
      <c r="V39" s="307"/>
      <c r="W39" s="307"/>
      <c r="X39" s="307"/>
      <c r="Y39" s="307"/>
    </row>
    <row r="40" spans="1:25" ht="17.5" x14ac:dyDescent="0.35">
      <c r="A40" s="292" t="s">
        <v>244</v>
      </c>
      <c r="B40" s="211">
        <v>12065.276807710707</v>
      </c>
      <c r="C40" s="211">
        <v>2299.7651385140525</v>
      </c>
      <c r="D40" s="211">
        <v>1391.2878037461996</v>
      </c>
      <c r="E40" s="211">
        <v>908.47733476785288</v>
      </c>
      <c r="F40" s="211">
        <v>0</v>
      </c>
      <c r="G40" s="211">
        <v>19.090429347113968</v>
      </c>
      <c r="H40" s="211">
        <v>-28.621733905595192</v>
      </c>
      <c r="I40" s="211">
        <v>12964.222837920079</v>
      </c>
      <c r="J40" s="260"/>
      <c r="K40" s="260"/>
      <c r="M40" s="265"/>
      <c r="N40" s="266"/>
      <c r="P40" s="277"/>
      <c r="R40" s="307"/>
      <c r="S40" s="307"/>
      <c r="T40" s="307"/>
      <c r="U40" s="307"/>
      <c r="V40" s="307"/>
      <c r="W40" s="307"/>
      <c r="X40" s="307"/>
      <c r="Y40" s="307"/>
    </row>
    <row r="41" spans="1:25" ht="17.5" x14ac:dyDescent="0.35">
      <c r="A41" s="292" t="s">
        <v>251</v>
      </c>
      <c r="B41" s="211">
        <v>94601.899623982317</v>
      </c>
      <c r="C41" s="211">
        <v>10774.802658476001</v>
      </c>
      <c r="D41" s="211">
        <v>9879.8018112907921</v>
      </c>
      <c r="E41" s="211">
        <v>895.0008471852093</v>
      </c>
      <c r="F41" s="211">
        <v>0</v>
      </c>
      <c r="G41" s="211">
        <v>-2036.6673190693691</v>
      </c>
      <c r="H41" s="211">
        <v>57.863610799998668</v>
      </c>
      <c r="I41" s="211">
        <v>93518.096762898145</v>
      </c>
      <c r="J41" s="260"/>
      <c r="K41" s="260"/>
      <c r="M41" s="265"/>
      <c r="N41" s="266"/>
      <c r="P41" s="277"/>
      <c r="R41" s="307"/>
      <c r="S41" s="307"/>
      <c r="T41" s="307"/>
      <c r="U41" s="307"/>
      <c r="V41" s="307"/>
      <c r="W41" s="307"/>
      <c r="X41" s="307"/>
      <c r="Y41" s="307"/>
    </row>
    <row r="42" spans="1:25" s="283" customFormat="1" ht="17.5" x14ac:dyDescent="0.35">
      <c r="A42" s="299" t="s">
        <v>246</v>
      </c>
      <c r="B42" s="211">
        <v>0</v>
      </c>
      <c r="C42" s="211">
        <v>0</v>
      </c>
      <c r="D42" s="211">
        <v>0</v>
      </c>
      <c r="E42" s="211">
        <v>0</v>
      </c>
      <c r="F42" s="211">
        <v>0</v>
      </c>
      <c r="G42" s="211">
        <v>0</v>
      </c>
      <c r="H42" s="211">
        <v>0</v>
      </c>
      <c r="I42" s="211">
        <v>0</v>
      </c>
      <c r="J42" s="281"/>
      <c r="K42" s="281"/>
      <c r="L42" s="282"/>
      <c r="M42" s="265"/>
      <c r="N42" s="266"/>
      <c r="R42" s="307"/>
      <c r="S42" s="307"/>
      <c r="T42" s="307"/>
      <c r="U42" s="307"/>
      <c r="V42" s="307"/>
      <c r="W42" s="307"/>
      <c r="X42" s="307"/>
      <c r="Y42" s="307"/>
    </row>
    <row r="43" spans="1:25" ht="17.5" x14ac:dyDescent="0.35">
      <c r="A43" s="292" t="s">
        <v>247</v>
      </c>
      <c r="B43" s="211">
        <v>1917.1296999999993</v>
      </c>
      <c r="C43" s="211">
        <v>135.80000000000001</v>
      </c>
      <c r="D43" s="211">
        <v>745.99999999999989</v>
      </c>
      <c r="E43" s="211">
        <v>-610.19999999999993</v>
      </c>
      <c r="F43" s="211">
        <v>0</v>
      </c>
      <c r="G43" s="211">
        <v>0.17340000000126565</v>
      </c>
      <c r="H43" s="211">
        <v>11.599999999999369</v>
      </c>
      <c r="I43" s="211">
        <v>1318.7030999999999</v>
      </c>
      <c r="J43" s="260"/>
      <c r="K43" s="260"/>
      <c r="M43" s="265"/>
      <c r="N43" s="266"/>
      <c r="P43" s="277"/>
      <c r="R43" s="307"/>
      <c r="S43" s="307"/>
      <c r="T43" s="307"/>
      <c r="U43" s="307"/>
      <c r="V43" s="307"/>
      <c r="W43" s="307"/>
      <c r="X43" s="307"/>
      <c r="Y43" s="307"/>
    </row>
    <row r="44" spans="1:25" ht="14.25" customHeight="1" x14ac:dyDescent="0.35">
      <c r="A44" s="292" t="s">
        <v>252</v>
      </c>
      <c r="B44" s="211">
        <v>5403.3762782815611</v>
      </c>
      <c r="C44" s="211">
        <v>272.30787882127061</v>
      </c>
      <c r="D44" s="211">
        <v>537.21121336751889</v>
      </c>
      <c r="E44" s="211">
        <v>-264.90333454624829</v>
      </c>
      <c r="F44" s="211">
        <v>0</v>
      </c>
      <c r="G44" s="211">
        <v>53.136367377544047</v>
      </c>
      <c r="H44" s="211">
        <v>35.813979838341041</v>
      </c>
      <c r="I44" s="211">
        <v>5227.4232909511975</v>
      </c>
      <c r="J44" s="260"/>
      <c r="K44" s="260"/>
      <c r="M44" s="265"/>
      <c r="N44" s="266"/>
      <c r="P44" s="277"/>
      <c r="R44" s="307"/>
      <c r="S44" s="307"/>
      <c r="T44" s="307"/>
      <c r="U44" s="307"/>
      <c r="V44" s="307"/>
      <c r="W44" s="307"/>
      <c r="X44" s="307"/>
      <c r="Y44" s="307"/>
    </row>
    <row r="45" spans="1:25" ht="17.5" x14ac:dyDescent="0.35">
      <c r="A45" s="300" t="s">
        <v>253</v>
      </c>
      <c r="B45" s="212">
        <v>3966.6377914296399</v>
      </c>
      <c r="C45" s="212">
        <v>0</v>
      </c>
      <c r="D45" s="212">
        <v>0</v>
      </c>
      <c r="E45" s="212">
        <v>0</v>
      </c>
      <c r="F45" s="212">
        <v>0</v>
      </c>
      <c r="G45" s="212">
        <v>-138.7684567863198</v>
      </c>
      <c r="H45" s="212">
        <v>0</v>
      </c>
      <c r="I45" s="212">
        <v>3827.8693346433201</v>
      </c>
      <c r="J45" s="284"/>
      <c r="K45" s="284"/>
      <c r="L45" s="285"/>
      <c r="M45" s="265"/>
      <c r="N45" s="266"/>
      <c r="P45" s="277"/>
      <c r="R45" s="307"/>
      <c r="S45" s="307"/>
      <c r="T45" s="307"/>
      <c r="U45" s="307"/>
      <c r="V45" s="307"/>
      <c r="W45" s="307"/>
      <c r="X45" s="307"/>
      <c r="Y45" s="307"/>
    </row>
    <row r="46" spans="1:25" ht="23.25" customHeight="1" x14ac:dyDescent="0.35">
      <c r="A46" s="326" t="s">
        <v>284</v>
      </c>
      <c r="B46" s="326"/>
      <c r="C46" s="326"/>
      <c r="D46" s="326"/>
      <c r="E46" s="326"/>
      <c r="F46" s="326"/>
      <c r="G46" s="326"/>
      <c r="H46" s="326"/>
      <c r="I46" s="326"/>
      <c r="N46" s="266"/>
    </row>
    <row r="47" spans="1:25" ht="12.75" customHeight="1" x14ac:dyDescent="0.35">
      <c r="A47" s="301"/>
      <c r="B47" s="255"/>
      <c r="C47" s="255"/>
      <c r="D47" s="308">
        <v>8</v>
      </c>
      <c r="E47" s="255"/>
      <c r="F47" s="255"/>
      <c r="G47" s="255"/>
      <c r="H47" s="255"/>
      <c r="I47" s="255"/>
    </row>
    <row r="49" spans="1:9" x14ac:dyDescent="0.35">
      <c r="B49" s="302"/>
      <c r="C49" s="302"/>
      <c r="D49" s="302"/>
      <c r="E49" s="302"/>
      <c r="F49" s="302"/>
      <c r="G49" s="302"/>
      <c r="H49" s="302"/>
      <c r="I49" s="302"/>
    </row>
    <row r="50" spans="1:9" x14ac:dyDescent="0.35">
      <c r="I50" s="302"/>
    </row>
    <row r="52" spans="1:9" x14ac:dyDescent="0.35">
      <c r="B52" s="303"/>
      <c r="C52" s="303"/>
      <c r="D52" s="303"/>
      <c r="E52" s="303"/>
      <c r="G52" s="303"/>
      <c r="H52" s="303"/>
      <c r="I52" s="303"/>
    </row>
    <row r="54" spans="1:9" x14ac:dyDescent="0.35">
      <c r="B54" s="304"/>
      <c r="C54" s="304"/>
      <c r="D54" s="304"/>
      <c r="E54" s="304"/>
      <c r="F54" s="304"/>
      <c r="G54" s="304"/>
      <c r="H54" s="304"/>
      <c r="I54" s="304"/>
    </row>
    <row r="56" spans="1:9" x14ac:dyDescent="0.35">
      <c r="A56" s="290"/>
    </row>
    <row r="60" spans="1:9" x14ac:dyDescent="0.35">
      <c r="B60" s="305"/>
      <c r="C60" s="305"/>
      <c r="D60" s="305"/>
      <c r="E60" s="305"/>
      <c r="F60" s="305"/>
      <c r="G60" s="305"/>
      <c r="H60" s="305"/>
      <c r="I60" s="305"/>
    </row>
    <row r="61" spans="1:9" x14ac:dyDescent="0.35">
      <c r="G61" s="304"/>
      <c r="H61" s="304"/>
    </row>
    <row r="62" spans="1:9" x14ac:dyDescent="0.35">
      <c r="G62" s="304"/>
      <c r="H62" s="304"/>
    </row>
    <row r="63" spans="1:9" x14ac:dyDescent="0.35">
      <c r="B63" s="258"/>
    </row>
    <row r="66" spans="2:13" x14ac:dyDescent="0.35">
      <c r="B66" s="303"/>
      <c r="C66" s="303"/>
      <c r="D66" s="303"/>
      <c r="E66" s="303"/>
      <c r="F66" s="303"/>
      <c r="G66" s="303"/>
      <c r="H66" s="303"/>
      <c r="I66" s="303"/>
      <c r="J66" s="286"/>
    </row>
    <row r="69" spans="2:13" x14ac:dyDescent="0.35">
      <c r="J69" s="287"/>
      <c r="K69" s="255"/>
      <c r="M69" s="256"/>
    </row>
    <row r="70" spans="2:13" x14ac:dyDescent="0.35">
      <c r="J70" s="287"/>
      <c r="K70" s="255"/>
      <c r="M70" s="256"/>
    </row>
    <row r="71" spans="2:13" x14ac:dyDescent="0.35">
      <c r="B71" s="306"/>
      <c r="C71" s="306"/>
      <c r="D71" s="306"/>
      <c r="E71" s="306"/>
      <c r="F71" s="306"/>
      <c r="G71" s="306"/>
      <c r="H71" s="306"/>
      <c r="I71" s="306"/>
      <c r="J71" s="287"/>
      <c r="K71" s="255"/>
      <c r="M71" s="256"/>
    </row>
    <row r="72" spans="2:13" x14ac:dyDescent="0.35">
      <c r="B72" s="306"/>
      <c r="C72" s="306"/>
      <c r="D72" s="306"/>
      <c r="E72" s="306"/>
      <c r="F72" s="306"/>
      <c r="G72" s="306"/>
      <c r="H72" s="306"/>
      <c r="I72" s="306"/>
    </row>
    <row r="73" spans="2:13" x14ac:dyDescent="0.35">
      <c r="B73" s="306"/>
      <c r="C73" s="306"/>
      <c r="D73" s="306"/>
      <c r="E73" s="306"/>
      <c r="F73" s="306"/>
      <c r="G73" s="306"/>
      <c r="H73" s="306"/>
      <c r="I73" s="306"/>
    </row>
    <row r="74" spans="2:13" x14ac:dyDescent="0.35">
      <c r="B74" s="306"/>
      <c r="C74" s="306"/>
      <c r="D74" s="306"/>
      <c r="E74" s="306"/>
      <c r="F74" s="306"/>
      <c r="G74" s="306"/>
      <c r="H74" s="306"/>
      <c r="I74" s="306"/>
    </row>
    <row r="75" spans="2:13" x14ac:dyDescent="0.35">
      <c r="B75" s="306"/>
      <c r="C75" s="306"/>
      <c r="D75" s="306"/>
      <c r="E75" s="306"/>
      <c r="F75" s="306"/>
      <c r="G75" s="306"/>
      <c r="H75" s="306"/>
      <c r="I75" s="306"/>
    </row>
    <row r="76" spans="2:13" x14ac:dyDescent="0.35">
      <c r="B76" s="306"/>
      <c r="C76" s="306"/>
      <c r="D76" s="306"/>
      <c r="E76" s="306"/>
      <c r="F76" s="306"/>
      <c r="G76" s="306"/>
      <c r="H76" s="306"/>
      <c r="I76" s="306"/>
    </row>
    <row r="77" spans="2:13" x14ac:dyDescent="0.35">
      <c r="B77" s="306"/>
      <c r="C77" s="306"/>
      <c r="D77" s="306"/>
      <c r="E77" s="306"/>
      <c r="F77" s="306"/>
      <c r="G77" s="306"/>
      <c r="H77" s="306"/>
      <c r="I77" s="306"/>
    </row>
    <row r="78" spans="2:13" x14ac:dyDescent="0.35">
      <c r="B78" s="306"/>
      <c r="C78" s="306"/>
      <c r="D78" s="306"/>
      <c r="E78" s="306"/>
      <c r="F78" s="306"/>
      <c r="G78" s="306"/>
      <c r="H78" s="306"/>
      <c r="I78" s="306"/>
    </row>
    <row r="79" spans="2:13" x14ac:dyDescent="0.35">
      <c r="B79" s="306"/>
      <c r="C79" s="306"/>
      <c r="D79" s="306"/>
      <c r="E79" s="306"/>
      <c r="F79" s="306"/>
      <c r="G79" s="306"/>
      <c r="H79" s="306"/>
      <c r="I79" s="306"/>
    </row>
    <row r="80" spans="2:13" x14ac:dyDescent="0.35">
      <c r="B80" s="306"/>
      <c r="C80" s="306"/>
      <c r="D80" s="306"/>
      <c r="E80" s="306"/>
      <c r="F80" s="306"/>
      <c r="G80" s="306"/>
      <c r="H80" s="306"/>
      <c r="I80" s="306"/>
    </row>
    <row r="81" spans="2:9" x14ac:dyDescent="0.35">
      <c r="B81" s="306"/>
      <c r="C81" s="306"/>
      <c r="D81" s="306"/>
      <c r="E81" s="306"/>
      <c r="F81" s="306"/>
      <c r="G81" s="306"/>
      <c r="H81" s="306"/>
      <c r="I81" s="306"/>
    </row>
    <row r="82" spans="2:9" x14ac:dyDescent="0.35">
      <c r="B82" s="306"/>
      <c r="C82" s="306"/>
      <c r="D82" s="306"/>
      <c r="E82" s="306"/>
      <c r="F82" s="306"/>
      <c r="G82" s="306"/>
      <c r="H82" s="306"/>
      <c r="I82" s="306"/>
    </row>
    <row r="83" spans="2:9" x14ac:dyDescent="0.35">
      <c r="B83" s="306"/>
      <c r="C83" s="306"/>
      <c r="D83" s="306"/>
      <c r="E83" s="306"/>
      <c r="F83" s="306"/>
      <c r="G83" s="306"/>
      <c r="H83" s="306"/>
      <c r="I83" s="306"/>
    </row>
    <row r="84" spans="2:9" x14ac:dyDescent="0.35">
      <c r="B84" s="306"/>
      <c r="C84" s="306"/>
      <c r="D84" s="306"/>
      <c r="E84" s="306"/>
      <c r="F84" s="306"/>
      <c r="G84" s="306"/>
      <c r="H84" s="306"/>
      <c r="I84" s="306"/>
    </row>
    <row r="85" spans="2:9" x14ac:dyDescent="0.35">
      <c r="B85" s="306"/>
      <c r="C85" s="306"/>
      <c r="D85" s="306"/>
      <c r="E85" s="306"/>
      <c r="F85" s="306"/>
      <c r="G85" s="306"/>
      <c r="H85" s="306"/>
      <c r="I85" s="306"/>
    </row>
    <row r="86" spans="2:9" x14ac:dyDescent="0.35">
      <c r="B86" s="306"/>
      <c r="C86" s="306"/>
      <c r="D86" s="306"/>
      <c r="E86" s="306"/>
      <c r="F86" s="306"/>
      <c r="G86" s="306"/>
      <c r="H86" s="306"/>
      <c r="I86" s="306"/>
    </row>
    <row r="87" spans="2:9" x14ac:dyDescent="0.35">
      <c r="B87" s="306"/>
      <c r="C87" s="306"/>
      <c r="D87" s="306"/>
      <c r="E87" s="306"/>
      <c r="F87" s="306"/>
      <c r="G87" s="306"/>
      <c r="H87" s="306"/>
      <c r="I87" s="306"/>
    </row>
  </sheetData>
  <mergeCells count="16">
    <mergeCell ref="A2:I2"/>
    <mergeCell ref="A46:I46"/>
    <mergeCell ref="A3:I3"/>
    <mergeCell ref="A4:I4"/>
    <mergeCell ref="A5:A8"/>
    <mergeCell ref="B5:B8"/>
    <mergeCell ref="C5:H5"/>
    <mergeCell ref="I5:I8"/>
    <mergeCell ref="C6:E6"/>
    <mergeCell ref="F6:G6"/>
    <mergeCell ref="H6:H8"/>
    <mergeCell ref="C7:C8"/>
    <mergeCell ref="D7:D8"/>
    <mergeCell ref="E7:E8"/>
    <mergeCell ref="F7:F8"/>
    <mergeCell ref="G7:G8"/>
  </mergeCells>
  <printOptions horizontalCentered="1"/>
  <pageMargins left="0.2" right="0.2" top="0.5" bottom="0" header="0.3" footer="0.3"/>
  <pageSetup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X111"/>
  <sheetViews>
    <sheetView showGridLines="0" view="pageBreakPreview" zoomScale="145" zoomScaleNormal="100" zoomScaleSheetLayoutView="145" workbookViewId="0">
      <selection activeCell="B7" sqref="B7:I57"/>
    </sheetView>
  </sheetViews>
  <sheetFormatPr defaultColWidth="9.1796875" defaultRowHeight="14" x14ac:dyDescent="0.3"/>
  <cols>
    <col min="1" max="1" width="26.1796875" style="10" customWidth="1"/>
    <col min="2" max="2" width="9.81640625" style="10" customWidth="1"/>
    <col min="3" max="3" width="8.26953125" style="10" customWidth="1"/>
    <col min="4" max="4" width="8.54296875" style="10" customWidth="1"/>
    <col min="5" max="5" width="9" style="10" customWidth="1"/>
    <col min="6" max="6" width="8.26953125" style="10" customWidth="1"/>
    <col min="7" max="7" width="9" style="10" customWidth="1"/>
    <col min="8" max="8" width="8.453125" style="10" customWidth="1"/>
    <col min="9" max="9" width="9.54296875" style="10" customWidth="1"/>
    <col min="10" max="10" width="9.1796875" style="10"/>
    <col min="11" max="12" width="9.1796875" style="10" hidden="1" customWidth="1"/>
    <col min="13" max="16384" width="9.1796875" style="10"/>
  </cols>
  <sheetData>
    <row r="1" spans="1:23" x14ac:dyDescent="0.3">
      <c r="A1" s="403" t="s">
        <v>62</v>
      </c>
      <c r="B1" s="403"/>
      <c r="C1" s="403"/>
      <c r="D1" s="403"/>
      <c r="E1" s="403"/>
      <c r="F1" s="403"/>
      <c r="G1" s="403"/>
      <c r="H1" s="403"/>
      <c r="I1" s="403"/>
      <c r="J1" s="7"/>
      <c r="K1" s="7"/>
    </row>
    <row r="2" spans="1:23" x14ac:dyDescent="0.3">
      <c r="A2" s="423" t="s">
        <v>136</v>
      </c>
      <c r="B2" s="423"/>
      <c r="C2" s="423"/>
      <c r="D2" s="423"/>
      <c r="E2" s="423"/>
      <c r="F2" s="423"/>
      <c r="G2" s="423"/>
      <c r="H2" s="423"/>
      <c r="I2" s="423"/>
    </row>
    <row r="3" spans="1:23" x14ac:dyDescent="0.3">
      <c r="A3" s="8"/>
      <c r="B3" s="372" t="s">
        <v>39</v>
      </c>
      <c r="C3" s="372"/>
      <c r="D3" s="372"/>
      <c r="E3" s="372"/>
      <c r="F3" s="372"/>
      <c r="G3" s="372"/>
      <c r="H3" s="372"/>
      <c r="I3" s="372"/>
    </row>
    <row r="4" spans="1:23" ht="14.25" customHeight="1" x14ac:dyDescent="0.3">
      <c r="A4" s="374" t="s">
        <v>137</v>
      </c>
      <c r="B4" s="393" t="str">
        <f>'2.1'!D4:D6</f>
        <v>Stock as on
31-12-2023</v>
      </c>
      <c r="C4" s="383" t="s">
        <v>41</v>
      </c>
      <c r="D4" s="396"/>
      <c r="E4" s="396"/>
      <c r="F4" s="396"/>
      <c r="G4" s="396"/>
      <c r="H4" s="397"/>
      <c r="I4" s="379" t="str">
        <f>'2.1'!K4:K6</f>
        <v>Stock as on
31-12-2024</v>
      </c>
    </row>
    <row r="5" spans="1:23" ht="21" customHeight="1" x14ac:dyDescent="0.35">
      <c r="A5" s="376"/>
      <c r="B5" s="394"/>
      <c r="C5" s="398" t="s">
        <v>42</v>
      </c>
      <c r="D5" s="388"/>
      <c r="E5" s="399"/>
      <c r="F5" s="400" t="s">
        <v>43</v>
      </c>
      <c r="G5" s="401"/>
      <c r="H5" s="393" t="s">
        <v>44</v>
      </c>
      <c r="I5" s="380"/>
      <c r="N5"/>
      <c r="O5"/>
      <c r="P5" s="151"/>
      <c r="Q5"/>
      <c r="R5"/>
      <c r="S5" s="151"/>
      <c r="T5"/>
      <c r="U5"/>
      <c r="V5"/>
      <c r="W5"/>
    </row>
    <row r="6" spans="1:23" ht="33" customHeight="1" x14ac:dyDescent="0.35">
      <c r="A6" s="378"/>
      <c r="B6" s="395"/>
      <c r="C6" s="36" t="s">
        <v>45</v>
      </c>
      <c r="D6" s="36" t="s">
        <v>46</v>
      </c>
      <c r="E6" s="36" t="s">
        <v>47</v>
      </c>
      <c r="F6" s="36" t="s">
        <v>48</v>
      </c>
      <c r="G6" s="36" t="s">
        <v>49</v>
      </c>
      <c r="H6" s="395"/>
      <c r="I6" s="381"/>
      <c r="N6"/>
      <c r="O6"/>
      <c r="P6"/>
      <c r="Q6"/>
      <c r="R6"/>
      <c r="S6" s="152"/>
      <c r="T6"/>
      <c r="U6"/>
      <c r="V6"/>
      <c r="W6"/>
    </row>
    <row r="7" spans="1:23" ht="14.25" customHeight="1" x14ac:dyDescent="0.35">
      <c r="A7" s="29" t="s">
        <v>101</v>
      </c>
      <c r="B7" s="158">
        <v>13.489100000000001</v>
      </c>
      <c r="C7" s="159">
        <v>1.1900999999999999</v>
      </c>
      <c r="D7" s="159">
        <v>0.91570000000000007</v>
      </c>
      <c r="E7" s="159">
        <v>0.27439999999999998</v>
      </c>
      <c r="F7" s="159">
        <v>0.1033</v>
      </c>
      <c r="G7" s="159">
        <v>0.1608999999999999</v>
      </c>
      <c r="H7" s="159">
        <v>1.2282999999999999</v>
      </c>
      <c r="I7" s="158">
        <v>15.256</v>
      </c>
      <c r="J7" s="8"/>
      <c r="K7" s="8">
        <f t="shared" ref="K7:K11" si="0">(B7+C7-D7+F7+G7+H7)</f>
        <v>15.256</v>
      </c>
      <c r="L7" s="22">
        <f t="shared" ref="L7:L11" si="1">I7-K7</f>
        <v>0</v>
      </c>
      <c r="N7"/>
      <c r="O7"/>
      <c r="P7"/>
      <c r="Q7"/>
      <c r="R7"/>
      <c r="S7"/>
      <c r="T7"/>
      <c r="U7"/>
      <c r="V7"/>
      <c r="W7"/>
    </row>
    <row r="8" spans="1:23" ht="14.5" x14ac:dyDescent="0.35">
      <c r="A8" s="29" t="s">
        <v>102</v>
      </c>
      <c r="B8" s="158"/>
      <c r="C8" s="158"/>
      <c r="D8" s="158"/>
      <c r="E8" s="158"/>
      <c r="F8" s="158"/>
      <c r="G8" s="158"/>
      <c r="H8" s="158"/>
      <c r="I8" s="158"/>
      <c r="J8" s="8"/>
      <c r="K8" s="8">
        <f t="shared" si="0"/>
        <v>0</v>
      </c>
      <c r="L8" s="22">
        <f t="shared" si="1"/>
        <v>0</v>
      </c>
      <c r="N8"/>
      <c r="O8"/>
      <c r="P8"/>
      <c r="Q8"/>
      <c r="R8"/>
      <c r="S8"/>
      <c r="T8"/>
      <c r="U8"/>
      <c r="V8"/>
      <c r="W8"/>
    </row>
    <row r="9" spans="1:23" ht="14.5" x14ac:dyDescent="0.35">
      <c r="A9" s="29" t="s">
        <v>103</v>
      </c>
      <c r="B9" s="158">
        <v>0.224</v>
      </c>
      <c r="C9" s="158">
        <v>0.72709999999999997</v>
      </c>
      <c r="D9" s="158">
        <v>0</v>
      </c>
      <c r="E9" s="158">
        <v>0.72709999999999997</v>
      </c>
      <c r="F9" s="158">
        <v>0</v>
      </c>
      <c r="G9" s="158">
        <v>3.299999999999928E-3</v>
      </c>
      <c r="H9" s="158">
        <v>3.1233</v>
      </c>
      <c r="I9" s="158">
        <v>4.0777000000000001</v>
      </c>
      <c r="J9" s="8"/>
      <c r="K9" s="8">
        <f t="shared" si="0"/>
        <v>4.0777000000000001</v>
      </c>
      <c r="L9" s="22">
        <f t="shared" si="1"/>
        <v>0</v>
      </c>
      <c r="N9"/>
      <c r="O9"/>
      <c r="P9"/>
      <c r="Q9"/>
      <c r="R9"/>
      <c r="S9"/>
      <c r="T9"/>
      <c r="U9"/>
      <c r="V9"/>
      <c r="W9"/>
    </row>
    <row r="10" spans="1:23" ht="14.5" x14ac:dyDescent="0.35">
      <c r="A10" s="29" t="s">
        <v>104</v>
      </c>
      <c r="B10" s="160">
        <v>8.2881999999999998</v>
      </c>
      <c r="C10" s="160">
        <v>4.0073999999999996</v>
      </c>
      <c r="D10" s="160">
        <v>6.2854999999999999</v>
      </c>
      <c r="E10" s="160">
        <v>-2.2780999999999998</v>
      </c>
      <c r="F10" s="160">
        <v>0</v>
      </c>
      <c r="G10" s="160">
        <v>9.9900000000001599E-2</v>
      </c>
      <c r="H10" s="160">
        <v>13.632599999999998</v>
      </c>
      <c r="I10" s="160">
        <v>19.742599999999999</v>
      </c>
      <c r="J10" s="8"/>
      <c r="K10" s="8">
        <f t="shared" si="0"/>
        <v>19.742599999999999</v>
      </c>
      <c r="L10" s="22">
        <f t="shared" si="1"/>
        <v>0</v>
      </c>
      <c r="N10"/>
      <c r="O10"/>
      <c r="P10"/>
      <c r="Q10"/>
      <c r="R10"/>
      <c r="S10"/>
      <c r="T10"/>
      <c r="U10"/>
      <c r="V10"/>
      <c r="W10"/>
    </row>
    <row r="11" spans="1:23" ht="14.5" x14ac:dyDescent="0.35">
      <c r="A11" s="29" t="s">
        <v>105</v>
      </c>
      <c r="B11" s="158"/>
      <c r="C11" s="158"/>
      <c r="D11" s="158"/>
      <c r="E11" s="158"/>
      <c r="F11" s="158"/>
      <c r="G11" s="158"/>
      <c r="H11" s="158"/>
      <c r="I11" s="158"/>
      <c r="J11" s="8"/>
      <c r="K11" s="8">
        <f t="shared" si="0"/>
        <v>0</v>
      </c>
      <c r="L11" s="22">
        <f t="shared" si="1"/>
        <v>0</v>
      </c>
      <c r="N11"/>
      <c r="O11"/>
      <c r="P11"/>
      <c r="Q11"/>
      <c r="R11"/>
      <c r="S11"/>
      <c r="T11"/>
      <c r="U11"/>
      <c r="V11"/>
      <c r="W11"/>
    </row>
    <row r="12" spans="1:23" ht="14.5" x14ac:dyDescent="0.35">
      <c r="A12" s="29" t="s">
        <v>106</v>
      </c>
      <c r="B12" s="158">
        <v>16.139399999999998</v>
      </c>
      <c r="C12" s="158">
        <v>0</v>
      </c>
      <c r="D12" s="158">
        <v>0</v>
      </c>
      <c r="E12" s="158">
        <v>0</v>
      </c>
      <c r="F12" s="158">
        <v>0</v>
      </c>
      <c r="G12" s="158">
        <v>0.18080000000000035</v>
      </c>
      <c r="H12" s="158">
        <v>4.9531999999999998</v>
      </c>
      <c r="I12" s="158">
        <v>21.273400000000002</v>
      </c>
      <c r="J12" s="8"/>
      <c r="K12" s="8">
        <f>(B12+C12-D12+F12+G12+H12)</f>
        <v>21.273399999999999</v>
      </c>
      <c r="L12" s="22">
        <f>I12-K12</f>
        <v>0</v>
      </c>
      <c r="M12" s="40"/>
      <c r="N12"/>
      <c r="O12"/>
      <c r="P12"/>
      <c r="Q12"/>
      <c r="R12"/>
      <c r="S12"/>
      <c r="T12"/>
      <c r="U12"/>
      <c r="V12"/>
      <c r="W12"/>
    </row>
    <row r="13" spans="1:23" x14ac:dyDescent="0.3">
      <c r="A13" s="29" t="s">
        <v>107</v>
      </c>
      <c r="B13" s="158">
        <v>8.2558999999999987</v>
      </c>
      <c r="C13" s="158">
        <v>0.58850000000000002</v>
      </c>
      <c r="D13" s="158">
        <v>0.81429999999999991</v>
      </c>
      <c r="E13" s="158">
        <v>-0.22580000000000003</v>
      </c>
      <c r="F13" s="158">
        <v>0</v>
      </c>
      <c r="G13" s="158">
        <v>0.50690000000000024</v>
      </c>
      <c r="H13" s="158">
        <v>3.0043000000000002</v>
      </c>
      <c r="I13" s="158">
        <v>11.541299999999998</v>
      </c>
      <c r="J13" s="8"/>
      <c r="K13" s="8">
        <f t="shared" ref="K13:K56" si="2">(B13+C13-D13+F13+G13+H13)</f>
        <v>11.5413</v>
      </c>
      <c r="L13" s="22">
        <f t="shared" ref="L13:L56" si="3">I13-K13</f>
        <v>0</v>
      </c>
    </row>
    <row r="14" spans="1:23" ht="14.5" x14ac:dyDescent="0.35">
      <c r="A14" s="29" t="s">
        <v>108</v>
      </c>
      <c r="B14" s="158">
        <v>6.3811</v>
      </c>
      <c r="C14" s="158">
        <v>0.1439</v>
      </c>
      <c r="D14" s="158">
        <v>0</v>
      </c>
      <c r="E14" s="158">
        <v>0.1439</v>
      </c>
      <c r="F14" s="158">
        <v>0</v>
      </c>
      <c r="G14" s="158">
        <v>7.580000000000009E-2</v>
      </c>
      <c r="H14" s="158">
        <v>2.87E-2</v>
      </c>
      <c r="I14" s="158">
        <v>6.6295000000000002</v>
      </c>
      <c r="J14" s="8"/>
      <c r="K14" s="8">
        <f t="shared" si="2"/>
        <v>6.6295000000000002</v>
      </c>
      <c r="L14" s="22">
        <f t="shared" si="3"/>
        <v>0</v>
      </c>
      <c r="N14"/>
      <c r="O14"/>
      <c r="P14"/>
      <c r="Q14"/>
      <c r="R14"/>
      <c r="S14"/>
      <c r="T14"/>
      <c r="U14"/>
      <c r="V14"/>
      <c r="W14"/>
    </row>
    <row r="15" spans="1:23" ht="14.5" x14ac:dyDescent="0.35">
      <c r="A15" s="29" t="s">
        <v>109</v>
      </c>
      <c r="B15" s="158"/>
      <c r="C15" s="158"/>
      <c r="D15" s="158"/>
      <c r="E15" s="158"/>
      <c r="F15" s="158"/>
      <c r="G15" s="158"/>
      <c r="H15" s="158"/>
      <c r="I15" s="158"/>
      <c r="J15" s="8"/>
      <c r="K15" s="8">
        <f t="shared" si="2"/>
        <v>0</v>
      </c>
      <c r="L15" s="22">
        <f t="shared" si="3"/>
        <v>0</v>
      </c>
      <c r="N15"/>
      <c r="O15"/>
      <c r="P15"/>
      <c r="Q15"/>
      <c r="R15"/>
      <c r="S15"/>
      <c r="T15"/>
      <c r="U15"/>
      <c r="V15"/>
      <c r="W15"/>
    </row>
    <row r="16" spans="1:23" ht="14.5" x14ac:dyDescent="0.35">
      <c r="A16" s="29" t="s">
        <v>7</v>
      </c>
      <c r="B16" s="158">
        <v>24.770299999999999</v>
      </c>
      <c r="C16" s="158">
        <v>1.5599999999999999E-2</v>
      </c>
      <c r="D16" s="158">
        <v>15.775099999999998</v>
      </c>
      <c r="E16" s="158">
        <v>-15.759499999999999</v>
      </c>
      <c r="F16" s="158">
        <v>0</v>
      </c>
      <c r="G16" s="158">
        <v>0.28679999999999917</v>
      </c>
      <c r="H16" s="158">
        <v>2.0209999999999999</v>
      </c>
      <c r="I16" s="158">
        <v>11.318600000000002</v>
      </c>
      <c r="J16" s="8"/>
      <c r="K16" s="8">
        <f t="shared" si="2"/>
        <v>11.3186</v>
      </c>
      <c r="L16" s="22">
        <f t="shared" si="3"/>
        <v>0</v>
      </c>
      <c r="N16"/>
      <c r="O16"/>
      <c r="P16"/>
      <c r="Q16"/>
      <c r="R16"/>
      <c r="S16"/>
      <c r="T16"/>
      <c r="U16"/>
      <c r="V16"/>
      <c r="W16"/>
    </row>
    <row r="17" spans="1:23" x14ac:dyDescent="0.3">
      <c r="A17" s="29" t="s">
        <v>37</v>
      </c>
      <c r="B17" s="158"/>
      <c r="C17" s="158"/>
      <c r="D17" s="158"/>
      <c r="E17" s="158"/>
      <c r="F17" s="158"/>
      <c r="G17" s="158"/>
      <c r="H17" s="158"/>
      <c r="I17" s="158"/>
      <c r="J17" s="8"/>
      <c r="K17" s="8">
        <f t="shared" si="2"/>
        <v>0</v>
      </c>
      <c r="L17" s="22">
        <f t="shared" si="3"/>
        <v>0</v>
      </c>
    </row>
    <row r="18" spans="1:23" ht="14.5" x14ac:dyDescent="0.35">
      <c r="A18" s="29" t="s">
        <v>19</v>
      </c>
      <c r="B18" s="158">
        <v>57.487299999999998</v>
      </c>
      <c r="C18" s="158">
        <v>0</v>
      </c>
      <c r="D18" s="158">
        <v>1.1375</v>
      </c>
      <c r="E18" s="158">
        <v>-1.1375</v>
      </c>
      <c r="F18" s="158">
        <v>0</v>
      </c>
      <c r="G18" s="158">
        <v>0.68300000000000338</v>
      </c>
      <c r="H18" s="158">
        <v>0</v>
      </c>
      <c r="I18" s="158">
        <v>57.032799999999995</v>
      </c>
      <c r="J18" s="8"/>
      <c r="K18" s="8">
        <f t="shared" si="2"/>
        <v>57.032799999999995</v>
      </c>
      <c r="L18" s="22">
        <f t="shared" si="3"/>
        <v>0</v>
      </c>
      <c r="N18"/>
      <c r="O18"/>
      <c r="P18"/>
      <c r="Q18"/>
      <c r="R18"/>
      <c r="S18"/>
      <c r="T18"/>
      <c r="U18"/>
      <c r="V18"/>
      <c r="W18"/>
    </row>
    <row r="19" spans="1:23" x14ac:dyDescent="0.3">
      <c r="A19" s="29" t="s">
        <v>110</v>
      </c>
      <c r="B19" s="158"/>
      <c r="C19" s="158"/>
      <c r="D19" s="158"/>
      <c r="E19" s="158"/>
      <c r="F19" s="158"/>
      <c r="G19" s="158"/>
      <c r="H19" s="158"/>
      <c r="I19" s="158"/>
      <c r="J19" s="8"/>
      <c r="K19" s="8">
        <f t="shared" si="2"/>
        <v>0</v>
      </c>
      <c r="L19" s="22">
        <f t="shared" si="3"/>
        <v>0</v>
      </c>
    </row>
    <row r="20" spans="1:23" ht="14.5" x14ac:dyDescent="0.35">
      <c r="A20" s="29" t="s">
        <v>14</v>
      </c>
      <c r="B20" s="158">
        <v>22.222799999999999</v>
      </c>
      <c r="C20" s="158">
        <v>0</v>
      </c>
      <c r="D20" s="158">
        <v>0</v>
      </c>
      <c r="E20" s="158">
        <v>0</v>
      </c>
      <c r="F20" s="158">
        <v>0</v>
      </c>
      <c r="G20" s="158">
        <v>0.2641</v>
      </c>
      <c r="H20" s="158">
        <v>0</v>
      </c>
      <c r="I20" s="158">
        <v>22.486899999999999</v>
      </c>
      <c r="J20" s="8"/>
      <c r="K20" s="8">
        <f t="shared" si="2"/>
        <v>22.486899999999999</v>
      </c>
      <c r="L20" s="22">
        <f t="shared" si="3"/>
        <v>0</v>
      </c>
      <c r="N20"/>
      <c r="O20"/>
      <c r="P20"/>
      <c r="Q20"/>
      <c r="R20"/>
      <c r="S20"/>
      <c r="T20"/>
      <c r="U20"/>
      <c r="V20"/>
      <c r="W20"/>
    </row>
    <row r="21" spans="1:23" x14ac:dyDescent="0.3">
      <c r="A21" s="29" t="s">
        <v>9</v>
      </c>
      <c r="B21" s="158">
        <v>0.59999999999999987</v>
      </c>
      <c r="C21" s="158">
        <v>1.1749000000000001</v>
      </c>
      <c r="D21" s="158">
        <v>0.1731</v>
      </c>
      <c r="E21" s="158">
        <v>1.0018</v>
      </c>
      <c r="F21" s="158">
        <v>0</v>
      </c>
      <c r="G21" s="158">
        <v>7.3999999999997262E-3</v>
      </c>
      <c r="H21" s="158">
        <v>1.4802</v>
      </c>
      <c r="I21" s="158">
        <v>3.0893999999999999</v>
      </c>
      <c r="J21" s="8"/>
      <c r="K21" s="8">
        <f t="shared" si="2"/>
        <v>3.0893999999999995</v>
      </c>
      <c r="L21" s="22">
        <f t="shared" si="3"/>
        <v>0</v>
      </c>
    </row>
    <row r="22" spans="1:23" ht="14.5" x14ac:dyDescent="0.35">
      <c r="A22" s="29" t="s">
        <v>13</v>
      </c>
      <c r="B22" s="160">
        <v>1.6455</v>
      </c>
      <c r="C22" s="160">
        <v>0</v>
      </c>
      <c r="D22" s="160">
        <v>0</v>
      </c>
      <c r="E22" s="160">
        <v>0</v>
      </c>
      <c r="F22" s="160">
        <v>0</v>
      </c>
      <c r="G22" s="160">
        <v>1.9500000000000073E-2</v>
      </c>
      <c r="H22" s="160">
        <v>0</v>
      </c>
      <c r="I22" s="160">
        <v>1.665</v>
      </c>
      <c r="J22" s="8"/>
      <c r="K22" s="8">
        <f t="shared" si="2"/>
        <v>1.665</v>
      </c>
      <c r="L22" s="22">
        <f t="shared" si="3"/>
        <v>0</v>
      </c>
      <c r="N22"/>
      <c r="O22"/>
      <c r="P22"/>
      <c r="Q22"/>
      <c r="R22"/>
      <c r="S22"/>
      <c r="T22"/>
      <c r="U22"/>
      <c r="V22"/>
      <c r="W22"/>
    </row>
    <row r="23" spans="1:23" ht="14.5" x14ac:dyDescent="0.35">
      <c r="A23" s="29" t="s">
        <v>18</v>
      </c>
      <c r="B23" s="158">
        <v>7.5139999999999993</v>
      </c>
      <c r="C23" s="158">
        <v>5.0671999999999997</v>
      </c>
      <c r="D23" s="158">
        <v>0</v>
      </c>
      <c r="E23" s="158">
        <v>5.0671999999999997</v>
      </c>
      <c r="F23" s="158">
        <v>0</v>
      </c>
      <c r="G23" s="158">
        <v>9.0100000000000513E-2</v>
      </c>
      <c r="H23" s="158">
        <v>0</v>
      </c>
      <c r="I23" s="158">
        <v>12.671299999999999</v>
      </c>
      <c r="J23" s="8"/>
      <c r="K23" s="8">
        <f t="shared" si="2"/>
        <v>12.671299999999999</v>
      </c>
      <c r="L23" s="22">
        <f t="shared" si="3"/>
        <v>0</v>
      </c>
      <c r="M23" s="40"/>
      <c r="N23"/>
      <c r="O23"/>
      <c r="P23"/>
      <c r="Q23"/>
      <c r="R23"/>
      <c r="S23"/>
      <c r="T23"/>
      <c r="U23"/>
      <c r="V23"/>
      <c r="W23"/>
    </row>
    <row r="24" spans="1:23" ht="14.5" x14ac:dyDescent="0.35">
      <c r="A24" s="29" t="s">
        <v>30</v>
      </c>
      <c r="B24" s="158">
        <v>23.550599999999999</v>
      </c>
      <c r="C24" s="158">
        <v>0</v>
      </c>
      <c r="D24" s="158">
        <v>0</v>
      </c>
      <c r="E24" s="158">
        <v>0</v>
      </c>
      <c r="F24" s="158">
        <v>0</v>
      </c>
      <c r="G24" s="158">
        <v>0.27999999999999725</v>
      </c>
      <c r="H24" s="158">
        <v>0</v>
      </c>
      <c r="I24" s="158">
        <v>23.830599999999997</v>
      </c>
      <c r="J24" s="8"/>
      <c r="K24" s="8">
        <f t="shared" si="2"/>
        <v>23.830599999999997</v>
      </c>
      <c r="L24" s="22">
        <f t="shared" si="3"/>
        <v>0</v>
      </c>
      <c r="N24"/>
      <c r="O24"/>
      <c r="P24"/>
      <c r="Q24"/>
      <c r="R24"/>
      <c r="S24"/>
      <c r="T24"/>
      <c r="U24"/>
      <c r="V24"/>
      <c r="W24"/>
    </row>
    <row r="25" spans="1:23" ht="14.5" x14ac:dyDescent="0.35">
      <c r="A25" s="29" t="s">
        <v>111</v>
      </c>
      <c r="B25" s="158"/>
      <c r="C25" s="158"/>
      <c r="D25" s="158"/>
      <c r="E25" s="158"/>
      <c r="F25" s="158"/>
      <c r="G25" s="158"/>
      <c r="H25" s="158"/>
      <c r="I25" s="158"/>
      <c r="J25" s="8"/>
      <c r="K25" s="8">
        <f t="shared" si="2"/>
        <v>0</v>
      </c>
      <c r="L25" s="22">
        <f t="shared" si="3"/>
        <v>0</v>
      </c>
      <c r="N25"/>
      <c r="O25"/>
      <c r="P25"/>
      <c r="Q25"/>
      <c r="R25"/>
      <c r="S25"/>
      <c r="T25"/>
      <c r="U25"/>
      <c r="V25"/>
      <c r="W25"/>
    </row>
    <row r="26" spans="1:23" ht="14.5" x14ac:dyDescent="0.35">
      <c r="A26" s="29" t="s">
        <v>36</v>
      </c>
      <c r="B26" s="158"/>
      <c r="C26" s="158"/>
      <c r="D26" s="158"/>
      <c r="E26" s="158"/>
      <c r="F26" s="158"/>
      <c r="G26" s="158"/>
      <c r="H26" s="158"/>
      <c r="I26" s="158"/>
      <c r="J26" s="8"/>
      <c r="K26" s="8">
        <f t="shared" si="2"/>
        <v>0</v>
      </c>
      <c r="L26" s="22">
        <f t="shared" si="3"/>
        <v>0</v>
      </c>
      <c r="N26"/>
      <c r="O26"/>
      <c r="P26"/>
      <c r="Q26"/>
      <c r="R26"/>
      <c r="S26"/>
      <c r="T26"/>
      <c r="U26"/>
      <c r="V26"/>
      <c r="W26"/>
    </row>
    <row r="27" spans="1:23" x14ac:dyDescent="0.3">
      <c r="A27" s="29" t="s">
        <v>17</v>
      </c>
      <c r="B27" s="158">
        <v>-9.5199999999999896E-2</v>
      </c>
      <c r="C27" s="158">
        <v>0.1537</v>
      </c>
      <c r="D27" s="158">
        <v>1.7000000000000001E-2</v>
      </c>
      <c r="E27" s="158">
        <v>0.13669999999999999</v>
      </c>
      <c r="F27" s="158">
        <v>0</v>
      </c>
      <c r="G27" s="158">
        <v>-1.200000000000076E-3</v>
      </c>
      <c r="H27" s="158">
        <v>0</v>
      </c>
      <c r="I27" s="158">
        <v>4.0299999999999961E-2</v>
      </c>
      <c r="J27" s="8"/>
      <c r="K27" s="8">
        <f t="shared" si="2"/>
        <v>4.030000000000003E-2</v>
      </c>
      <c r="L27" s="22">
        <f t="shared" si="3"/>
        <v>-6.9388939039072284E-17</v>
      </c>
    </row>
    <row r="28" spans="1:23" x14ac:dyDescent="0.3">
      <c r="A28" s="29" t="s">
        <v>22</v>
      </c>
      <c r="B28" s="158">
        <v>1.03E-2</v>
      </c>
      <c r="C28" s="158">
        <v>0</v>
      </c>
      <c r="D28" s="158">
        <v>0</v>
      </c>
      <c r="E28" s="158">
        <v>0</v>
      </c>
      <c r="F28" s="158">
        <v>0</v>
      </c>
      <c r="G28" s="158">
        <v>9.9999999999999395E-5</v>
      </c>
      <c r="H28" s="158">
        <v>0</v>
      </c>
      <c r="I28" s="158">
        <v>1.04E-2</v>
      </c>
      <c r="J28" s="8"/>
      <c r="K28" s="8">
        <f t="shared" si="2"/>
        <v>1.04E-2</v>
      </c>
      <c r="L28" s="22">
        <f t="shared" si="3"/>
        <v>0</v>
      </c>
    </row>
    <row r="29" spans="1:23" ht="14.5" x14ac:dyDescent="0.35">
      <c r="A29" s="29" t="s">
        <v>32</v>
      </c>
      <c r="B29" s="158"/>
      <c r="C29" s="158"/>
      <c r="D29" s="158"/>
      <c r="E29" s="158"/>
      <c r="F29" s="158"/>
      <c r="G29" s="158"/>
      <c r="H29" s="158"/>
      <c r="I29" s="158"/>
      <c r="J29" s="8"/>
      <c r="K29" s="8">
        <f t="shared" si="2"/>
        <v>0</v>
      </c>
      <c r="L29" s="22">
        <f t="shared" si="3"/>
        <v>0</v>
      </c>
      <c r="N29"/>
      <c r="O29"/>
      <c r="P29"/>
      <c r="Q29"/>
      <c r="R29"/>
      <c r="S29"/>
      <c r="T29"/>
      <c r="U29"/>
      <c r="V29"/>
      <c r="W29"/>
    </row>
    <row r="30" spans="1:23" ht="14.5" x14ac:dyDescent="0.35">
      <c r="A30" s="29" t="s">
        <v>50</v>
      </c>
      <c r="B30" s="158">
        <v>63.5777</v>
      </c>
      <c r="C30" s="158">
        <v>0.49900000000000005</v>
      </c>
      <c r="D30" s="158">
        <v>3.0999999999999999E-3</v>
      </c>
      <c r="E30" s="158">
        <v>0.49590000000000001</v>
      </c>
      <c r="F30" s="158">
        <v>0</v>
      </c>
      <c r="G30" s="158">
        <v>0.74850000000000372</v>
      </c>
      <c r="H30" s="158">
        <v>-63.673800000000007</v>
      </c>
      <c r="I30" s="158">
        <v>1.1483000000000001</v>
      </c>
      <c r="J30" s="8"/>
      <c r="K30" s="8">
        <f t="shared" si="2"/>
        <v>1.148299999999999</v>
      </c>
      <c r="L30" s="22">
        <f t="shared" si="3"/>
        <v>0</v>
      </c>
      <c r="N30"/>
      <c r="O30"/>
      <c r="P30"/>
      <c r="Q30"/>
      <c r="R30"/>
      <c r="S30"/>
      <c r="T30"/>
      <c r="U30"/>
      <c r="V30"/>
      <c r="W30"/>
    </row>
    <row r="31" spans="1:23" x14ac:dyDescent="0.3">
      <c r="A31" s="29" t="s">
        <v>112</v>
      </c>
      <c r="B31" s="158">
        <v>63.5777</v>
      </c>
      <c r="C31" s="158">
        <v>0.49900000000000005</v>
      </c>
      <c r="D31" s="158">
        <v>3.0999999999999999E-3</v>
      </c>
      <c r="E31" s="158">
        <v>0.49590000000000001</v>
      </c>
      <c r="F31" s="158">
        <v>0</v>
      </c>
      <c r="G31" s="158">
        <v>0.74850000000000372</v>
      </c>
      <c r="H31" s="158">
        <v>-63.673800000000007</v>
      </c>
      <c r="I31" s="158">
        <v>1.1483000000000001</v>
      </c>
      <c r="J31" s="8"/>
      <c r="K31" s="8">
        <f t="shared" si="2"/>
        <v>1.148299999999999</v>
      </c>
      <c r="L31" s="22">
        <f t="shared" si="3"/>
        <v>0</v>
      </c>
    </row>
    <row r="32" spans="1:23" ht="14.5" x14ac:dyDescent="0.35">
      <c r="A32" s="29" t="s">
        <v>113</v>
      </c>
      <c r="B32" s="158">
        <v>0</v>
      </c>
      <c r="C32" s="158">
        <v>0</v>
      </c>
      <c r="D32" s="158">
        <v>0</v>
      </c>
      <c r="E32" s="158">
        <v>0</v>
      </c>
      <c r="F32" s="158">
        <v>0</v>
      </c>
      <c r="G32" s="158">
        <v>0</v>
      </c>
      <c r="H32" s="158">
        <v>0</v>
      </c>
      <c r="I32" s="158">
        <v>0</v>
      </c>
      <c r="J32" s="8"/>
      <c r="K32" s="8">
        <f t="shared" si="2"/>
        <v>0</v>
      </c>
      <c r="L32" s="22">
        <f t="shared" si="3"/>
        <v>0</v>
      </c>
      <c r="N32"/>
      <c r="O32"/>
      <c r="P32"/>
      <c r="Q32"/>
      <c r="R32"/>
      <c r="S32"/>
      <c r="T32"/>
      <c r="U32"/>
      <c r="V32"/>
      <c r="W32"/>
    </row>
    <row r="33" spans="1:23" ht="14.5" x14ac:dyDescent="0.35">
      <c r="A33" s="29" t="s">
        <v>114</v>
      </c>
      <c r="B33" s="158">
        <v>1.6404999999999998</v>
      </c>
      <c r="C33" s="158">
        <v>0.2545</v>
      </c>
      <c r="D33" s="158">
        <v>0.1019</v>
      </c>
      <c r="E33" s="158">
        <v>0.1527</v>
      </c>
      <c r="F33" s="158">
        <v>0</v>
      </c>
      <c r="G33" s="158">
        <v>1.9500000000000017E-2</v>
      </c>
      <c r="H33" s="158">
        <v>0</v>
      </c>
      <c r="I33" s="158">
        <v>1.8127</v>
      </c>
      <c r="J33" s="8"/>
      <c r="K33" s="8">
        <f t="shared" si="2"/>
        <v>1.8125999999999998</v>
      </c>
      <c r="L33" s="22">
        <f t="shared" si="3"/>
        <v>1.0000000000021103E-4</v>
      </c>
      <c r="N33"/>
      <c r="O33"/>
      <c r="P33"/>
      <c r="Q33"/>
      <c r="R33"/>
      <c r="S33"/>
      <c r="T33"/>
      <c r="U33"/>
      <c r="V33"/>
      <c r="W33"/>
    </row>
    <row r="34" spans="1:23" ht="14.5" x14ac:dyDescent="0.35">
      <c r="A34" s="29" t="s">
        <v>115</v>
      </c>
      <c r="B34" s="158">
        <v>0</v>
      </c>
      <c r="C34" s="158">
        <v>0</v>
      </c>
      <c r="D34" s="158">
        <v>0</v>
      </c>
      <c r="E34" s="158">
        <v>0</v>
      </c>
      <c r="F34" s="158">
        <v>0</v>
      </c>
      <c r="G34" s="158">
        <v>0</v>
      </c>
      <c r="H34" s="158">
        <v>0</v>
      </c>
      <c r="I34" s="158">
        <v>0</v>
      </c>
      <c r="J34" s="8"/>
      <c r="K34" s="8">
        <f t="shared" si="2"/>
        <v>0</v>
      </c>
      <c r="L34" s="22">
        <f t="shared" si="3"/>
        <v>0</v>
      </c>
      <c r="N34"/>
      <c r="O34"/>
      <c r="P34"/>
      <c r="Q34"/>
      <c r="R34"/>
      <c r="S34"/>
      <c r="T34"/>
      <c r="U34"/>
      <c r="V34"/>
      <c r="W34"/>
    </row>
    <row r="35" spans="1:23" ht="14.5" x14ac:dyDescent="0.35">
      <c r="A35" s="29" t="s">
        <v>116</v>
      </c>
      <c r="B35" s="158">
        <v>0.80330000000000001</v>
      </c>
      <c r="C35" s="158">
        <v>0.2545</v>
      </c>
      <c r="D35" s="158">
        <v>0.1019</v>
      </c>
      <c r="E35" s="158">
        <v>0.1527</v>
      </c>
      <c r="F35" s="158">
        <v>0</v>
      </c>
      <c r="G35" s="158">
        <v>9.5000000000000639E-3</v>
      </c>
      <c r="H35" s="158">
        <v>0</v>
      </c>
      <c r="I35" s="158">
        <v>0.96550000000000002</v>
      </c>
      <c r="J35" s="8"/>
      <c r="K35" s="8">
        <f t="shared" si="2"/>
        <v>0.96540000000000015</v>
      </c>
      <c r="L35" s="22">
        <f t="shared" si="3"/>
        <v>9.9999999999877964E-5</v>
      </c>
      <c r="N35"/>
      <c r="O35"/>
      <c r="P35"/>
      <c r="Q35"/>
      <c r="R35"/>
      <c r="S35"/>
      <c r="T35"/>
      <c r="U35"/>
      <c r="V35"/>
      <c r="W35"/>
    </row>
    <row r="36" spans="1:23" ht="14.5" x14ac:dyDescent="0.35">
      <c r="A36" s="29" t="s">
        <v>117</v>
      </c>
      <c r="B36" s="158">
        <v>0.83719999999999994</v>
      </c>
      <c r="C36" s="158">
        <v>0</v>
      </c>
      <c r="D36" s="158">
        <v>0</v>
      </c>
      <c r="E36" s="158">
        <v>0</v>
      </c>
      <c r="F36" s="158">
        <v>0</v>
      </c>
      <c r="G36" s="158">
        <v>9.9999999999999534E-3</v>
      </c>
      <c r="H36" s="158">
        <v>0</v>
      </c>
      <c r="I36" s="158">
        <v>0.84719999999999995</v>
      </c>
      <c r="J36" s="8"/>
      <c r="K36" s="8">
        <f t="shared" si="2"/>
        <v>0.84719999999999995</v>
      </c>
      <c r="L36" s="22">
        <f t="shared" si="3"/>
        <v>0</v>
      </c>
      <c r="N36"/>
      <c r="O36"/>
      <c r="P36"/>
      <c r="Q36"/>
      <c r="R36"/>
      <c r="S36"/>
      <c r="T36"/>
      <c r="U36"/>
      <c r="V36"/>
      <c r="W36"/>
    </row>
    <row r="37" spans="1:23" ht="14.5" x14ac:dyDescent="0.35">
      <c r="A37" s="29" t="s">
        <v>54</v>
      </c>
      <c r="B37" s="158">
        <v>12.4137</v>
      </c>
      <c r="C37" s="158">
        <v>0</v>
      </c>
      <c r="D37" s="158">
        <v>1.3899999999999999E-2</v>
      </c>
      <c r="E37" s="158">
        <v>-1.3899999999999999E-2</v>
      </c>
      <c r="F37" s="158">
        <v>0</v>
      </c>
      <c r="G37" s="158">
        <v>0.14079999999999987</v>
      </c>
      <c r="H37" s="158">
        <v>1.5733999999999999</v>
      </c>
      <c r="I37" s="158">
        <v>14.114000000000001</v>
      </c>
      <c r="J37" s="8"/>
      <c r="K37" s="8">
        <f t="shared" si="2"/>
        <v>14.114000000000001</v>
      </c>
      <c r="L37" s="22">
        <f t="shared" si="3"/>
        <v>0</v>
      </c>
      <c r="N37"/>
      <c r="O37"/>
      <c r="P37"/>
      <c r="Q37"/>
      <c r="R37"/>
      <c r="S37"/>
      <c r="T37"/>
      <c r="U37"/>
      <c r="V37"/>
      <c r="W37"/>
    </row>
    <row r="38" spans="1:23" ht="14.5" x14ac:dyDescent="0.35">
      <c r="A38" s="29" t="s">
        <v>118</v>
      </c>
      <c r="B38" s="158">
        <v>10.8528</v>
      </c>
      <c r="C38" s="158">
        <v>0</v>
      </c>
      <c r="D38" s="158">
        <v>0</v>
      </c>
      <c r="E38" s="158">
        <v>0</v>
      </c>
      <c r="F38" s="158">
        <v>0</v>
      </c>
      <c r="G38" s="158">
        <v>0.1288999999999999</v>
      </c>
      <c r="H38" s="158">
        <v>0</v>
      </c>
      <c r="I38" s="158">
        <v>10.9817</v>
      </c>
      <c r="J38" s="8"/>
      <c r="K38" s="8">
        <f t="shared" si="2"/>
        <v>10.9817</v>
      </c>
      <c r="L38" s="22">
        <f t="shared" si="3"/>
        <v>0</v>
      </c>
      <c r="N38"/>
      <c r="O38"/>
      <c r="P38"/>
      <c r="Q38"/>
      <c r="R38"/>
      <c r="S38"/>
      <c r="T38"/>
      <c r="U38"/>
      <c r="V38"/>
      <c r="W38"/>
    </row>
    <row r="39" spans="1:23" ht="14.5" x14ac:dyDescent="0.35">
      <c r="A39" s="29" t="s">
        <v>119</v>
      </c>
      <c r="B39" s="158">
        <v>1.5609</v>
      </c>
      <c r="C39" s="158">
        <v>0</v>
      </c>
      <c r="D39" s="158">
        <v>1.3899999999999999E-2</v>
      </c>
      <c r="E39" s="158">
        <v>-1.3899999999999999E-2</v>
      </c>
      <c r="F39" s="158">
        <v>0</v>
      </c>
      <c r="G39" s="158">
        <v>1.1899999999999966E-2</v>
      </c>
      <c r="H39" s="158">
        <v>1.5733999999999999</v>
      </c>
      <c r="I39" s="158">
        <v>3.1322999999999999</v>
      </c>
      <c r="J39" s="8"/>
      <c r="K39" s="8">
        <f t="shared" si="2"/>
        <v>3.1322999999999999</v>
      </c>
      <c r="L39" s="22">
        <f t="shared" si="3"/>
        <v>0</v>
      </c>
      <c r="N39"/>
      <c r="O39"/>
      <c r="P39"/>
      <c r="Q39"/>
      <c r="R39"/>
      <c r="S39"/>
      <c r="T39"/>
      <c r="U39"/>
      <c r="V39"/>
      <c r="W39"/>
    </row>
    <row r="40" spans="1:23" x14ac:dyDescent="0.3">
      <c r="A40" s="29" t="s">
        <v>120</v>
      </c>
      <c r="B40" s="158">
        <v>0</v>
      </c>
      <c r="C40" s="158">
        <v>0</v>
      </c>
      <c r="D40" s="158">
        <v>0</v>
      </c>
      <c r="E40" s="158">
        <v>0</v>
      </c>
      <c r="F40" s="158">
        <v>0</v>
      </c>
      <c r="G40" s="158">
        <v>0</v>
      </c>
      <c r="H40" s="158">
        <v>0</v>
      </c>
      <c r="I40" s="158">
        <v>0</v>
      </c>
      <c r="J40" s="8"/>
      <c r="K40" s="8">
        <f t="shared" si="2"/>
        <v>0</v>
      </c>
      <c r="L40" s="22">
        <f t="shared" si="3"/>
        <v>0</v>
      </c>
    </row>
    <row r="41" spans="1:23" ht="14.5" x14ac:dyDescent="0.35">
      <c r="A41" s="29" t="s">
        <v>10</v>
      </c>
      <c r="B41" s="158">
        <v>86.450800000000001</v>
      </c>
      <c r="C41" s="158">
        <v>0</v>
      </c>
      <c r="D41" s="158">
        <v>0</v>
      </c>
      <c r="E41" s="158">
        <v>0</v>
      </c>
      <c r="F41" s="158">
        <v>0</v>
      </c>
      <c r="G41" s="158">
        <v>1.0273999999999974</v>
      </c>
      <c r="H41" s="158">
        <v>0</v>
      </c>
      <c r="I41" s="158">
        <v>87.478200000000001</v>
      </c>
      <c r="J41" s="8"/>
      <c r="K41" s="8">
        <f t="shared" si="2"/>
        <v>87.478200000000001</v>
      </c>
      <c r="L41" s="22">
        <f t="shared" si="3"/>
        <v>0</v>
      </c>
      <c r="N41"/>
      <c r="O41"/>
      <c r="P41"/>
      <c r="Q41"/>
      <c r="R41"/>
      <c r="S41"/>
      <c r="T41"/>
      <c r="U41"/>
      <c r="V41"/>
      <c r="W41"/>
    </row>
    <row r="42" spans="1:23" ht="14.5" x14ac:dyDescent="0.35">
      <c r="A42" s="29" t="s">
        <v>1</v>
      </c>
      <c r="B42" s="158">
        <v>21.970300000000002</v>
      </c>
      <c r="C42" s="158">
        <v>0</v>
      </c>
      <c r="D42" s="158">
        <v>0</v>
      </c>
      <c r="E42" s="158">
        <v>0</v>
      </c>
      <c r="F42" s="158">
        <v>0</v>
      </c>
      <c r="G42" s="158">
        <v>0.25900000000000017</v>
      </c>
      <c r="H42" s="158">
        <v>-14.326900000000002</v>
      </c>
      <c r="I42" s="158">
        <v>7.902400000000001</v>
      </c>
      <c r="J42" s="8"/>
      <c r="K42" s="8">
        <f t="shared" si="2"/>
        <v>7.9024000000000001</v>
      </c>
      <c r="L42" s="22">
        <f t="shared" si="3"/>
        <v>0</v>
      </c>
      <c r="N42"/>
      <c r="O42"/>
      <c r="P42"/>
      <c r="Q42"/>
      <c r="R42"/>
      <c r="S42"/>
      <c r="T42"/>
      <c r="U42"/>
      <c r="V42"/>
      <c r="W42"/>
    </row>
    <row r="43" spans="1:23" ht="14.5" x14ac:dyDescent="0.35">
      <c r="A43" s="29" t="s">
        <v>38</v>
      </c>
      <c r="B43" s="158">
        <v>2.4400000000000002E-2</v>
      </c>
      <c r="C43" s="158">
        <v>0</v>
      </c>
      <c r="D43" s="158">
        <v>0</v>
      </c>
      <c r="E43" s="158">
        <v>0</v>
      </c>
      <c r="F43" s="158">
        <v>0</v>
      </c>
      <c r="G43" s="158">
        <v>1.9999999999999879E-4</v>
      </c>
      <c r="H43" s="158">
        <v>0</v>
      </c>
      <c r="I43" s="158">
        <v>2.46E-2</v>
      </c>
      <c r="J43" s="8"/>
      <c r="K43" s="8">
        <f t="shared" si="2"/>
        <v>2.46E-2</v>
      </c>
      <c r="L43" s="22">
        <f t="shared" si="3"/>
        <v>0</v>
      </c>
      <c r="N43"/>
      <c r="O43"/>
      <c r="P43"/>
      <c r="Q43"/>
      <c r="R43"/>
      <c r="S43"/>
      <c r="T43"/>
      <c r="U43"/>
      <c r="V43"/>
      <c r="W43"/>
    </row>
    <row r="44" spans="1:23" x14ac:dyDescent="0.3">
      <c r="A44" s="29" t="s">
        <v>6</v>
      </c>
      <c r="B44" s="158"/>
      <c r="C44" s="158"/>
      <c r="D44" s="158"/>
      <c r="E44" s="158"/>
      <c r="F44" s="158"/>
      <c r="G44" s="158"/>
      <c r="H44" s="158"/>
      <c r="I44" s="158"/>
      <c r="J44" s="8"/>
      <c r="K44" s="8">
        <f t="shared" si="2"/>
        <v>0</v>
      </c>
      <c r="L44" s="22">
        <f t="shared" si="3"/>
        <v>0</v>
      </c>
    </row>
    <row r="45" spans="1:23" ht="14.5" x14ac:dyDescent="0.35">
      <c r="A45" s="29" t="s">
        <v>11</v>
      </c>
      <c r="B45" s="158">
        <v>0</v>
      </c>
      <c r="C45" s="158">
        <v>0</v>
      </c>
      <c r="D45" s="158">
        <v>0</v>
      </c>
      <c r="E45" s="158">
        <v>0</v>
      </c>
      <c r="F45" s="158">
        <v>0</v>
      </c>
      <c r="G45" s="158">
        <v>0</v>
      </c>
      <c r="H45" s="158">
        <v>0</v>
      </c>
      <c r="I45" s="158">
        <v>0</v>
      </c>
      <c r="J45" s="8"/>
      <c r="K45" s="8">
        <f t="shared" si="2"/>
        <v>0</v>
      </c>
      <c r="L45" s="22">
        <f t="shared" si="3"/>
        <v>0</v>
      </c>
      <c r="N45"/>
      <c r="O45"/>
      <c r="P45"/>
      <c r="Q45"/>
      <c r="R45"/>
      <c r="S45"/>
      <c r="T45"/>
      <c r="U45"/>
      <c r="V45"/>
      <c r="W45"/>
    </row>
    <row r="46" spans="1:23" ht="14.5" x14ac:dyDescent="0.35">
      <c r="A46" s="29" t="s">
        <v>56</v>
      </c>
      <c r="B46" s="158">
        <v>473.23620000000011</v>
      </c>
      <c r="C46" s="158">
        <v>29.8063</v>
      </c>
      <c r="D46" s="158">
        <v>0.86</v>
      </c>
      <c r="E46" s="158">
        <v>28.946400000000001</v>
      </c>
      <c r="F46" s="158">
        <v>0</v>
      </c>
      <c r="G46" s="158">
        <v>5.6360999999999892</v>
      </c>
      <c r="H46" s="158">
        <v>-144.55189999999999</v>
      </c>
      <c r="I46" s="158">
        <v>363.26679999999993</v>
      </c>
      <c r="J46" s="8"/>
      <c r="K46" s="8">
        <f t="shared" si="2"/>
        <v>363.26670000000013</v>
      </c>
      <c r="L46" s="22">
        <f t="shared" si="3"/>
        <v>9.999999980436769E-5</v>
      </c>
      <c r="N46"/>
      <c r="O46"/>
      <c r="P46"/>
      <c r="Q46"/>
      <c r="R46"/>
      <c r="S46"/>
      <c r="T46"/>
      <c r="U46"/>
      <c r="V46"/>
      <c r="W46"/>
    </row>
    <row r="47" spans="1:23" ht="14.5" x14ac:dyDescent="0.35">
      <c r="A47" s="29" t="s">
        <v>121</v>
      </c>
      <c r="B47" s="158">
        <v>469.05320000000012</v>
      </c>
      <c r="C47" s="158">
        <v>23.0246</v>
      </c>
      <c r="D47" s="158">
        <v>0</v>
      </c>
      <c r="E47" s="158">
        <v>23.0246</v>
      </c>
      <c r="F47" s="158">
        <v>0</v>
      </c>
      <c r="G47" s="158">
        <v>5.5930999999999926</v>
      </c>
      <c r="H47" s="158">
        <v>-169.48480000000001</v>
      </c>
      <c r="I47" s="158">
        <v>328.18609999999995</v>
      </c>
      <c r="J47" s="8"/>
      <c r="K47" s="8">
        <f t="shared" si="2"/>
        <v>328.18610000000012</v>
      </c>
      <c r="L47" s="22">
        <f t="shared" si="3"/>
        <v>0</v>
      </c>
      <c r="N47"/>
      <c r="O47"/>
      <c r="P47"/>
      <c r="Q47"/>
      <c r="R47"/>
      <c r="S47"/>
      <c r="T47"/>
      <c r="U47"/>
      <c r="V47"/>
      <c r="W47"/>
    </row>
    <row r="48" spans="1:23" ht="14.5" x14ac:dyDescent="0.35">
      <c r="A48" s="29" t="s">
        <v>122</v>
      </c>
      <c r="B48" s="158">
        <v>4.1829999999999998</v>
      </c>
      <c r="C48" s="158">
        <v>6.7817000000000007</v>
      </c>
      <c r="D48" s="158">
        <v>0.86</v>
      </c>
      <c r="E48" s="158">
        <v>5.9218000000000002</v>
      </c>
      <c r="F48" s="158">
        <v>0</v>
      </c>
      <c r="G48" s="158">
        <v>4.2999999999996465E-2</v>
      </c>
      <c r="H48" s="158">
        <v>24.932900000000004</v>
      </c>
      <c r="I48" s="158">
        <v>35.0807</v>
      </c>
      <c r="J48" s="8"/>
      <c r="K48" s="8">
        <f t="shared" si="2"/>
        <v>35.080600000000004</v>
      </c>
      <c r="L48" s="22">
        <f t="shared" si="3"/>
        <v>9.9999999996214228E-5</v>
      </c>
      <c r="N48"/>
      <c r="O48"/>
      <c r="P48"/>
      <c r="Q48"/>
      <c r="R48"/>
      <c r="S48"/>
      <c r="T48"/>
      <c r="U48"/>
      <c r="V48"/>
      <c r="W48"/>
    </row>
    <row r="49" spans="1:24" ht="14.5" x14ac:dyDescent="0.35">
      <c r="A49" s="29" t="s">
        <v>123</v>
      </c>
      <c r="B49" s="158">
        <v>2.8962000000000003</v>
      </c>
      <c r="C49" s="158">
        <v>0</v>
      </c>
      <c r="D49" s="158">
        <v>0</v>
      </c>
      <c r="E49" s="158">
        <v>0</v>
      </c>
      <c r="F49" s="158">
        <v>0</v>
      </c>
      <c r="G49" s="158">
        <v>3.5699999999998858E-2</v>
      </c>
      <c r="H49" s="158">
        <v>9.6717000000000013</v>
      </c>
      <c r="I49" s="158">
        <v>12.603599999999998</v>
      </c>
      <c r="J49" s="8"/>
      <c r="K49" s="8">
        <f t="shared" si="2"/>
        <v>12.6036</v>
      </c>
      <c r="L49" s="22">
        <f t="shared" si="3"/>
        <v>0</v>
      </c>
      <c r="N49"/>
      <c r="O49"/>
      <c r="P49"/>
      <c r="Q49"/>
      <c r="R49"/>
      <c r="S49"/>
      <c r="T49"/>
      <c r="U49"/>
      <c r="V49"/>
      <c r="W49"/>
    </row>
    <row r="50" spans="1:24" ht="14.5" x14ac:dyDescent="0.35">
      <c r="A50" s="29" t="s">
        <v>124</v>
      </c>
      <c r="B50" s="160"/>
      <c r="C50" s="160"/>
      <c r="D50" s="160"/>
      <c r="E50" s="160"/>
      <c r="F50" s="160"/>
      <c r="G50" s="160"/>
      <c r="H50" s="160"/>
      <c r="I50" s="160"/>
      <c r="J50" s="8"/>
      <c r="K50" s="8">
        <f t="shared" si="2"/>
        <v>0</v>
      </c>
      <c r="L50" s="22">
        <f t="shared" si="3"/>
        <v>0</v>
      </c>
      <c r="N50"/>
      <c r="O50"/>
      <c r="P50"/>
      <c r="Q50"/>
      <c r="R50"/>
      <c r="S50"/>
      <c r="T50"/>
      <c r="U50"/>
      <c r="V50"/>
      <c r="W50"/>
    </row>
    <row r="51" spans="1:24" ht="14.5" x14ac:dyDescent="0.35">
      <c r="A51" s="29" t="s">
        <v>125</v>
      </c>
      <c r="B51" s="158">
        <v>1.2867999999999999</v>
      </c>
      <c r="C51" s="158">
        <v>6.7817000000000007</v>
      </c>
      <c r="D51" s="158">
        <v>0.86</v>
      </c>
      <c r="E51" s="158">
        <v>5.9218000000000002</v>
      </c>
      <c r="F51" s="158">
        <v>0</v>
      </c>
      <c r="G51" s="158">
        <v>7.2999999999976044E-3</v>
      </c>
      <c r="H51" s="158">
        <v>15.261200000000001</v>
      </c>
      <c r="I51" s="158">
        <v>22.4771</v>
      </c>
      <c r="J51" s="8"/>
      <c r="K51" s="8">
        <f t="shared" si="2"/>
        <v>22.476999999999997</v>
      </c>
      <c r="L51" s="22">
        <f t="shared" si="3"/>
        <v>1.0000000000331966E-4</v>
      </c>
      <c r="N51"/>
      <c r="O51"/>
      <c r="P51"/>
      <c r="Q51"/>
      <c r="R51"/>
      <c r="S51"/>
      <c r="T51"/>
      <c r="U51"/>
      <c r="V51"/>
      <c r="W51"/>
    </row>
    <row r="52" spans="1:24" ht="14.5" x14ac:dyDescent="0.35">
      <c r="A52" s="29" t="s">
        <v>126</v>
      </c>
      <c r="B52" s="158"/>
      <c r="C52" s="158"/>
      <c r="D52" s="158"/>
      <c r="E52" s="158"/>
      <c r="F52" s="158"/>
      <c r="G52" s="158"/>
      <c r="H52" s="158"/>
      <c r="I52" s="158"/>
      <c r="J52" s="8"/>
      <c r="K52" s="8">
        <f t="shared" si="2"/>
        <v>0</v>
      </c>
      <c r="L52" s="22">
        <f t="shared" si="3"/>
        <v>0</v>
      </c>
      <c r="N52"/>
      <c r="O52"/>
      <c r="P52"/>
      <c r="Q52"/>
      <c r="R52"/>
      <c r="S52"/>
      <c r="T52"/>
      <c r="U52"/>
      <c r="V52"/>
      <c r="W52"/>
    </row>
    <row r="53" spans="1:24" ht="14.5" x14ac:dyDescent="0.35">
      <c r="A53" s="29" t="s">
        <v>5</v>
      </c>
      <c r="B53" s="158">
        <v>1303.4454000000001</v>
      </c>
      <c r="C53" s="158">
        <v>203.29100000000003</v>
      </c>
      <c r="D53" s="158">
        <v>174.82489999999996</v>
      </c>
      <c r="E53" s="158">
        <v>28.465799999999973</v>
      </c>
      <c r="F53" s="158">
        <v>-5.5387000000000004</v>
      </c>
      <c r="G53" s="158">
        <v>-9.8512000000000128</v>
      </c>
      <c r="H53" s="158">
        <v>39.453299999999992</v>
      </c>
      <c r="I53" s="158">
        <v>1355.9746000000002</v>
      </c>
      <c r="J53" s="8"/>
      <c r="K53" s="8">
        <f t="shared" si="2"/>
        <v>1355.9748999999999</v>
      </c>
      <c r="L53" s="22">
        <f t="shared" si="3"/>
        <v>-2.9999999969732016E-4</v>
      </c>
      <c r="M53" s="24"/>
      <c r="N53"/>
      <c r="O53"/>
      <c r="P53"/>
      <c r="Q53"/>
      <c r="R53"/>
      <c r="S53"/>
      <c r="T53"/>
      <c r="U53"/>
      <c r="V53"/>
      <c r="W53"/>
    </row>
    <row r="54" spans="1:24" ht="14.5" x14ac:dyDescent="0.35">
      <c r="A54" s="29" t="s">
        <v>4</v>
      </c>
      <c r="B54" s="158">
        <v>9.3100000000000002E-2</v>
      </c>
      <c r="C54" s="158">
        <v>0</v>
      </c>
      <c r="D54" s="158">
        <v>0</v>
      </c>
      <c r="E54" s="158">
        <v>0</v>
      </c>
      <c r="F54" s="158">
        <v>0</v>
      </c>
      <c r="G54" s="158">
        <v>1.0999999999999968E-3</v>
      </c>
      <c r="H54" s="158">
        <v>0</v>
      </c>
      <c r="I54" s="158">
        <v>9.4200000000000006E-2</v>
      </c>
      <c r="J54" s="8"/>
      <c r="K54" s="8">
        <f t="shared" si="2"/>
        <v>9.4200000000000006E-2</v>
      </c>
      <c r="L54" s="22">
        <f t="shared" si="3"/>
        <v>0</v>
      </c>
      <c r="N54"/>
      <c r="O54"/>
      <c r="P54"/>
      <c r="Q54"/>
      <c r="R54"/>
      <c r="S54"/>
      <c r="T54"/>
      <c r="U54"/>
      <c r="V54"/>
      <c r="W54"/>
    </row>
    <row r="55" spans="1:24" ht="14.5" x14ac:dyDescent="0.35">
      <c r="A55" s="29" t="s">
        <v>15</v>
      </c>
      <c r="B55" s="158">
        <v>3.5527000000000002</v>
      </c>
      <c r="C55" s="158">
        <v>0</v>
      </c>
      <c r="D55" s="158">
        <v>0.24349999999999999</v>
      </c>
      <c r="E55" s="158">
        <v>-0.24349999999999999</v>
      </c>
      <c r="F55" s="158">
        <v>0</v>
      </c>
      <c r="G55" s="158">
        <v>4.2600000000000436E-2</v>
      </c>
      <c r="H55" s="158">
        <v>2.9211999999999998</v>
      </c>
      <c r="I55" s="158">
        <v>6.2729999999999988</v>
      </c>
      <c r="J55" s="8"/>
      <c r="K55" s="8">
        <f t="shared" si="2"/>
        <v>6.2730000000000006</v>
      </c>
      <c r="L55" s="22">
        <f t="shared" si="3"/>
        <v>0</v>
      </c>
      <c r="N55"/>
      <c r="O55"/>
      <c r="P55"/>
      <c r="Q55"/>
      <c r="R55"/>
      <c r="S55"/>
      <c r="T55"/>
      <c r="U55"/>
      <c r="V55"/>
      <c r="W55"/>
    </row>
    <row r="56" spans="1:24" ht="14.5" x14ac:dyDescent="0.35">
      <c r="A56" s="29" t="s">
        <v>3</v>
      </c>
      <c r="B56" s="158">
        <v>695.56999999999982</v>
      </c>
      <c r="C56" s="159">
        <v>73.903800000000004</v>
      </c>
      <c r="D56" s="159">
        <v>73.663799999999995</v>
      </c>
      <c r="E56" s="159">
        <v>0.24</v>
      </c>
      <c r="F56" s="159">
        <v>0</v>
      </c>
      <c r="G56" s="159">
        <v>8.2684000000000175</v>
      </c>
      <c r="H56" s="159">
        <v>13.369300000000001</v>
      </c>
      <c r="I56" s="158">
        <v>717.44769999999994</v>
      </c>
      <c r="J56" s="8"/>
      <c r="K56" s="8">
        <f t="shared" si="2"/>
        <v>717.44769999999983</v>
      </c>
      <c r="L56" s="22">
        <f t="shared" si="3"/>
        <v>0</v>
      </c>
      <c r="N56"/>
      <c r="O56"/>
      <c r="P56"/>
      <c r="Q56"/>
      <c r="R56"/>
      <c r="S56"/>
      <c r="T56"/>
      <c r="U56"/>
      <c r="V56"/>
      <c r="W56"/>
    </row>
    <row r="57" spans="1:24" ht="14.5" x14ac:dyDescent="0.35">
      <c r="A57" s="157" t="s">
        <v>61</v>
      </c>
      <c r="B57" s="38">
        <v>2852.4581000000003</v>
      </c>
      <c r="C57" s="38">
        <v>320.82300000000004</v>
      </c>
      <c r="D57" s="38">
        <v>274.82929999999999</v>
      </c>
      <c r="E57" s="38">
        <v>45.993599999999979</v>
      </c>
      <c r="F57" s="38">
        <v>-5.4354000000000005</v>
      </c>
      <c r="G57" s="38">
        <v>8.9497999999999998</v>
      </c>
      <c r="H57" s="38">
        <v>-135.7638</v>
      </c>
      <c r="I57" s="38">
        <v>2766.2022999999999</v>
      </c>
      <c r="J57" s="8"/>
      <c r="N57"/>
      <c r="O57"/>
      <c r="P57"/>
      <c r="Q57"/>
      <c r="R57"/>
      <c r="S57"/>
      <c r="T57"/>
      <c r="U57"/>
      <c r="V57"/>
      <c r="W57"/>
    </row>
    <row r="58" spans="1:24" ht="14.5" x14ac:dyDescent="0.35">
      <c r="A58" s="2" t="s">
        <v>278</v>
      </c>
      <c r="B58" s="29"/>
      <c r="C58" s="61"/>
      <c r="D58" s="29"/>
      <c r="E58" s="29"/>
      <c r="F58" s="29"/>
      <c r="G58" s="29"/>
      <c r="H58" s="29"/>
      <c r="I58" s="29"/>
      <c r="N58"/>
      <c r="O58"/>
      <c r="P58"/>
      <c r="Q58"/>
      <c r="R58"/>
      <c r="S58"/>
      <c r="T58"/>
      <c r="U58"/>
      <c r="V58"/>
      <c r="W58"/>
    </row>
    <row r="59" spans="1:24" ht="14.5" x14ac:dyDescent="0.35">
      <c r="B59" s="8"/>
      <c r="C59" s="8"/>
      <c r="D59" s="311">
        <v>17</v>
      </c>
      <c r="E59" s="8"/>
      <c r="F59" s="8"/>
      <c r="G59" s="8"/>
      <c r="H59" s="8"/>
      <c r="I59" s="8"/>
      <c r="N59"/>
      <c r="O59"/>
      <c r="P59"/>
      <c r="Q59"/>
      <c r="R59"/>
      <c r="S59"/>
      <c r="T59"/>
      <c r="U59"/>
      <c r="V59"/>
      <c r="W59"/>
    </row>
    <row r="60" spans="1:24" ht="14.5" x14ac:dyDescent="0.35">
      <c r="B60" s="8"/>
      <c r="C60" s="24"/>
      <c r="D60" s="24"/>
      <c r="E60" s="24"/>
      <c r="F60" s="24"/>
      <c r="G60" s="24"/>
      <c r="H60" s="24"/>
      <c r="I60" s="42"/>
      <c r="N60"/>
      <c r="O60"/>
      <c r="P60"/>
      <c r="Q60"/>
      <c r="R60"/>
      <c r="S60"/>
      <c r="T60"/>
      <c r="U60"/>
      <c r="V60"/>
      <c r="W60"/>
    </row>
    <row r="61" spans="1:24" ht="14.5" x14ac:dyDescent="0.35">
      <c r="B61" s="40"/>
      <c r="C61" s="40"/>
      <c r="D61" s="40"/>
      <c r="E61" s="40"/>
      <c r="F61" s="40"/>
      <c r="G61" s="40"/>
      <c r="H61" s="40"/>
      <c r="I61" s="40"/>
      <c r="N61"/>
      <c r="O61"/>
      <c r="P61"/>
      <c r="Q61"/>
      <c r="R61"/>
      <c r="S61"/>
      <c r="T61"/>
      <c r="U61"/>
      <c r="V61"/>
      <c r="W61"/>
    </row>
    <row r="62" spans="1:24" ht="14.5" x14ac:dyDescent="0.35">
      <c r="B62" s="8"/>
      <c r="C62" s="8"/>
      <c r="D62" s="8"/>
      <c r="E62" s="8"/>
      <c r="F62" s="8"/>
      <c r="G62" s="8"/>
      <c r="H62" s="8"/>
      <c r="I62" s="8"/>
      <c r="N62"/>
      <c r="O62"/>
      <c r="P62"/>
      <c r="Q62" s="147"/>
      <c r="R62" s="147"/>
      <c r="S62" s="147"/>
      <c r="T62" s="147"/>
      <c r="U62" s="147"/>
      <c r="V62" s="147"/>
      <c r="W62" s="147"/>
      <c r="X62" s="147"/>
    </row>
    <row r="63" spans="1:24" ht="14.5" x14ac:dyDescent="0.35">
      <c r="B63" s="8"/>
      <c r="C63" s="8"/>
      <c r="D63" s="8"/>
      <c r="E63" s="8"/>
      <c r="F63" s="8"/>
      <c r="G63" s="8"/>
      <c r="H63" s="8"/>
      <c r="I63" s="8"/>
      <c r="N63"/>
      <c r="O63"/>
      <c r="P63"/>
      <c r="Q63"/>
      <c r="R63"/>
      <c r="S63"/>
      <c r="T63"/>
      <c r="U63"/>
      <c r="V63"/>
      <c r="W63"/>
    </row>
    <row r="64" spans="1:24" ht="14.5" x14ac:dyDescent="0.35">
      <c r="N64"/>
      <c r="O64"/>
      <c r="P64"/>
      <c r="Q64"/>
      <c r="R64"/>
      <c r="S64"/>
      <c r="T64"/>
      <c r="U64"/>
      <c r="V64"/>
      <c r="W64"/>
    </row>
    <row r="65" spans="1:23" ht="14.5" x14ac:dyDescent="0.35">
      <c r="N65"/>
      <c r="O65"/>
      <c r="P65"/>
      <c r="Q65"/>
      <c r="R65"/>
      <c r="S65"/>
      <c r="T65"/>
      <c r="U65"/>
      <c r="V65"/>
      <c r="W65"/>
    </row>
    <row r="66" spans="1:23" ht="14.5" x14ac:dyDescent="0.35">
      <c r="B66" s="8"/>
      <c r="C66" s="8"/>
      <c r="D66" s="8"/>
      <c r="E66" s="8"/>
      <c r="F66" s="8"/>
      <c r="G66" s="8"/>
      <c r="H66" s="8"/>
      <c r="I66" s="8"/>
      <c r="N66"/>
      <c r="O66"/>
    </row>
    <row r="67" spans="1:23" ht="14.5" x14ac:dyDescent="0.35">
      <c r="N67"/>
      <c r="O67"/>
      <c r="P67"/>
      <c r="Q67"/>
      <c r="R67"/>
      <c r="S67"/>
      <c r="T67"/>
      <c r="U67"/>
      <c r="V67"/>
      <c r="W67"/>
    </row>
    <row r="68" spans="1:23" ht="14.5" x14ac:dyDescent="0.35">
      <c r="N68"/>
      <c r="O68"/>
      <c r="P68"/>
      <c r="Q68"/>
      <c r="R68"/>
      <c r="S68"/>
      <c r="T68"/>
      <c r="U68"/>
      <c r="V68"/>
      <c r="W68"/>
    </row>
    <row r="69" spans="1:23" ht="14.5" x14ac:dyDescent="0.35">
      <c r="N69"/>
      <c r="O69"/>
      <c r="P69"/>
      <c r="Q69"/>
      <c r="R69"/>
      <c r="S69"/>
      <c r="T69"/>
      <c r="U69"/>
      <c r="V69"/>
      <c r="W69"/>
    </row>
    <row r="70" spans="1:23" ht="14.5" x14ac:dyDescent="0.35">
      <c r="N70"/>
      <c r="O70"/>
      <c r="P70"/>
      <c r="Q70"/>
      <c r="R70"/>
      <c r="S70"/>
      <c r="T70"/>
      <c r="U70"/>
      <c r="V70"/>
      <c r="W70"/>
    </row>
    <row r="71" spans="1:23" ht="14.5" x14ac:dyDescent="0.35">
      <c r="N71"/>
      <c r="O71"/>
      <c r="P71"/>
      <c r="Q71"/>
      <c r="R71"/>
      <c r="S71"/>
      <c r="T71"/>
      <c r="U71"/>
      <c r="V71"/>
      <c r="W71"/>
    </row>
    <row r="72" spans="1:23" ht="14.5" x14ac:dyDescent="0.35">
      <c r="N72"/>
      <c r="O72"/>
      <c r="P72"/>
      <c r="Q72"/>
      <c r="R72"/>
      <c r="S72"/>
      <c r="T72"/>
      <c r="U72"/>
      <c r="V72"/>
      <c r="W72"/>
    </row>
    <row r="73" spans="1:23" ht="15.5" x14ac:dyDescent="0.35">
      <c r="A73" s="23"/>
      <c r="B73" s="23"/>
      <c r="C73" s="23"/>
      <c r="D73" s="23"/>
      <c r="E73" s="23"/>
      <c r="F73" s="23"/>
      <c r="G73" s="23"/>
      <c r="H73" s="23"/>
      <c r="I73" s="23"/>
      <c r="J73" s="23"/>
      <c r="K73" s="23"/>
      <c r="N73"/>
      <c r="O73"/>
      <c r="P73"/>
      <c r="Q73"/>
      <c r="R73"/>
      <c r="S73"/>
      <c r="T73"/>
      <c r="U73"/>
      <c r="V73"/>
      <c r="W73"/>
    </row>
    <row r="74" spans="1:23" ht="14.5" x14ac:dyDescent="0.35">
      <c r="N74"/>
      <c r="O74"/>
      <c r="P74"/>
      <c r="Q74"/>
      <c r="R74"/>
      <c r="S74"/>
      <c r="T74"/>
      <c r="U74"/>
      <c r="V74"/>
      <c r="W74"/>
    </row>
    <row r="75" spans="1:23" ht="14.5" x14ac:dyDescent="0.35">
      <c r="N75"/>
      <c r="O75"/>
      <c r="P75"/>
      <c r="Q75"/>
      <c r="R75"/>
      <c r="S75"/>
      <c r="T75"/>
      <c r="U75"/>
      <c r="V75"/>
      <c r="W75"/>
    </row>
    <row r="76" spans="1:23" ht="14.5" x14ac:dyDescent="0.35">
      <c r="N76"/>
      <c r="O76"/>
      <c r="P76" s="147"/>
      <c r="Q76"/>
      <c r="R76"/>
      <c r="S76"/>
      <c r="T76"/>
      <c r="U76"/>
      <c r="V76"/>
      <c r="W76"/>
    </row>
    <row r="77" spans="1:23" ht="14.5" x14ac:dyDescent="0.35">
      <c r="N77"/>
      <c r="O77"/>
      <c r="P77"/>
      <c r="Q77"/>
      <c r="R77"/>
      <c r="S77"/>
      <c r="T77"/>
      <c r="U77"/>
      <c r="V77"/>
      <c r="W77"/>
    </row>
    <row r="78" spans="1:23" ht="14.5" x14ac:dyDescent="0.35">
      <c r="N78"/>
      <c r="O78"/>
    </row>
    <row r="79" spans="1:23" ht="14.5" x14ac:dyDescent="0.35">
      <c r="N79"/>
      <c r="O79"/>
      <c r="P79"/>
      <c r="Q79"/>
      <c r="R79"/>
      <c r="S79"/>
      <c r="T79"/>
      <c r="U79"/>
      <c r="V79"/>
      <c r="W79"/>
    </row>
    <row r="80" spans="1:23" ht="14.5" x14ac:dyDescent="0.35">
      <c r="N80"/>
      <c r="O80"/>
      <c r="P80"/>
      <c r="Q80"/>
      <c r="R80"/>
      <c r="S80"/>
      <c r="T80"/>
      <c r="U80"/>
      <c r="V80"/>
      <c r="W80"/>
    </row>
    <row r="81" spans="14:23" ht="14.5" x14ac:dyDescent="0.35">
      <c r="N81"/>
      <c r="O81"/>
      <c r="P81"/>
      <c r="Q81"/>
      <c r="R81"/>
      <c r="S81"/>
      <c r="T81"/>
      <c r="U81"/>
      <c r="V81"/>
      <c r="W81"/>
    </row>
    <row r="82" spans="14:23" ht="14.5" x14ac:dyDescent="0.35">
      <c r="N82"/>
      <c r="O82"/>
      <c r="P82"/>
      <c r="Q82"/>
      <c r="R82"/>
      <c r="S82"/>
      <c r="T82"/>
      <c r="U82"/>
      <c r="V82"/>
      <c r="W82"/>
    </row>
    <row r="83" spans="14:23" ht="14.5" x14ac:dyDescent="0.35">
      <c r="N83"/>
      <c r="O83"/>
      <c r="P83"/>
      <c r="Q83"/>
      <c r="R83"/>
      <c r="S83"/>
      <c r="T83"/>
      <c r="U83"/>
      <c r="V83"/>
      <c r="W83"/>
    </row>
    <row r="84" spans="14:23" ht="14.5" x14ac:dyDescent="0.35">
      <c r="N84"/>
      <c r="O84"/>
      <c r="P84"/>
      <c r="Q84"/>
      <c r="R84"/>
      <c r="S84"/>
      <c r="T84"/>
      <c r="U84"/>
      <c r="V84"/>
      <c r="W84"/>
    </row>
    <row r="85" spans="14:23" ht="14.5" x14ac:dyDescent="0.35">
      <c r="N85"/>
      <c r="O85"/>
      <c r="P85"/>
      <c r="Q85"/>
      <c r="R85"/>
      <c r="S85"/>
      <c r="T85"/>
      <c r="U85"/>
      <c r="V85"/>
      <c r="W85"/>
    </row>
    <row r="86" spans="14:23" ht="14.5" x14ac:dyDescent="0.35">
      <c r="N86"/>
      <c r="O86"/>
      <c r="P86"/>
      <c r="Q86"/>
      <c r="R86"/>
      <c r="S86"/>
      <c r="T86"/>
      <c r="U86"/>
      <c r="V86"/>
      <c r="W86"/>
    </row>
    <row r="87" spans="14:23" ht="14.5" x14ac:dyDescent="0.35">
      <c r="N87"/>
      <c r="O87"/>
      <c r="P87"/>
      <c r="Q87"/>
      <c r="R87"/>
      <c r="S87"/>
      <c r="T87"/>
      <c r="U87"/>
      <c r="V87"/>
      <c r="W87"/>
    </row>
    <row r="88" spans="14:23" ht="14.5" x14ac:dyDescent="0.35">
      <c r="N88"/>
      <c r="O88"/>
      <c r="P88"/>
      <c r="Q88"/>
      <c r="R88"/>
      <c r="S88"/>
      <c r="T88"/>
      <c r="U88"/>
      <c r="V88"/>
      <c r="W88"/>
    </row>
    <row r="89" spans="14:23" ht="14.5" x14ac:dyDescent="0.35">
      <c r="N89"/>
      <c r="O89"/>
      <c r="P89"/>
      <c r="Q89"/>
      <c r="R89"/>
      <c r="S89"/>
      <c r="T89"/>
      <c r="U89"/>
      <c r="V89"/>
      <c r="W89"/>
    </row>
    <row r="90" spans="14:23" ht="14.5" x14ac:dyDescent="0.35">
      <c r="N90"/>
      <c r="O90"/>
      <c r="P90"/>
      <c r="Q90"/>
      <c r="R90"/>
      <c r="S90"/>
      <c r="T90"/>
      <c r="U90"/>
      <c r="V90"/>
      <c r="W90"/>
    </row>
    <row r="91" spans="14:23" ht="14.5" x14ac:dyDescent="0.35">
      <c r="N91"/>
      <c r="O91"/>
      <c r="P91"/>
      <c r="Q91"/>
      <c r="R91"/>
      <c r="S91"/>
      <c r="T91"/>
      <c r="U91"/>
      <c r="V91"/>
      <c r="W91"/>
    </row>
    <row r="92" spans="14:23" ht="14.5" x14ac:dyDescent="0.35">
      <c r="N92"/>
      <c r="O92"/>
      <c r="P92"/>
      <c r="Q92"/>
      <c r="R92"/>
      <c r="S92"/>
      <c r="T92"/>
      <c r="U92"/>
      <c r="V92"/>
      <c r="W92"/>
    </row>
    <row r="93" spans="14:23" ht="14.5" x14ac:dyDescent="0.35">
      <c r="N93"/>
      <c r="O93"/>
      <c r="P93"/>
      <c r="Q93"/>
      <c r="R93"/>
      <c r="S93"/>
      <c r="T93"/>
      <c r="U93"/>
      <c r="V93"/>
      <c r="W93"/>
    </row>
    <row r="94" spans="14:23" ht="14.5" x14ac:dyDescent="0.35">
      <c r="N94"/>
      <c r="O94"/>
      <c r="P94"/>
      <c r="Q94"/>
      <c r="R94"/>
      <c r="S94"/>
      <c r="T94"/>
      <c r="U94"/>
      <c r="V94"/>
      <c r="W94"/>
    </row>
    <row r="95" spans="14:23" ht="14.5" x14ac:dyDescent="0.35">
      <c r="N95"/>
      <c r="O95"/>
      <c r="P95"/>
      <c r="Q95"/>
      <c r="R95"/>
      <c r="S95"/>
      <c r="T95"/>
      <c r="U95"/>
      <c r="V95"/>
      <c r="W95"/>
    </row>
    <row r="96" spans="14:23" ht="14.5" x14ac:dyDescent="0.35">
      <c r="N96"/>
      <c r="O96"/>
      <c r="P96"/>
      <c r="Q96"/>
      <c r="R96"/>
      <c r="S96"/>
      <c r="T96"/>
      <c r="U96"/>
      <c r="V96"/>
      <c r="W96"/>
    </row>
    <row r="97" spans="14:23" ht="14.5" x14ac:dyDescent="0.35">
      <c r="N97"/>
      <c r="O97"/>
      <c r="P97"/>
      <c r="Q97"/>
      <c r="R97"/>
      <c r="S97"/>
      <c r="T97"/>
      <c r="U97"/>
      <c r="V97"/>
      <c r="W97"/>
    </row>
    <row r="98" spans="14:23" ht="14.5" x14ac:dyDescent="0.35">
      <c r="N98"/>
      <c r="O98"/>
      <c r="P98"/>
      <c r="Q98"/>
      <c r="R98"/>
      <c r="S98"/>
      <c r="T98"/>
      <c r="U98"/>
      <c r="V98"/>
      <c r="W98"/>
    </row>
    <row r="99" spans="14:23" ht="14.5" x14ac:dyDescent="0.35">
      <c r="N99"/>
      <c r="O99"/>
      <c r="P99"/>
      <c r="Q99"/>
      <c r="R99"/>
      <c r="S99"/>
      <c r="T99"/>
      <c r="U99"/>
      <c r="V99"/>
      <c r="W99"/>
    </row>
    <row r="100" spans="14:23" ht="14.5" x14ac:dyDescent="0.35">
      <c r="N100"/>
      <c r="O100"/>
      <c r="P100"/>
      <c r="Q100"/>
      <c r="R100"/>
      <c r="S100"/>
      <c r="T100"/>
      <c r="U100"/>
      <c r="V100"/>
      <c r="W100"/>
    </row>
    <row r="101" spans="14:23" ht="14.5" x14ac:dyDescent="0.35">
      <c r="N101"/>
      <c r="O101"/>
      <c r="P101"/>
      <c r="Q101"/>
      <c r="R101"/>
      <c r="S101"/>
      <c r="T101"/>
      <c r="U101"/>
      <c r="V101"/>
      <c r="W101"/>
    </row>
    <row r="102" spans="14:23" ht="14.5" x14ac:dyDescent="0.35">
      <c r="N102"/>
      <c r="O102"/>
      <c r="P102"/>
      <c r="Q102"/>
      <c r="R102"/>
      <c r="S102"/>
      <c r="T102"/>
      <c r="U102"/>
      <c r="V102"/>
      <c r="W102"/>
    </row>
    <row r="103" spans="14:23" ht="14.5" x14ac:dyDescent="0.35">
      <c r="N103"/>
      <c r="O103"/>
      <c r="P103"/>
      <c r="Q103"/>
      <c r="R103"/>
      <c r="S103"/>
      <c r="T103"/>
      <c r="U103"/>
      <c r="V103"/>
      <c r="W103"/>
    </row>
    <row r="104" spans="14:23" ht="14.5" x14ac:dyDescent="0.35">
      <c r="N104"/>
      <c r="O104"/>
      <c r="P104"/>
      <c r="Q104"/>
      <c r="R104"/>
      <c r="S104"/>
      <c r="T104"/>
      <c r="U104"/>
      <c r="V104"/>
      <c r="W104"/>
    </row>
    <row r="105" spans="14:23" ht="14.5" x14ac:dyDescent="0.35">
      <c r="N105"/>
      <c r="O105"/>
      <c r="P105"/>
      <c r="Q105"/>
      <c r="R105"/>
      <c r="S105"/>
      <c r="T105"/>
      <c r="U105"/>
      <c r="V105"/>
      <c r="W105"/>
    </row>
    <row r="106" spans="14:23" ht="14.5" x14ac:dyDescent="0.35">
      <c r="N106"/>
      <c r="O106"/>
      <c r="P106"/>
      <c r="Q106"/>
      <c r="R106"/>
      <c r="S106"/>
      <c r="T106"/>
      <c r="U106"/>
      <c r="V106"/>
      <c r="W106"/>
    </row>
    <row r="107" spans="14:23" ht="14.5" x14ac:dyDescent="0.35">
      <c r="N107"/>
      <c r="O107"/>
      <c r="P107"/>
      <c r="Q107"/>
      <c r="R107"/>
      <c r="S107"/>
      <c r="T107"/>
      <c r="U107"/>
      <c r="V107"/>
      <c r="W107"/>
    </row>
    <row r="108" spans="14:23" ht="14.5" x14ac:dyDescent="0.35">
      <c r="N108"/>
      <c r="O108"/>
      <c r="P108"/>
      <c r="Q108"/>
      <c r="R108"/>
      <c r="S108"/>
      <c r="T108"/>
      <c r="U108"/>
      <c r="V108"/>
      <c r="W108"/>
    </row>
    <row r="109" spans="14:23" ht="14.5" x14ac:dyDescent="0.35">
      <c r="N109"/>
      <c r="O109"/>
      <c r="P109"/>
      <c r="Q109"/>
      <c r="R109"/>
      <c r="S109"/>
      <c r="T109"/>
      <c r="U109"/>
      <c r="V109"/>
      <c r="W109"/>
    </row>
    <row r="111" spans="14:23" x14ac:dyDescent="0.3">
      <c r="P111" s="8"/>
      <c r="Q111" s="8"/>
      <c r="R111" s="8"/>
      <c r="S111" s="8"/>
      <c r="T111" s="8"/>
      <c r="U111" s="8"/>
      <c r="V111" s="8"/>
      <c r="W111" s="8"/>
    </row>
  </sheetData>
  <mergeCells count="10">
    <mergeCell ref="A1:I1"/>
    <mergeCell ref="A2:I2"/>
    <mergeCell ref="B3:I3"/>
    <mergeCell ref="A4:A6"/>
    <mergeCell ref="B4:B6"/>
    <mergeCell ref="C4:H4"/>
    <mergeCell ref="I4:I6"/>
    <mergeCell ref="C5:E5"/>
    <mergeCell ref="F5:G5"/>
    <mergeCell ref="H5:H6"/>
  </mergeCells>
  <printOptions horizontalCentered="1" verticalCentered="1"/>
  <pageMargins left="0.76" right="0.37" top="0.49" bottom="0.3" header="0.3" footer="0.17"/>
  <pageSetup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Y74"/>
  <sheetViews>
    <sheetView showGridLines="0" view="pageBreakPreview" topLeftCell="A2" zoomScale="145" zoomScaleNormal="100" zoomScaleSheetLayoutView="145" workbookViewId="0">
      <selection activeCell="D8" sqref="D8:K49"/>
    </sheetView>
  </sheetViews>
  <sheetFormatPr defaultColWidth="9.1796875" defaultRowHeight="14" x14ac:dyDescent="0.3"/>
  <cols>
    <col min="1" max="1" width="2.81640625" style="10" customWidth="1"/>
    <col min="2" max="2" width="2.26953125" style="10" customWidth="1"/>
    <col min="3" max="3" width="18.7265625" style="10" customWidth="1"/>
    <col min="4" max="4" width="10.26953125" style="10" customWidth="1"/>
    <col min="5" max="6" width="8.54296875" style="10" bestFit="1" customWidth="1"/>
    <col min="7" max="8" width="7.54296875" style="10" bestFit="1" customWidth="1"/>
    <col min="9" max="9" width="8.1796875" style="10" bestFit="1" customWidth="1"/>
    <col min="10" max="10" width="8.81640625" style="10" customWidth="1"/>
    <col min="11" max="11" width="11" style="10" customWidth="1"/>
    <col min="12" max="12" width="9.1796875" style="10"/>
    <col min="13" max="14" width="9.1796875" style="10" hidden="1" customWidth="1"/>
    <col min="15" max="16384" width="9.1796875" style="10"/>
  </cols>
  <sheetData>
    <row r="1" spans="1:25" x14ac:dyDescent="0.3">
      <c r="A1" s="419" t="str">
        <f>'2.2'!A1:I1</f>
        <v>International Investment Position of Pakistan 2024</v>
      </c>
      <c r="B1" s="419"/>
      <c r="C1" s="419"/>
      <c r="D1" s="419"/>
      <c r="E1" s="419"/>
      <c r="F1" s="419"/>
      <c r="G1" s="419"/>
      <c r="H1" s="419"/>
      <c r="I1" s="419"/>
      <c r="J1" s="419"/>
      <c r="K1" s="419"/>
    </row>
    <row r="2" spans="1:25" ht="21" customHeight="1" x14ac:dyDescent="0.3">
      <c r="A2" s="423" t="s">
        <v>282</v>
      </c>
      <c r="B2" s="423"/>
      <c r="C2" s="423"/>
      <c r="D2" s="423"/>
      <c r="E2" s="423"/>
      <c r="F2" s="423"/>
      <c r="G2" s="423"/>
      <c r="H2" s="423"/>
      <c r="I2" s="423"/>
      <c r="J2" s="423"/>
      <c r="K2" s="423"/>
    </row>
    <row r="3" spans="1:25" x14ac:dyDescent="0.3">
      <c r="A3" s="417" t="s">
        <v>39</v>
      </c>
      <c r="B3" s="417"/>
      <c r="C3" s="417"/>
      <c r="D3" s="424"/>
      <c r="E3" s="424"/>
      <c r="F3" s="424"/>
      <c r="G3" s="424"/>
      <c r="H3" s="424"/>
      <c r="I3" s="424"/>
      <c r="J3" s="424"/>
      <c r="K3" s="417"/>
    </row>
    <row r="4" spans="1:25" ht="14.25" customHeight="1" x14ac:dyDescent="0.35">
      <c r="A4" s="373" t="s">
        <v>63</v>
      </c>
      <c r="B4" s="373"/>
      <c r="C4" s="374"/>
      <c r="D4" s="393" t="str">
        <f>'2.1'!D4:D6</f>
        <v>Stock as on
31-12-2023</v>
      </c>
      <c r="E4" s="383" t="s">
        <v>41</v>
      </c>
      <c r="F4" s="396"/>
      <c r="G4" s="396"/>
      <c r="H4" s="396"/>
      <c r="I4" s="396"/>
      <c r="J4" s="397"/>
      <c r="K4" s="379" t="str">
        <f>'2.1'!K4:K6</f>
        <v>Stock as on
31-12-2024</v>
      </c>
      <c r="M4" s="10" t="s">
        <v>232</v>
      </c>
      <c r="P4"/>
      <c r="Q4" s="138"/>
      <c r="R4"/>
      <c r="S4"/>
      <c r="T4"/>
      <c r="U4"/>
      <c r="V4"/>
      <c r="W4"/>
      <c r="X4"/>
      <c r="Y4"/>
    </row>
    <row r="5" spans="1:25" ht="14.25" customHeight="1" x14ac:dyDescent="0.35">
      <c r="A5" s="375"/>
      <c r="B5" s="375"/>
      <c r="C5" s="376"/>
      <c r="D5" s="394"/>
      <c r="E5" s="398" t="s">
        <v>42</v>
      </c>
      <c r="F5" s="388"/>
      <c r="G5" s="399"/>
      <c r="H5" s="400" t="s">
        <v>43</v>
      </c>
      <c r="I5" s="401"/>
      <c r="J5" s="393" t="s">
        <v>44</v>
      </c>
      <c r="K5" s="380"/>
      <c r="P5"/>
      <c r="Q5"/>
      <c r="R5"/>
      <c r="S5"/>
      <c r="T5"/>
      <c r="U5"/>
      <c r="V5"/>
      <c r="W5"/>
      <c r="X5"/>
      <c r="Y5"/>
    </row>
    <row r="6" spans="1:25" ht="36" customHeight="1" x14ac:dyDescent="0.35">
      <c r="A6" s="377"/>
      <c r="B6" s="377"/>
      <c r="C6" s="378"/>
      <c r="D6" s="395"/>
      <c r="E6" s="36" t="s">
        <v>45</v>
      </c>
      <c r="F6" s="36" t="s">
        <v>46</v>
      </c>
      <c r="G6" s="36" t="s">
        <v>47</v>
      </c>
      <c r="H6" s="36" t="s">
        <v>48</v>
      </c>
      <c r="I6" s="36" t="s">
        <v>49</v>
      </c>
      <c r="J6" s="395"/>
      <c r="K6" s="381"/>
      <c r="P6"/>
      <c r="Q6"/>
      <c r="R6"/>
      <c r="S6"/>
      <c r="T6"/>
      <c r="U6"/>
      <c r="V6"/>
      <c r="W6"/>
      <c r="X6"/>
      <c r="Y6"/>
    </row>
    <row r="7" spans="1:25" ht="10.5" customHeight="1" x14ac:dyDescent="0.35">
      <c r="A7" s="29"/>
      <c r="B7" s="29"/>
      <c r="C7" s="29"/>
      <c r="D7" s="29"/>
      <c r="E7" s="29"/>
      <c r="F7" s="29"/>
      <c r="G7" s="29"/>
      <c r="H7" s="29"/>
      <c r="I7" s="29"/>
      <c r="J7" s="29"/>
      <c r="K7" s="29"/>
      <c r="P7"/>
      <c r="Q7"/>
      <c r="R7"/>
      <c r="S7"/>
      <c r="T7"/>
      <c r="U7"/>
      <c r="V7"/>
      <c r="W7"/>
      <c r="X7"/>
      <c r="Y7"/>
    </row>
    <row r="8" spans="1:25" ht="14.5" x14ac:dyDescent="0.35">
      <c r="A8" s="43" t="s">
        <v>64</v>
      </c>
      <c r="B8" s="1"/>
      <c r="C8" s="2"/>
      <c r="D8" s="45">
        <v>409.82079999999979</v>
      </c>
      <c r="E8" s="45">
        <v>675.64010000000007</v>
      </c>
      <c r="F8" s="45">
        <v>809.80719999999997</v>
      </c>
      <c r="G8" s="45">
        <v>-134.16799999999995</v>
      </c>
      <c r="H8" s="45">
        <v>135.2705</v>
      </c>
      <c r="I8" s="45">
        <v>10.653299999999994</v>
      </c>
      <c r="J8" s="45">
        <v>402.49070000000006</v>
      </c>
      <c r="K8" s="45">
        <v>824.06730000000016</v>
      </c>
      <c r="P8"/>
      <c r="Q8"/>
      <c r="R8"/>
      <c r="S8"/>
      <c r="T8"/>
      <c r="U8"/>
      <c r="V8"/>
      <c r="W8"/>
      <c r="X8"/>
      <c r="Y8"/>
    </row>
    <row r="9" spans="1:25" ht="14.5" x14ac:dyDescent="0.35">
      <c r="A9" s="1"/>
      <c r="B9" s="43" t="s">
        <v>65</v>
      </c>
      <c r="C9" s="2"/>
      <c r="D9" s="45">
        <v>53.734099999999998</v>
      </c>
      <c r="E9" s="45">
        <v>113.49990000000001</v>
      </c>
      <c r="F9" s="45">
        <v>70.855800000000002</v>
      </c>
      <c r="G9" s="45">
        <v>42.644099999999995</v>
      </c>
      <c r="H9" s="45">
        <v>5.1598999999999995</v>
      </c>
      <c r="I9" s="45">
        <v>0.65579999999999983</v>
      </c>
      <c r="J9" s="45">
        <v>70.968400000000017</v>
      </c>
      <c r="K9" s="45">
        <v>173.16230000000002</v>
      </c>
      <c r="P9"/>
      <c r="Q9"/>
      <c r="R9"/>
      <c r="S9"/>
      <c r="T9"/>
      <c r="U9"/>
      <c r="V9"/>
      <c r="W9"/>
      <c r="X9"/>
      <c r="Y9"/>
    </row>
    <row r="10" spans="1:25" ht="14.5" x14ac:dyDescent="0.35">
      <c r="A10" s="1"/>
      <c r="B10" s="1"/>
      <c r="C10" s="2" t="s">
        <v>73</v>
      </c>
      <c r="D10" s="46">
        <v>31.3338</v>
      </c>
      <c r="E10" s="46">
        <v>22.3202</v>
      </c>
      <c r="F10" s="46">
        <v>13.976999999999999</v>
      </c>
      <c r="G10" s="46">
        <v>8.3435000000000006</v>
      </c>
      <c r="H10" s="46">
        <v>4.0221</v>
      </c>
      <c r="I10" s="46">
        <v>0.37520000000000092</v>
      </c>
      <c r="J10" s="46">
        <v>8.2689000000000021</v>
      </c>
      <c r="K10" s="46">
        <v>52.343499999999999</v>
      </c>
      <c r="L10" s="8"/>
      <c r="M10" s="8">
        <f t="shared" ref="M10:M16" si="0">(D10+E10-F10+H10+I10+J10)</f>
        <v>52.343200000000003</v>
      </c>
      <c r="N10" s="8">
        <f t="shared" ref="N10:N16" si="1">K10-M10</f>
        <v>2.9999999999574811E-4</v>
      </c>
      <c r="P10"/>
      <c r="Q10"/>
      <c r="R10"/>
      <c r="S10"/>
      <c r="T10"/>
      <c r="U10"/>
      <c r="V10"/>
      <c r="W10"/>
      <c r="X10"/>
      <c r="Y10"/>
    </row>
    <row r="11" spans="1:25" ht="14.5" x14ac:dyDescent="0.35">
      <c r="A11" s="1"/>
      <c r="B11" s="1"/>
      <c r="C11" s="2" t="s">
        <v>69</v>
      </c>
      <c r="D11" s="46">
        <v>9.5152999999999999</v>
      </c>
      <c r="E11" s="46">
        <v>4.3543000000000003</v>
      </c>
      <c r="F11" s="46">
        <v>5.7024000000000008</v>
      </c>
      <c r="G11" s="46">
        <v>-1.3481999999999994</v>
      </c>
      <c r="H11" s="46">
        <v>0.74919999999999998</v>
      </c>
      <c r="I11" s="46">
        <v>0.11390000000000003</v>
      </c>
      <c r="J11" s="46">
        <v>6.1090000000000009</v>
      </c>
      <c r="K11" s="46">
        <v>15.139200000000002</v>
      </c>
      <c r="L11" s="8"/>
      <c r="M11" s="8">
        <f t="shared" si="0"/>
        <v>15.139299999999999</v>
      </c>
      <c r="N11" s="8">
        <f t="shared" si="1"/>
        <v>-9.9999999996214228E-5</v>
      </c>
      <c r="P11"/>
      <c r="Q11"/>
      <c r="R11"/>
      <c r="S11"/>
      <c r="T11"/>
      <c r="U11"/>
      <c r="V11"/>
      <c r="W11"/>
      <c r="X11"/>
      <c r="Y11"/>
    </row>
    <row r="12" spans="1:25" ht="14.5" x14ac:dyDescent="0.35">
      <c r="A12" s="1"/>
      <c r="B12" s="1"/>
      <c r="C12" s="2" t="s">
        <v>71</v>
      </c>
      <c r="D12" s="46">
        <v>8.1968999999999976</v>
      </c>
      <c r="E12" s="46">
        <v>64.452400000000011</v>
      </c>
      <c r="F12" s="46">
        <v>29.744999999999997</v>
      </c>
      <c r="G12" s="46">
        <v>34.707499999999996</v>
      </c>
      <c r="H12" s="46">
        <v>0.62690000000000001</v>
      </c>
      <c r="I12" s="46">
        <v>0.10989999999999964</v>
      </c>
      <c r="J12" s="46">
        <v>51.98190000000001</v>
      </c>
      <c r="K12" s="46">
        <v>95.623099999999994</v>
      </c>
      <c r="L12" s="8"/>
      <c r="M12" s="8">
        <f t="shared" si="0"/>
        <v>95.623000000000019</v>
      </c>
      <c r="N12" s="8">
        <f t="shared" si="1"/>
        <v>9.9999999974897946E-5</v>
      </c>
      <c r="P12"/>
      <c r="Q12"/>
      <c r="R12"/>
      <c r="S12"/>
      <c r="T12"/>
      <c r="U12"/>
      <c r="V12"/>
      <c r="W12"/>
      <c r="X12"/>
      <c r="Y12"/>
    </row>
    <row r="13" spans="1:25" ht="14.5" x14ac:dyDescent="0.35">
      <c r="A13" s="1"/>
      <c r="B13" s="1"/>
      <c r="C13" s="2" t="s">
        <v>68</v>
      </c>
      <c r="D13" s="46">
        <v>1.5510999999999999</v>
      </c>
      <c r="E13" s="46">
        <v>0.57869999999999999</v>
      </c>
      <c r="F13" s="46">
        <v>0.79680000000000006</v>
      </c>
      <c r="G13" s="46">
        <v>-0.21820000000000001</v>
      </c>
      <c r="H13" s="46">
        <v>7.4000000000000003E-3</v>
      </c>
      <c r="I13" s="46">
        <v>1.859999999999986E-2</v>
      </c>
      <c r="J13" s="46">
        <v>0.22010000000000002</v>
      </c>
      <c r="K13" s="46">
        <v>1.579</v>
      </c>
      <c r="L13" s="8"/>
      <c r="M13" s="8">
        <f t="shared" si="0"/>
        <v>1.5790999999999997</v>
      </c>
      <c r="N13" s="8">
        <f t="shared" si="1"/>
        <v>-9.9999999999766942E-5</v>
      </c>
      <c r="P13"/>
      <c r="Q13"/>
      <c r="R13"/>
      <c r="S13"/>
      <c r="T13"/>
      <c r="U13"/>
      <c r="V13"/>
      <c r="W13"/>
      <c r="X13"/>
      <c r="Y13"/>
    </row>
    <row r="14" spans="1:25" ht="14.5" x14ac:dyDescent="0.35">
      <c r="A14" s="1"/>
      <c r="B14" s="1"/>
      <c r="C14" s="2" t="s">
        <v>67</v>
      </c>
      <c r="D14" s="46">
        <v>0.90769999999999995</v>
      </c>
      <c r="E14" s="46">
        <v>0</v>
      </c>
      <c r="F14" s="46">
        <v>0</v>
      </c>
      <c r="G14" s="46">
        <v>0</v>
      </c>
      <c r="H14" s="46">
        <v>0</v>
      </c>
      <c r="I14" s="46">
        <v>1.0800000000000087E-2</v>
      </c>
      <c r="J14" s="46">
        <v>0.26719999999999999</v>
      </c>
      <c r="K14" s="46">
        <v>1.1857</v>
      </c>
      <c r="L14" s="8"/>
      <c r="M14" s="8">
        <f t="shared" si="0"/>
        <v>1.1857000000000002</v>
      </c>
      <c r="N14" s="8">
        <f t="shared" si="1"/>
        <v>0</v>
      </c>
      <c r="P14"/>
      <c r="Q14"/>
      <c r="R14"/>
      <c r="S14"/>
      <c r="T14"/>
      <c r="U14"/>
      <c r="V14"/>
      <c r="W14"/>
      <c r="X14"/>
      <c r="Y14"/>
    </row>
    <row r="15" spans="1:25" ht="14.5" x14ac:dyDescent="0.35">
      <c r="A15" s="1"/>
      <c r="B15" s="1"/>
      <c r="C15" s="2" t="s">
        <v>74</v>
      </c>
      <c r="D15" s="46">
        <v>0.76190000000000002</v>
      </c>
      <c r="E15" s="46">
        <v>1.75</v>
      </c>
      <c r="F15" s="46">
        <v>0</v>
      </c>
      <c r="G15" s="46">
        <v>1.75</v>
      </c>
      <c r="H15" s="46">
        <v>0</v>
      </c>
      <c r="I15" s="46">
        <v>9.6999999999992648E-3</v>
      </c>
      <c r="J15" s="46">
        <v>3.2218</v>
      </c>
      <c r="K15" s="46">
        <v>5.7433999999999994</v>
      </c>
      <c r="L15" s="8"/>
      <c r="M15" s="8">
        <f t="shared" si="0"/>
        <v>5.7433999999999994</v>
      </c>
      <c r="N15" s="8">
        <f t="shared" si="1"/>
        <v>0</v>
      </c>
      <c r="P15"/>
      <c r="Q15"/>
      <c r="R15"/>
      <c r="S15"/>
      <c r="T15"/>
      <c r="U15"/>
      <c r="V15"/>
      <c r="W15"/>
      <c r="X15"/>
      <c r="Y15"/>
    </row>
    <row r="16" spans="1:25" ht="14.5" x14ac:dyDescent="0.35">
      <c r="A16" s="1"/>
      <c r="B16" s="1"/>
      <c r="C16" s="2" t="s">
        <v>195</v>
      </c>
      <c r="D16" s="46">
        <v>0.48549999999999999</v>
      </c>
      <c r="E16" s="46">
        <v>0</v>
      </c>
      <c r="F16" s="46">
        <v>0</v>
      </c>
      <c r="G16" s="46">
        <v>0</v>
      </c>
      <c r="H16" s="46">
        <v>-0.24610000000000001</v>
      </c>
      <c r="I16" s="46">
        <v>5.5000000000000188E-3</v>
      </c>
      <c r="J16" s="46">
        <v>0.1363</v>
      </c>
      <c r="K16" s="46">
        <v>0.38119999999999998</v>
      </c>
      <c r="L16" s="8"/>
      <c r="M16" s="8">
        <f t="shared" si="0"/>
        <v>0.38119999999999998</v>
      </c>
      <c r="N16" s="8">
        <f t="shared" si="1"/>
        <v>0</v>
      </c>
      <c r="P16"/>
      <c r="Q16"/>
      <c r="R16"/>
      <c r="S16"/>
      <c r="T16"/>
      <c r="U16"/>
      <c r="V16"/>
      <c r="W16"/>
      <c r="X16"/>
      <c r="Y16"/>
    </row>
    <row r="17" spans="1:25" ht="14.5" x14ac:dyDescent="0.35">
      <c r="A17" s="1"/>
      <c r="B17" s="1"/>
      <c r="C17" s="2" t="s">
        <v>75</v>
      </c>
      <c r="D17" s="46">
        <v>0.98189999999999988</v>
      </c>
      <c r="E17" s="46">
        <v>20.044300000000007</v>
      </c>
      <c r="F17" s="46">
        <v>20.634600000000006</v>
      </c>
      <c r="G17" s="46">
        <v>-0.59050000000000002</v>
      </c>
      <c r="H17" s="46">
        <v>3.9999999999999996E-4</v>
      </c>
      <c r="I17" s="46">
        <v>1.2199999999999966E-2</v>
      </c>
      <c r="J17" s="46">
        <v>0.76319999999999999</v>
      </c>
      <c r="K17" s="46">
        <v>1.1671999999999998</v>
      </c>
      <c r="L17" s="8"/>
      <c r="M17" s="8">
        <f t="shared" ref="M17:M19" si="2">(D17+E17-F17+H17+I17+J17)</f>
        <v>1.1674000000000004</v>
      </c>
      <c r="N17" s="8">
        <f t="shared" ref="N17:N19" si="3">K17-M17</f>
        <v>-2.0000000000064411E-4</v>
      </c>
      <c r="P17"/>
      <c r="Q17"/>
      <c r="R17"/>
      <c r="S17"/>
      <c r="T17"/>
      <c r="U17"/>
      <c r="V17"/>
      <c r="W17"/>
      <c r="X17"/>
      <c r="Y17"/>
    </row>
    <row r="18" spans="1:25" ht="9.75" customHeight="1" x14ac:dyDescent="0.35">
      <c r="A18" s="1"/>
      <c r="B18" s="1"/>
      <c r="C18" s="2"/>
      <c r="D18" s="46"/>
      <c r="E18" s="46"/>
      <c r="F18" s="46"/>
      <c r="G18" s="46"/>
      <c r="H18" s="46"/>
      <c r="I18" s="46"/>
      <c r="J18" s="46"/>
      <c r="K18" s="46"/>
      <c r="L18" s="8"/>
      <c r="N18" s="8"/>
      <c r="P18"/>
      <c r="Q18"/>
      <c r="R18"/>
      <c r="S18"/>
      <c r="T18"/>
      <c r="U18"/>
      <c r="V18"/>
      <c r="W18"/>
      <c r="X18"/>
      <c r="Y18"/>
    </row>
    <row r="19" spans="1:25" ht="14.5" x14ac:dyDescent="0.35">
      <c r="A19" s="1"/>
      <c r="B19" s="43" t="s">
        <v>76</v>
      </c>
      <c r="C19" s="65"/>
      <c r="D19" s="45">
        <v>356.08669999999978</v>
      </c>
      <c r="E19" s="45">
        <v>562.14020000000005</v>
      </c>
      <c r="F19" s="45">
        <v>738.95139999999992</v>
      </c>
      <c r="G19" s="45">
        <v>-176.81209999999996</v>
      </c>
      <c r="H19" s="45">
        <v>130.11060000000001</v>
      </c>
      <c r="I19" s="45">
        <v>9.9974999999999952</v>
      </c>
      <c r="J19" s="45">
        <v>331.52230000000003</v>
      </c>
      <c r="K19" s="45">
        <v>650.9050000000002</v>
      </c>
      <c r="L19" s="8"/>
      <c r="M19" s="8">
        <f t="shared" si="2"/>
        <v>650.90589999999997</v>
      </c>
      <c r="N19" s="8">
        <f t="shared" si="3"/>
        <v>-8.9999999977408152E-4</v>
      </c>
      <c r="P19"/>
      <c r="Q19"/>
      <c r="R19"/>
      <c r="S19"/>
      <c r="T19"/>
      <c r="U19"/>
      <c r="V19"/>
      <c r="W19"/>
      <c r="X19"/>
      <c r="Y19"/>
    </row>
    <row r="20" spans="1:25" ht="14.5" x14ac:dyDescent="0.35">
      <c r="A20" s="1"/>
      <c r="B20" s="1"/>
      <c r="C20" s="2" t="s">
        <v>78</v>
      </c>
      <c r="D20" s="46">
        <v>210.93739999999988</v>
      </c>
      <c r="E20" s="46">
        <v>234.76339999999999</v>
      </c>
      <c r="F20" s="46">
        <v>374.54730000000001</v>
      </c>
      <c r="G20" s="46">
        <v>-139.78429999999997</v>
      </c>
      <c r="H20" s="46">
        <v>9.895900000000001</v>
      </c>
      <c r="I20" s="46">
        <v>8.2293999999999947</v>
      </c>
      <c r="J20" s="46">
        <v>157.12520000000001</v>
      </c>
      <c r="K20" s="46">
        <v>246.4036000000001</v>
      </c>
      <c r="L20" s="8"/>
      <c r="M20" s="8">
        <v>246.40359999999993</v>
      </c>
      <c r="N20" s="8">
        <f>K20-M20</f>
        <v>0</v>
      </c>
      <c r="P20"/>
      <c r="Q20"/>
      <c r="R20"/>
      <c r="S20"/>
      <c r="T20"/>
      <c r="U20"/>
      <c r="V20"/>
      <c r="W20"/>
      <c r="X20"/>
      <c r="Y20"/>
    </row>
    <row r="21" spans="1:25" ht="14.5" x14ac:dyDescent="0.35">
      <c r="A21" s="1"/>
      <c r="B21" s="1"/>
      <c r="C21" s="2" t="s">
        <v>66</v>
      </c>
      <c r="D21" s="46">
        <v>105.57990000000001</v>
      </c>
      <c r="E21" s="46">
        <v>319.34899999999999</v>
      </c>
      <c r="F21" s="46">
        <v>338.54339999999996</v>
      </c>
      <c r="G21" s="46">
        <v>-19.194799999999994</v>
      </c>
      <c r="H21" s="46">
        <v>116.7132</v>
      </c>
      <c r="I21" s="46">
        <v>1.2961999999999996</v>
      </c>
      <c r="J21" s="46">
        <v>149.87410000000003</v>
      </c>
      <c r="K21" s="46">
        <v>354.26860000000005</v>
      </c>
      <c r="L21" s="8"/>
      <c r="M21" s="8">
        <f>(D21+E21-F21+H21+I21+J21)</f>
        <v>354.26900000000006</v>
      </c>
      <c r="N21" s="8">
        <f>K21-M21</f>
        <v>-4.0000000001327862E-4</v>
      </c>
      <c r="P21"/>
      <c r="Q21"/>
      <c r="R21"/>
      <c r="S21"/>
      <c r="T21"/>
      <c r="U21"/>
      <c r="V21"/>
      <c r="W21"/>
      <c r="X21"/>
      <c r="Y21"/>
    </row>
    <row r="22" spans="1:25" ht="14.5" x14ac:dyDescent="0.35">
      <c r="A22" s="1"/>
      <c r="B22" s="1"/>
      <c r="C22" s="29" t="s">
        <v>79</v>
      </c>
      <c r="D22" s="46">
        <v>16.470400000000001</v>
      </c>
      <c r="E22" s="46">
        <v>5.0099999999999999E-2</v>
      </c>
      <c r="F22" s="46">
        <v>1.1988000000000001</v>
      </c>
      <c r="G22" s="46">
        <v>-1.1488</v>
      </c>
      <c r="H22" s="46">
        <v>0</v>
      </c>
      <c r="I22" s="46">
        <v>0.19580000000000025</v>
      </c>
      <c r="J22" s="46">
        <v>1.2228000000000001</v>
      </c>
      <c r="K22" s="46">
        <v>16.740200000000002</v>
      </c>
      <c r="L22" s="8"/>
      <c r="M22" s="8">
        <f>(D22+E22-F22+H22+I22+J22)</f>
        <v>16.740300000000001</v>
      </c>
      <c r="N22" s="8">
        <f>K22-M22</f>
        <v>-9.9999999999766942E-5</v>
      </c>
      <c r="P22"/>
      <c r="Q22"/>
      <c r="R22"/>
      <c r="S22"/>
      <c r="T22"/>
      <c r="U22"/>
      <c r="V22"/>
      <c r="W22"/>
      <c r="X22"/>
      <c r="Y22"/>
    </row>
    <row r="23" spans="1:25" ht="14.5" x14ac:dyDescent="0.35">
      <c r="A23" s="1"/>
      <c r="B23" s="1"/>
      <c r="C23" s="29" t="s">
        <v>194</v>
      </c>
      <c r="D23" s="46">
        <v>11.241499999999998</v>
      </c>
      <c r="E23" s="46">
        <v>7.4027000000000012</v>
      </c>
      <c r="F23" s="46">
        <v>11.6326</v>
      </c>
      <c r="G23" s="46">
        <v>-4.2299000000000007</v>
      </c>
      <c r="H23" s="46">
        <v>3.0911</v>
      </c>
      <c r="I23" s="46">
        <v>0.13550000000000018</v>
      </c>
      <c r="J23" s="46">
        <v>12.2013</v>
      </c>
      <c r="K23" s="46">
        <v>22.439499999999999</v>
      </c>
      <c r="L23" s="8"/>
      <c r="M23" s="8">
        <f>(D23+E23-F23+H23+I23+J23)</f>
        <v>22.439499999999999</v>
      </c>
      <c r="N23" s="8">
        <f>K23-M23</f>
        <v>0</v>
      </c>
      <c r="P23"/>
      <c r="Q23"/>
      <c r="R23"/>
      <c r="S23"/>
      <c r="T23"/>
      <c r="U23"/>
      <c r="V23"/>
      <c r="W23"/>
      <c r="X23"/>
      <c r="Y23"/>
    </row>
    <row r="24" spans="1:25" ht="14.5" x14ac:dyDescent="0.35">
      <c r="A24" s="1"/>
      <c r="B24" s="1"/>
      <c r="C24" s="29" t="s">
        <v>77</v>
      </c>
      <c r="D24" s="46">
        <v>5.9318999999999997</v>
      </c>
      <c r="E24" s="46">
        <v>8.09E-2</v>
      </c>
      <c r="F24" s="46">
        <v>8.9054999999999982</v>
      </c>
      <c r="G24" s="46">
        <v>-8.8245999999999984</v>
      </c>
      <c r="H24" s="46">
        <v>0.41039999999999999</v>
      </c>
      <c r="I24" s="46">
        <v>7.0799999999999808E-2</v>
      </c>
      <c r="J24" s="46">
        <v>11.7392</v>
      </c>
      <c r="K24" s="46">
        <v>9.3277000000000001</v>
      </c>
      <c r="L24" s="8"/>
      <c r="M24" s="8">
        <f>(D25+E25-F25+H25+I25+J25)</f>
        <v>1.7254000000000009</v>
      </c>
      <c r="N24" s="8">
        <f>K25-M24</f>
        <v>0</v>
      </c>
      <c r="P24"/>
      <c r="Q24"/>
      <c r="R24"/>
      <c r="S24"/>
      <c r="T24"/>
      <c r="U24"/>
      <c r="V24"/>
      <c r="W24"/>
      <c r="X24"/>
      <c r="Y24"/>
    </row>
    <row r="25" spans="1:25" ht="14.5" x14ac:dyDescent="0.35">
      <c r="A25" s="1"/>
      <c r="B25" s="1"/>
      <c r="C25" s="2" t="s">
        <v>75</v>
      </c>
      <c r="D25" s="46">
        <v>5.9256000000000002</v>
      </c>
      <c r="E25" s="46">
        <v>0.49409999999999998</v>
      </c>
      <c r="F25" s="46">
        <v>4.1238000000000001</v>
      </c>
      <c r="G25" s="46">
        <v>-3.6297000000000001</v>
      </c>
      <c r="H25" s="46">
        <v>0</v>
      </c>
      <c r="I25" s="46">
        <v>6.980000000000014E-2</v>
      </c>
      <c r="J25" s="46">
        <v>-0.64029999999999987</v>
      </c>
      <c r="K25" s="46">
        <v>1.7254</v>
      </c>
      <c r="L25" s="8"/>
      <c r="M25" s="8"/>
      <c r="N25" s="8"/>
      <c r="P25"/>
      <c r="Q25"/>
      <c r="R25"/>
      <c r="S25"/>
      <c r="T25"/>
      <c r="U25"/>
      <c r="V25"/>
      <c r="W25"/>
      <c r="X25"/>
      <c r="Y25"/>
    </row>
    <row r="26" spans="1:25" ht="14.5" x14ac:dyDescent="0.35">
      <c r="A26" s="1"/>
      <c r="B26" s="1"/>
      <c r="C26" s="66"/>
      <c r="D26" s="46"/>
      <c r="E26" s="46"/>
      <c r="F26" s="46"/>
      <c r="G26" s="46"/>
      <c r="H26" s="46"/>
      <c r="I26" s="46"/>
      <c r="J26" s="46"/>
      <c r="K26" s="46"/>
      <c r="L26" s="8"/>
      <c r="M26" s="8">
        <f t="shared" ref="M26:M32" si="4">(D27+E27-F27+H27+I27+J27)</f>
        <v>1014.9503000000001</v>
      </c>
      <c r="N26" s="8">
        <f t="shared" ref="N26:N32" si="5">K27-M26</f>
        <v>-7.0000000016534614E-4</v>
      </c>
      <c r="P26"/>
      <c r="Q26"/>
      <c r="R26"/>
      <c r="S26"/>
      <c r="T26"/>
      <c r="U26"/>
      <c r="V26"/>
      <c r="W26"/>
      <c r="X26"/>
      <c r="Y26"/>
    </row>
    <row r="27" spans="1:25" ht="14.5" x14ac:dyDescent="0.35">
      <c r="A27" s="43" t="s">
        <v>82</v>
      </c>
      <c r="B27" s="1"/>
      <c r="C27" s="65"/>
      <c r="D27" s="45">
        <v>476.99839999999995</v>
      </c>
      <c r="E27" s="45">
        <v>641.21670000000017</v>
      </c>
      <c r="F27" s="45">
        <v>695.2657999999999</v>
      </c>
      <c r="G27" s="45">
        <v>-54.049799999999991</v>
      </c>
      <c r="H27" s="45">
        <v>131.35249999999999</v>
      </c>
      <c r="I27" s="45">
        <v>5.7281999999999318</v>
      </c>
      <c r="J27" s="45">
        <v>454.9203</v>
      </c>
      <c r="K27" s="45">
        <v>1014.9495999999999</v>
      </c>
      <c r="L27" s="8"/>
      <c r="M27" s="8">
        <f t="shared" si="4"/>
        <v>682.74289999999996</v>
      </c>
      <c r="N27" s="8">
        <f t="shared" si="5"/>
        <v>-5.0000000010186341E-4</v>
      </c>
      <c r="P27"/>
      <c r="Q27"/>
      <c r="R27"/>
      <c r="S27"/>
      <c r="T27"/>
      <c r="U27"/>
      <c r="V27"/>
      <c r="W27"/>
      <c r="X27"/>
      <c r="Y27"/>
    </row>
    <row r="28" spans="1:25" ht="14.5" x14ac:dyDescent="0.35">
      <c r="A28" s="1"/>
      <c r="B28" s="47" t="s">
        <v>83</v>
      </c>
      <c r="C28" s="65"/>
      <c r="D28" s="45">
        <v>226.94209999999993</v>
      </c>
      <c r="E28" s="45">
        <v>196.14810000000003</v>
      </c>
      <c r="F28" s="45">
        <v>219.05079999999995</v>
      </c>
      <c r="G28" s="45">
        <v>-22.903200000000002</v>
      </c>
      <c r="H28" s="45">
        <v>125.08320000000001</v>
      </c>
      <c r="I28" s="45">
        <v>2.7439999999999367</v>
      </c>
      <c r="J28" s="45">
        <v>350.87630000000001</v>
      </c>
      <c r="K28" s="45">
        <v>682.74239999999986</v>
      </c>
      <c r="L28" s="8"/>
      <c r="M28" s="8">
        <f t="shared" si="4"/>
        <v>226.50059999999996</v>
      </c>
      <c r="N28" s="8">
        <f t="shared" si="5"/>
        <v>-3.9999999998485691E-4</v>
      </c>
      <c r="P28"/>
      <c r="Q28"/>
      <c r="R28"/>
      <c r="S28"/>
      <c r="T28"/>
      <c r="U28"/>
      <c r="V28"/>
      <c r="W28"/>
      <c r="X28"/>
      <c r="Y28"/>
    </row>
    <row r="29" spans="1:25" ht="14.5" x14ac:dyDescent="0.35">
      <c r="A29" s="1"/>
      <c r="B29" s="47"/>
      <c r="C29" s="29" t="s">
        <v>84</v>
      </c>
      <c r="D29" s="46">
        <v>120.47279999999995</v>
      </c>
      <c r="E29" s="46">
        <v>195.59580000000003</v>
      </c>
      <c r="F29" s="46">
        <v>215.01719999999995</v>
      </c>
      <c r="G29" s="46">
        <v>-19.421800000000001</v>
      </c>
      <c r="H29" s="46">
        <v>72.672600000000003</v>
      </c>
      <c r="I29" s="46">
        <v>1.4267999999999652</v>
      </c>
      <c r="J29" s="46">
        <v>51.349800000000009</v>
      </c>
      <c r="K29" s="46">
        <v>226.50019999999998</v>
      </c>
      <c r="L29" s="8"/>
      <c r="M29" s="8">
        <f t="shared" si="4"/>
        <v>149.68120000000002</v>
      </c>
      <c r="N29" s="8">
        <f t="shared" si="5"/>
        <v>0</v>
      </c>
      <c r="P29"/>
      <c r="Q29"/>
      <c r="R29"/>
      <c r="S29"/>
      <c r="T29"/>
      <c r="U29"/>
      <c r="V29"/>
      <c r="W29"/>
      <c r="X29"/>
      <c r="Y29"/>
    </row>
    <row r="30" spans="1:25" ht="14.5" x14ac:dyDescent="0.35">
      <c r="A30" s="1"/>
      <c r="B30" s="47"/>
      <c r="C30" s="2" t="s">
        <v>85</v>
      </c>
      <c r="D30" s="46">
        <v>95.117499999999993</v>
      </c>
      <c r="E30" s="46">
        <v>0.28600000000000003</v>
      </c>
      <c r="F30" s="46">
        <v>0.59379999999999999</v>
      </c>
      <c r="G30" s="46">
        <v>-0.30780000000000002</v>
      </c>
      <c r="H30" s="46">
        <v>52.410600000000002</v>
      </c>
      <c r="I30" s="46">
        <v>1.1383000000000056</v>
      </c>
      <c r="J30" s="46">
        <v>1.3226</v>
      </c>
      <c r="K30" s="46">
        <v>149.68119999999999</v>
      </c>
      <c r="L30" s="8"/>
      <c r="M30" s="8">
        <f t="shared" si="4"/>
        <v>303.58</v>
      </c>
      <c r="N30" s="8">
        <f t="shared" si="5"/>
        <v>0</v>
      </c>
      <c r="P30"/>
      <c r="Q30"/>
      <c r="R30"/>
      <c r="S30"/>
      <c r="T30"/>
      <c r="U30"/>
      <c r="V30"/>
      <c r="W30"/>
      <c r="X30"/>
      <c r="Y30"/>
    </row>
    <row r="31" spans="1:25" ht="14.5" x14ac:dyDescent="0.35">
      <c r="A31" s="1"/>
      <c r="B31" s="47"/>
      <c r="C31" s="2" t="s">
        <v>86</v>
      </c>
      <c r="D31" s="46">
        <v>9.0937999999999999</v>
      </c>
      <c r="E31" s="46">
        <v>0</v>
      </c>
      <c r="F31" s="46">
        <v>8.8400000000000006E-2</v>
      </c>
      <c r="G31" s="46">
        <v>-8.8400000000000006E-2</v>
      </c>
      <c r="H31" s="46">
        <v>0</v>
      </c>
      <c r="I31" s="46">
        <v>0.1518999999999662</v>
      </c>
      <c r="J31" s="46">
        <v>294.42270000000002</v>
      </c>
      <c r="K31" s="46">
        <v>303.58</v>
      </c>
      <c r="L31" s="8"/>
      <c r="M31" s="8">
        <f t="shared" si="4"/>
        <v>2.6229</v>
      </c>
      <c r="N31" s="8">
        <f t="shared" si="5"/>
        <v>0</v>
      </c>
      <c r="P31"/>
      <c r="Q31"/>
      <c r="R31"/>
      <c r="S31"/>
      <c r="T31"/>
      <c r="U31"/>
      <c r="V31"/>
      <c r="W31"/>
      <c r="X31"/>
      <c r="Y31"/>
    </row>
    <row r="32" spans="1:25" ht="14.5" x14ac:dyDescent="0.35">
      <c r="A32" s="1"/>
      <c r="B32" s="47"/>
      <c r="C32" s="2" t="s">
        <v>90</v>
      </c>
      <c r="D32" s="46">
        <v>1.8849</v>
      </c>
      <c r="E32" s="46">
        <v>0</v>
      </c>
      <c r="F32" s="46">
        <v>0</v>
      </c>
      <c r="G32" s="46">
        <v>0</v>
      </c>
      <c r="H32" s="46">
        <v>0</v>
      </c>
      <c r="I32" s="46">
        <v>2.239999999999991E-2</v>
      </c>
      <c r="J32" s="46">
        <v>0.71560000000000001</v>
      </c>
      <c r="K32" s="46">
        <v>2.6229</v>
      </c>
      <c r="L32" s="8"/>
      <c r="M32" s="8">
        <f t="shared" si="4"/>
        <v>0.35820000000000007</v>
      </c>
      <c r="N32" s="8">
        <f t="shared" si="5"/>
        <v>-1.000000000000445E-4</v>
      </c>
      <c r="P32"/>
      <c r="Q32"/>
      <c r="R32"/>
      <c r="S32"/>
      <c r="T32"/>
      <c r="U32"/>
      <c r="V32"/>
      <c r="W32"/>
      <c r="X32"/>
      <c r="Y32"/>
    </row>
    <row r="33" spans="1:25" ht="14.5" x14ac:dyDescent="0.35">
      <c r="A33" s="1"/>
      <c r="B33" s="1"/>
      <c r="C33" s="2" t="s">
        <v>75</v>
      </c>
      <c r="D33" s="46">
        <v>0.37309999999999999</v>
      </c>
      <c r="E33" s="46">
        <v>0.26630000000000009</v>
      </c>
      <c r="F33" s="46">
        <v>3.3513999999999999</v>
      </c>
      <c r="G33" s="46">
        <v>-3.0851999999999999</v>
      </c>
      <c r="H33" s="46">
        <v>0</v>
      </c>
      <c r="I33" s="46">
        <v>4.6000000000000502E-3</v>
      </c>
      <c r="J33" s="46">
        <v>3.0655999999999999</v>
      </c>
      <c r="K33" s="46">
        <v>0.35810000000000003</v>
      </c>
      <c r="L33" s="8"/>
      <c r="M33" s="8"/>
      <c r="N33" s="8"/>
      <c r="P33"/>
      <c r="Q33"/>
      <c r="R33"/>
      <c r="S33"/>
      <c r="T33"/>
      <c r="U33"/>
      <c r="V33"/>
      <c r="W33"/>
      <c r="X33"/>
      <c r="Y33"/>
    </row>
    <row r="34" spans="1:25" ht="14.5" x14ac:dyDescent="0.35">
      <c r="A34" s="1"/>
      <c r="B34" s="1"/>
      <c r="C34" s="65"/>
      <c r="D34" s="46"/>
      <c r="E34" s="46"/>
      <c r="F34" s="46"/>
      <c r="G34" s="46"/>
      <c r="H34" s="46"/>
      <c r="I34" s="46"/>
      <c r="J34" s="46"/>
      <c r="K34" s="46"/>
      <c r="L34" s="8"/>
      <c r="M34" s="8">
        <f t="shared" ref="M34:M45" si="6">(D35+E35-F35+H35+I35+J35)</f>
        <v>332.20740000000012</v>
      </c>
      <c r="N34" s="8">
        <f t="shared" ref="N34:N45" si="7">K35-M34</f>
        <v>-2.0000000006348273E-4</v>
      </c>
      <c r="P34"/>
      <c r="Q34"/>
      <c r="R34"/>
      <c r="S34"/>
      <c r="T34"/>
      <c r="U34"/>
      <c r="V34"/>
      <c r="W34"/>
      <c r="X34"/>
      <c r="Y34"/>
    </row>
    <row r="35" spans="1:25" ht="14.5" x14ac:dyDescent="0.35">
      <c r="A35" s="1"/>
      <c r="B35" s="47" t="s">
        <v>91</v>
      </c>
      <c r="C35" s="2"/>
      <c r="D35" s="45">
        <v>250.05630000000002</v>
      </c>
      <c r="E35" s="45">
        <v>445.06860000000012</v>
      </c>
      <c r="F35" s="45">
        <v>476.21499999999997</v>
      </c>
      <c r="G35" s="45">
        <v>-31.146599999999992</v>
      </c>
      <c r="H35" s="45">
        <v>6.2692999999999994</v>
      </c>
      <c r="I35" s="45">
        <v>2.9841999999999946</v>
      </c>
      <c r="J35" s="45">
        <v>104.044</v>
      </c>
      <c r="K35" s="45">
        <v>332.20720000000006</v>
      </c>
      <c r="L35" s="8"/>
      <c r="M35" s="8">
        <f t="shared" si="6"/>
        <v>4.7705999999999911</v>
      </c>
      <c r="N35" s="8">
        <f t="shared" si="7"/>
        <v>8.8817841970012523E-15</v>
      </c>
      <c r="P35"/>
      <c r="Q35"/>
      <c r="R35"/>
      <c r="S35"/>
      <c r="T35"/>
      <c r="U35"/>
      <c r="V35"/>
      <c r="W35"/>
      <c r="X35"/>
      <c r="Y35"/>
    </row>
    <row r="36" spans="1:25" ht="14.5" x14ac:dyDescent="0.35">
      <c r="A36" s="1"/>
      <c r="B36" s="43"/>
      <c r="C36" s="2" t="s">
        <v>92</v>
      </c>
      <c r="D36" s="46">
        <v>60.642499999999998</v>
      </c>
      <c r="E36" s="46">
        <v>0</v>
      </c>
      <c r="F36" s="46">
        <v>90.684300000000007</v>
      </c>
      <c r="G36" s="46">
        <v>-90.684300000000007</v>
      </c>
      <c r="H36" s="46">
        <v>1.06E-2</v>
      </c>
      <c r="I36" s="46">
        <v>0.71240000000000381</v>
      </c>
      <c r="J36" s="46">
        <v>34.089399999999998</v>
      </c>
      <c r="K36" s="46">
        <v>4.7706</v>
      </c>
      <c r="L36" s="8"/>
      <c r="M36" s="8">
        <f t="shared" si="6"/>
        <v>38.955000000000013</v>
      </c>
      <c r="N36" s="8">
        <f t="shared" si="7"/>
        <v>0</v>
      </c>
      <c r="P36"/>
      <c r="Q36"/>
      <c r="R36"/>
      <c r="S36"/>
      <c r="T36"/>
      <c r="U36"/>
      <c r="V36"/>
      <c r="W36"/>
      <c r="X36"/>
      <c r="Y36"/>
    </row>
    <row r="37" spans="1:25" ht="14.5" x14ac:dyDescent="0.35">
      <c r="A37" s="1"/>
      <c r="B37" s="1"/>
      <c r="C37" s="2" t="s">
        <v>141</v>
      </c>
      <c r="D37" s="46">
        <v>38.422900000000006</v>
      </c>
      <c r="E37" s="46">
        <v>0</v>
      </c>
      <c r="F37" s="46">
        <v>3.2696000000000001</v>
      </c>
      <c r="G37" s="46">
        <v>-3.2696000000000001</v>
      </c>
      <c r="H37" s="46">
        <v>2.1899999999999999E-2</v>
      </c>
      <c r="I37" s="46">
        <v>0.45669999999999733</v>
      </c>
      <c r="J37" s="46">
        <v>3.3231000000000002</v>
      </c>
      <c r="K37" s="46">
        <v>38.954999999999998</v>
      </c>
      <c r="L37" s="8"/>
      <c r="M37" s="8">
        <f t="shared" si="6"/>
        <v>96.43650000000008</v>
      </c>
      <c r="N37" s="8">
        <f t="shared" si="7"/>
        <v>-3.0000000005259153E-4</v>
      </c>
      <c r="P37"/>
      <c r="Q37"/>
      <c r="R37"/>
      <c r="S37"/>
      <c r="T37"/>
      <c r="U37"/>
      <c r="V37"/>
      <c r="W37"/>
      <c r="X37"/>
      <c r="Y37"/>
    </row>
    <row r="38" spans="1:25" ht="14.5" x14ac:dyDescent="0.35">
      <c r="A38" s="1"/>
      <c r="B38" s="1"/>
      <c r="C38" s="2" t="s">
        <v>290</v>
      </c>
      <c r="D38" s="46">
        <v>37.925399999999996</v>
      </c>
      <c r="E38" s="46">
        <v>398.08480000000009</v>
      </c>
      <c r="F38" s="46">
        <v>370.70159999999998</v>
      </c>
      <c r="G38" s="46">
        <v>27.382900000000006</v>
      </c>
      <c r="H38" s="46">
        <v>0.1666</v>
      </c>
      <c r="I38" s="46">
        <v>0.46009999999999596</v>
      </c>
      <c r="J38" s="46">
        <v>30.501200000000004</v>
      </c>
      <c r="K38" s="46">
        <v>96.436200000000028</v>
      </c>
      <c r="L38" s="8"/>
      <c r="M38" s="8">
        <f t="shared" si="6"/>
        <v>35.570900000000002</v>
      </c>
      <c r="N38" s="8">
        <f t="shared" si="7"/>
        <v>0</v>
      </c>
      <c r="P38"/>
      <c r="Q38"/>
      <c r="R38"/>
      <c r="S38"/>
      <c r="T38"/>
      <c r="U38"/>
      <c r="V38"/>
      <c r="W38"/>
      <c r="X38"/>
      <c r="Y38"/>
    </row>
    <row r="39" spans="1:25" ht="14.5" x14ac:dyDescent="0.35">
      <c r="A39" s="1"/>
      <c r="B39" s="1"/>
      <c r="C39" s="2" t="s">
        <v>96</v>
      </c>
      <c r="D39" s="46">
        <v>35.152999999999999</v>
      </c>
      <c r="E39" s="46">
        <v>0</v>
      </c>
      <c r="F39" s="46">
        <v>0</v>
      </c>
      <c r="G39" s="46">
        <v>0</v>
      </c>
      <c r="H39" s="46">
        <v>0</v>
      </c>
      <c r="I39" s="46">
        <v>0.41790000000000038</v>
      </c>
      <c r="J39" s="46">
        <v>0</v>
      </c>
      <c r="K39" s="46">
        <v>35.570899999999995</v>
      </c>
      <c r="L39" s="8"/>
      <c r="M39" s="8">
        <f t="shared" si="6"/>
        <v>58.910600000000009</v>
      </c>
      <c r="N39" s="8">
        <f t="shared" si="7"/>
        <v>0</v>
      </c>
      <c r="P39"/>
      <c r="Q39"/>
      <c r="R39"/>
      <c r="S39"/>
      <c r="T39"/>
      <c r="U39"/>
      <c r="V39"/>
      <c r="W39"/>
      <c r="X39"/>
      <c r="Y39"/>
    </row>
    <row r="40" spans="1:25" ht="14.5" x14ac:dyDescent="0.35">
      <c r="A40" s="1"/>
      <c r="B40" s="1"/>
      <c r="C40" s="2" t="s">
        <v>95</v>
      </c>
      <c r="D40" s="46">
        <v>25.433600000000002</v>
      </c>
      <c r="E40" s="46">
        <v>4.0000000000000002E-4</v>
      </c>
      <c r="F40" s="46">
        <v>0.2918</v>
      </c>
      <c r="G40" s="46">
        <v>-0.29139999999999999</v>
      </c>
      <c r="H40" s="46">
        <v>0</v>
      </c>
      <c r="I40" s="46">
        <v>0.30720000000000758</v>
      </c>
      <c r="J40" s="46">
        <v>33.461199999999998</v>
      </c>
      <c r="K40" s="46">
        <v>58.910600000000002</v>
      </c>
      <c r="L40" s="8"/>
      <c r="M40" s="8">
        <f t="shared" si="6"/>
        <v>17.488199999999999</v>
      </c>
      <c r="N40" s="8">
        <f t="shared" si="7"/>
        <v>0</v>
      </c>
      <c r="O40" s="8"/>
      <c r="P40"/>
      <c r="Q40"/>
      <c r="R40" s="229"/>
      <c r="S40"/>
      <c r="T40"/>
      <c r="U40"/>
      <c r="V40"/>
      <c r="W40"/>
      <c r="X40"/>
      <c r="Y40"/>
    </row>
    <row r="41" spans="1:25" ht="14.5" x14ac:dyDescent="0.35">
      <c r="A41" s="1"/>
      <c r="B41" s="1"/>
      <c r="C41" s="2" t="s">
        <v>302</v>
      </c>
      <c r="D41" s="46">
        <v>17.282800000000002</v>
      </c>
      <c r="E41" s="46">
        <v>0</v>
      </c>
      <c r="F41" s="46">
        <v>0</v>
      </c>
      <c r="G41" s="46">
        <v>0</v>
      </c>
      <c r="H41" s="46">
        <v>0</v>
      </c>
      <c r="I41" s="46">
        <v>0.20539999999999736</v>
      </c>
      <c r="J41" s="46">
        <v>0</v>
      </c>
      <c r="K41" s="46">
        <v>17.488199999999999</v>
      </c>
      <c r="L41" s="8"/>
      <c r="M41" s="8">
        <f t="shared" si="6"/>
        <v>21.926199999999998</v>
      </c>
      <c r="N41" s="8">
        <f t="shared" si="7"/>
        <v>0</v>
      </c>
      <c r="O41" s="8"/>
      <c r="P41"/>
      <c r="Q41"/>
      <c r="R41" s="229"/>
      <c r="S41"/>
      <c r="T41"/>
      <c r="U41"/>
      <c r="V41"/>
      <c r="W41"/>
      <c r="X41"/>
      <c r="Y41"/>
    </row>
    <row r="42" spans="1:25" ht="14.5" x14ac:dyDescent="0.35">
      <c r="A42" s="1"/>
      <c r="B42" s="1"/>
      <c r="C42" s="2" t="s">
        <v>140</v>
      </c>
      <c r="D42" s="46">
        <v>14.419700000000001</v>
      </c>
      <c r="E42" s="46">
        <v>0</v>
      </c>
      <c r="F42" s="46">
        <v>0</v>
      </c>
      <c r="G42" s="46">
        <v>0</v>
      </c>
      <c r="H42" s="46">
        <v>4.5861000000000001</v>
      </c>
      <c r="I42" s="46">
        <v>0.1724999999999951</v>
      </c>
      <c r="J42" s="46">
        <v>2.7479</v>
      </c>
      <c r="K42" s="46">
        <v>21.926199999999998</v>
      </c>
      <c r="L42" s="8"/>
      <c r="M42" s="8">
        <f t="shared" si="6"/>
        <v>5.9285999999999994</v>
      </c>
      <c r="N42" s="8">
        <f t="shared" si="7"/>
        <v>0</v>
      </c>
      <c r="O42" s="8"/>
      <c r="P42"/>
      <c r="Q42"/>
      <c r="R42" s="229"/>
      <c r="S42"/>
      <c r="T42"/>
      <c r="U42"/>
      <c r="V42"/>
      <c r="W42"/>
      <c r="X42"/>
      <c r="Y42"/>
    </row>
    <row r="43" spans="1:25" ht="14.5" x14ac:dyDescent="0.35">
      <c r="A43" s="1"/>
      <c r="B43" s="1"/>
      <c r="C43" s="2" t="s">
        <v>93</v>
      </c>
      <c r="D43" s="46">
        <v>5.1223000000000001</v>
      </c>
      <c r="E43" s="46">
        <v>0</v>
      </c>
      <c r="F43" s="46">
        <v>0</v>
      </c>
      <c r="G43" s="46">
        <v>0</v>
      </c>
      <c r="H43" s="46">
        <v>0</v>
      </c>
      <c r="I43" s="46">
        <v>6.0899999999999344E-2</v>
      </c>
      <c r="J43" s="46">
        <v>0.74540000000000006</v>
      </c>
      <c r="K43" s="46">
        <v>5.9285999999999994</v>
      </c>
      <c r="L43" s="8"/>
      <c r="M43" s="8">
        <f t="shared" si="6"/>
        <v>12.948599999999999</v>
      </c>
      <c r="N43" s="8">
        <f t="shared" si="7"/>
        <v>0</v>
      </c>
      <c r="O43" s="8"/>
      <c r="P43"/>
      <c r="Q43"/>
      <c r="R43" s="229"/>
      <c r="S43"/>
      <c r="T43"/>
      <c r="U43"/>
      <c r="V43"/>
      <c r="W43"/>
      <c r="X43"/>
      <c r="Y43"/>
    </row>
    <row r="44" spans="1:25" ht="14.5" x14ac:dyDescent="0.35">
      <c r="A44" s="1"/>
      <c r="B44" s="1"/>
      <c r="C44" s="2" t="s">
        <v>317</v>
      </c>
      <c r="D44" s="46">
        <v>4.9714999999999998</v>
      </c>
      <c r="E44" s="46">
        <v>0</v>
      </c>
      <c r="F44" s="46">
        <v>0</v>
      </c>
      <c r="G44" s="46">
        <v>0</v>
      </c>
      <c r="H44" s="46">
        <v>0</v>
      </c>
      <c r="I44" s="46">
        <v>6.0299999999999798E-2</v>
      </c>
      <c r="J44" s="46">
        <v>7.9168000000000003</v>
      </c>
      <c r="K44" s="46">
        <v>12.948600000000001</v>
      </c>
      <c r="L44" s="8"/>
      <c r="M44" s="8">
        <f t="shared" si="6"/>
        <v>33.122599999999998</v>
      </c>
      <c r="N44" s="8">
        <f t="shared" si="7"/>
        <v>1.0000000001042508E-4</v>
      </c>
      <c r="O44" s="8"/>
      <c r="P44"/>
      <c r="Q44"/>
      <c r="R44" s="229"/>
      <c r="S44"/>
      <c r="T44"/>
      <c r="U44"/>
      <c r="V44"/>
      <c r="W44"/>
      <c r="X44"/>
      <c r="Y44"/>
    </row>
    <row r="45" spans="1:25" ht="14.5" x14ac:dyDescent="0.35">
      <c r="A45" s="1"/>
      <c r="B45" s="1"/>
      <c r="C45" s="2" t="s">
        <v>276</v>
      </c>
      <c r="D45" s="46">
        <v>4.87</v>
      </c>
      <c r="E45" s="46">
        <v>46.9773</v>
      </c>
      <c r="F45" s="46">
        <v>10.783899999999999</v>
      </c>
      <c r="G45" s="46">
        <v>36.1935</v>
      </c>
      <c r="H45" s="46">
        <v>1.4458</v>
      </c>
      <c r="I45" s="46">
        <v>6.219999999999816E-2</v>
      </c>
      <c r="J45" s="46">
        <v>-9.4488000000000003</v>
      </c>
      <c r="K45" s="46">
        <v>33.122700000000009</v>
      </c>
      <c r="L45" s="8"/>
      <c r="M45" s="8">
        <f t="shared" si="6"/>
        <v>6.1496000000000004</v>
      </c>
      <c r="N45" s="8">
        <f t="shared" si="7"/>
        <v>0</v>
      </c>
      <c r="O45" s="8"/>
      <c r="P45"/>
      <c r="Q45"/>
      <c r="R45" s="229"/>
      <c r="S45"/>
      <c r="T45"/>
      <c r="U45"/>
      <c r="V45"/>
      <c r="W45"/>
      <c r="X45"/>
      <c r="Y45"/>
    </row>
    <row r="46" spans="1:25" ht="14.5" x14ac:dyDescent="0.35">
      <c r="A46" s="1"/>
      <c r="B46" s="1"/>
      <c r="C46" s="2" t="s">
        <v>75</v>
      </c>
      <c r="D46" s="46">
        <v>5.8126000000000015</v>
      </c>
      <c r="E46" s="46">
        <v>6.1000000000000004E-3</v>
      </c>
      <c r="F46" s="46">
        <v>0.48380000000000001</v>
      </c>
      <c r="G46" s="46">
        <v>-0.47770000000000001</v>
      </c>
      <c r="H46" s="46">
        <v>3.8300000000000001E-2</v>
      </c>
      <c r="I46" s="46">
        <v>6.859999999999998E-2</v>
      </c>
      <c r="J46" s="46">
        <v>0.70779999999999998</v>
      </c>
      <c r="K46" s="46">
        <v>6.1496000000000004</v>
      </c>
      <c r="L46" s="8"/>
      <c r="M46" s="8"/>
      <c r="N46" s="8"/>
      <c r="O46" s="8"/>
      <c r="P46"/>
      <c r="R46" s="14"/>
    </row>
    <row r="47" spans="1:25" ht="14.5" x14ac:dyDescent="0.35">
      <c r="A47" s="1"/>
      <c r="B47" s="1"/>
      <c r="C47" s="66"/>
      <c r="D47" s="46"/>
      <c r="E47" s="46"/>
      <c r="F47" s="46"/>
      <c r="G47" s="46"/>
      <c r="H47" s="46"/>
      <c r="I47" s="46"/>
      <c r="J47" s="46"/>
      <c r="K47" s="46"/>
      <c r="L47" s="8"/>
      <c r="M47" s="8">
        <f>(D48+E48-F48+H48+I48+J48)</f>
        <v>481.73089999999996</v>
      </c>
      <c r="N47" s="8">
        <f>K48-M47</f>
        <v>-9.9999999918054527E-5</v>
      </c>
      <c r="O47" s="8"/>
      <c r="P47"/>
      <c r="R47" s="239"/>
      <c r="S47" s="8"/>
      <c r="T47" s="8"/>
      <c r="U47" s="8"/>
      <c r="V47" s="8"/>
      <c r="W47" s="8"/>
      <c r="X47" s="8"/>
      <c r="Y47" s="8"/>
    </row>
    <row r="48" spans="1:25" ht="14.5" x14ac:dyDescent="0.35">
      <c r="A48" s="1"/>
      <c r="B48" s="47" t="s">
        <v>269</v>
      </c>
      <c r="D48" s="45">
        <v>382.97549999999995</v>
      </c>
      <c r="E48" s="45">
        <v>88.097100000000012</v>
      </c>
      <c r="F48" s="45">
        <v>68.105699999999985</v>
      </c>
      <c r="G48" s="45">
        <v>19.991299999999999</v>
      </c>
      <c r="H48" s="45">
        <v>44.135999999999996</v>
      </c>
      <c r="I48" s="45">
        <v>7.6012999999999966</v>
      </c>
      <c r="J48" s="45">
        <v>27.026700000000002</v>
      </c>
      <c r="K48" s="45">
        <v>481.73080000000004</v>
      </c>
      <c r="L48" s="8"/>
      <c r="M48" s="8">
        <f>(D49+E49-F49+H49+I49+J49)</f>
        <v>2320.7494000000002</v>
      </c>
      <c r="N48" s="8">
        <f>K49-M48</f>
        <v>-1.7000000002553861E-3</v>
      </c>
      <c r="O48" s="8"/>
      <c r="P48"/>
      <c r="Q48"/>
      <c r="R48" s="229"/>
      <c r="S48"/>
      <c r="T48"/>
      <c r="U48"/>
      <c r="V48"/>
      <c r="W48"/>
      <c r="X48"/>
      <c r="Y48"/>
    </row>
    <row r="49" spans="1:25" ht="12.75" customHeight="1" x14ac:dyDescent="0.35">
      <c r="A49" s="2"/>
      <c r="B49" s="388" t="s">
        <v>61</v>
      </c>
      <c r="C49" s="388"/>
      <c r="D49" s="67">
        <v>1269.7946999999997</v>
      </c>
      <c r="E49" s="67">
        <v>1404.9539000000002</v>
      </c>
      <c r="F49" s="67">
        <v>1573.1786999999999</v>
      </c>
      <c r="G49" s="67">
        <v>-168.22649999999996</v>
      </c>
      <c r="H49" s="67">
        <v>310.75900000000001</v>
      </c>
      <c r="I49" s="67">
        <v>23.982799999999919</v>
      </c>
      <c r="J49" s="67">
        <v>884.43770000000006</v>
      </c>
      <c r="K49" s="67">
        <v>2320.7476999999999</v>
      </c>
      <c r="L49" s="8"/>
      <c r="O49" s="8"/>
      <c r="P49"/>
      <c r="Q49"/>
      <c r="R49" s="229"/>
      <c r="S49"/>
      <c r="T49"/>
      <c r="U49"/>
      <c r="V49"/>
      <c r="W49"/>
      <c r="X49"/>
      <c r="Y49"/>
    </row>
    <row r="50" spans="1:25" ht="10.5" customHeight="1" x14ac:dyDescent="0.35">
      <c r="A50" s="43" t="s">
        <v>277</v>
      </c>
      <c r="C50" s="387" t="s">
        <v>291</v>
      </c>
      <c r="D50" s="387"/>
      <c r="E50" s="387"/>
      <c r="F50" s="387"/>
      <c r="G50" s="387"/>
      <c r="H50" s="387"/>
      <c r="I50" s="387"/>
      <c r="J50" s="387"/>
      <c r="K50" s="387"/>
      <c r="O50" s="8"/>
      <c r="P50"/>
      <c r="Q50"/>
      <c r="R50" s="229"/>
      <c r="S50"/>
      <c r="T50"/>
      <c r="U50"/>
      <c r="V50"/>
      <c r="W50"/>
      <c r="X50"/>
      <c r="Y50"/>
    </row>
    <row r="51" spans="1:25" ht="14.5" x14ac:dyDescent="0.35">
      <c r="A51" s="2"/>
      <c r="B51" s="32"/>
      <c r="C51" s="1" t="s">
        <v>329</v>
      </c>
      <c r="D51" s="1"/>
      <c r="E51" s="1"/>
      <c r="F51" s="1"/>
      <c r="G51" s="1"/>
      <c r="H51" s="1"/>
      <c r="I51" s="1"/>
      <c r="J51" s="1"/>
      <c r="K51" s="1"/>
      <c r="O51" s="8"/>
      <c r="P51"/>
      <c r="Q51"/>
      <c r="R51" s="229"/>
      <c r="S51"/>
      <c r="T51"/>
      <c r="U51"/>
      <c r="V51"/>
      <c r="W51"/>
      <c r="X51"/>
      <c r="Y51"/>
    </row>
    <row r="52" spans="1:25" ht="14.5" x14ac:dyDescent="0.35">
      <c r="D52" s="8"/>
      <c r="E52" s="8"/>
      <c r="F52" s="311">
        <v>18</v>
      </c>
      <c r="G52" s="8"/>
      <c r="H52" s="8"/>
      <c r="I52" s="8"/>
      <c r="J52" s="8"/>
      <c r="K52" s="8"/>
      <c r="P52"/>
      <c r="Q52"/>
      <c r="R52" s="229"/>
      <c r="S52"/>
      <c r="T52"/>
      <c r="U52"/>
      <c r="V52"/>
      <c r="W52"/>
      <c r="X52"/>
      <c r="Y52"/>
    </row>
    <row r="53" spans="1:25" ht="14.5" x14ac:dyDescent="0.35">
      <c r="D53" s="8"/>
      <c r="E53" s="8"/>
      <c r="F53" s="8"/>
      <c r="G53" s="8"/>
      <c r="H53" s="8"/>
      <c r="I53" s="8"/>
      <c r="J53" s="8"/>
      <c r="K53" s="8"/>
      <c r="L53" s="8"/>
      <c r="P53"/>
      <c r="Q53"/>
      <c r="R53" s="229"/>
      <c r="S53"/>
      <c r="T53"/>
      <c r="U53"/>
      <c r="V53"/>
      <c r="W53"/>
      <c r="X53"/>
      <c r="Y53"/>
    </row>
    <row r="54" spans="1:25" ht="14.5" x14ac:dyDescent="0.35">
      <c r="D54" s="40"/>
      <c r="E54" s="40"/>
      <c r="F54" s="40"/>
      <c r="G54" s="40"/>
      <c r="H54" s="40"/>
      <c r="I54" s="40"/>
      <c r="J54" s="40"/>
      <c r="K54" s="40"/>
      <c r="P54"/>
      <c r="Q54"/>
      <c r="R54" s="229"/>
      <c r="S54"/>
      <c r="T54"/>
      <c r="U54"/>
      <c r="V54"/>
      <c r="W54"/>
      <c r="X54"/>
      <c r="Y54"/>
    </row>
    <row r="55" spans="1:25" ht="14.5" x14ac:dyDescent="0.35">
      <c r="D55" s="40"/>
      <c r="E55" s="40"/>
      <c r="F55" s="40"/>
      <c r="G55" s="40"/>
      <c r="H55" s="40"/>
      <c r="I55" s="40"/>
      <c r="J55" s="40"/>
      <c r="K55" s="40"/>
      <c r="P55"/>
      <c r="Q55"/>
      <c r="R55" s="229"/>
      <c r="S55"/>
      <c r="T55"/>
      <c r="U55"/>
      <c r="V55"/>
      <c r="W55"/>
      <c r="X55"/>
      <c r="Y55"/>
    </row>
    <row r="56" spans="1:25" ht="14.5" x14ac:dyDescent="0.35">
      <c r="P56"/>
      <c r="Q56"/>
      <c r="R56" s="229"/>
      <c r="S56"/>
      <c r="T56"/>
      <c r="U56"/>
      <c r="V56"/>
      <c r="W56"/>
      <c r="X56"/>
      <c r="Y56"/>
    </row>
    <row r="57" spans="1:25" ht="14.5" x14ac:dyDescent="0.35">
      <c r="D57" s="8"/>
      <c r="E57" s="8"/>
      <c r="F57" s="8"/>
      <c r="G57" s="8"/>
      <c r="H57" s="8"/>
      <c r="I57" s="8"/>
      <c r="J57" s="8"/>
      <c r="K57" s="8"/>
      <c r="P57"/>
      <c r="R57" s="8"/>
      <c r="S57" s="8"/>
      <c r="T57" s="8"/>
      <c r="U57" s="8"/>
      <c r="V57" s="8"/>
      <c r="W57" s="8"/>
      <c r="X57" s="8"/>
      <c r="Y57" s="8"/>
    </row>
    <row r="58" spans="1:25" ht="14.5" x14ac:dyDescent="0.35">
      <c r="D58" s="8"/>
      <c r="E58" s="8"/>
      <c r="F58" s="8"/>
      <c r="G58" s="8"/>
      <c r="H58" s="8"/>
      <c r="I58" s="8"/>
      <c r="J58" s="8"/>
      <c r="K58" s="8"/>
      <c r="P58"/>
      <c r="Q58"/>
      <c r="R58"/>
      <c r="S58"/>
      <c r="T58"/>
      <c r="U58"/>
      <c r="V58"/>
      <c r="W58"/>
      <c r="X58"/>
      <c r="Y58"/>
    </row>
    <row r="59" spans="1:25" ht="14.5" x14ac:dyDescent="0.35">
      <c r="P59"/>
      <c r="Q59"/>
      <c r="R59"/>
      <c r="S59"/>
      <c r="T59"/>
      <c r="U59"/>
      <c r="V59"/>
      <c r="W59"/>
      <c r="X59"/>
      <c r="Y59"/>
    </row>
    <row r="60" spans="1:25" ht="14.5" x14ac:dyDescent="0.35">
      <c r="D60" s="8"/>
      <c r="P60"/>
      <c r="Q60"/>
      <c r="R60"/>
      <c r="S60"/>
      <c r="T60"/>
      <c r="U60"/>
      <c r="V60"/>
      <c r="W60"/>
      <c r="X60"/>
      <c r="Y60"/>
    </row>
    <row r="61" spans="1:25" ht="14.5" x14ac:dyDescent="0.35">
      <c r="P61"/>
      <c r="Q61"/>
      <c r="R61"/>
      <c r="S61"/>
      <c r="T61"/>
      <c r="U61"/>
      <c r="V61"/>
      <c r="W61"/>
      <c r="X61"/>
      <c r="Y61"/>
    </row>
    <row r="62" spans="1:25" ht="14.5" x14ac:dyDescent="0.35">
      <c r="P62"/>
    </row>
    <row r="63" spans="1:25" ht="14.5" x14ac:dyDescent="0.35">
      <c r="P63"/>
      <c r="Q63"/>
      <c r="R63"/>
      <c r="S63"/>
      <c r="T63"/>
      <c r="U63"/>
      <c r="V63"/>
      <c r="W63"/>
      <c r="X63"/>
      <c r="Y63"/>
    </row>
    <row r="64" spans="1:25" ht="14.5" x14ac:dyDescent="0.35">
      <c r="Q64"/>
      <c r="R64"/>
      <c r="S64"/>
      <c r="T64"/>
      <c r="U64"/>
      <c r="V64"/>
      <c r="W64"/>
      <c r="X64"/>
      <c r="Y64"/>
    </row>
    <row r="65" spans="1:25" ht="15.5" x14ac:dyDescent="0.35">
      <c r="A65" s="369">
        <v>29</v>
      </c>
      <c r="B65" s="369"/>
      <c r="C65" s="369"/>
      <c r="D65" s="369"/>
      <c r="E65" s="369"/>
      <c r="F65" s="369"/>
      <c r="G65" s="369"/>
      <c r="H65" s="369"/>
      <c r="I65" s="369"/>
      <c r="J65" s="369"/>
      <c r="K65" s="369"/>
      <c r="Q65"/>
      <c r="R65"/>
      <c r="S65"/>
      <c r="T65"/>
      <c r="U65"/>
      <c r="V65"/>
      <c r="W65"/>
      <c r="X65"/>
      <c r="Y65"/>
    </row>
    <row r="67" spans="1:25" ht="14.5" x14ac:dyDescent="0.35">
      <c r="Q67"/>
      <c r="R67"/>
      <c r="S67"/>
      <c r="T67"/>
      <c r="U67"/>
      <c r="V67"/>
      <c r="W67"/>
      <c r="X67"/>
      <c r="Y67"/>
    </row>
    <row r="68" spans="1:25" ht="14.5" x14ac:dyDescent="0.35">
      <c r="Q68"/>
      <c r="R68"/>
      <c r="S68"/>
      <c r="T68"/>
      <c r="U68"/>
      <c r="V68"/>
      <c r="W68"/>
      <c r="X68"/>
      <c r="Y68"/>
    </row>
    <row r="74" spans="1:25" x14ac:dyDescent="0.3">
      <c r="R74" s="8"/>
      <c r="S74" s="8"/>
      <c r="T74" s="8"/>
      <c r="U74" s="8"/>
      <c r="V74" s="8"/>
      <c r="W74" s="8"/>
      <c r="X74" s="8"/>
      <c r="Y74" s="8"/>
    </row>
  </sheetData>
  <sortState xmlns:xlrd2="http://schemas.microsoft.com/office/spreadsheetml/2017/richdata2" ref="Q40:Y66">
    <sortCondition descending="1" ref="R40:R66"/>
  </sortState>
  <mergeCells count="13">
    <mergeCell ref="A65:K65"/>
    <mergeCell ref="A1:K1"/>
    <mergeCell ref="A2:K2"/>
    <mergeCell ref="A4:C6"/>
    <mergeCell ref="D4:D6"/>
    <mergeCell ref="E4:J4"/>
    <mergeCell ref="K4:K6"/>
    <mergeCell ref="E5:G5"/>
    <mergeCell ref="H5:I5"/>
    <mergeCell ref="J5:J6"/>
    <mergeCell ref="C50:K50"/>
    <mergeCell ref="A3:K3"/>
    <mergeCell ref="B49:C49"/>
  </mergeCells>
  <pageMargins left="0.81" right="0.52" top="0.75" bottom="0.44" header="0.3" footer="0.3"/>
  <pageSetup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AK87"/>
  <sheetViews>
    <sheetView showGridLines="0" view="pageBreakPreview" zoomScale="145" zoomScaleNormal="100" zoomScaleSheetLayoutView="145" workbookViewId="0">
      <selection activeCell="B7" sqref="B7:I57"/>
    </sheetView>
  </sheetViews>
  <sheetFormatPr defaultColWidth="9.1796875" defaultRowHeight="14" x14ac:dyDescent="0.3"/>
  <cols>
    <col min="1" max="1" width="26.7265625" style="10" customWidth="1"/>
    <col min="2" max="2" width="10.26953125" style="10" customWidth="1"/>
    <col min="3" max="4" width="8.453125" style="10" bestFit="1" customWidth="1"/>
    <col min="5" max="5" width="7.54296875" style="10" bestFit="1" customWidth="1"/>
    <col min="6" max="6" width="7.81640625" style="10" customWidth="1"/>
    <col min="7" max="7" width="8.7265625" style="10" customWidth="1"/>
    <col min="8" max="8" width="9.7265625" style="10" customWidth="1"/>
    <col min="9" max="9" width="10.26953125" style="10" customWidth="1"/>
    <col min="10" max="10" width="9.1796875" style="10"/>
    <col min="11" max="11" width="9.26953125" style="10" hidden="1" customWidth="1"/>
    <col min="12" max="12" width="8.453125" style="56" hidden="1" customWidth="1"/>
    <col min="13" max="13" width="9.26953125" style="10" hidden="1" customWidth="1"/>
    <col min="14" max="15" width="9.453125" style="10" hidden="1" customWidth="1"/>
    <col min="16" max="16" width="9.7265625" style="10" customWidth="1"/>
    <col min="17" max="16384" width="9.1796875" style="10"/>
  </cols>
  <sheetData>
    <row r="1" spans="1:37" x14ac:dyDescent="0.3">
      <c r="A1" s="403" t="s">
        <v>62</v>
      </c>
      <c r="B1" s="403"/>
      <c r="C1" s="403"/>
      <c r="D1" s="403"/>
      <c r="E1" s="403"/>
      <c r="F1" s="403"/>
      <c r="G1" s="403"/>
      <c r="H1" s="403"/>
      <c r="I1" s="403"/>
      <c r="J1" s="7"/>
      <c r="K1" s="7"/>
    </row>
    <row r="2" spans="1:37" x14ac:dyDescent="0.3">
      <c r="A2" s="370" t="s">
        <v>256</v>
      </c>
      <c r="B2" s="370"/>
      <c r="C2" s="370"/>
      <c r="D2" s="370"/>
      <c r="E2" s="370"/>
      <c r="F2" s="370"/>
      <c r="G2" s="370"/>
      <c r="H2" s="370"/>
      <c r="I2" s="370"/>
    </row>
    <row r="3" spans="1:37" ht="12.75" customHeight="1" x14ac:dyDescent="0.3">
      <c r="A3" s="417" t="s">
        <v>39</v>
      </c>
      <c r="B3" s="424"/>
      <c r="C3" s="424"/>
      <c r="D3" s="424"/>
      <c r="E3" s="424"/>
      <c r="F3" s="424"/>
      <c r="G3" s="424"/>
      <c r="H3" s="424"/>
      <c r="I3" s="417"/>
    </row>
    <row r="4" spans="1:37" ht="14.25" customHeight="1" x14ac:dyDescent="0.35">
      <c r="A4" s="374" t="s">
        <v>137</v>
      </c>
      <c r="B4" s="393" t="str">
        <f>'2.1'!D4:D6</f>
        <v>Stock as on
31-12-2023</v>
      </c>
      <c r="C4" s="383" t="s">
        <v>41</v>
      </c>
      <c r="D4" s="396"/>
      <c r="E4" s="396"/>
      <c r="F4" s="396"/>
      <c r="G4" s="396"/>
      <c r="H4" s="397"/>
      <c r="I4" s="379" t="str">
        <f>'2.1'!K4:K6</f>
        <v>Stock as on
31-12-2024</v>
      </c>
      <c r="Q4"/>
      <c r="R4" s="138"/>
      <c r="S4"/>
      <c r="T4"/>
      <c r="U4"/>
      <c r="V4"/>
      <c r="W4"/>
      <c r="X4"/>
      <c r="Y4"/>
      <c r="Z4"/>
    </row>
    <row r="5" spans="1:37" ht="14.25" customHeight="1" x14ac:dyDescent="0.35">
      <c r="A5" s="376"/>
      <c r="B5" s="394"/>
      <c r="C5" s="398" t="s">
        <v>42</v>
      </c>
      <c r="D5" s="388"/>
      <c r="E5" s="399"/>
      <c r="F5" s="400" t="s">
        <v>43</v>
      </c>
      <c r="G5" s="401"/>
      <c r="H5" s="393" t="s">
        <v>44</v>
      </c>
      <c r="I5" s="380"/>
      <c r="Q5"/>
      <c r="R5"/>
      <c r="S5"/>
      <c r="T5"/>
      <c r="U5"/>
      <c r="V5"/>
      <c r="W5"/>
      <c r="X5"/>
      <c r="Y5"/>
      <c r="Z5"/>
    </row>
    <row r="6" spans="1:37" ht="36" customHeight="1" x14ac:dyDescent="0.35">
      <c r="A6" s="378"/>
      <c r="B6" s="395"/>
      <c r="C6" s="36" t="s">
        <v>45</v>
      </c>
      <c r="D6" s="36" t="s">
        <v>46</v>
      </c>
      <c r="E6" s="36" t="s">
        <v>47</v>
      </c>
      <c r="F6" s="36" t="s">
        <v>48</v>
      </c>
      <c r="G6" s="36" t="s">
        <v>49</v>
      </c>
      <c r="H6" s="395"/>
      <c r="I6" s="381"/>
      <c r="Q6"/>
      <c r="R6"/>
      <c r="S6"/>
      <c r="T6"/>
      <c r="U6"/>
      <c r="V6"/>
      <c r="W6"/>
      <c r="X6"/>
      <c r="Y6"/>
      <c r="Z6"/>
    </row>
    <row r="7" spans="1:37" ht="14.5" x14ac:dyDescent="0.35">
      <c r="A7" s="2" t="s">
        <v>101</v>
      </c>
      <c r="B7" s="33">
        <v>12.766500000000001</v>
      </c>
      <c r="C7" s="33">
        <v>3.0998000000000001</v>
      </c>
      <c r="D7" s="33">
        <v>3.0388999999999999</v>
      </c>
      <c r="E7" s="33">
        <v>6.0900000000000176E-2</v>
      </c>
      <c r="F7" s="33">
        <v>0</v>
      </c>
      <c r="G7" s="33">
        <v>0.15110000000000023</v>
      </c>
      <c r="H7" s="33">
        <v>-3.3822000000000001</v>
      </c>
      <c r="I7" s="33">
        <v>9.5962999999999994</v>
      </c>
      <c r="J7" s="8"/>
      <c r="K7" s="8">
        <f>(B7+C7-D7+F7+G7+H7)</f>
        <v>9.5962999999999994</v>
      </c>
      <c r="L7" s="56">
        <f>I7-K7</f>
        <v>0</v>
      </c>
      <c r="M7" s="8">
        <f>I7-B7</f>
        <v>-3.1702000000000012</v>
      </c>
      <c r="N7" s="42">
        <f>M7/B7*100</f>
        <v>-24.832177965769798</v>
      </c>
      <c r="O7" s="99">
        <v>6.3046993725446026</v>
      </c>
      <c r="P7" s="22"/>
      <c r="R7"/>
      <c r="S7"/>
      <c r="T7"/>
      <c r="U7"/>
      <c r="V7"/>
      <c r="W7"/>
      <c r="X7"/>
      <c r="Y7"/>
      <c r="Z7"/>
    </row>
    <row r="8" spans="1:37" ht="14.5" x14ac:dyDescent="0.35">
      <c r="A8" s="2" t="s">
        <v>102</v>
      </c>
      <c r="B8" s="33"/>
      <c r="C8" s="33"/>
      <c r="D8" s="33"/>
      <c r="E8" s="33"/>
      <c r="F8" s="33"/>
      <c r="G8" s="33"/>
      <c r="H8" s="33"/>
      <c r="I8" s="33"/>
      <c r="J8" s="8"/>
      <c r="K8" s="8">
        <f t="shared" ref="K8:K57" si="0">(B8+C8-D8+F8+G8+H8)</f>
        <v>0</v>
      </c>
      <c r="L8" s="56">
        <f t="shared" ref="L8:L57" si="1">I8-K8</f>
        <v>0</v>
      </c>
      <c r="M8" s="8">
        <f t="shared" ref="M8:M57" si="2">I8-B8</f>
        <v>0</v>
      </c>
      <c r="N8" s="42" t="e">
        <f t="shared" ref="N8:N57" si="3">M8/B8*100</f>
        <v>#DIV/0!</v>
      </c>
      <c r="O8" s="99">
        <v>0</v>
      </c>
      <c r="Q8" s="2"/>
      <c r="R8"/>
      <c r="S8"/>
      <c r="T8"/>
      <c r="U8"/>
      <c r="V8"/>
      <c r="W8"/>
      <c r="X8"/>
      <c r="Y8"/>
      <c r="Z8"/>
      <c r="AA8" s="8"/>
      <c r="AB8" s="8"/>
      <c r="AC8" s="8"/>
      <c r="AD8" s="8"/>
      <c r="AE8" s="8"/>
      <c r="AF8" s="8"/>
      <c r="AG8" s="8"/>
      <c r="AH8" s="8"/>
      <c r="AI8" s="8"/>
      <c r="AJ8" s="8"/>
      <c r="AK8" s="8"/>
    </row>
    <row r="9" spans="1:37" x14ac:dyDescent="0.3">
      <c r="A9" s="2" t="s">
        <v>103</v>
      </c>
      <c r="B9" s="33">
        <v>0.73259999999999992</v>
      </c>
      <c r="C9" s="33">
        <v>0.13239999999999999</v>
      </c>
      <c r="D9" s="33">
        <v>1.0223</v>
      </c>
      <c r="E9" s="33">
        <v>-0.88990000000000002</v>
      </c>
      <c r="F9" s="33">
        <v>0</v>
      </c>
      <c r="G9" s="33">
        <v>8.4999999999998965E-3</v>
      </c>
      <c r="H9" s="33">
        <v>0.89789999999999992</v>
      </c>
      <c r="I9" s="33">
        <v>0.74909999999999988</v>
      </c>
      <c r="J9" s="8"/>
      <c r="K9" s="8">
        <f t="shared" si="0"/>
        <v>0.74909999999999966</v>
      </c>
      <c r="L9" s="56">
        <f t="shared" si="1"/>
        <v>0</v>
      </c>
      <c r="M9" s="8">
        <f t="shared" si="2"/>
        <v>1.6499999999999959E-2</v>
      </c>
      <c r="N9" s="42">
        <f t="shared" si="3"/>
        <v>2.252252252252247</v>
      </c>
      <c r="O9" s="99">
        <v>4.3002043122395382E-2</v>
      </c>
      <c r="AJ9" s="8"/>
      <c r="AK9" s="8"/>
    </row>
    <row r="10" spans="1:37" ht="14.5" x14ac:dyDescent="0.35">
      <c r="A10" s="2" t="s">
        <v>104</v>
      </c>
      <c r="B10" s="33">
        <v>4.4291</v>
      </c>
      <c r="C10" s="33">
        <v>0.4546</v>
      </c>
      <c r="D10" s="33">
        <v>0</v>
      </c>
      <c r="E10" s="33">
        <v>0.4546</v>
      </c>
      <c r="F10" s="33">
        <v>0</v>
      </c>
      <c r="G10" s="33">
        <v>5.7100000000000262E-2</v>
      </c>
      <c r="H10" s="33">
        <v>29.8795</v>
      </c>
      <c r="I10" s="33">
        <v>34.820300000000003</v>
      </c>
      <c r="J10" s="8"/>
      <c r="K10" s="8">
        <f t="shared" si="0"/>
        <v>34.820300000000003</v>
      </c>
      <c r="L10" s="56">
        <f t="shared" si="1"/>
        <v>0</v>
      </c>
      <c r="M10" s="8">
        <f t="shared" si="2"/>
        <v>30.391200000000005</v>
      </c>
      <c r="N10" s="42">
        <f t="shared" si="3"/>
        <v>686.17100539613023</v>
      </c>
      <c r="O10" s="99">
        <v>0.60374792129728294</v>
      </c>
      <c r="Q10" s="2"/>
      <c r="R10"/>
      <c r="S10"/>
      <c r="T10"/>
      <c r="U10"/>
      <c r="V10"/>
      <c r="W10"/>
      <c r="X10"/>
      <c r="Y10"/>
      <c r="Z10"/>
      <c r="AA10" s="8"/>
      <c r="AB10" s="8"/>
      <c r="AC10" s="8"/>
      <c r="AD10" s="8"/>
      <c r="AE10" s="8"/>
      <c r="AF10" s="8"/>
      <c r="AG10" s="8"/>
      <c r="AH10" s="165"/>
      <c r="AI10" s="165"/>
      <c r="AJ10" s="8"/>
      <c r="AK10" s="8"/>
    </row>
    <row r="11" spans="1:37" ht="14.5" x14ac:dyDescent="0.35">
      <c r="A11" s="2" t="s">
        <v>105</v>
      </c>
      <c r="B11" s="33">
        <v>1.6184000000000001</v>
      </c>
      <c r="C11" s="33">
        <v>0</v>
      </c>
      <c r="D11" s="33">
        <v>0.38090000000000002</v>
      </c>
      <c r="E11" s="33">
        <v>-0.38090000000000002</v>
      </c>
      <c r="F11" s="33">
        <v>0</v>
      </c>
      <c r="G11" s="33">
        <v>1.939999999999982E-2</v>
      </c>
      <c r="H11" s="33">
        <v>0.81030000000000002</v>
      </c>
      <c r="I11" s="33">
        <v>2.0671999999999997</v>
      </c>
      <c r="J11" s="8"/>
      <c r="K11" s="8">
        <f t="shared" si="0"/>
        <v>2.0671999999999997</v>
      </c>
      <c r="L11" s="56">
        <f t="shared" si="1"/>
        <v>0</v>
      </c>
      <c r="M11" s="8">
        <f t="shared" si="2"/>
        <v>0.44879999999999964</v>
      </c>
      <c r="N11" s="42">
        <f t="shared" si="3"/>
        <v>27.73109243697477</v>
      </c>
      <c r="O11" s="99">
        <v>0</v>
      </c>
      <c r="Q11" s="2"/>
      <c r="R11"/>
      <c r="S11"/>
      <c r="T11"/>
      <c r="U11"/>
      <c r="V11"/>
      <c r="W11"/>
      <c r="X11"/>
      <c r="Y11"/>
      <c r="Z11"/>
      <c r="AA11" s="8"/>
      <c r="AB11" s="8"/>
      <c r="AC11" s="8"/>
      <c r="AD11" s="8"/>
      <c r="AE11" s="8"/>
      <c r="AF11" s="8"/>
      <c r="AG11" s="8"/>
      <c r="AH11" s="8"/>
      <c r="AI11" s="8"/>
      <c r="AJ11" s="8"/>
      <c r="AK11" s="8"/>
    </row>
    <row r="12" spans="1:37" ht="14.5" x14ac:dyDescent="0.35">
      <c r="A12" s="2" t="s">
        <v>106</v>
      </c>
      <c r="B12" s="33">
        <v>9.7181000000000015</v>
      </c>
      <c r="C12" s="33">
        <v>10.7013</v>
      </c>
      <c r="D12" s="33">
        <v>6.5703000000000005</v>
      </c>
      <c r="E12" s="33">
        <v>4.1308000000000007</v>
      </c>
      <c r="F12" s="33">
        <v>0</v>
      </c>
      <c r="G12" s="33">
        <v>0.15799999999996675</v>
      </c>
      <c r="H12" s="33">
        <v>280.88170000000002</v>
      </c>
      <c r="I12" s="33">
        <v>294.8886</v>
      </c>
      <c r="J12" s="8"/>
      <c r="K12" s="8">
        <f t="shared" si="0"/>
        <v>294.8888</v>
      </c>
      <c r="L12" s="56">
        <f t="shared" si="1"/>
        <v>-2.0000000000663931E-4</v>
      </c>
      <c r="M12" s="8">
        <f t="shared" si="2"/>
        <v>285.1705</v>
      </c>
      <c r="N12" s="42">
        <f t="shared" si="3"/>
        <v>2934.4264825428832</v>
      </c>
      <c r="O12" s="99">
        <v>29.734280995714123</v>
      </c>
      <c r="Q12" s="2"/>
      <c r="R12"/>
      <c r="S12"/>
      <c r="T12"/>
      <c r="U12"/>
      <c r="V12"/>
      <c r="W12"/>
      <c r="X12"/>
      <c r="Y12"/>
      <c r="Z12"/>
      <c r="AA12" s="8"/>
      <c r="AB12" s="8"/>
      <c r="AC12" s="8"/>
      <c r="AD12" s="8"/>
      <c r="AE12" s="8"/>
      <c r="AF12" s="8"/>
      <c r="AG12" s="8"/>
      <c r="AH12" s="8"/>
      <c r="AI12" s="8"/>
      <c r="AJ12" s="8"/>
      <c r="AK12" s="8"/>
    </row>
    <row r="13" spans="1:37" ht="14.5" x14ac:dyDescent="0.35">
      <c r="A13" s="2" t="s">
        <v>107</v>
      </c>
      <c r="B13" s="33">
        <v>14.5625</v>
      </c>
      <c r="C13" s="33">
        <v>1.0849</v>
      </c>
      <c r="D13" s="33">
        <v>1.4</v>
      </c>
      <c r="E13" s="33">
        <v>-0.31509999999999999</v>
      </c>
      <c r="F13" s="33">
        <v>-0.29530000000000001</v>
      </c>
      <c r="G13" s="33">
        <v>1.8580999999999985</v>
      </c>
      <c r="H13" s="33">
        <v>14.237</v>
      </c>
      <c r="I13" s="33">
        <v>30.047199999999997</v>
      </c>
      <c r="J13" s="8"/>
      <c r="K13" s="8">
        <f t="shared" si="0"/>
        <v>30.047199999999997</v>
      </c>
      <c r="L13" s="56">
        <f t="shared" si="1"/>
        <v>0</v>
      </c>
      <c r="M13" s="8">
        <f t="shared" si="2"/>
        <v>15.484699999999997</v>
      </c>
      <c r="N13" s="42">
        <f t="shared" si="3"/>
        <v>106.33270386266092</v>
      </c>
      <c r="O13" s="99">
        <v>3.1223475944359058</v>
      </c>
      <c r="Q13" s="2"/>
      <c r="R13"/>
      <c r="S13"/>
      <c r="T13"/>
      <c r="U13"/>
      <c r="V13"/>
      <c r="W13"/>
      <c r="X13"/>
      <c r="Y13"/>
      <c r="Z13"/>
      <c r="AA13" s="8"/>
      <c r="AB13" s="8"/>
      <c r="AC13" s="8"/>
      <c r="AD13" s="8"/>
      <c r="AE13" s="8"/>
      <c r="AF13" s="8"/>
      <c r="AG13" s="8"/>
      <c r="AH13" s="8"/>
      <c r="AI13" s="8"/>
      <c r="AJ13" s="8"/>
      <c r="AK13" s="8"/>
    </row>
    <row r="14" spans="1:37" ht="14.5" x14ac:dyDescent="0.35">
      <c r="A14" s="2" t="s">
        <v>108</v>
      </c>
      <c r="B14" s="33">
        <v>4.8999999999999998E-3</v>
      </c>
      <c r="C14" s="33">
        <v>0</v>
      </c>
      <c r="D14" s="33">
        <v>0</v>
      </c>
      <c r="E14" s="33">
        <v>0</v>
      </c>
      <c r="F14" s="33">
        <v>0</v>
      </c>
      <c r="G14" s="33">
        <v>1.0000000000000026E-4</v>
      </c>
      <c r="H14" s="33">
        <v>-5.0000000000000001E-3</v>
      </c>
      <c r="I14" s="33">
        <v>0</v>
      </c>
      <c r="J14" s="8"/>
      <c r="K14" s="8">
        <f t="shared" si="0"/>
        <v>0</v>
      </c>
      <c r="L14" s="56">
        <f t="shared" si="1"/>
        <v>0</v>
      </c>
      <c r="M14" s="8">
        <f t="shared" si="2"/>
        <v>-4.8999999999999998E-3</v>
      </c>
      <c r="N14" s="42">
        <f t="shared" si="3"/>
        <v>-100</v>
      </c>
      <c r="O14" s="99">
        <v>12.617116570687354</v>
      </c>
      <c r="Q14" s="2"/>
      <c r="R14"/>
      <c r="S14"/>
      <c r="T14"/>
      <c r="U14"/>
      <c r="V14"/>
      <c r="W14"/>
      <c r="X14"/>
      <c r="Y14"/>
      <c r="Z14"/>
      <c r="AA14" s="8"/>
      <c r="AB14" s="8"/>
      <c r="AC14" s="8"/>
      <c r="AD14" s="8"/>
      <c r="AE14" s="8"/>
      <c r="AF14" s="8"/>
      <c r="AG14" s="8"/>
      <c r="AH14" s="8"/>
      <c r="AI14" s="8"/>
      <c r="AJ14" s="8"/>
      <c r="AK14" s="8"/>
    </row>
    <row r="15" spans="1:37" ht="14.5" x14ac:dyDescent="0.35">
      <c r="A15" s="2" t="s">
        <v>109</v>
      </c>
      <c r="B15" s="33"/>
      <c r="C15" s="33"/>
      <c r="D15" s="33"/>
      <c r="E15" s="33"/>
      <c r="F15" s="33"/>
      <c r="G15" s="33"/>
      <c r="H15" s="33"/>
      <c r="I15" s="33"/>
      <c r="J15" s="8"/>
      <c r="K15" s="8">
        <f t="shared" si="0"/>
        <v>0</v>
      </c>
      <c r="L15" s="56">
        <f t="shared" si="1"/>
        <v>0</v>
      </c>
      <c r="M15" s="8">
        <f t="shared" si="2"/>
        <v>0</v>
      </c>
      <c r="N15" s="42" t="e">
        <f t="shared" si="3"/>
        <v>#DIV/0!</v>
      </c>
      <c r="O15" s="99">
        <v>1.3620815969021718E-2</v>
      </c>
      <c r="Q15" s="2"/>
      <c r="R15"/>
      <c r="S15"/>
      <c r="T15"/>
      <c r="U15"/>
      <c r="V15"/>
      <c r="W15"/>
      <c r="X15"/>
      <c r="Y15"/>
      <c r="Z15"/>
      <c r="AA15" s="8"/>
      <c r="AB15" s="8"/>
      <c r="AC15" s="8"/>
      <c r="AD15" s="8"/>
      <c r="AE15" s="8"/>
      <c r="AF15" s="8"/>
      <c r="AG15" s="8"/>
      <c r="AH15" s="8"/>
      <c r="AI15" s="8"/>
      <c r="AJ15" s="8"/>
      <c r="AK15" s="8"/>
    </row>
    <row r="16" spans="1:37" x14ac:dyDescent="0.3">
      <c r="A16" s="2" t="s">
        <v>7</v>
      </c>
      <c r="B16" s="33">
        <v>84.36569999999999</v>
      </c>
      <c r="C16" s="33">
        <v>66.53179999999999</v>
      </c>
      <c r="D16" s="33">
        <v>70.543000000000006</v>
      </c>
      <c r="E16" s="33">
        <v>-4.0110999999999999</v>
      </c>
      <c r="F16" s="33">
        <v>90.512299999999996</v>
      </c>
      <c r="G16" s="33">
        <v>1.0236999999999861</v>
      </c>
      <c r="H16" s="33">
        <v>54.991199999999999</v>
      </c>
      <c r="I16" s="33">
        <v>226.88179999999997</v>
      </c>
      <c r="J16" s="8"/>
      <c r="K16" s="8">
        <f t="shared" si="0"/>
        <v>226.88169999999994</v>
      </c>
      <c r="L16" s="56">
        <f t="shared" si="1"/>
        <v>1.0000000003174137E-4</v>
      </c>
      <c r="M16" s="8">
        <f t="shared" si="2"/>
        <v>142.51609999999999</v>
      </c>
      <c r="N16" s="42">
        <f t="shared" si="3"/>
        <v>168.92658983449437</v>
      </c>
      <c r="O16" s="99">
        <v>0.40519935009795377</v>
      </c>
      <c r="AJ16" s="8"/>
      <c r="AK16" s="8"/>
    </row>
    <row r="17" spans="1:37" ht="14.5" x14ac:dyDescent="0.35">
      <c r="A17" s="2" t="s">
        <v>37</v>
      </c>
      <c r="B17" s="33">
        <v>0</v>
      </c>
      <c r="C17" s="33">
        <v>0</v>
      </c>
      <c r="D17" s="33">
        <v>0</v>
      </c>
      <c r="E17" s="33">
        <v>0</v>
      </c>
      <c r="F17" s="33">
        <v>0</v>
      </c>
      <c r="G17" s="33">
        <v>5.0000000000016698E-4</v>
      </c>
      <c r="H17" s="33">
        <v>3.3458999999999999</v>
      </c>
      <c r="I17" s="33">
        <v>3.3464</v>
      </c>
      <c r="J17" s="8"/>
      <c r="K17" s="8">
        <f t="shared" si="0"/>
        <v>3.3464</v>
      </c>
      <c r="L17" s="56">
        <f>I17-K17</f>
        <v>0</v>
      </c>
      <c r="M17" s="8">
        <f t="shared" si="2"/>
        <v>3.3464</v>
      </c>
      <c r="N17" s="42" t="e">
        <f t="shared" si="3"/>
        <v>#DIV/0!</v>
      </c>
      <c r="O17" s="99">
        <v>0</v>
      </c>
      <c r="Q17" s="2"/>
      <c r="R17"/>
      <c r="S17"/>
      <c r="T17"/>
      <c r="U17"/>
      <c r="V17"/>
      <c r="W17"/>
      <c r="X17"/>
      <c r="Y17"/>
      <c r="Z17"/>
      <c r="AA17" s="8"/>
      <c r="AB17" s="8"/>
      <c r="AC17" s="8"/>
      <c r="AD17" s="8"/>
      <c r="AE17" s="8"/>
      <c r="AF17" s="8"/>
      <c r="AG17" s="8"/>
      <c r="AH17" s="8"/>
      <c r="AI17" s="8"/>
      <c r="AJ17" s="8"/>
      <c r="AK17" s="8"/>
    </row>
    <row r="18" spans="1:37" ht="14.5" x14ac:dyDescent="0.35">
      <c r="A18" s="2" t="s">
        <v>19</v>
      </c>
      <c r="B18" s="33">
        <v>62.503900000000016</v>
      </c>
      <c r="C18" s="33">
        <v>67.599999999999994</v>
      </c>
      <c r="D18" s="33">
        <v>94.444600000000008</v>
      </c>
      <c r="E18" s="33">
        <v>-26.844799999999992</v>
      </c>
      <c r="F18" s="33">
        <v>13.3819</v>
      </c>
      <c r="G18" s="33">
        <v>0.7434999999999985</v>
      </c>
      <c r="H18" s="33">
        <v>17.547499999999999</v>
      </c>
      <c r="I18" s="33">
        <v>67.332000000000008</v>
      </c>
      <c r="J18" s="8"/>
      <c r="K18" s="8">
        <f t="shared" si="0"/>
        <v>67.3322</v>
      </c>
      <c r="L18" s="56">
        <f>I18-K18</f>
        <v>-1.9999999999242846E-4</v>
      </c>
      <c r="M18" s="8">
        <f t="shared" si="2"/>
        <v>4.8280999999999921</v>
      </c>
      <c r="N18" s="42">
        <f t="shared" si="3"/>
        <v>7.7244779925732487</v>
      </c>
      <c r="O18" s="99">
        <v>0</v>
      </c>
      <c r="Q18" s="2"/>
      <c r="R18"/>
      <c r="S18"/>
      <c r="T18"/>
      <c r="U18"/>
      <c r="V18"/>
      <c r="W18"/>
      <c r="X18"/>
      <c r="Y18"/>
      <c r="Z18"/>
      <c r="AA18" s="8"/>
      <c r="AB18" s="8"/>
      <c r="AC18" s="8"/>
      <c r="AD18" s="8"/>
      <c r="AE18" s="8"/>
      <c r="AF18" s="8"/>
      <c r="AG18" s="8"/>
      <c r="AH18" s="8"/>
      <c r="AI18" s="8"/>
      <c r="AJ18" s="8"/>
      <c r="AK18" s="8"/>
    </row>
    <row r="19" spans="1:37" ht="14.5" x14ac:dyDescent="0.35">
      <c r="A19" s="2" t="s">
        <v>110</v>
      </c>
      <c r="B19" s="33">
        <v>0</v>
      </c>
      <c r="C19" s="33">
        <v>0</v>
      </c>
      <c r="D19" s="33">
        <v>0</v>
      </c>
      <c r="E19" s="33">
        <v>0</v>
      </c>
      <c r="F19" s="33">
        <v>0</v>
      </c>
      <c r="G19" s="33">
        <v>2.9999999999974492E-4</v>
      </c>
      <c r="H19" s="33">
        <v>2.3132000000000001</v>
      </c>
      <c r="I19" s="33">
        <v>2.3134999999999999</v>
      </c>
      <c r="J19" s="8"/>
      <c r="K19" s="8">
        <f t="shared" si="0"/>
        <v>2.3134999999999999</v>
      </c>
      <c r="L19" s="56">
        <f>I19-K19</f>
        <v>0</v>
      </c>
      <c r="M19" s="8">
        <f t="shared" si="2"/>
        <v>2.3134999999999999</v>
      </c>
      <c r="N19" s="42" t="e">
        <f t="shared" si="3"/>
        <v>#DIV/0!</v>
      </c>
      <c r="O19" s="99">
        <v>0.41051572841277401</v>
      </c>
      <c r="Q19" s="2"/>
      <c r="R19"/>
      <c r="S19"/>
      <c r="T19"/>
      <c r="U19"/>
      <c r="V19"/>
      <c r="W19"/>
      <c r="X19"/>
      <c r="Y19"/>
      <c r="Z19"/>
      <c r="AA19" s="8"/>
      <c r="AB19" s="8"/>
      <c r="AC19" s="8"/>
      <c r="AD19" s="8"/>
      <c r="AE19" s="8"/>
      <c r="AF19" s="8"/>
      <c r="AG19" s="8"/>
      <c r="AH19" s="8"/>
      <c r="AI19" s="8"/>
      <c r="AJ19" s="8"/>
      <c r="AK19" s="8"/>
    </row>
    <row r="20" spans="1:37" ht="14.5" x14ac:dyDescent="0.35">
      <c r="A20" s="2" t="s">
        <v>14</v>
      </c>
      <c r="B20" s="33">
        <v>69.866799999999998</v>
      </c>
      <c r="C20" s="33">
        <v>148.52329999999998</v>
      </c>
      <c r="D20" s="33">
        <v>171.33410000000001</v>
      </c>
      <c r="E20" s="33">
        <v>-22.810700000000004</v>
      </c>
      <c r="F20" s="33">
        <v>0</v>
      </c>
      <c r="G20" s="33">
        <v>0.82919999999999916</v>
      </c>
      <c r="H20" s="33">
        <v>13.2095</v>
      </c>
      <c r="I20" s="33">
        <v>61.094799999999999</v>
      </c>
      <c r="J20" s="8"/>
      <c r="K20" s="8">
        <f t="shared" si="0"/>
        <v>61.094699999999953</v>
      </c>
      <c r="L20" s="56">
        <f>I20-K20</f>
        <v>1.0000000004595222E-4</v>
      </c>
      <c r="M20" s="8">
        <f t="shared" si="2"/>
        <v>-8.7719999999999985</v>
      </c>
      <c r="N20" s="42">
        <f t="shared" si="3"/>
        <v>-12.555319550916884</v>
      </c>
      <c r="O20" s="99">
        <v>109.18814778871879</v>
      </c>
      <c r="Q20" s="2"/>
      <c r="R20"/>
      <c r="S20"/>
      <c r="T20"/>
      <c r="U20"/>
      <c r="V20"/>
      <c r="W20"/>
      <c r="X20"/>
      <c r="Y20"/>
      <c r="Z20"/>
      <c r="AA20" s="8"/>
      <c r="AB20" s="8"/>
      <c r="AC20" s="8"/>
      <c r="AD20" s="8"/>
      <c r="AE20" s="8"/>
      <c r="AF20" s="8"/>
      <c r="AG20" s="8"/>
      <c r="AH20" s="8"/>
      <c r="AI20" s="8"/>
      <c r="AJ20" s="8"/>
      <c r="AK20" s="8"/>
    </row>
    <row r="21" spans="1:37" ht="14.5" x14ac:dyDescent="0.35">
      <c r="A21" s="2" t="s">
        <v>9</v>
      </c>
      <c r="B21" s="33">
        <v>8.8225999999999996</v>
      </c>
      <c r="C21" s="33">
        <v>3.2124000000000001</v>
      </c>
      <c r="D21" s="33">
        <v>2.3045</v>
      </c>
      <c r="E21" s="33">
        <v>0.90789999999999982</v>
      </c>
      <c r="F21" s="33">
        <v>0</v>
      </c>
      <c r="G21" s="33">
        <v>0.10499999999999968</v>
      </c>
      <c r="H21" s="33">
        <v>1.0281</v>
      </c>
      <c r="I21" s="33">
        <v>10.8636</v>
      </c>
      <c r="J21" s="8"/>
      <c r="K21" s="8">
        <f t="shared" si="0"/>
        <v>10.8636</v>
      </c>
      <c r="L21" s="56">
        <f>I21-K21</f>
        <v>0</v>
      </c>
      <c r="M21" s="8">
        <f t="shared" si="2"/>
        <v>2.0410000000000004</v>
      </c>
      <c r="N21" s="42">
        <f t="shared" si="3"/>
        <v>23.133770090449531</v>
      </c>
      <c r="O21" s="99">
        <v>9.9202618711715278</v>
      </c>
      <c r="Q21" s="2"/>
      <c r="R21"/>
      <c r="S21"/>
      <c r="T21"/>
      <c r="U21"/>
      <c r="V21"/>
      <c r="W21"/>
      <c r="X21"/>
      <c r="Y21"/>
      <c r="Z21"/>
      <c r="AA21" s="8"/>
      <c r="AB21" s="8"/>
      <c r="AC21" s="8"/>
      <c r="AD21" s="8"/>
      <c r="AE21" s="8"/>
      <c r="AF21" s="8"/>
      <c r="AG21" s="8"/>
      <c r="AH21" s="8"/>
      <c r="AI21" s="8"/>
      <c r="AJ21" s="8"/>
      <c r="AK21" s="8"/>
    </row>
    <row r="22" spans="1:37" ht="14.5" x14ac:dyDescent="0.35">
      <c r="A22" s="2" t="s">
        <v>13</v>
      </c>
      <c r="B22" s="33">
        <v>0</v>
      </c>
      <c r="C22" s="33">
        <v>0</v>
      </c>
      <c r="D22" s="33">
        <v>0</v>
      </c>
      <c r="E22" s="33">
        <v>0</v>
      </c>
      <c r="F22" s="33">
        <v>0</v>
      </c>
      <c r="G22" s="33">
        <v>0</v>
      </c>
      <c r="H22" s="33">
        <v>0</v>
      </c>
      <c r="I22" s="33">
        <v>0</v>
      </c>
      <c r="J22" s="8"/>
      <c r="K22" s="8">
        <f t="shared" si="0"/>
        <v>0</v>
      </c>
      <c r="L22" s="56">
        <f t="shared" si="1"/>
        <v>0</v>
      </c>
      <c r="M22" s="8">
        <f t="shared" si="2"/>
        <v>0</v>
      </c>
      <c r="N22" s="42" t="e">
        <f t="shared" si="3"/>
        <v>#DIV/0!</v>
      </c>
      <c r="O22" s="99">
        <v>0</v>
      </c>
      <c r="Q22" s="2"/>
      <c r="R22"/>
      <c r="S22"/>
      <c r="T22"/>
      <c r="U22"/>
      <c r="V22"/>
      <c r="W22"/>
      <c r="X22"/>
      <c r="Y22"/>
      <c r="Z22"/>
      <c r="AA22" s="8"/>
      <c r="AB22" s="8"/>
      <c r="AC22" s="8"/>
      <c r="AD22" s="8"/>
      <c r="AE22" s="8"/>
      <c r="AF22" s="8"/>
      <c r="AG22" s="8"/>
      <c r="AH22" s="8"/>
      <c r="AI22" s="8"/>
      <c r="AJ22" s="8"/>
      <c r="AK22" s="8"/>
    </row>
    <row r="23" spans="1:37" ht="14.5" x14ac:dyDescent="0.35">
      <c r="A23" s="2" t="s">
        <v>18</v>
      </c>
      <c r="B23" s="33">
        <v>20.997300000000003</v>
      </c>
      <c r="C23" s="33">
        <v>115.14729999999999</v>
      </c>
      <c r="D23" s="33">
        <v>152.64509999999999</v>
      </c>
      <c r="E23" s="33">
        <v>-37.497700000000009</v>
      </c>
      <c r="F23" s="33">
        <v>0</v>
      </c>
      <c r="G23" s="33">
        <v>0.24979999999999583</v>
      </c>
      <c r="H23" s="33">
        <v>39.891200000000005</v>
      </c>
      <c r="I23" s="33">
        <v>23.640599999999999</v>
      </c>
      <c r="J23" s="8"/>
      <c r="K23" s="8">
        <f t="shared" si="0"/>
        <v>23.640500000000014</v>
      </c>
      <c r="L23" s="56">
        <f t="shared" si="1"/>
        <v>9.9999999985556087E-5</v>
      </c>
      <c r="M23" s="8">
        <f t="shared" si="2"/>
        <v>2.6432999999999964</v>
      </c>
      <c r="N23" s="42">
        <f t="shared" si="3"/>
        <v>12.588761412181547</v>
      </c>
      <c r="O23" s="99">
        <v>49.664940917561587</v>
      </c>
      <c r="Q23" s="2"/>
      <c r="R23"/>
      <c r="S23"/>
      <c r="T23"/>
      <c r="U23"/>
      <c r="V23"/>
      <c r="W23"/>
      <c r="X23"/>
      <c r="Y23"/>
      <c r="Z23"/>
      <c r="AA23" s="8"/>
      <c r="AB23" s="8"/>
      <c r="AC23" s="8"/>
      <c r="AD23" s="8"/>
      <c r="AE23" s="8"/>
      <c r="AF23" s="8"/>
      <c r="AG23" s="8"/>
      <c r="AH23" s="8"/>
      <c r="AI23" s="8"/>
      <c r="AJ23" s="8"/>
      <c r="AK23" s="8"/>
    </row>
    <row r="24" spans="1:37" ht="14.5" x14ac:dyDescent="0.35">
      <c r="A24" s="2" t="s">
        <v>30</v>
      </c>
      <c r="B24" s="33">
        <v>81.975400000000008</v>
      </c>
      <c r="C24" s="33">
        <v>139.62459999999999</v>
      </c>
      <c r="D24" s="33">
        <v>144.01090000000002</v>
      </c>
      <c r="E24" s="33">
        <v>-4.386499999999999</v>
      </c>
      <c r="F24" s="33">
        <v>0</v>
      </c>
      <c r="G24" s="33">
        <v>0.9760999999999983</v>
      </c>
      <c r="H24" s="33">
        <v>15.6442</v>
      </c>
      <c r="I24" s="33">
        <v>94.20920000000001</v>
      </c>
      <c r="J24" s="8"/>
      <c r="K24" s="8">
        <f t="shared" si="0"/>
        <v>94.209399999999974</v>
      </c>
      <c r="L24" s="56">
        <f t="shared" si="1"/>
        <v>-1.9999999996400675E-4</v>
      </c>
      <c r="M24" s="8">
        <f t="shared" si="2"/>
        <v>12.233800000000002</v>
      </c>
      <c r="N24" s="42">
        <f t="shared" si="3"/>
        <v>14.92374541630782</v>
      </c>
      <c r="O24" s="99">
        <v>0</v>
      </c>
      <c r="Q24" s="2"/>
      <c r="R24"/>
      <c r="S24"/>
      <c r="T24"/>
      <c r="U24"/>
      <c r="V24"/>
      <c r="W24"/>
      <c r="X24"/>
      <c r="Y24"/>
      <c r="Z24"/>
      <c r="AA24" s="8"/>
      <c r="AB24" s="8"/>
      <c r="AC24" s="8"/>
      <c r="AD24" s="8"/>
      <c r="AE24" s="8"/>
      <c r="AF24" s="8"/>
      <c r="AG24" s="8"/>
      <c r="AH24" s="8"/>
      <c r="AI24" s="8"/>
      <c r="AJ24" s="8"/>
      <c r="AK24" s="8"/>
    </row>
    <row r="25" spans="1:37" ht="14.5" x14ac:dyDescent="0.35">
      <c r="A25" s="2" t="s">
        <v>111</v>
      </c>
      <c r="B25" s="33">
        <v>4.3301999999999996</v>
      </c>
      <c r="C25" s="33">
        <v>6.8199999999999997E-2</v>
      </c>
      <c r="D25" s="33">
        <v>0.16689999999999999</v>
      </c>
      <c r="E25" s="33">
        <v>-9.8699999999999996E-2</v>
      </c>
      <c r="F25" s="33">
        <v>0</v>
      </c>
      <c r="G25" s="33">
        <v>5.1500000000000164E-2</v>
      </c>
      <c r="H25" s="33">
        <v>9.7900000000000001E-2</v>
      </c>
      <c r="I25" s="33">
        <v>4.3809000000000005</v>
      </c>
      <c r="J25" s="8"/>
      <c r="K25" s="8">
        <f t="shared" si="0"/>
        <v>4.3808999999999996</v>
      </c>
      <c r="L25" s="56">
        <f t="shared" si="1"/>
        <v>0</v>
      </c>
      <c r="M25" s="8">
        <f t="shared" si="2"/>
        <v>5.0700000000000855E-2</v>
      </c>
      <c r="N25" s="42">
        <f t="shared" si="3"/>
        <v>1.1708466121657397</v>
      </c>
      <c r="O25" s="99">
        <v>2.096197060540038</v>
      </c>
      <c r="Q25" s="2"/>
      <c r="R25"/>
      <c r="S25"/>
      <c r="T25"/>
      <c r="U25"/>
      <c r="V25"/>
      <c r="W25"/>
      <c r="X25"/>
      <c r="Y25"/>
      <c r="Z25"/>
      <c r="AA25" s="8"/>
      <c r="AB25" s="8"/>
      <c r="AC25" s="8"/>
      <c r="AD25" s="8"/>
      <c r="AE25" s="8"/>
      <c r="AF25" s="8"/>
      <c r="AG25" s="8"/>
      <c r="AH25" s="8"/>
      <c r="AI25" s="8"/>
      <c r="AJ25" s="8"/>
      <c r="AK25" s="8"/>
    </row>
    <row r="26" spans="1:37" ht="14.5" x14ac:dyDescent="0.35">
      <c r="A26" s="2" t="s">
        <v>36</v>
      </c>
      <c r="B26" s="33">
        <v>0.85129999999999995</v>
      </c>
      <c r="C26" s="33">
        <v>1.2800000000000001E-2</v>
      </c>
      <c r="D26" s="33">
        <v>6.2799999999999995E-2</v>
      </c>
      <c r="E26" s="33">
        <v>-0.05</v>
      </c>
      <c r="F26" s="33">
        <v>0</v>
      </c>
      <c r="G26" s="33">
        <v>9.899999999999947E-3</v>
      </c>
      <c r="H26" s="33">
        <v>4.8599999999999997E-2</v>
      </c>
      <c r="I26" s="33">
        <v>0.8597999999999999</v>
      </c>
      <c r="J26" s="8"/>
      <c r="K26" s="8">
        <f t="shared" si="0"/>
        <v>0.8597999999999999</v>
      </c>
      <c r="L26" s="56">
        <f t="shared" si="1"/>
        <v>0</v>
      </c>
      <c r="M26" s="8">
        <f t="shared" si="2"/>
        <v>8.499999999999952E-3</v>
      </c>
      <c r="N26" s="42">
        <f t="shared" si="3"/>
        <v>0.99847292376365004</v>
      </c>
      <c r="O26" s="99">
        <v>0</v>
      </c>
      <c r="Q26" s="2"/>
      <c r="R26"/>
      <c r="S26"/>
      <c r="T26"/>
      <c r="U26"/>
      <c r="V26"/>
      <c r="W26"/>
      <c r="X26"/>
      <c r="Y26"/>
      <c r="Z26"/>
      <c r="AA26" s="8"/>
      <c r="AB26" s="8"/>
      <c r="AC26" s="8"/>
      <c r="AD26" s="8"/>
      <c r="AE26" s="8"/>
      <c r="AF26" s="8"/>
      <c r="AG26" s="8"/>
      <c r="AH26" s="8"/>
      <c r="AI26" s="8"/>
      <c r="AJ26" s="8"/>
      <c r="AK26" s="8"/>
    </row>
    <row r="27" spans="1:37" ht="14.5" x14ac:dyDescent="0.35">
      <c r="A27" s="2" t="s">
        <v>17</v>
      </c>
      <c r="B27" s="33">
        <v>16.945300000000003</v>
      </c>
      <c r="C27" s="33">
        <v>3.7624999999999997</v>
      </c>
      <c r="D27" s="33">
        <v>5.0130999999999997</v>
      </c>
      <c r="E27" s="33">
        <v>-1.2505999999999997</v>
      </c>
      <c r="F27" s="33">
        <v>0</v>
      </c>
      <c r="G27" s="33">
        <v>0.2017000000000003</v>
      </c>
      <c r="H27" s="33">
        <v>0.82679999999999998</v>
      </c>
      <c r="I27" s="33">
        <v>16.723200000000002</v>
      </c>
      <c r="J27" s="8"/>
      <c r="K27" s="8">
        <f t="shared" si="0"/>
        <v>16.723200000000002</v>
      </c>
      <c r="L27" s="56">
        <f t="shared" si="1"/>
        <v>0</v>
      </c>
      <c r="M27" s="8">
        <f t="shared" si="2"/>
        <v>-0.22210000000000107</v>
      </c>
      <c r="N27" s="42">
        <f t="shared" si="3"/>
        <v>-1.3106879193640775</v>
      </c>
      <c r="O27" s="99">
        <v>2.3696294345260016</v>
      </c>
      <c r="Q27" s="2"/>
      <c r="R27"/>
      <c r="S27"/>
      <c r="T27"/>
      <c r="U27"/>
      <c r="V27"/>
      <c r="W27"/>
      <c r="X27"/>
      <c r="Y27"/>
      <c r="Z27"/>
      <c r="AA27" s="8"/>
      <c r="AB27" s="8"/>
      <c r="AC27" s="8"/>
      <c r="AD27" s="8"/>
      <c r="AE27" s="8"/>
      <c r="AF27" s="8"/>
      <c r="AG27" s="8"/>
      <c r="AH27" s="8"/>
      <c r="AI27" s="8"/>
      <c r="AJ27" s="8"/>
      <c r="AK27" s="8"/>
    </row>
    <row r="28" spans="1:37" ht="14.5" x14ac:dyDescent="0.35">
      <c r="A28" s="2" t="s">
        <v>22</v>
      </c>
      <c r="B28" s="33">
        <v>33.937599999999996</v>
      </c>
      <c r="C28" s="33">
        <v>1.2999999999999999E-3</v>
      </c>
      <c r="D28" s="33">
        <v>9.1000000000000011E-2</v>
      </c>
      <c r="E28" s="33">
        <v>-8.9700000000000002E-2</v>
      </c>
      <c r="F28" s="33">
        <v>0</v>
      </c>
      <c r="G28" s="33">
        <v>0.40310000000000007</v>
      </c>
      <c r="H28" s="33">
        <v>0</v>
      </c>
      <c r="I28" s="33">
        <v>34.250999999999998</v>
      </c>
      <c r="J28" s="8"/>
      <c r="K28" s="8">
        <f t="shared" si="0"/>
        <v>34.250999999999998</v>
      </c>
      <c r="L28" s="56">
        <f t="shared" si="1"/>
        <v>0</v>
      </c>
      <c r="M28" s="8">
        <f t="shared" si="2"/>
        <v>0.31340000000000146</v>
      </c>
      <c r="N28" s="42">
        <f t="shared" si="3"/>
        <v>0.92345952571779233</v>
      </c>
      <c r="O28" s="99">
        <v>0.15078415209465418</v>
      </c>
      <c r="Q28" s="2"/>
      <c r="R28"/>
      <c r="S28"/>
      <c r="T28"/>
      <c r="U28"/>
      <c r="V28"/>
      <c r="W28"/>
      <c r="X28"/>
      <c r="Y28"/>
      <c r="Z28"/>
      <c r="AA28" s="8"/>
      <c r="AB28" s="8"/>
      <c r="AC28" s="8"/>
      <c r="AD28" s="8"/>
      <c r="AE28" s="8"/>
      <c r="AF28" s="8"/>
      <c r="AG28" s="8"/>
      <c r="AH28" s="8"/>
      <c r="AI28" s="8"/>
      <c r="AJ28" s="8"/>
      <c r="AK28" s="8"/>
    </row>
    <row r="29" spans="1:37" ht="14.5" x14ac:dyDescent="0.35">
      <c r="A29" s="2" t="s">
        <v>32</v>
      </c>
      <c r="B29" s="33">
        <v>0</v>
      </c>
      <c r="C29" s="33">
        <v>0</v>
      </c>
      <c r="D29" s="33">
        <v>0</v>
      </c>
      <c r="E29" s="33">
        <v>0</v>
      </c>
      <c r="F29" s="33">
        <v>0</v>
      </c>
      <c r="G29" s="33">
        <v>0</v>
      </c>
      <c r="H29" s="33">
        <v>0</v>
      </c>
      <c r="I29" s="33">
        <v>0</v>
      </c>
      <c r="J29" s="8"/>
      <c r="K29" s="8">
        <f t="shared" si="0"/>
        <v>0</v>
      </c>
      <c r="L29" s="56">
        <f t="shared" si="1"/>
        <v>0</v>
      </c>
      <c r="M29" s="8">
        <f t="shared" si="2"/>
        <v>0</v>
      </c>
      <c r="N29" s="42" t="e">
        <f t="shared" si="3"/>
        <v>#DIV/0!</v>
      </c>
      <c r="O29" s="99">
        <v>0</v>
      </c>
      <c r="Q29" s="2"/>
      <c r="R29"/>
      <c r="S29"/>
      <c r="T29"/>
      <c r="U29"/>
      <c r="V29"/>
      <c r="W29"/>
      <c r="X29"/>
      <c r="Y29"/>
      <c r="Z29"/>
      <c r="AA29" s="8"/>
      <c r="AB29" s="8"/>
      <c r="AC29" s="8"/>
      <c r="AD29" s="8"/>
      <c r="AE29" s="8"/>
      <c r="AF29" s="8"/>
      <c r="AG29" s="8"/>
      <c r="AH29" s="8"/>
      <c r="AI29" s="8"/>
      <c r="AJ29" s="8"/>
      <c r="AK29" s="8"/>
    </row>
    <row r="30" spans="1:37" ht="14.5" x14ac:dyDescent="0.35">
      <c r="A30" s="2" t="s">
        <v>50</v>
      </c>
      <c r="B30" s="33">
        <v>4.1894</v>
      </c>
      <c r="C30" s="33">
        <v>6.156200000000001</v>
      </c>
      <c r="D30" s="33">
        <v>1.7978000000000001</v>
      </c>
      <c r="E30" s="33">
        <v>4.3583999999999996</v>
      </c>
      <c r="F30" s="33">
        <v>0</v>
      </c>
      <c r="G30" s="33">
        <v>5.0499999999999712E-2</v>
      </c>
      <c r="H30" s="33">
        <v>-6.3700000000000007E-2</v>
      </c>
      <c r="I30" s="33">
        <v>8.5345999999999993</v>
      </c>
      <c r="J30" s="8"/>
      <c r="K30" s="8">
        <f t="shared" si="0"/>
        <v>8.5345999999999993</v>
      </c>
      <c r="L30" s="56">
        <f>I30-K30</f>
        <v>0</v>
      </c>
      <c r="M30" s="8">
        <f t="shared" si="2"/>
        <v>4.3451999999999993</v>
      </c>
      <c r="N30" s="42">
        <f t="shared" si="3"/>
        <v>103.7189096290638</v>
      </c>
      <c r="O30" s="99">
        <v>0</v>
      </c>
      <c r="Q30" s="2"/>
      <c r="R30"/>
      <c r="S30"/>
      <c r="T30"/>
      <c r="U30"/>
      <c r="V30"/>
      <c r="W30"/>
      <c r="X30"/>
      <c r="Y30"/>
      <c r="Z30"/>
      <c r="AA30" s="8"/>
      <c r="AB30" s="8"/>
      <c r="AC30" s="8"/>
      <c r="AD30" s="8"/>
      <c r="AE30" s="8"/>
      <c r="AF30" s="8"/>
      <c r="AG30" s="8"/>
      <c r="AH30" s="8"/>
      <c r="AI30" s="8"/>
      <c r="AJ30" s="8"/>
      <c r="AK30" s="8"/>
    </row>
    <row r="31" spans="1:37" x14ac:dyDescent="0.3">
      <c r="A31" s="1" t="s">
        <v>112</v>
      </c>
      <c r="B31" s="33">
        <v>4.1265000000000001</v>
      </c>
      <c r="C31" s="33">
        <v>6.156200000000001</v>
      </c>
      <c r="D31" s="33">
        <v>1.7978000000000001</v>
      </c>
      <c r="E31" s="33">
        <v>4.3583999999999996</v>
      </c>
      <c r="F31" s="33">
        <v>0</v>
      </c>
      <c r="G31" s="33">
        <v>4.9699999999999703E-2</v>
      </c>
      <c r="H31" s="33">
        <v>0</v>
      </c>
      <c r="I31" s="33">
        <v>8.5345999999999993</v>
      </c>
      <c r="J31" s="8"/>
      <c r="K31" s="8">
        <f t="shared" si="0"/>
        <v>8.5346000000000011</v>
      </c>
      <c r="L31" s="56">
        <f t="shared" si="1"/>
        <v>0</v>
      </c>
      <c r="M31" s="8">
        <f t="shared" si="2"/>
        <v>4.4080999999999992</v>
      </c>
      <c r="N31" s="42">
        <f t="shared" si="3"/>
        <v>106.82418514479582</v>
      </c>
      <c r="O31" s="99">
        <v>0</v>
      </c>
      <c r="AJ31" s="8"/>
      <c r="AK31" s="8"/>
    </row>
    <row r="32" spans="1:37" ht="14.5" x14ac:dyDescent="0.35">
      <c r="A32" s="1" t="s">
        <v>113</v>
      </c>
      <c r="B32" s="33">
        <v>6.2899999999999998E-2</v>
      </c>
      <c r="C32" s="33">
        <v>0</v>
      </c>
      <c r="D32" s="33">
        <v>0</v>
      </c>
      <c r="E32" s="33">
        <v>0</v>
      </c>
      <c r="F32" s="33">
        <v>0</v>
      </c>
      <c r="G32" s="33">
        <v>8.0000000000000904E-4</v>
      </c>
      <c r="H32" s="33">
        <v>-6.3700000000000007E-2</v>
      </c>
      <c r="I32" s="33">
        <v>0</v>
      </c>
      <c r="J32" s="8"/>
      <c r="K32" s="8">
        <f t="shared" si="0"/>
        <v>0</v>
      </c>
      <c r="L32" s="56">
        <f t="shared" si="1"/>
        <v>0</v>
      </c>
      <c r="M32" s="8">
        <f t="shared" si="2"/>
        <v>-6.2899999999999998E-2</v>
      </c>
      <c r="N32" s="42">
        <f t="shared" si="3"/>
        <v>-100</v>
      </c>
      <c r="O32" s="99">
        <v>0</v>
      </c>
      <c r="Q32" s="2"/>
      <c r="R32"/>
      <c r="S32"/>
      <c r="T32"/>
      <c r="U32"/>
      <c r="V32"/>
      <c r="W32"/>
      <c r="X32"/>
      <c r="Y32"/>
      <c r="Z32"/>
      <c r="AA32" s="8"/>
      <c r="AB32" s="8"/>
      <c r="AC32" s="8"/>
      <c r="AD32" s="8"/>
      <c r="AE32" s="8"/>
      <c r="AF32" s="8"/>
      <c r="AG32" s="8"/>
      <c r="AH32" s="8"/>
      <c r="AI32" s="8"/>
      <c r="AJ32" s="8"/>
      <c r="AK32" s="8"/>
    </row>
    <row r="33" spans="1:37" ht="14.5" x14ac:dyDescent="0.35">
      <c r="A33" s="2" t="s">
        <v>114</v>
      </c>
      <c r="B33" s="33">
        <v>16.271099999999997</v>
      </c>
      <c r="C33" s="33">
        <v>32.926100000000005</v>
      </c>
      <c r="D33" s="33">
        <v>40.593900000000005</v>
      </c>
      <c r="E33" s="33">
        <v>-7.6677999999999997</v>
      </c>
      <c r="F33" s="33">
        <v>0</v>
      </c>
      <c r="G33" s="33">
        <v>0.1929999999999997</v>
      </c>
      <c r="H33" s="33">
        <v>4.3155999999999999</v>
      </c>
      <c r="I33" s="33">
        <v>13.111899999999999</v>
      </c>
      <c r="J33" s="8"/>
      <c r="K33" s="8">
        <f t="shared" si="0"/>
        <v>13.111899999999997</v>
      </c>
      <c r="L33" s="56">
        <f t="shared" si="1"/>
        <v>0</v>
      </c>
      <c r="M33" s="8">
        <f t="shared" si="2"/>
        <v>-3.1591999999999985</v>
      </c>
      <c r="N33" s="42">
        <f t="shared" si="3"/>
        <v>-19.416019814271923</v>
      </c>
      <c r="O33" s="99">
        <v>0.30752860514629926</v>
      </c>
      <c r="Q33" s="2"/>
      <c r="R33"/>
      <c r="S33"/>
      <c r="T33"/>
      <c r="U33"/>
      <c r="V33"/>
      <c r="W33"/>
      <c r="X33"/>
      <c r="Y33"/>
      <c r="Z33"/>
      <c r="AA33" s="8"/>
      <c r="AB33" s="8"/>
      <c r="AC33" s="8"/>
      <c r="AD33" s="8"/>
      <c r="AE33" s="8"/>
      <c r="AF33" s="8"/>
      <c r="AG33" s="8"/>
      <c r="AH33" s="8"/>
      <c r="AI33" s="8"/>
      <c r="AJ33" s="8"/>
      <c r="AK33" s="8"/>
    </row>
    <row r="34" spans="1:37" ht="14.5" x14ac:dyDescent="0.35">
      <c r="A34" s="1" t="s">
        <v>115</v>
      </c>
      <c r="B34" s="33">
        <v>0</v>
      </c>
      <c r="C34" s="33">
        <v>0</v>
      </c>
      <c r="D34" s="33">
        <v>0</v>
      </c>
      <c r="E34" s="33">
        <v>0</v>
      </c>
      <c r="F34" s="33">
        <v>0</v>
      </c>
      <c r="G34" s="33">
        <v>0</v>
      </c>
      <c r="H34" s="33">
        <v>0</v>
      </c>
      <c r="I34" s="33">
        <v>0</v>
      </c>
      <c r="J34" s="8"/>
      <c r="K34" s="8">
        <f t="shared" si="0"/>
        <v>0</v>
      </c>
      <c r="L34" s="56">
        <f t="shared" si="1"/>
        <v>0</v>
      </c>
      <c r="M34" s="8">
        <f t="shared" si="2"/>
        <v>0</v>
      </c>
      <c r="N34" s="42" t="e">
        <f t="shared" si="3"/>
        <v>#DIV/0!</v>
      </c>
      <c r="O34" s="99">
        <v>0</v>
      </c>
      <c r="Q34" s="2"/>
      <c r="R34"/>
      <c r="S34"/>
      <c r="T34"/>
      <c r="U34"/>
      <c r="V34"/>
      <c r="W34"/>
      <c r="X34"/>
      <c r="Y34"/>
      <c r="Z34"/>
      <c r="AA34" s="8"/>
      <c r="AB34" s="8"/>
      <c r="AC34" s="8"/>
      <c r="AD34" s="8"/>
      <c r="AE34" s="8"/>
      <c r="AF34" s="8"/>
      <c r="AG34" s="8"/>
      <c r="AH34" s="8"/>
      <c r="AI34" s="8"/>
      <c r="AJ34" s="8"/>
      <c r="AK34" s="8"/>
    </row>
    <row r="35" spans="1:37" ht="14.5" x14ac:dyDescent="0.35">
      <c r="A35" s="1" t="s">
        <v>116</v>
      </c>
      <c r="B35" s="33">
        <v>3.3262</v>
      </c>
      <c r="C35" s="33">
        <v>7.6481999999999992</v>
      </c>
      <c r="D35" s="33">
        <v>5.3310000000000004</v>
      </c>
      <c r="E35" s="33">
        <v>2.3172000000000001</v>
      </c>
      <c r="F35" s="33">
        <v>0</v>
      </c>
      <c r="G35" s="33">
        <v>3.9799999999999898E-2</v>
      </c>
      <c r="H35" s="33">
        <v>-1.5079999999999998</v>
      </c>
      <c r="I35" s="33">
        <v>4.1751999999999994</v>
      </c>
      <c r="J35" s="8"/>
      <c r="K35" s="8">
        <f t="shared" si="0"/>
        <v>4.1751999999999985</v>
      </c>
      <c r="L35" s="56">
        <f t="shared" si="1"/>
        <v>0</v>
      </c>
      <c r="M35" s="8">
        <f t="shared" si="2"/>
        <v>0.84899999999999931</v>
      </c>
      <c r="N35" s="42">
        <f t="shared" si="3"/>
        <v>25.524622692562062</v>
      </c>
      <c r="O35" s="99">
        <v>0.30752860514629926</v>
      </c>
      <c r="Q35" s="2"/>
      <c r="R35"/>
      <c r="S35"/>
      <c r="T35"/>
      <c r="U35"/>
      <c r="V35"/>
      <c r="W35"/>
      <c r="X35"/>
      <c r="Y35"/>
      <c r="Z35"/>
      <c r="AB35" s="8"/>
      <c r="AC35" s="8"/>
      <c r="AD35" s="8"/>
      <c r="AE35" s="8"/>
      <c r="AF35" s="8"/>
      <c r="AG35" s="8"/>
      <c r="AH35" s="8"/>
      <c r="AI35" s="8"/>
      <c r="AJ35" s="8"/>
      <c r="AK35" s="8"/>
    </row>
    <row r="36" spans="1:37" ht="14.5" x14ac:dyDescent="0.35">
      <c r="A36" s="1" t="s">
        <v>117</v>
      </c>
      <c r="B36" s="33">
        <v>12.944899999999999</v>
      </c>
      <c r="C36" s="33">
        <v>25.277900000000002</v>
      </c>
      <c r="D36" s="33">
        <v>35.262900000000002</v>
      </c>
      <c r="E36" s="33">
        <v>-9.9849999999999994</v>
      </c>
      <c r="F36" s="33">
        <v>0</v>
      </c>
      <c r="G36" s="33">
        <v>0.15319999999999981</v>
      </c>
      <c r="H36" s="33">
        <v>5.8235999999999999</v>
      </c>
      <c r="I36" s="33">
        <v>8.9367000000000001</v>
      </c>
      <c r="J36" s="8"/>
      <c r="K36" s="8">
        <f t="shared" si="0"/>
        <v>8.9366999999999983</v>
      </c>
      <c r="L36" s="56">
        <f t="shared" si="1"/>
        <v>0</v>
      </c>
      <c r="M36" s="8">
        <f t="shared" si="2"/>
        <v>-4.0081999999999987</v>
      </c>
      <c r="N36" s="42">
        <f t="shared" si="3"/>
        <v>-30.963545488957035</v>
      </c>
      <c r="O36" s="99">
        <v>0</v>
      </c>
      <c r="Q36" s="2"/>
      <c r="R36"/>
      <c r="S36"/>
      <c r="T36"/>
      <c r="U36"/>
      <c r="V36"/>
      <c r="W36"/>
      <c r="X36"/>
      <c r="Y36"/>
      <c r="Z36"/>
      <c r="AB36" s="8"/>
      <c r="AC36" s="8"/>
      <c r="AD36" s="8"/>
      <c r="AE36" s="8"/>
      <c r="AF36" s="8"/>
      <c r="AG36" s="8"/>
      <c r="AH36" s="8"/>
      <c r="AI36" s="8"/>
      <c r="AJ36" s="8"/>
      <c r="AK36" s="8"/>
    </row>
    <row r="37" spans="1:37" ht="14.5" x14ac:dyDescent="0.35">
      <c r="A37" s="2" t="s">
        <v>54</v>
      </c>
      <c r="B37" s="33">
        <v>62.791300000000028</v>
      </c>
      <c r="C37" s="33">
        <v>70.357800000000012</v>
      </c>
      <c r="D37" s="33">
        <v>85.165599999999998</v>
      </c>
      <c r="E37" s="33">
        <v>-14.807699999999999</v>
      </c>
      <c r="F37" s="33">
        <v>-0.24610000000000001</v>
      </c>
      <c r="G37" s="33">
        <v>0.74659999999999815</v>
      </c>
      <c r="H37" s="33">
        <v>19.722800000000003</v>
      </c>
      <c r="I37" s="33">
        <v>68.206900000000019</v>
      </c>
      <c r="J37" s="8"/>
      <c r="K37" s="8">
        <f t="shared" si="0"/>
        <v>68.206800000000044</v>
      </c>
      <c r="L37" s="56">
        <f t="shared" si="1"/>
        <v>9.9999999974897946E-5</v>
      </c>
      <c r="M37" s="8">
        <f t="shared" si="2"/>
        <v>5.4155999999999906</v>
      </c>
      <c r="N37" s="42">
        <f t="shared" si="3"/>
        <v>8.6247617106191274</v>
      </c>
      <c r="O37" s="99">
        <v>8.0234820574882505E-3</v>
      </c>
      <c r="Q37" s="2"/>
      <c r="R37"/>
      <c r="S37"/>
      <c r="T37"/>
      <c r="U37"/>
      <c r="V37"/>
      <c r="W37"/>
      <c r="X37"/>
      <c r="Y37"/>
      <c r="Z37"/>
      <c r="AB37" s="8"/>
      <c r="AC37" s="8"/>
      <c r="AD37" s="8"/>
      <c r="AE37" s="8"/>
      <c r="AF37" s="8"/>
      <c r="AG37" s="8"/>
      <c r="AH37" s="8"/>
      <c r="AI37" s="8"/>
      <c r="AJ37" s="8"/>
      <c r="AK37" s="8"/>
    </row>
    <row r="38" spans="1:37" ht="14.5" x14ac:dyDescent="0.35">
      <c r="A38" s="1" t="s">
        <v>118</v>
      </c>
      <c r="B38" s="33">
        <v>59.883800000000029</v>
      </c>
      <c r="C38" s="33">
        <v>70.357800000000012</v>
      </c>
      <c r="D38" s="33">
        <v>85.165599999999998</v>
      </c>
      <c r="E38" s="33">
        <v>-14.807699999999999</v>
      </c>
      <c r="F38" s="33">
        <v>-0.24610000000000001</v>
      </c>
      <c r="G38" s="33">
        <v>0.71219999999999828</v>
      </c>
      <c r="H38" s="33">
        <v>19.722000000000001</v>
      </c>
      <c r="I38" s="33">
        <v>65.264200000000017</v>
      </c>
      <c r="J38" s="8"/>
      <c r="K38" s="8">
        <f t="shared" si="0"/>
        <v>65.264100000000042</v>
      </c>
      <c r="L38" s="56">
        <f t="shared" si="1"/>
        <v>9.9999999974897946E-5</v>
      </c>
      <c r="M38" s="8">
        <f t="shared" si="2"/>
        <v>5.3803999999999874</v>
      </c>
      <c r="N38" s="42">
        <f t="shared" si="3"/>
        <v>8.9847337677301446</v>
      </c>
      <c r="O38" s="99">
        <v>0</v>
      </c>
      <c r="Q38" s="2"/>
      <c r="R38"/>
      <c r="S38"/>
      <c r="T38"/>
      <c r="U38"/>
      <c r="V38"/>
      <c r="W38"/>
      <c r="X38"/>
      <c r="Y38"/>
      <c r="Z38"/>
      <c r="AB38" s="8"/>
      <c r="AC38" s="8"/>
      <c r="AD38" s="8"/>
      <c r="AE38" s="8"/>
      <c r="AF38" s="8"/>
      <c r="AG38" s="8"/>
      <c r="AH38" s="8"/>
      <c r="AI38" s="8"/>
      <c r="AJ38" s="8"/>
      <c r="AK38" s="8"/>
    </row>
    <row r="39" spans="1:37" ht="14.5" x14ac:dyDescent="0.35">
      <c r="A39" s="1" t="s">
        <v>119</v>
      </c>
      <c r="B39" s="33">
        <v>2.9075000000000002</v>
      </c>
      <c r="C39" s="33">
        <v>0</v>
      </c>
      <c r="D39" s="33">
        <v>0</v>
      </c>
      <c r="E39" s="33">
        <v>0</v>
      </c>
      <c r="F39" s="33">
        <v>0</v>
      </c>
      <c r="G39" s="33">
        <v>3.4399999999999833E-2</v>
      </c>
      <c r="H39" s="33">
        <v>8.0000000000000004E-4</v>
      </c>
      <c r="I39" s="33">
        <v>2.9426999999999999</v>
      </c>
      <c r="J39" s="8"/>
      <c r="K39" s="8">
        <f t="shared" si="0"/>
        <v>2.9426999999999999</v>
      </c>
      <c r="L39" s="56">
        <f t="shared" si="1"/>
        <v>0</v>
      </c>
      <c r="M39" s="8">
        <f t="shared" si="2"/>
        <v>3.5199999999999676E-2</v>
      </c>
      <c r="N39" s="42">
        <f t="shared" si="3"/>
        <v>1.21066208082544</v>
      </c>
      <c r="O39" s="99">
        <v>8.0234820574882505E-3</v>
      </c>
      <c r="Q39" s="2"/>
      <c r="R39"/>
      <c r="S39"/>
      <c r="T39"/>
      <c r="U39"/>
      <c r="V39"/>
      <c r="W39"/>
      <c r="X39"/>
      <c r="Y39"/>
      <c r="Z39"/>
      <c r="AB39" s="8"/>
      <c r="AC39" s="8"/>
      <c r="AD39" s="8"/>
      <c r="AE39" s="8"/>
      <c r="AF39" s="8"/>
      <c r="AG39" s="8"/>
      <c r="AH39" s="8"/>
      <c r="AI39" s="8"/>
      <c r="AJ39" s="8"/>
      <c r="AK39" s="8"/>
    </row>
    <row r="40" spans="1:37" ht="14.5" x14ac:dyDescent="0.35">
      <c r="A40" s="1" t="s">
        <v>120</v>
      </c>
      <c r="B40" s="33">
        <v>0</v>
      </c>
      <c r="C40" s="33">
        <v>0</v>
      </c>
      <c r="D40" s="33">
        <v>0</v>
      </c>
      <c r="E40" s="33">
        <v>0</v>
      </c>
      <c r="F40" s="33">
        <v>0</v>
      </c>
      <c r="G40" s="33">
        <v>0</v>
      </c>
      <c r="H40" s="33">
        <v>0</v>
      </c>
      <c r="I40" s="33">
        <v>0</v>
      </c>
      <c r="J40" s="8"/>
      <c r="K40" s="8">
        <f t="shared" si="0"/>
        <v>0</v>
      </c>
      <c r="L40" s="56">
        <f t="shared" si="1"/>
        <v>0</v>
      </c>
      <c r="M40" s="8">
        <f t="shared" si="2"/>
        <v>0</v>
      </c>
      <c r="N40" s="42" t="e">
        <f t="shared" si="3"/>
        <v>#DIV/0!</v>
      </c>
      <c r="O40" s="99">
        <v>0</v>
      </c>
      <c r="Q40" s="2"/>
      <c r="R40"/>
      <c r="S40"/>
      <c r="T40"/>
      <c r="U40"/>
      <c r="V40"/>
      <c r="W40"/>
      <c r="X40"/>
      <c r="Y40"/>
      <c r="Z40"/>
      <c r="AB40" s="8"/>
      <c r="AC40" s="8"/>
      <c r="AD40" s="8"/>
      <c r="AE40" s="8"/>
      <c r="AF40" s="8"/>
      <c r="AG40" s="8"/>
      <c r="AH40" s="8"/>
      <c r="AI40" s="8"/>
      <c r="AJ40" s="8"/>
      <c r="AK40" s="8"/>
    </row>
    <row r="41" spans="1:37" x14ac:dyDescent="0.3">
      <c r="A41" s="2" t="s">
        <v>10</v>
      </c>
      <c r="B41" s="33">
        <v>5.7877999999999998</v>
      </c>
      <c r="C41" s="33">
        <v>0</v>
      </c>
      <c r="D41" s="33">
        <v>0</v>
      </c>
      <c r="E41" s="33">
        <v>0</v>
      </c>
      <c r="F41" s="33">
        <v>0</v>
      </c>
      <c r="G41" s="33">
        <v>6.88E-2</v>
      </c>
      <c r="H41" s="33">
        <v>0</v>
      </c>
      <c r="I41" s="33">
        <v>5.8565999999999994</v>
      </c>
      <c r="J41" s="8"/>
      <c r="K41" s="8">
        <f t="shared" si="0"/>
        <v>5.8566000000000003</v>
      </c>
      <c r="L41" s="56">
        <f t="shared" si="1"/>
        <v>0</v>
      </c>
      <c r="M41" s="8">
        <f t="shared" si="2"/>
        <v>6.8799999999999528E-2</v>
      </c>
      <c r="N41" s="42">
        <f t="shared" si="3"/>
        <v>1.1887072808320871</v>
      </c>
      <c r="O41" s="99">
        <v>4.1557326155500816</v>
      </c>
      <c r="AJ41" s="8"/>
      <c r="AK41" s="8"/>
    </row>
    <row r="42" spans="1:37" ht="14.5" x14ac:dyDescent="0.35">
      <c r="A42" s="2" t="s">
        <v>1</v>
      </c>
      <c r="B42" s="33">
        <v>16.352999999999998</v>
      </c>
      <c r="C42" s="33">
        <v>25.990499999999997</v>
      </c>
      <c r="D42" s="33">
        <v>35.669000000000004</v>
      </c>
      <c r="E42" s="33">
        <v>-9.6785999999999994</v>
      </c>
      <c r="F42" s="33">
        <v>0</v>
      </c>
      <c r="G42" s="33">
        <v>0.19350000000000028</v>
      </c>
      <c r="H42" s="33">
        <v>4.7406000000000006</v>
      </c>
      <c r="I42" s="33">
        <v>11.608500000000001</v>
      </c>
      <c r="J42" s="8"/>
      <c r="K42" s="8">
        <f t="shared" si="0"/>
        <v>11.608599999999988</v>
      </c>
      <c r="L42" s="56">
        <f t="shared" si="1"/>
        <v>-9.9999999987332444E-5</v>
      </c>
      <c r="M42" s="8">
        <f t="shared" si="2"/>
        <v>-4.7444999999999968</v>
      </c>
      <c r="N42" s="42">
        <f t="shared" si="3"/>
        <v>-29.013025133003101</v>
      </c>
      <c r="O42" s="99">
        <v>7.0471102569711137</v>
      </c>
      <c r="Q42" s="2"/>
      <c r="R42"/>
      <c r="S42"/>
      <c r="T42"/>
      <c r="U42"/>
      <c r="V42"/>
      <c r="W42"/>
      <c r="X42"/>
      <c r="Y42"/>
      <c r="Z42"/>
      <c r="AB42" s="8"/>
      <c r="AC42" s="8"/>
      <c r="AD42" s="8"/>
      <c r="AE42" s="8"/>
      <c r="AF42" s="8"/>
      <c r="AG42" s="8"/>
      <c r="AH42" s="8"/>
      <c r="AI42" s="8"/>
      <c r="AJ42" s="8"/>
      <c r="AK42" s="8"/>
    </row>
    <row r="43" spans="1:37" ht="14.5" x14ac:dyDescent="0.35">
      <c r="A43" s="2" t="s">
        <v>38</v>
      </c>
      <c r="B43" s="33">
        <v>0.97550000000000003</v>
      </c>
      <c r="C43" s="33">
        <v>6.54E-2</v>
      </c>
      <c r="D43" s="33">
        <v>0.24159999999999998</v>
      </c>
      <c r="E43" s="33">
        <v>-0.1762</v>
      </c>
      <c r="F43" s="33">
        <v>0</v>
      </c>
      <c r="G43" s="33">
        <v>1.1700000000000026E-2</v>
      </c>
      <c r="H43" s="33">
        <v>0.1762</v>
      </c>
      <c r="I43" s="33">
        <v>0.98720000000000008</v>
      </c>
      <c r="J43" s="8"/>
      <c r="K43" s="8">
        <f t="shared" si="0"/>
        <v>0.98719999999999997</v>
      </c>
      <c r="L43" s="56">
        <f t="shared" si="1"/>
        <v>0</v>
      </c>
      <c r="M43" s="8">
        <f t="shared" si="2"/>
        <v>1.1700000000000044E-2</v>
      </c>
      <c r="N43" s="42">
        <f t="shared" si="3"/>
        <v>1.19938493080472</v>
      </c>
      <c r="O43" s="99">
        <v>0.91443309800969907</v>
      </c>
      <c r="Q43" s="2"/>
      <c r="R43"/>
      <c r="S43"/>
      <c r="T43"/>
      <c r="U43"/>
      <c r="V43"/>
      <c r="W43"/>
      <c r="X43"/>
      <c r="Y43"/>
      <c r="Z43"/>
      <c r="AB43" s="8"/>
      <c r="AC43" s="8"/>
      <c r="AD43" s="8"/>
      <c r="AE43" s="8"/>
      <c r="AF43" s="8"/>
      <c r="AG43" s="8"/>
      <c r="AH43" s="8"/>
      <c r="AI43" s="8"/>
      <c r="AJ43" s="8"/>
      <c r="AK43" s="8"/>
    </row>
    <row r="44" spans="1:37" ht="14.5" x14ac:dyDescent="0.35">
      <c r="A44" s="2" t="s">
        <v>6</v>
      </c>
      <c r="B44" s="33"/>
      <c r="C44" s="33"/>
      <c r="D44" s="33"/>
      <c r="E44" s="33"/>
      <c r="F44" s="33"/>
      <c r="G44" s="33"/>
      <c r="H44" s="33"/>
      <c r="I44" s="33"/>
      <c r="J44" s="8"/>
      <c r="K44" s="8">
        <f t="shared" si="0"/>
        <v>0</v>
      </c>
      <c r="L44" s="56">
        <f t="shared" si="1"/>
        <v>0</v>
      </c>
      <c r="M44" s="8">
        <f t="shared" si="2"/>
        <v>0</v>
      </c>
      <c r="N44" s="42" t="e">
        <f t="shared" si="3"/>
        <v>#DIV/0!</v>
      </c>
      <c r="O44" s="99">
        <v>9.6113864672513039</v>
      </c>
      <c r="Q44" s="2"/>
      <c r="R44"/>
      <c r="S44"/>
      <c r="T44"/>
      <c r="U44"/>
      <c r="V44"/>
      <c r="W44"/>
      <c r="X44"/>
      <c r="Y44"/>
      <c r="Z44"/>
      <c r="AB44" s="8"/>
      <c r="AC44" s="8"/>
      <c r="AD44" s="8"/>
      <c r="AE44" s="8"/>
      <c r="AF44" s="8"/>
      <c r="AG44" s="8"/>
      <c r="AH44" s="8"/>
      <c r="AI44" s="8"/>
      <c r="AJ44" s="8"/>
      <c r="AK44" s="8"/>
    </row>
    <row r="45" spans="1:37" x14ac:dyDescent="0.3">
      <c r="A45" s="2" t="s">
        <v>11</v>
      </c>
      <c r="B45" s="33">
        <v>0.434</v>
      </c>
      <c r="C45" s="33">
        <v>0</v>
      </c>
      <c r="D45" s="33">
        <v>0.13220000000000001</v>
      </c>
      <c r="E45" s="33">
        <v>-0.13220000000000001</v>
      </c>
      <c r="F45" s="33">
        <v>0</v>
      </c>
      <c r="G45" s="33">
        <v>5.0999999999999865E-3</v>
      </c>
      <c r="H45" s="33">
        <v>0</v>
      </c>
      <c r="I45" s="33">
        <v>0.30689999999999995</v>
      </c>
      <c r="J45" s="8"/>
      <c r="K45" s="8">
        <f t="shared" si="0"/>
        <v>0.30689999999999995</v>
      </c>
      <c r="L45" s="56">
        <f t="shared" si="1"/>
        <v>0</v>
      </c>
      <c r="M45" s="8">
        <f t="shared" si="2"/>
        <v>-0.12710000000000005</v>
      </c>
      <c r="N45" s="42">
        <f t="shared" si="3"/>
        <v>-29.285714285714299</v>
      </c>
      <c r="O45" s="99">
        <v>0</v>
      </c>
      <c r="AJ45" s="8"/>
      <c r="AK45" s="8"/>
    </row>
    <row r="46" spans="1:37" ht="14.5" x14ac:dyDescent="0.35">
      <c r="A46" s="2" t="s">
        <v>56</v>
      </c>
      <c r="B46" s="33">
        <v>36.8964</v>
      </c>
      <c r="C46" s="33">
        <v>74.468500000000006</v>
      </c>
      <c r="D46" s="33">
        <v>55.255500000000012</v>
      </c>
      <c r="E46" s="33">
        <v>19.212900000000008</v>
      </c>
      <c r="F46" s="33">
        <v>0</v>
      </c>
      <c r="G46" s="33">
        <v>0.44289999999999835</v>
      </c>
      <c r="H46" s="33">
        <v>12.8371</v>
      </c>
      <c r="I46" s="33">
        <v>69.389300000000006</v>
      </c>
      <c r="J46" s="8"/>
      <c r="K46" s="8">
        <f t="shared" si="0"/>
        <v>69.389399999999995</v>
      </c>
      <c r="L46" s="56">
        <f t="shared" si="1"/>
        <v>-9.9999999989108801E-5</v>
      </c>
      <c r="M46" s="8">
        <f t="shared" si="2"/>
        <v>32.492900000000006</v>
      </c>
      <c r="N46" s="42">
        <f t="shared" si="3"/>
        <v>88.065231296278242</v>
      </c>
      <c r="O46" s="99">
        <v>5.2210376654723802</v>
      </c>
      <c r="Q46" s="2"/>
      <c r="R46"/>
      <c r="S46"/>
      <c r="T46"/>
      <c r="U46"/>
      <c r="V46"/>
      <c r="W46"/>
      <c r="X46"/>
      <c r="Y46"/>
      <c r="Z46"/>
      <c r="AB46" s="8"/>
      <c r="AC46" s="8"/>
      <c r="AD46" s="8"/>
      <c r="AE46" s="8"/>
      <c r="AF46" s="8"/>
      <c r="AG46" s="8"/>
      <c r="AH46" s="8"/>
      <c r="AI46" s="8"/>
      <c r="AJ46" s="8"/>
      <c r="AK46" s="8"/>
    </row>
    <row r="47" spans="1:37" ht="14.5" x14ac:dyDescent="0.35">
      <c r="A47" s="1" t="s">
        <v>121</v>
      </c>
      <c r="B47" s="33">
        <v>18.211500000000001</v>
      </c>
      <c r="C47" s="33">
        <v>16.906300000000002</v>
      </c>
      <c r="D47" s="33">
        <v>10.810299999999998</v>
      </c>
      <c r="E47" s="33">
        <v>6.0959000000000012</v>
      </c>
      <c r="F47" s="33">
        <v>0</v>
      </c>
      <c r="G47" s="33">
        <v>0.21829999999999905</v>
      </c>
      <c r="H47" s="33">
        <v>8.6853999999999996</v>
      </c>
      <c r="I47" s="33">
        <v>33.211100000000002</v>
      </c>
      <c r="J47" s="8"/>
      <c r="K47" s="8">
        <f t="shared" si="0"/>
        <v>33.211200000000005</v>
      </c>
      <c r="L47" s="56">
        <f t="shared" si="1"/>
        <v>-1.0000000000331966E-4</v>
      </c>
      <c r="M47" s="8">
        <f t="shared" si="2"/>
        <v>14.999600000000001</v>
      </c>
      <c r="N47" s="42">
        <f t="shared" si="3"/>
        <v>82.363341844438949</v>
      </c>
      <c r="O47" s="99">
        <v>4.6181252370031558</v>
      </c>
      <c r="Q47" s="2"/>
      <c r="R47"/>
      <c r="S47"/>
      <c r="T47"/>
      <c r="U47"/>
      <c r="V47"/>
      <c r="W47"/>
      <c r="X47"/>
      <c r="Y47"/>
      <c r="Z47"/>
      <c r="AB47" s="8"/>
      <c r="AC47" s="8"/>
      <c r="AD47" s="8"/>
      <c r="AE47" s="8"/>
      <c r="AF47" s="8"/>
      <c r="AG47" s="8"/>
      <c r="AH47" s="8"/>
      <c r="AI47" s="8"/>
      <c r="AJ47" s="8"/>
      <c r="AK47" s="8"/>
    </row>
    <row r="48" spans="1:37" ht="14.5" x14ac:dyDescent="0.35">
      <c r="A48" s="1" t="s">
        <v>122</v>
      </c>
      <c r="B48" s="33">
        <v>18.684900000000003</v>
      </c>
      <c r="C48" s="33">
        <v>57.562200000000004</v>
      </c>
      <c r="D48" s="33">
        <v>44.445200000000014</v>
      </c>
      <c r="E48" s="33">
        <v>13.117000000000006</v>
      </c>
      <c r="F48" s="33">
        <v>0</v>
      </c>
      <c r="G48" s="33">
        <v>0.2245999999999993</v>
      </c>
      <c r="H48" s="33">
        <v>4.1516999999999999</v>
      </c>
      <c r="I48" s="33">
        <v>36.178200000000004</v>
      </c>
      <c r="J48" s="8"/>
      <c r="K48" s="8">
        <f t="shared" si="0"/>
        <v>36.17819999999999</v>
      </c>
      <c r="L48" s="56">
        <f t="shared" si="1"/>
        <v>0</v>
      </c>
      <c r="M48" s="8">
        <f t="shared" si="2"/>
        <v>17.493300000000001</v>
      </c>
      <c r="N48" s="42">
        <f t="shared" si="3"/>
        <v>93.622657868118097</v>
      </c>
      <c r="O48" s="99">
        <v>0.60291242846922466</v>
      </c>
      <c r="Q48" s="2"/>
      <c r="R48"/>
      <c r="S48"/>
      <c r="T48"/>
      <c r="U48"/>
      <c r="V48"/>
      <c r="W48"/>
      <c r="X48"/>
      <c r="Y48"/>
      <c r="Z48"/>
      <c r="AA48"/>
      <c r="AB48" s="8"/>
      <c r="AC48" s="8"/>
      <c r="AD48" s="8"/>
      <c r="AE48" s="8"/>
      <c r="AF48" s="8"/>
      <c r="AG48" s="8"/>
      <c r="AH48" s="8"/>
      <c r="AI48" s="8"/>
      <c r="AJ48" s="8"/>
      <c r="AK48" s="8"/>
    </row>
    <row r="49" spans="1:37" ht="14.5" x14ac:dyDescent="0.35">
      <c r="A49" s="1" t="s">
        <v>123</v>
      </c>
      <c r="B49" s="33">
        <v>1E-4</v>
      </c>
      <c r="C49" s="33">
        <v>0</v>
      </c>
      <c r="D49" s="33">
        <v>0</v>
      </c>
      <c r="E49" s="33">
        <v>0</v>
      </c>
      <c r="F49" s="33">
        <v>0</v>
      </c>
      <c r="G49" s="33">
        <v>0</v>
      </c>
      <c r="H49" s="33">
        <v>7.4000000000000003E-3</v>
      </c>
      <c r="I49" s="33">
        <v>7.5000000000000006E-3</v>
      </c>
      <c r="J49" s="8"/>
      <c r="K49" s="8">
        <f t="shared" si="0"/>
        <v>7.5000000000000006E-3</v>
      </c>
      <c r="L49" s="42">
        <f t="shared" si="1"/>
        <v>0</v>
      </c>
      <c r="M49" s="8">
        <f t="shared" si="2"/>
        <v>7.4000000000000003E-3</v>
      </c>
      <c r="N49" s="42">
        <f t="shared" si="3"/>
        <v>7400</v>
      </c>
      <c r="O49" s="99">
        <v>-1.0838387012657E-3</v>
      </c>
      <c r="Q49" s="2"/>
      <c r="R49"/>
      <c r="S49"/>
      <c r="T49"/>
      <c r="U49"/>
      <c r="V49"/>
      <c r="W49"/>
      <c r="X49"/>
      <c r="Y49"/>
      <c r="Z49"/>
      <c r="AB49" s="8"/>
      <c r="AC49" s="8"/>
      <c r="AD49" s="8"/>
      <c r="AE49" s="8"/>
      <c r="AF49" s="8"/>
      <c r="AG49" s="8"/>
      <c r="AH49" s="8"/>
      <c r="AI49" s="8"/>
      <c r="AJ49" s="8"/>
      <c r="AK49" s="8"/>
    </row>
    <row r="50" spans="1:37" ht="14.5" x14ac:dyDescent="0.35">
      <c r="A50" s="1" t="s">
        <v>124</v>
      </c>
      <c r="B50" s="33"/>
      <c r="C50" s="33"/>
      <c r="D50" s="33"/>
      <c r="E50" s="33"/>
      <c r="F50" s="33"/>
      <c r="G50" s="33"/>
      <c r="H50" s="33"/>
      <c r="I50" s="33"/>
      <c r="J50" s="8"/>
      <c r="K50" s="8">
        <f t="shared" si="0"/>
        <v>0</v>
      </c>
      <c r="L50" s="56">
        <f t="shared" si="1"/>
        <v>0</v>
      </c>
      <c r="M50" s="8">
        <f t="shared" si="2"/>
        <v>0</v>
      </c>
      <c r="N50" s="42" t="e">
        <f t="shared" si="3"/>
        <v>#DIV/0!</v>
      </c>
      <c r="O50" s="99">
        <v>0.18634537078516455</v>
      </c>
      <c r="Q50" s="2"/>
      <c r="R50"/>
      <c r="S50"/>
      <c r="T50"/>
      <c r="U50"/>
      <c r="V50"/>
      <c r="W50"/>
      <c r="X50"/>
      <c r="Y50"/>
      <c r="Z50"/>
      <c r="AB50" s="8"/>
      <c r="AC50" s="8"/>
      <c r="AD50" s="8"/>
      <c r="AE50" s="8"/>
      <c r="AF50" s="8"/>
      <c r="AG50" s="8"/>
      <c r="AH50" s="8"/>
      <c r="AI50" s="8"/>
      <c r="AJ50" s="8"/>
      <c r="AK50" s="8"/>
    </row>
    <row r="51" spans="1:37" ht="14.5" x14ac:dyDescent="0.35">
      <c r="A51" s="1" t="s">
        <v>125</v>
      </c>
      <c r="B51" s="33">
        <v>18.684800000000003</v>
      </c>
      <c r="C51" s="33">
        <v>57.562200000000004</v>
      </c>
      <c r="D51" s="33">
        <v>44.445200000000014</v>
      </c>
      <c r="E51" s="33">
        <v>13.117000000000006</v>
      </c>
      <c r="F51" s="33">
        <v>0</v>
      </c>
      <c r="G51" s="33">
        <v>0.2245999999999993</v>
      </c>
      <c r="H51" s="33">
        <v>4.1443000000000003</v>
      </c>
      <c r="I51" s="33">
        <v>36.170700000000004</v>
      </c>
      <c r="J51" s="8"/>
      <c r="K51" s="8">
        <f t="shared" si="0"/>
        <v>36.170700000000004</v>
      </c>
      <c r="L51" s="56">
        <f t="shared" si="1"/>
        <v>0</v>
      </c>
      <c r="M51" s="8">
        <f t="shared" si="2"/>
        <v>17.485900000000001</v>
      </c>
      <c r="N51" s="42">
        <f t="shared" si="3"/>
        <v>93.58355454701146</v>
      </c>
      <c r="O51" s="99">
        <v>0.41765089638532582</v>
      </c>
      <c r="Q51" s="2"/>
      <c r="R51"/>
      <c r="S51"/>
      <c r="T51"/>
      <c r="U51"/>
      <c r="V51"/>
      <c r="W51"/>
      <c r="X51"/>
      <c r="Y51"/>
      <c r="Z51"/>
      <c r="AB51" s="8"/>
      <c r="AC51" s="8"/>
      <c r="AD51" s="8"/>
      <c r="AE51" s="8"/>
      <c r="AF51" s="8"/>
      <c r="AG51" s="8"/>
      <c r="AH51" s="8"/>
      <c r="AI51" s="8"/>
      <c r="AJ51" s="8"/>
      <c r="AK51" s="8"/>
    </row>
    <row r="52" spans="1:37" ht="14.5" x14ac:dyDescent="0.35">
      <c r="A52" s="1" t="s">
        <v>126</v>
      </c>
      <c r="B52" s="33">
        <v>0</v>
      </c>
      <c r="C52" s="33">
        <v>0</v>
      </c>
      <c r="D52" s="33">
        <v>0</v>
      </c>
      <c r="E52" s="33">
        <v>0</v>
      </c>
      <c r="F52" s="33">
        <v>0</v>
      </c>
      <c r="G52" s="33">
        <v>0</v>
      </c>
      <c r="H52" s="33">
        <v>0</v>
      </c>
      <c r="I52" s="33">
        <v>0</v>
      </c>
      <c r="J52" s="8"/>
      <c r="K52" s="8">
        <f t="shared" si="0"/>
        <v>0</v>
      </c>
      <c r="L52" s="56">
        <f t="shared" si="1"/>
        <v>0</v>
      </c>
      <c r="M52" s="8">
        <f t="shared" si="2"/>
        <v>0</v>
      </c>
      <c r="N52" s="42" t="e">
        <f t="shared" si="3"/>
        <v>#DIV/0!</v>
      </c>
      <c r="O52" s="99">
        <v>0</v>
      </c>
      <c r="Q52" s="2"/>
      <c r="R52"/>
      <c r="S52"/>
      <c r="T52"/>
      <c r="U52"/>
      <c r="V52"/>
      <c r="W52"/>
      <c r="X52"/>
      <c r="Y52"/>
      <c r="Z52"/>
      <c r="AB52" s="8"/>
      <c r="AC52" s="8"/>
      <c r="AD52" s="8"/>
      <c r="AE52" s="8"/>
      <c r="AF52" s="8"/>
      <c r="AG52" s="8"/>
      <c r="AH52" s="8"/>
      <c r="AI52" s="8"/>
      <c r="AJ52" s="8"/>
      <c r="AK52" s="8"/>
    </row>
    <row r="53" spans="1:37" ht="14.5" x14ac:dyDescent="0.35">
      <c r="A53" s="2" t="s">
        <v>5</v>
      </c>
      <c r="B53" s="33">
        <v>478.89709999999997</v>
      </c>
      <c r="C53" s="33">
        <v>397.88189999999997</v>
      </c>
      <c r="D53" s="33">
        <v>433.36730000000006</v>
      </c>
      <c r="E53" s="33">
        <v>-35.486399999999989</v>
      </c>
      <c r="F53" s="33">
        <v>206.58340000000004</v>
      </c>
      <c r="G53" s="33">
        <v>12.775699999999974</v>
      </c>
      <c r="H53" s="33">
        <v>99.66279999999999</v>
      </c>
      <c r="I53" s="33">
        <v>762.43259999999952</v>
      </c>
      <c r="J53" s="8"/>
      <c r="K53" s="8">
        <f t="shared" si="0"/>
        <v>762.43359999999996</v>
      </c>
      <c r="L53" s="56">
        <f t="shared" si="1"/>
        <v>-1.0000000004311005E-3</v>
      </c>
      <c r="M53" s="8">
        <f t="shared" si="2"/>
        <v>283.53549999999956</v>
      </c>
      <c r="N53" s="42">
        <f t="shared" si="3"/>
        <v>59.205933800810151</v>
      </c>
      <c r="O53" s="99">
        <v>1619.0660101108413</v>
      </c>
      <c r="Q53" s="2"/>
      <c r="R53"/>
      <c r="S53"/>
      <c r="T53"/>
      <c r="U53"/>
      <c r="V53"/>
      <c r="W53"/>
      <c r="X53"/>
      <c r="Y53"/>
      <c r="Z53"/>
      <c r="AB53" s="8"/>
      <c r="AC53" s="8"/>
      <c r="AD53" s="8"/>
      <c r="AE53" s="8"/>
      <c r="AF53" s="8"/>
      <c r="AG53" s="8"/>
      <c r="AH53" s="8"/>
      <c r="AI53" s="8"/>
      <c r="AJ53" s="8"/>
      <c r="AK53" s="8"/>
    </row>
    <row r="54" spans="1:37" ht="14.5" x14ac:dyDescent="0.35">
      <c r="A54" s="2" t="s">
        <v>4</v>
      </c>
      <c r="B54" s="33">
        <v>0</v>
      </c>
      <c r="C54" s="33">
        <v>0</v>
      </c>
      <c r="D54" s="33">
        <v>0</v>
      </c>
      <c r="E54" s="33">
        <v>0</v>
      </c>
      <c r="F54" s="33">
        <v>0</v>
      </c>
      <c r="G54" s="33">
        <v>0</v>
      </c>
      <c r="H54" s="33">
        <v>0</v>
      </c>
      <c r="I54" s="33">
        <v>0</v>
      </c>
      <c r="J54" s="8"/>
      <c r="K54" s="8">
        <f t="shared" si="0"/>
        <v>0</v>
      </c>
      <c r="L54" s="56">
        <f t="shared" si="1"/>
        <v>0</v>
      </c>
      <c r="M54" s="8">
        <f t="shared" si="2"/>
        <v>0</v>
      </c>
      <c r="N54" s="42" t="e">
        <f t="shared" si="3"/>
        <v>#DIV/0!</v>
      </c>
      <c r="O54" s="99">
        <v>21.259671126333163</v>
      </c>
      <c r="Q54" s="1"/>
      <c r="R54"/>
      <c r="S54"/>
      <c r="T54"/>
      <c r="U54"/>
      <c r="V54"/>
      <c r="W54"/>
      <c r="X54"/>
      <c r="Y54"/>
      <c r="Z54"/>
      <c r="AB54" s="8"/>
      <c r="AC54" s="8"/>
      <c r="AD54" s="8"/>
      <c r="AE54" s="8"/>
      <c r="AF54" s="8"/>
      <c r="AG54" s="8"/>
      <c r="AH54" s="8"/>
      <c r="AI54" s="8"/>
      <c r="AJ54" s="8"/>
      <c r="AK54" s="8"/>
    </row>
    <row r="55" spans="1:37" ht="14.5" x14ac:dyDescent="0.35">
      <c r="A55" s="2" t="s">
        <v>15</v>
      </c>
      <c r="B55" s="33">
        <v>64.319000000000003</v>
      </c>
      <c r="C55" s="33">
        <v>0.37290000000000001</v>
      </c>
      <c r="D55" s="33">
        <v>0.39989999999999998</v>
      </c>
      <c r="E55" s="33">
        <v>-2.7000000000000003E-2</v>
      </c>
      <c r="F55" s="33">
        <v>0</v>
      </c>
      <c r="G55" s="33">
        <v>0.76449999999999596</v>
      </c>
      <c r="H55" s="33">
        <v>0.55570000000000008</v>
      </c>
      <c r="I55" s="33">
        <v>65.612200000000001</v>
      </c>
      <c r="J55" s="8"/>
      <c r="K55" s="8">
        <f t="shared" si="0"/>
        <v>65.612200000000001</v>
      </c>
      <c r="L55" s="56">
        <f t="shared" si="1"/>
        <v>0</v>
      </c>
      <c r="M55" s="8">
        <f t="shared" si="2"/>
        <v>1.2931999999999988</v>
      </c>
      <c r="N55" s="42">
        <f t="shared" si="3"/>
        <v>2.0106033986846792</v>
      </c>
      <c r="O55" s="99">
        <v>34.880063270887078</v>
      </c>
      <c r="Q55" s="1"/>
      <c r="R55"/>
      <c r="S55"/>
      <c r="T55"/>
      <c r="U55"/>
      <c r="V55"/>
      <c r="W55"/>
      <c r="X55"/>
      <c r="Y55"/>
      <c r="Z55"/>
      <c r="AB55" s="8"/>
      <c r="AC55" s="8"/>
      <c r="AD55" s="8"/>
      <c r="AE55" s="8"/>
      <c r="AF55" s="8"/>
      <c r="AG55" s="8"/>
      <c r="AH55" s="8"/>
      <c r="AI55" s="8"/>
      <c r="AJ55" s="8"/>
      <c r="AK55" s="8"/>
    </row>
    <row r="56" spans="1:37" ht="14.5" x14ac:dyDescent="0.35">
      <c r="A56" s="2" t="s">
        <v>3</v>
      </c>
      <c r="B56" s="33">
        <v>154.45189999999999</v>
      </c>
      <c r="C56" s="33">
        <v>236.7774</v>
      </c>
      <c r="D56" s="33">
        <v>267.52749999999997</v>
      </c>
      <c r="E56" s="33">
        <v>-30.750400000000006</v>
      </c>
      <c r="F56" s="33">
        <v>0.82279999999999998</v>
      </c>
      <c r="G56" s="33">
        <v>1.8839000000000115</v>
      </c>
      <c r="H56" s="33">
        <v>270.22730000000001</v>
      </c>
      <c r="I56" s="33">
        <v>396.63550000000004</v>
      </c>
      <c r="J56" s="8"/>
      <c r="K56" s="8">
        <f t="shared" si="0"/>
        <v>396.63580000000002</v>
      </c>
      <c r="L56" s="56">
        <f t="shared" si="1"/>
        <v>-2.9999999998153726E-4</v>
      </c>
      <c r="M56" s="8">
        <f t="shared" si="2"/>
        <v>242.18360000000004</v>
      </c>
      <c r="N56" s="42">
        <f t="shared" si="3"/>
        <v>156.80195581925508</v>
      </c>
      <c r="O56" s="99">
        <v>17.697967480063081</v>
      </c>
      <c r="Q56" s="2"/>
      <c r="R56"/>
      <c r="S56"/>
      <c r="T56"/>
      <c r="U56"/>
      <c r="V56"/>
      <c r="W56"/>
      <c r="X56"/>
      <c r="Y56"/>
      <c r="Z56"/>
      <c r="AB56" s="8"/>
      <c r="AC56" s="8"/>
      <c r="AD56" s="8"/>
      <c r="AE56" s="8"/>
      <c r="AF56" s="8"/>
      <c r="AG56" s="8"/>
      <c r="AH56" s="8"/>
      <c r="AI56" s="8"/>
      <c r="AJ56" s="8"/>
      <c r="AK56" s="8"/>
    </row>
    <row r="57" spans="1:37" ht="14.5" x14ac:dyDescent="0.35">
      <c r="A57" s="37" t="s">
        <v>61</v>
      </c>
      <c r="B57" s="38">
        <v>1269.7946999999999</v>
      </c>
      <c r="C57" s="38">
        <v>1404.9539000000002</v>
      </c>
      <c r="D57" s="38">
        <v>1573.1786999999999</v>
      </c>
      <c r="E57" s="38">
        <v>-168.22649999999996</v>
      </c>
      <c r="F57" s="38">
        <v>310.75900000000001</v>
      </c>
      <c r="G57" s="38">
        <v>23.982799999999923</v>
      </c>
      <c r="H57" s="38">
        <v>884.43770000000006</v>
      </c>
      <c r="I57" s="38">
        <v>2320.7476999999994</v>
      </c>
      <c r="J57" s="8"/>
      <c r="K57" s="8">
        <f t="shared" si="0"/>
        <v>2320.7494000000002</v>
      </c>
      <c r="L57" s="56">
        <f t="shared" si="1"/>
        <v>-1.7000000007101335E-3</v>
      </c>
      <c r="M57" s="8">
        <f t="shared" si="2"/>
        <v>1050.9529999999995</v>
      </c>
      <c r="N57" s="42">
        <f t="shared" si="3"/>
        <v>82.765584074338918</v>
      </c>
      <c r="O57" s="99">
        <v>1946.813455795477</v>
      </c>
      <c r="Q57" s="1"/>
      <c r="R57"/>
      <c r="S57"/>
      <c r="T57"/>
      <c r="U57"/>
      <c r="V57"/>
      <c r="W57"/>
      <c r="X57"/>
      <c r="Y57"/>
      <c r="Z57"/>
      <c r="AB57" s="8"/>
      <c r="AC57" s="8"/>
      <c r="AD57" s="8"/>
      <c r="AE57" s="8"/>
      <c r="AF57" s="8"/>
      <c r="AG57" s="8"/>
      <c r="AH57" s="8"/>
      <c r="AI57" s="8"/>
      <c r="AJ57" s="8"/>
      <c r="AK57" s="8"/>
    </row>
    <row r="58" spans="1:37" ht="14.5" x14ac:dyDescent="0.35">
      <c r="A58" s="2" t="s">
        <v>279</v>
      </c>
      <c r="B58" s="34"/>
      <c r="C58" s="34"/>
      <c r="D58" s="34"/>
      <c r="E58" s="313">
        <v>19</v>
      </c>
      <c r="F58" s="34"/>
      <c r="G58" s="34"/>
      <c r="H58" s="34"/>
      <c r="I58" s="34"/>
      <c r="Q58" s="1"/>
      <c r="R58"/>
      <c r="S58"/>
      <c r="T58"/>
      <c r="U58"/>
      <c r="V58"/>
      <c r="W58"/>
      <c r="X58"/>
      <c r="Y58"/>
      <c r="Z58"/>
    </row>
    <row r="59" spans="1:37" ht="14.5" x14ac:dyDescent="0.35">
      <c r="B59" s="42"/>
      <c r="C59" s="42"/>
      <c r="D59" s="42"/>
      <c r="E59" s="42"/>
      <c r="F59" s="42"/>
      <c r="G59" s="42"/>
      <c r="H59" s="42"/>
      <c r="I59" s="42"/>
      <c r="K59" s="8"/>
      <c r="Q59" s="1"/>
      <c r="R59"/>
      <c r="S59"/>
      <c r="T59"/>
      <c r="U59"/>
      <c r="V59"/>
      <c r="W59"/>
      <c r="X59"/>
      <c r="Y59"/>
      <c r="Z59"/>
    </row>
    <row r="60" spans="1:37" ht="14.5" x14ac:dyDescent="0.35">
      <c r="B60" s="99"/>
      <c r="C60" s="99"/>
      <c r="D60" s="99"/>
      <c r="E60" s="99"/>
      <c r="F60" s="99"/>
      <c r="G60" s="99"/>
      <c r="H60" s="99"/>
      <c r="I60" s="99"/>
      <c r="Q60" s="1"/>
      <c r="R60"/>
      <c r="S60"/>
      <c r="T60"/>
      <c r="U60"/>
      <c r="V60"/>
      <c r="W60"/>
      <c r="X60"/>
      <c r="Y60"/>
      <c r="Z60"/>
    </row>
    <row r="61" spans="1:37" ht="14.5" x14ac:dyDescent="0.35">
      <c r="B61" s="42"/>
      <c r="C61" s="42"/>
      <c r="D61" s="42"/>
      <c r="E61" s="42"/>
      <c r="F61" s="42"/>
      <c r="G61" s="42"/>
      <c r="H61" s="42"/>
      <c r="I61" s="42"/>
      <c r="Q61" s="1"/>
      <c r="R61"/>
      <c r="S61"/>
      <c r="T61" s="164"/>
      <c r="U61" s="164"/>
      <c r="V61" s="164"/>
      <c r="W61" s="164"/>
      <c r="X61" s="164"/>
      <c r="Y61" s="164"/>
      <c r="Z61" s="164"/>
      <c r="AA61" s="164"/>
    </row>
    <row r="62" spans="1:37" ht="14.5" x14ac:dyDescent="0.35">
      <c r="B62" s="42"/>
      <c r="C62" s="42"/>
      <c r="D62" s="42"/>
      <c r="E62" s="42"/>
      <c r="F62" s="42"/>
      <c r="G62" s="42"/>
      <c r="H62" s="42"/>
      <c r="I62" s="42"/>
      <c r="Q62" s="2"/>
      <c r="R62"/>
      <c r="S62"/>
      <c r="T62"/>
      <c r="U62"/>
      <c r="V62"/>
      <c r="W62"/>
      <c r="X62"/>
      <c r="Y62"/>
      <c r="Z62"/>
    </row>
    <row r="63" spans="1:37" ht="14.5" x14ac:dyDescent="0.35">
      <c r="B63" s="42"/>
      <c r="C63" s="42"/>
      <c r="D63" s="42"/>
      <c r="E63" s="42"/>
      <c r="F63" s="57"/>
      <c r="G63" s="57"/>
      <c r="H63" s="57"/>
      <c r="I63" s="42"/>
      <c r="Q63" s="2"/>
      <c r="R63"/>
      <c r="S63"/>
      <c r="T63"/>
      <c r="U63"/>
      <c r="V63"/>
      <c r="W63"/>
      <c r="X63"/>
      <c r="Y63"/>
      <c r="Z63"/>
    </row>
    <row r="64" spans="1:37" ht="14.5" x14ac:dyDescent="0.35">
      <c r="B64" s="42"/>
      <c r="C64" s="42"/>
      <c r="D64" s="42"/>
      <c r="E64" s="42"/>
      <c r="F64" s="42"/>
      <c r="G64" s="42"/>
      <c r="H64" s="42"/>
      <c r="I64" s="42"/>
      <c r="Q64" s="1"/>
      <c r="R64"/>
      <c r="S64"/>
      <c r="T64"/>
      <c r="U64"/>
      <c r="V64"/>
      <c r="W64"/>
      <c r="X64"/>
      <c r="Y64"/>
      <c r="Z64"/>
    </row>
    <row r="65" spans="1:26" ht="14.5" x14ac:dyDescent="0.35">
      <c r="B65" s="42"/>
      <c r="C65" s="42"/>
      <c r="D65" s="42"/>
      <c r="E65" s="42"/>
      <c r="F65" s="42"/>
      <c r="G65" s="42"/>
      <c r="H65" s="42"/>
      <c r="I65" s="42"/>
      <c r="Q65" s="1"/>
      <c r="R65"/>
      <c r="S65"/>
      <c r="T65"/>
      <c r="U65"/>
      <c r="V65"/>
      <c r="W65"/>
      <c r="X65"/>
      <c r="Y65"/>
      <c r="Z65"/>
    </row>
    <row r="66" spans="1:26" ht="14.5" x14ac:dyDescent="0.35">
      <c r="B66" s="42"/>
      <c r="C66" s="42"/>
      <c r="D66" s="42"/>
      <c r="E66" s="42"/>
      <c r="F66" s="42"/>
      <c r="G66" s="42"/>
      <c r="H66" s="42"/>
      <c r="I66" s="42"/>
      <c r="Q66" s="1"/>
      <c r="R66"/>
      <c r="S66"/>
      <c r="T66"/>
      <c r="U66"/>
      <c r="V66"/>
      <c r="W66"/>
      <c r="X66"/>
      <c r="Y66"/>
      <c r="Z66"/>
    </row>
    <row r="67" spans="1:26" ht="14.5" x14ac:dyDescent="0.35">
      <c r="Q67" s="1"/>
      <c r="R67"/>
      <c r="S67"/>
      <c r="T67"/>
      <c r="U67"/>
      <c r="V67"/>
      <c r="W67"/>
      <c r="X67"/>
      <c r="Y67"/>
      <c r="Z67"/>
    </row>
    <row r="68" spans="1:26" ht="14.5" x14ac:dyDescent="0.35">
      <c r="Q68" s="1"/>
      <c r="R68"/>
      <c r="S68"/>
      <c r="T68"/>
      <c r="U68"/>
      <c r="V68"/>
      <c r="W68"/>
      <c r="X68"/>
      <c r="Y68"/>
      <c r="Z68"/>
    </row>
    <row r="69" spans="1:26" ht="14.5" x14ac:dyDescent="0.35">
      <c r="Q69" s="2"/>
      <c r="R69"/>
      <c r="S69"/>
      <c r="T69"/>
      <c r="U69"/>
      <c r="V69"/>
      <c r="W69"/>
      <c r="X69"/>
      <c r="Y69"/>
      <c r="Z69"/>
    </row>
    <row r="70" spans="1:26" ht="14.5" x14ac:dyDescent="0.35">
      <c r="Q70" s="2"/>
      <c r="R70"/>
      <c r="S70"/>
      <c r="T70"/>
      <c r="U70"/>
      <c r="V70"/>
      <c r="W70"/>
      <c r="X70"/>
      <c r="Y70"/>
      <c r="Z70"/>
    </row>
    <row r="71" spans="1:26" ht="15.5" x14ac:dyDescent="0.35">
      <c r="A71" s="23"/>
      <c r="B71" s="23"/>
      <c r="C71" s="23"/>
      <c r="D71" s="23"/>
      <c r="E71" s="23"/>
      <c r="F71" s="23"/>
      <c r="G71" s="23"/>
      <c r="H71" s="23"/>
      <c r="I71" s="23"/>
      <c r="Q71" s="2"/>
      <c r="R71"/>
      <c r="S71"/>
      <c r="T71"/>
      <c r="U71"/>
      <c r="V71"/>
      <c r="W71"/>
      <c r="X71"/>
      <c r="Y71"/>
      <c r="Z71"/>
    </row>
    <row r="72" spans="1:26" ht="14.5" x14ac:dyDescent="0.35">
      <c r="Q72" s="2"/>
      <c r="R72"/>
      <c r="S72"/>
      <c r="T72"/>
      <c r="U72"/>
      <c r="V72"/>
      <c r="W72"/>
      <c r="X72"/>
      <c r="Y72"/>
      <c r="Z72"/>
    </row>
    <row r="73" spans="1:26" ht="14.5" x14ac:dyDescent="0.35">
      <c r="Q73" s="2"/>
      <c r="R73"/>
    </row>
    <row r="74" spans="1:26" ht="14.5" x14ac:dyDescent="0.35">
      <c r="Q74" s="2"/>
      <c r="R74"/>
      <c r="S74"/>
      <c r="T74"/>
      <c r="U74"/>
      <c r="V74"/>
      <c r="W74"/>
      <c r="X74"/>
      <c r="Y74"/>
      <c r="Z74" s="153"/>
    </row>
    <row r="75" spans="1:26" ht="14.5" x14ac:dyDescent="0.35">
      <c r="Q75" s="1"/>
      <c r="R75"/>
      <c r="S75"/>
      <c r="T75"/>
      <c r="U75"/>
      <c r="V75"/>
      <c r="W75"/>
      <c r="X75"/>
      <c r="Y75"/>
      <c r="Z75"/>
    </row>
    <row r="76" spans="1:26" ht="14.5" x14ac:dyDescent="0.35">
      <c r="Q76" s="1"/>
      <c r="R76"/>
      <c r="S76"/>
      <c r="T76"/>
      <c r="U76"/>
      <c r="V76"/>
      <c r="W76"/>
      <c r="X76"/>
      <c r="Y76"/>
      <c r="Z76"/>
    </row>
    <row r="77" spans="1:26" ht="14.5" x14ac:dyDescent="0.35">
      <c r="Q77" s="1"/>
      <c r="R77"/>
      <c r="S77"/>
      <c r="T77"/>
      <c r="U77"/>
      <c r="V77"/>
      <c r="W77"/>
      <c r="X77"/>
      <c r="Y77"/>
      <c r="Z77"/>
    </row>
    <row r="78" spans="1:26" ht="14.5" x14ac:dyDescent="0.35">
      <c r="Q78" s="1"/>
      <c r="R78"/>
      <c r="S78"/>
      <c r="T78"/>
      <c r="U78"/>
      <c r="V78"/>
      <c r="W78"/>
      <c r="X78"/>
      <c r="Y78"/>
      <c r="Z78"/>
    </row>
    <row r="79" spans="1:26" ht="14.5" x14ac:dyDescent="0.35">
      <c r="Q79" s="1"/>
      <c r="R79"/>
      <c r="S79"/>
      <c r="T79"/>
      <c r="U79"/>
      <c r="V79"/>
      <c r="W79"/>
      <c r="X79"/>
      <c r="Y79"/>
      <c r="Z79"/>
    </row>
    <row r="80" spans="1:26" ht="15.5" x14ac:dyDescent="0.35">
      <c r="J80" s="23"/>
      <c r="K80" s="23"/>
      <c r="Q80" s="1"/>
      <c r="R80"/>
      <c r="S80"/>
      <c r="T80"/>
      <c r="U80"/>
      <c r="V80"/>
      <c r="W80"/>
      <c r="X80"/>
      <c r="Y80"/>
      <c r="Z80"/>
    </row>
    <row r="81" spans="17:26" ht="14.5" x14ac:dyDescent="0.35">
      <c r="Q81" s="2"/>
      <c r="R81"/>
      <c r="S81"/>
      <c r="T81"/>
      <c r="U81"/>
      <c r="V81"/>
      <c r="W81"/>
      <c r="X81"/>
      <c r="Y81"/>
      <c r="Z81"/>
    </row>
    <row r="82" spans="17:26" ht="14.5" x14ac:dyDescent="0.35">
      <c r="Q82" s="2"/>
      <c r="R82"/>
      <c r="S82"/>
      <c r="T82"/>
      <c r="U82"/>
      <c r="V82"/>
      <c r="W82"/>
      <c r="X82"/>
      <c r="Y82"/>
      <c r="Z82"/>
    </row>
    <row r="83" spans="17:26" ht="14.5" x14ac:dyDescent="0.35">
      <c r="Q83" s="2"/>
      <c r="R83"/>
      <c r="S83"/>
      <c r="T83"/>
      <c r="U83"/>
      <c r="V83"/>
      <c r="W83"/>
      <c r="X83"/>
      <c r="Y83"/>
      <c r="Z83"/>
    </row>
    <row r="84" spans="17:26" ht="14.5" x14ac:dyDescent="0.35">
      <c r="Q84" s="2"/>
      <c r="R84"/>
      <c r="S84"/>
      <c r="T84"/>
      <c r="U84"/>
      <c r="V84"/>
      <c r="W84"/>
      <c r="X84"/>
      <c r="Y84"/>
      <c r="Z84"/>
    </row>
    <row r="85" spans="17:26" ht="14.5" x14ac:dyDescent="0.35">
      <c r="R85"/>
      <c r="S85"/>
      <c r="T85"/>
      <c r="U85"/>
      <c r="V85"/>
      <c r="W85"/>
      <c r="X85"/>
      <c r="Y85"/>
      <c r="Z85"/>
    </row>
    <row r="87" spans="17:26" x14ac:dyDescent="0.3">
      <c r="S87" s="8"/>
      <c r="T87" s="8"/>
      <c r="U87" s="8"/>
      <c r="V87" s="8"/>
      <c r="W87" s="8"/>
      <c r="X87" s="8"/>
      <c r="Y87" s="8"/>
      <c r="Z87" s="8"/>
    </row>
  </sheetData>
  <mergeCells count="10">
    <mergeCell ref="A1:I1"/>
    <mergeCell ref="A2:I2"/>
    <mergeCell ref="A4:A6"/>
    <mergeCell ref="B4:B6"/>
    <mergeCell ref="C4:H4"/>
    <mergeCell ref="I4:I6"/>
    <mergeCell ref="C5:E5"/>
    <mergeCell ref="F5:G5"/>
    <mergeCell ref="H5:H6"/>
    <mergeCell ref="A3:I3"/>
  </mergeCells>
  <pageMargins left="0.99" right="0.7" top="0.4" bottom="0.48" header="0.3" footer="0.3"/>
  <pageSetup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1:AA81"/>
  <sheetViews>
    <sheetView showGridLines="0" view="pageBreakPreview" topLeftCell="A2" zoomScale="145" zoomScaleNormal="100" zoomScaleSheetLayoutView="145" workbookViewId="0">
      <selection activeCell="D9" sqref="D9:K41"/>
    </sheetView>
  </sheetViews>
  <sheetFormatPr defaultColWidth="9.1796875" defaultRowHeight="14" x14ac:dyDescent="0.3"/>
  <cols>
    <col min="1" max="1" width="3" style="10" customWidth="1"/>
    <col min="2" max="2" width="2.54296875" style="10" customWidth="1"/>
    <col min="3" max="3" width="19.453125" style="10" customWidth="1"/>
    <col min="4" max="4" width="9.7265625" style="10" customWidth="1"/>
    <col min="5" max="5" width="10" style="10" bestFit="1" customWidth="1"/>
    <col min="6" max="6" width="8.1796875" style="10" bestFit="1" customWidth="1"/>
    <col min="7" max="7" width="6.26953125" style="10" customWidth="1"/>
    <col min="8" max="8" width="7.54296875" style="10" bestFit="1" customWidth="1"/>
    <col min="9" max="9" width="8.1796875" style="10" bestFit="1" customWidth="1"/>
    <col min="10" max="10" width="7.54296875" style="10" customWidth="1"/>
    <col min="11" max="11" width="10.81640625" style="10" customWidth="1"/>
    <col min="12" max="12" width="9.1796875" style="10"/>
    <col min="13" max="13" width="7" style="40" hidden="1" customWidth="1"/>
    <col min="14" max="14" width="9" style="40" hidden="1" customWidth="1"/>
    <col min="15" max="19" width="9.1796875" style="10"/>
    <col min="20" max="20" width="9.26953125" style="10" bestFit="1" customWidth="1"/>
    <col min="21" max="23" width="9.7265625" style="10" bestFit="1" customWidth="1"/>
    <col min="24" max="25" width="9.26953125" style="10" bestFit="1" customWidth="1"/>
    <col min="26" max="26" width="14" style="10" bestFit="1" customWidth="1"/>
    <col min="27" max="27" width="9.26953125" style="10" bestFit="1" customWidth="1"/>
    <col min="28" max="16384" width="9.1796875" style="10"/>
  </cols>
  <sheetData>
    <row r="1" spans="1:26" x14ac:dyDescent="0.3">
      <c r="A1" s="425" t="str">
        <f>'2.2'!A1:I1</f>
        <v>International Investment Position of Pakistan 2024</v>
      </c>
      <c r="B1" s="425"/>
      <c r="C1" s="425"/>
      <c r="D1" s="425"/>
      <c r="E1" s="425"/>
      <c r="F1" s="425"/>
      <c r="G1" s="425"/>
      <c r="H1" s="425"/>
      <c r="I1" s="425"/>
      <c r="J1" s="425"/>
      <c r="K1" s="425"/>
    </row>
    <row r="2" spans="1:26" ht="3" customHeight="1" x14ac:dyDescent="0.3">
      <c r="A2" s="35"/>
      <c r="B2" s="35"/>
      <c r="C2" s="35"/>
      <c r="D2" s="35"/>
      <c r="E2" s="35"/>
      <c r="F2" s="35"/>
      <c r="G2" s="35"/>
      <c r="H2" s="35"/>
      <c r="I2" s="35"/>
    </row>
    <row r="3" spans="1:26" x14ac:dyDescent="0.3">
      <c r="A3" s="407" t="s">
        <v>237</v>
      </c>
      <c r="B3" s="407"/>
      <c r="C3" s="407"/>
      <c r="D3" s="407"/>
      <c r="E3" s="407"/>
      <c r="F3" s="407"/>
      <c r="G3" s="407"/>
      <c r="H3" s="407"/>
      <c r="I3" s="407"/>
      <c r="J3" s="407"/>
      <c r="K3" s="407"/>
    </row>
    <row r="4" spans="1:26" ht="11.25" customHeight="1" x14ac:dyDescent="0.3">
      <c r="A4" s="417" t="s">
        <v>39</v>
      </c>
      <c r="B4" s="417"/>
      <c r="C4" s="417"/>
      <c r="D4" s="424"/>
      <c r="E4" s="424"/>
      <c r="F4" s="424"/>
      <c r="G4" s="424"/>
      <c r="H4" s="424"/>
      <c r="I4" s="424"/>
      <c r="J4" s="424"/>
      <c r="K4" s="417"/>
    </row>
    <row r="5" spans="1:26" ht="14.25" customHeight="1" x14ac:dyDescent="0.35">
      <c r="A5" s="373" t="s">
        <v>63</v>
      </c>
      <c r="B5" s="373"/>
      <c r="C5" s="374"/>
      <c r="D5" s="379" t="str">
        <f>'2.1'!D4</f>
        <v>Stock as on
31-12-2023</v>
      </c>
      <c r="E5" s="383" t="s">
        <v>41</v>
      </c>
      <c r="F5" s="396"/>
      <c r="G5" s="396"/>
      <c r="H5" s="396"/>
      <c r="I5" s="396"/>
      <c r="J5" s="397"/>
      <c r="K5" s="379" t="str">
        <f>'2.1'!K4</f>
        <v>Stock as on
31-12-2024</v>
      </c>
      <c r="R5"/>
      <c r="S5"/>
      <c r="T5"/>
      <c r="U5"/>
      <c r="V5"/>
      <c r="W5"/>
      <c r="X5"/>
      <c r="Y5"/>
      <c r="Z5"/>
    </row>
    <row r="6" spans="1:26" ht="14.25" customHeight="1" x14ac:dyDescent="0.35">
      <c r="A6" s="375"/>
      <c r="B6" s="375"/>
      <c r="C6" s="376"/>
      <c r="D6" s="380"/>
      <c r="E6" s="398" t="s">
        <v>42</v>
      </c>
      <c r="F6" s="388"/>
      <c r="G6" s="399"/>
      <c r="H6" s="400" t="s">
        <v>43</v>
      </c>
      <c r="I6" s="401"/>
      <c r="J6" s="393" t="s">
        <v>44</v>
      </c>
      <c r="K6" s="380"/>
      <c r="R6"/>
      <c r="S6"/>
      <c r="T6"/>
      <c r="U6"/>
      <c r="V6"/>
      <c r="W6"/>
      <c r="X6"/>
      <c r="Y6"/>
      <c r="Z6"/>
    </row>
    <row r="7" spans="1:26" ht="36.75" customHeight="1" x14ac:dyDescent="0.35">
      <c r="A7" s="377"/>
      <c r="B7" s="377"/>
      <c r="C7" s="378"/>
      <c r="D7" s="381"/>
      <c r="E7" s="36" t="s">
        <v>45</v>
      </c>
      <c r="F7" s="36" t="s">
        <v>46</v>
      </c>
      <c r="G7" s="36" t="s">
        <v>47</v>
      </c>
      <c r="H7" s="36" t="s">
        <v>48</v>
      </c>
      <c r="I7" s="36" t="s">
        <v>49</v>
      </c>
      <c r="J7" s="395"/>
      <c r="K7" s="381"/>
      <c r="R7"/>
      <c r="S7"/>
      <c r="T7"/>
      <c r="U7"/>
      <c r="V7"/>
      <c r="W7"/>
      <c r="X7"/>
      <c r="Y7"/>
      <c r="Z7"/>
    </row>
    <row r="8" spans="1:26" ht="14.5" x14ac:dyDescent="0.35">
      <c r="A8" s="29"/>
      <c r="B8" s="29"/>
      <c r="C8" s="29"/>
      <c r="D8" s="29"/>
      <c r="E8" s="29"/>
      <c r="F8" s="29"/>
      <c r="G8" s="29"/>
      <c r="H8" s="29"/>
      <c r="I8" s="29"/>
      <c r="J8" s="29"/>
      <c r="K8" s="29"/>
      <c r="R8"/>
      <c r="S8"/>
      <c r="T8"/>
      <c r="U8"/>
      <c r="V8"/>
      <c r="W8"/>
      <c r="X8"/>
      <c r="Y8"/>
      <c r="Z8"/>
    </row>
    <row r="9" spans="1:26" ht="14.5" x14ac:dyDescent="0.35">
      <c r="A9" s="43" t="s">
        <v>64</v>
      </c>
      <c r="B9" s="1"/>
      <c r="C9" s="2"/>
      <c r="D9" s="202">
        <v>2.8673000000000002</v>
      </c>
      <c r="E9" s="202">
        <v>0</v>
      </c>
      <c r="F9" s="202">
        <v>1.47E-2</v>
      </c>
      <c r="G9" s="202">
        <v>-1.47E-2</v>
      </c>
      <c r="H9" s="202">
        <v>3.7499999999999999E-2</v>
      </c>
      <c r="I9" s="202">
        <v>1.2000000000001419E-3</v>
      </c>
      <c r="J9" s="202">
        <v>-0.43020000000000003</v>
      </c>
      <c r="K9" s="202">
        <v>2.4611000000000001</v>
      </c>
      <c r="L9" s="8"/>
      <c r="M9" s="24"/>
      <c r="O9" s="8"/>
      <c r="R9"/>
      <c r="S9"/>
      <c r="T9"/>
      <c r="U9"/>
      <c r="V9"/>
      <c r="W9"/>
      <c r="X9"/>
      <c r="Y9"/>
      <c r="Z9"/>
    </row>
    <row r="10" spans="1:26" ht="14.5" x14ac:dyDescent="0.35">
      <c r="A10" s="1"/>
      <c r="B10" s="43" t="s">
        <v>65</v>
      </c>
      <c r="C10" s="2"/>
      <c r="D10" s="202">
        <v>0.61640000000000006</v>
      </c>
      <c r="E10" s="202">
        <v>0</v>
      </c>
      <c r="F10" s="202">
        <v>0</v>
      </c>
      <c r="G10" s="202">
        <v>0</v>
      </c>
      <c r="H10" s="202">
        <v>0</v>
      </c>
      <c r="I10" s="202">
        <v>-6.9999999999998536E-4</v>
      </c>
      <c r="J10" s="202">
        <v>-0.26379999999999998</v>
      </c>
      <c r="K10" s="202">
        <v>0.35189999999999999</v>
      </c>
      <c r="L10" s="8"/>
      <c r="M10" s="24"/>
      <c r="O10" s="8"/>
      <c r="R10"/>
      <c r="S10"/>
      <c r="T10"/>
      <c r="U10"/>
      <c r="V10"/>
      <c r="W10"/>
      <c r="X10"/>
      <c r="Y10"/>
      <c r="Z10"/>
    </row>
    <row r="11" spans="1:26" ht="14.5" x14ac:dyDescent="0.35">
      <c r="A11" s="1"/>
      <c r="B11" s="1"/>
      <c r="C11" s="44" t="s">
        <v>129</v>
      </c>
      <c r="D11" s="203">
        <v>0.61640000000000006</v>
      </c>
      <c r="E11" s="203">
        <v>0</v>
      </c>
      <c r="F11" s="203">
        <v>0</v>
      </c>
      <c r="G11" s="203">
        <v>0</v>
      </c>
      <c r="H11" s="203">
        <v>0</v>
      </c>
      <c r="I11" s="203">
        <v>-6.9999999999998536E-4</v>
      </c>
      <c r="J11" s="203">
        <v>-0.26379999999999998</v>
      </c>
      <c r="K11" s="203">
        <v>0.35189999999999999</v>
      </c>
      <c r="L11" s="8"/>
      <c r="M11" s="24"/>
      <c r="O11" s="8"/>
      <c r="R11"/>
      <c r="S11"/>
      <c r="T11"/>
      <c r="U11"/>
      <c r="V11"/>
      <c r="W11"/>
      <c r="X11"/>
      <c r="Y11"/>
      <c r="Z11"/>
    </row>
    <row r="12" spans="1:26" ht="14.5" x14ac:dyDescent="0.35">
      <c r="A12" s="1"/>
      <c r="B12" s="1"/>
      <c r="C12" s="44" t="s">
        <v>72</v>
      </c>
      <c r="D12" s="203">
        <v>0</v>
      </c>
      <c r="E12" s="203">
        <v>0</v>
      </c>
      <c r="F12" s="203">
        <v>0</v>
      </c>
      <c r="G12" s="203">
        <v>0</v>
      </c>
      <c r="H12" s="203">
        <v>0</v>
      </c>
      <c r="I12" s="203">
        <v>0</v>
      </c>
      <c r="J12" s="203">
        <v>0</v>
      </c>
      <c r="K12" s="203">
        <v>0</v>
      </c>
      <c r="L12" s="8"/>
      <c r="M12" s="24"/>
      <c r="O12" s="8"/>
      <c r="R12"/>
      <c r="S12"/>
      <c r="T12"/>
      <c r="U12"/>
      <c r="V12"/>
      <c r="W12"/>
      <c r="X12"/>
      <c r="Y12"/>
      <c r="Z12"/>
    </row>
    <row r="13" spans="1:26" ht="14.5" x14ac:dyDescent="0.35">
      <c r="A13" s="1"/>
      <c r="B13" s="1"/>
      <c r="C13" s="44" t="s">
        <v>73</v>
      </c>
      <c r="D13" s="203">
        <v>0</v>
      </c>
      <c r="E13" s="203">
        <v>0</v>
      </c>
      <c r="F13" s="203">
        <v>0</v>
      </c>
      <c r="G13" s="203">
        <v>0</v>
      </c>
      <c r="H13" s="203">
        <v>0</v>
      </c>
      <c r="I13" s="203">
        <v>0</v>
      </c>
      <c r="J13" s="203">
        <v>0</v>
      </c>
      <c r="K13" s="203">
        <v>0</v>
      </c>
      <c r="L13" s="8"/>
      <c r="M13" s="24"/>
      <c r="O13" s="8"/>
      <c r="R13"/>
      <c r="S13"/>
      <c r="T13"/>
      <c r="U13"/>
      <c r="V13"/>
      <c r="W13"/>
      <c r="X13"/>
      <c r="Y13"/>
      <c r="Z13"/>
    </row>
    <row r="14" spans="1:26" ht="14.5" x14ac:dyDescent="0.35">
      <c r="A14" s="1"/>
      <c r="B14" s="1"/>
      <c r="C14" s="44" t="s">
        <v>67</v>
      </c>
      <c r="D14" s="203">
        <v>0</v>
      </c>
      <c r="E14" s="203">
        <v>0</v>
      </c>
      <c r="F14" s="203">
        <v>0</v>
      </c>
      <c r="G14" s="203">
        <v>0</v>
      </c>
      <c r="H14" s="203">
        <v>0</v>
      </c>
      <c r="I14" s="203">
        <v>0</v>
      </c>
      <c r="J14" s="203">
        <v>0</v>
      </c>
      <c r="K14" s="203">
        <v>0</v>
      </c>
      <c r="L14" s="8"/>
      <c r="M14" s="24"/>
      <c r="O14" s="8"/>
      <c r="R14"/>
      <c r="S14"/>
      <c r="T14"/>
      <c r="U14"/>
      <c r="V14"/>
      <c r="W14"/>
      <c r="X14"/>
      <c r="Y14"/>
      <c r="Z14"/>
    </row>
    <row r="15" spans="1:26" ht="14.5" x14ac:dyDescent="0.35">
      <c r="A15" s="1"/>
      <c r="B15" s="1"/>
      <c r="C15" s="44" t="s">
        <v>75</v>
      </c>
      <c r="D15" s="203">
        <v>0</v>
      </c>
      <c r="E15" s="203">
        <v>0</v>
      </c>
      <c r="F15" s="203">
        <v>0</v>
      </c>
      <c r="G15" s="203">
        <v>0</v>
      </c>
      <c r="H15" s="203">
        <v>0</v>
      </c>
      <c r="I15" s="203">
        <v>0</v>
      </c>
      <c r="J15" s="203">
        <v>0</v>
      </c>
      <c r="K15" s="203">
        <v>0</v>
      </c>
      <c r="L15" s="8"/>
      <c r="M15" s="24"/>
      <c r="O15" s="8"/>
      <c r="R15"/>
      <c r="S15"/>
      <c r="T15"/>
      <c r="U15"/>
      <c r="V15"/>
      <c r="W15"/>
      <c r="X15"/>
      <c r="Y15"/>
      <c r="Z15"/>
    </row>
    <row r="16" spans="1:26" ht="14.5" x14ac:dyDescent="0.35">
      <c r="A16" s="1"/>
      <c r="B16" s="1"/>
      <c r="C16" s="2"/>
      <c r="D16" s="203"/>
      <c r="E16" s="203"/>
      <c r="F16" s="203"/>
      <c r="G16" s="203"/>
      <c r="H16" s="203"/>
      <c r="I16" s="203"/>
      <c r="J16" s="203"/>
      <c r="K16" s="203"/>
      <c r="L16" s="8"/>
      <c r="M16" s="24"/>
      <c r="O16" s="8"/>
      <c r="R16"/>
      <c r="S16"/>
      <c r="T16"/>
      <c r="U16"/>
      <c r="V16"/>
      <c r="W16"/>
      <c r="X16"/>
      <c r="Y16"/>
      <c r="Z16"/>
    </row>
    <row r="17" spans="1:26" ht="14.5" x14ac:dyDescent="0.35">
      <c r="A17" s="1"/>
      <c r="B17" s="43" t="s">
        <v>76</v>
      </c>
      <c r="C17" s="65"/>
      <c r="D17" s="202">
        <v>2.2509000000000001</v>
      </c>
      <c r="E17" s="202">
        <v>0</v>
      </c>
      <c r="F17" s="202">
        <v>1.47E-2</v>
      </c>
      <c r="G17" s="202">
        <v>-1.47E-2</v>
      </c>
      <c r="H17" s="202">
        <v>3.7499999999999999E-2</v>
      </c>
      <c r="I17" s="202">
        <v>1.9000000000001273E-3</v>
      </c>
      <c r="J17" s="202">
        <v>-0.16640000000000002</v>
      </c>
      <c r="K17" s="202">
        <v>2.1092</v>
      </c>
      <c r="L17" s="8"/>
      <c r="M17" s="24"/>
      <c r="O17" s="8"/>
      <c r="R17"/>
      <c r="S17"/>
      <c r="T17"/>
      <c r="U17"/>
      <c r="V17"/>
      <c r="W17"/>
      <c r="X17"/>
      <c r="Y17"/>
      <c r="Z17"/>
    </row>
    <row r="18" spans="1:26" ht="14.5" x14ac:dyDescent="0.35">
      <c r="A18" s="1"/>
      <c r="B18" s="1"/>
      <c r="C18" s="44" t="s">
        <v>78</v>
      </c>
      <c r="D18" s="203">
        <v>2.1919</v>
      </c>
      <c r="E18" s="203">
        <v>0</v>
      </c>
      <c r="F18" s="203">
        <v>1.47E-2</v>
      </c>
      <c r="G18" s="203">
        <v>-1.47E-2</v>
      </c>
      <c r="H18" s="203">
        <v>3.7499999999999999E-2</v>
      </c>
      <c r="I18" s="203">
        <v>1.2000000000001211E-3</v>
      </c>
      <c r="J18" s="203">
        <v>-0.16640000000000002</v>
      </c>
      <c r="K18" s="203">
        <v>2.0495000000000001</v>
      </c>
      <c r="L18" s="8"/>
      <c r="M18" s="24"/>
      <c r="O18" s="8"/>
      <c r="R18"/>
      <c r="S18"/>
      <c r="T18"/>
      <c r="U18"/>
      <c r="V18"/>
      <c r="W18"/>
      <c r="X18"/>
      <c r="Y18"/>
      <c r="Z18"/>
    </row>
    <row r="19" spans="1:26" ht="14.5" x14ac:dyDescent="0.35">
      <c r="A19" s="1"/>
      <c r="B19" s="1"/>
      <c r="C19" s="44" t="s">
        <v>130</v>
      </c>
      <c r="D19" s="203">
        <v>5.8999999999999997E-2</v>
      </c>
      <c r="E19" s="203">
        <v>0</v>
      </c>
      <c r="F19" s="203">
        <v>0</v>
      </c>
      <c r="G19" s="203">
        <v>0</v>
      </c>
      <c r="H19" s="203">
        <v>0</v>
      </c>
      <c r="I19" s="203">
        <v>7.0000000000000617E-4</v>
      </c>
      <c r="J19" s="203">
        <v>0</v>
      </c>
      <c r="K19" s="203">
        <v>5.9700000000000003E-2</v>
      </c>
      <c r="L19" s="8"/>
      <c r="M19" s="24"/>
      <c r="O19" s="8"/>
      <c r="R19"/>
      <c r="S19"/>
      <c r="T19"/>
      <c r="U19"/>
      <c r="V19"/>
      <c r="W19"/>
      <c r="X19"/>
      <c r="Y19"/>
      <c r="Z19"/>
    </row>
    <row r="20" spans="1:26" ht="14.5" x14ac:dyDescent="0.35">
      <c r="A20" s="1"/>
      <c r="B20" s="1"/>
      <c r="C20" s="44" t="s">
        <v>75</v>
      </c>
      <c r="D20" s="203">
        <v>0</v>
      </c>
      <c r="E20" s="203">
        <v>0</v>
      </c>
      <c r="F20" s="203">
        <v>0</v>
      </c>
      <c r="G20" s="203">
        <v>0</v>
      </c>
      <c r="H20" s="203">
        <v>0</v>
      </c>
      <c r="I20" s="203">
        <v>0</v>
      </c>
      <c r="J20" s="203">
        <v>0</v>
      </c>
      <c r="K20" s="203">
        <v>0</v>
      </c>
      <c r="L20" s="8"/>
      <c r="M20" s="24"/>
      <c r="O20" s="8"/>
      <c r="R20"/>
      <c r="S20"/>
      <c r="T20"/>
      <c r="U20"/>
      <c r="V20"/>
      <c r="W20"/>
      <c r="X20"/>
      <c r="Y20"/>
      <c r="Z20"/>
    </row>
    <row r="21" spans="1:26" ht="14.5" x14ac:dyDescent="0.35">
      <c r="A21" s="1"/>
      <c r="B21" s="1"/>
      <c r="L21" s="8"/>
      <c r="M21" s="24"/>
      <c r="O21" s="8"/>
      <c r="R21"/>
      <c r="S21"/>
      <c r="T21"/>
      <c r="U21"/>
      <c r="V21"/>
      <c r="W21"/>
      <c r="X21"/>
      <c r="Y21"/>
      <c r="Z21"/>
    </row>
    <row r="22" spans="1:26" ht="14.5" x14ac:dyDescent="0.35">
      <c r="A22" s="1"/>
      <c r="B22" s="1"/>
      <c r="C22" s="2"/>
      <c r="D22" s="203"/>
      <c r="E22" s="203"/>
      <c r="F22" s="203"/>
      <c r="G22" s="203"/>
      <c r="H22" s="203"/>
      <c r="I22" s="203"/>
      <c r="J22" s="203"/>
      <c r="K22" s="203"/>
      <c r="L22" s="8"/>
      <c r="M22" s="24"/>
      <c r="O22" s="8"/>
      <c r="R22"/>
      <c r="S22"/>
      <c r="T22"/>
      <c r="U22"/>
      <c r="V22"/>
      <c r="W22"/>
      <c r="X22"/>
      <c r="Y22"/>
      <c r="Z22"/>
    </row>
    <row r="23" spans="1:26" ht="14.5" x14ac:dyDescent="0.35">
      <c r="A23" s="43" t="s">
        <v>82</v>
      </c>
      <c r="B23" s="1"/>
      <c r="C23" s="65"/>
      <c r="D23" s="202">
        <v>326.21879999999999</v>
      </c>
      <c r="E23" s="202">
        <v>1.7226999999999999</v>
      </c>
      <c r="F23" s="202">
        <v>7.6539000000000001</v>
      </c>
      <c r="G23" s="202">
        <v>-5.9312000000000005</v>
      </c>
      <c r="H23" s="202">
        <v>15.808400000000001</v>
      </c>
      <c r="I23" s="202">
        <v>3.2639999999999914</v>
      </c>
      <c r="J23" s="202">
        <v>20.734400000000001</v>
      </c>
      <c r="K23" s="202">
        <v>376.39440000000002</v>
      </c>
      <c r="L23" s="8"/>
      <c r="M23" s="24"/>
      <c r="O23" s="8"/>
      <c r="R23"/>
      <c r="S23"/>
      <c r="T23"/>
      <c r="U23"/>
      <c r="V23"/>
      <c r="W23"/>
      <c r="X23"/>
      <c r="Y23"/>
      <c r="Z23"/>
    </row>
    <row r="24" spans="1:26" ht="14.5" x14ac:dyDescent="0.35">
      <c r="A24" s="1"/>
      <c r="B24" s="47" t="s">
        <v>83</v>
      </c>
      <c r="C24" s="65"/>
      <c r="D24" s="202">
        <v>326.19239999999996</v>
      </c>
      <c r="E24" s="202">
        <v>1.7218</v>
      </c>
      <c r="F24" s="202">
        <v>7.6539000000000001</v>
      </c>
      <c r="G24" s="202">
        <v>-5.9321000000000002</v>
      </c>
      <c r="H24" s="202">
        <v>15.808400000000001</v>
      </c>
      <c r="I24" s="202">
        <v>3.2635999999999914</v>
      </c>
      <c r="J24" s="202">
        <v>20.739699999999999</v>
      </c>
      <c r="K24" s="202">
        <v>376.37200000000001</v>
      </c>
      <c r="L24" s="8"/>
      <c r="M24" s="24"/>
      <c r="O24" s="8"/>
      <c r="R24"/>
      <c r="Y24"/>
    </row>
    <row r="25" spans="1:26" ht="14.5" x14ac:dyDescent="0.35">
      <c r="A25" s="1"/>
      <c r="B25" s="1"/>
      <c r="C25" s="44" t="s">
        <v>84</v>
      </c>
      <c r="D25" s="203">
        <v>177.21340000000001</v>
      </c>
      <c r="E25" s="204">
        <v>1.7218</v>
      </c>
      <c r="F25" s="203">
        <v>4.6100000000000003</v>
      </c>
      <c r="G25" s="203">
        <v>-2.8882000000000003</v>
      </c>
      <c r="H25" s="203">
        <v>0</v>
      </c>
      <c r="I25" s="203">
        <v>1.2946000000000057</v>
      </c>
      <c r="J25" s="203">
        <v>0.72679999999999989</v>
      </c>
      <c r="K25" s="203">
        <v>176.3466</v>
      </c>
      <c r="L25" s="8"/>
      <c r="M25" s="24"/>
      <c r="O25" s="8"/>
      <c r="R25"/>
      <c r="S25"/>
      <c r="T25"/>
      <c r="U25"/>
      <c r="V25"/>
      <c r="W25"/>
      <c r="X25"/>
      <c r="Y25"/>
      <c r="Z25"/>
    </row>
    <row r="26" spans="1:26" ht="14.5" x14ac:dyDescent="0.35">
      <c r="A26" s="1"/>
      <c r="B26" s="1"/>
      <c r="C26" s="48" t="s">
        <v>85</v>
      </c>
      <c r="D26" s="203">
        <v>141.2577</v>
      </c>
      <c r="E26" s="204">
        <v>0</v>
      </c>
      <c r="F26" s="203">
        <v>0</v>
      </c>
      <c r="G26" s="203">
        <v>0</v>
      </c>
      <c r="H26" s="203">
        <v>15.808400000000001</v>
      </c>
      <c r="I26" s="203">
        <v>1.8776999999999857</v>
      </c>
      <c r="J26" s="203">
        <v>19.9316</v>
      </c>
      <c r="K26" s="203">
        <v>195.1754</v>
      </c>
      <c r="L26" s="8"/>
      <c r="M26" s="24"/>
      <c r="O26" s="8"/>
      <c r="R26"/>
      <c r="S26"/>
      <c r="T26"/>
      <c r="U26"/>
      <c r="V26"/>
      <c r="W26"/>
      <c r="X26"/>
      <c r="Y26"/>
      <c r="Z26"/>
    </row>
    <row r="27" spans="1:26" ht="14.5" x14ac:dyDescent="0.35">
      <c r="A27" s="1"/>
      <c r="B27" s="1"/>
      <c r="C27" s="44" t="s">
        <v>90</v>
      </c>
      <c r="D27" s="203">
        <v>4.7126999999999999</v>
      </c>
      <c r="E27" s="204">
        <v>0</v>
      </c>
      <c r="F27" s="203">
        <v>0</v>
      </c>
      <c r="G27" s="203">
        <v>0</v>
      </c>
      <c r="H27" s="203">
        <v>0</v>
      </c>
      <c r="I27" s="203">
        <v>5.600000000000005E-2</v>
      </c>
      <c r="J27" s="203">
        <v>8.1299999999999997E-2</v>
      </c>
      <c r="K27" s="203">
        <v>4.8499999999999996</v>
      </c>
      <c r="L27" s="8"/>
      <c r="M27" s="24"/>
      <c r="O27" s="8"/>
      <c r="R27"/>
      <c r="S27"/>
      <c r="T27"/>
      <c r="U27"/>
      <c r="V27"/>
      <c r="W27"/>
      <c r="X27"/>
      <c r="Y27"/>
      <c r="Z27"/>
    </row>
    <row r="28" spans="1:26" ht="14.5" x14ac:dyDescent="0.35">
      <c r="A28" s="1"/>
      <c r="B28" s="1"/>
      <c r="C28" s="44" t="s">
        <v>88</v>
      </c>
      <c r="D28" s="203">
        <v>3.0085999999999999</v>
      </c>
      <c r="E28" s="204">
        <v>0</v>
      </c>
      <c r="F28" s="203">
        <v>3.0438999999999998</v>
      </c>
      <c r="G28" s="203">
        <v>-3.0438999999999998</v>
      </c>
      <c r="H28" s="203">
        <v>0</v>
      </c>
      <c r="I28" s="203">
        <v>3.5299999999999887E-2</v>
      </c>
      <c r="J28" s="203">
        <v>0</v>
      </c>
      <c r="K28" s="203">
        <v>0</v>
      </c>
      <c r="L28" s="8"/>
      <c r="M28" s="24"/>
      <c r="O28" s="8"/>
      <c r="R28"/>
      <c r="S28"/>
      <c r="T28"/>
      <c r="U28"/>
      <c r="V28"/>
      <c r="W28"/>
      <c r="X28"/>
      <c r="Y28"/>
      <c r="Z28"/>
    </row>
    <row r="29" spans="1:26" ht="14.5" x14ac:dyDescent="0.35">
      <c r="A29" s="1"/>
      <c r="B29" s="1"/>
      <c r="C29" s="44" t="s">
        <v>75</v>
      </c>
      <c r="D29" s="203">
        <v>0</v>
      </c>
      <c r="E29" s="204">
        <v>0</v>
      </c>
      <c r="F29" s="203">
        <v>0</v>
      </c>
      <c r="G29" s="203">
        <v>0</v>
      </c>
      <c r="H29" s="203">
        <v>0</v>
      </c>
      <c r="I29" s="203">
        <v>0</v>
      </c>
      <c r="J29" s="203">
        <v>0</v>
      </c>
      <c r="K29" s="203">
        <v>0</v>
      </c>
      <c r="L29" s="8"/>
      <c r="M29" s="24"/>
      <c r="O29" s="8"/>
      <c r="R29"/>
      <c r="S29"/>
      <c r="T29"/>
      <c r="U29"/>
      <c r="V29"/>
      <c r="W29"/>
      <c r="X29"/>
      <c r="Y29"/>
      <c r="Z29"/>
    </row>
    <row r="30" spans="1:26" ht="14.5" x14ac:dyDescent="0.35">
      <c r="A30" s="1"/>
      <c r="B30" s="1"/>
      <c r="C30" s="2"/>
      <c r="D30" s="203"/>
      <c r="E30" s="203"/>
      <c r="F30" s="203"/>
      <c r="G30" s="203"/>
      <c r="H30" s="203"/>
      <c r="I30" s="203"/>
      <c r="J30" s="203"/>
      <c r="K30" s="203"/>
      <c r="L30" s="8"/>
      <c r="M30" s="24"/>
      <c r="O30" s="8"/>
      <c r="R30"/>
      <c r="S30"/>
      <c r="T30"/>
      <c r="U30"/>
      <c r="V30"/>
      <c r="W30"/>
      <c r="X30"/>
      <c r="Y30"/>
      <c r="Z30"/>
    </row>
    <row r="31" spans="1:26" ht="14.5" x14ac:dyDescent="0.35">
      <c r="A31" s="1"/>
      <c r="B31" s="47" t="s">
        <v>91</v>
      </c>
      <c r="C31" s="2"/>
      <c r="D31" s="205">
        <v>2.64E-2</v>
      </c>
      <c r="E31" s="206">
        <v>8.9999999999999998E-4</v>
      </c>
      <c r="F31" s="206">
        <v>0</v>
      </c>
      <c r="G31" s="206">
        <v>8.9999999999999998E-4</v>
      </c>
      <c r="H31" s="206">
        <v>0</v>
      </c>
      <c r="I31" s="206">
        <v>4.0000000000000105E-4</v>
      </c>
      <c r="J31" s="206">
        <v>-5.3000000000000026E-3</v>
      </c>
      <c r="K31" s="205">
        <v>2.24E-2</v>
      </c>
      <c r="L31" s="8"/>
      <c r="M31" s="24"/>
      <c r="O31" s="8"/>
      <c r="R31"/>
      <c r="S31"/>
      <c r="T31"/>
      <c r="U31"/>
      <c r="V31"/>
      <c r="W31"/>
      <c r="X31"/>
      <c r="Y31"/>
      <c r="Z31"/>
    </row>
    <row r="32" spans="1:26" ht="14.5" x14ac:dyDescent="0.35">
      <c r="A32" s="1"/>
      <c r="B32" s="1"/>
      <c r="C32" s="44" t="s">
        <v>141</v>
      </c>
      <c r="D32" s="207">
        <v>2.4199999999999999E-2</v>
      </c>
      <c r="E32" s="203">
        <v>0</v>
      </c>
      <c r="F32" s="203">
        <v>0</v>
      </c>
      <c r="G32" s="203">
        <v>0</v>
      </c>
      <c r="H32" s="203">
        <v>0</v>
      </c>
      <c r="I32" s="203">
        <v>3.0000000000000165E-4</v>
      </c>
      <c r="J32" s="203">
        <v>-2.4500000000000001E-2</v>
      </c>
      <c r="K32" s="207">
        <v>0</v>
      </c>
      <c r="L32" s="8"/>
      <c r="M32" s="24"/>
      <c r="O32" s="8"/>
      <c r="R32"/>
      <c r="S32"/>
      <c r="T32"/>
      <c r="U32"/>
      <c r="V32"/>
      <c r="W32"/>
      <c r="X32"/>
      <c r="Y32"/>
      <c r="Z32"/>
    </row>
    <row r="33" spans="1:27" ht="14.5" x14ac:dyDescent="0.35">
      <c r="A33" s="1"/>
      <c r="B33" s="1"/>
      <c r="C33" s="44" t="s">
        <v>92</v>
      </c>
      <c r="D33" s="203">
        <v>2.2000000000000001E-3</v>
      </c>
      <c r="E33" s="203">
        <v>0</v>
      </c>
      <c r="F33" s="203">
        <v>0</v>
      </c>
      <c r="G33" s="203">
        <v>0</v>
      </c>
      <c r="H33" s="203">
        <v>0</v>
      </c>
      <c r="I33" s="203">
        <v>0</v>
      </c>
      <c r="J33" s="203">
        <v>-2.2000000000000001E-3</v>
      </c>
      <c r="K33" s="203">
        <v>0</v>
      </c>
      <c r="L33" s="8"/>
      <c r="M33" s="24"/>
      <c r="O33" s="8"/>
      <c r="S33"/>
      <c r="T33"/>
      <c r="U33"/>
      <c r="V33"/>
      <c r="W33"/>
      <c r="X33"/>
      <c r="Y33"/>
      <c r="Z33"/>
    </row>
    <row r="34" spans="1:27" ht="14.5" x14ac:dyDescent="0.35">
      <c r="A34" s="1"/>
      <c r="B34" s="1"/>
      <c r="C34" s="44" t="s">
        <v>276</v>
      </c>
      <c r="D34" s="207">
        <v>0</v>
      </c>
      <c r="E34" s="203">
        <v>0</v>
      </c>
      <c r="F34" s="203">
        <v>0</v>
      </c>
      <c r="G34" s="203">
        <v>0</v>
      </c>
      <c r="H34" s="203">
        <v>0</v>
      </c>
      <c r="I34" s="203">
        <v>0</v>
      </c>
      <c r="J34" s="203">
        <v>0</v>
      </c>
      <c r="K34" s="207">
        <v>0</v>
      </c>
      <c r="L34" s="8"/>
      <c r="M34" s="24"/>
      <c r="O34" s="8"/>
      <c r="T34" s="41"/>
      <c r="U34" s="41"/>
      <c r="V34" s="41"/>
      <c r="W34" s="41"/>
      <c r="X34" s="41"/>
      <c r="Y34"/>
      <c r="Z34" s="41"/>
      <c r="AA34" s="41"/>
    </row>
    <row r="35" spans="1:27" x14ac:dyDescent="0.3">
      <c r="A35" s="1"/>
      <c r="B35" s="1"/>
      <c r="C35" s="44" t="s">
        <v>301</v>
      </c>
      <c r="D35" s="207">
        <v>0</v>
      </c>
      <c r="E35" s="203">
        <v>0</v>
      </c>
      <c r="F35" s="203">
        <v>0</v>
      </c>
      <c r="G35" s="203">
        <v>0</v>
      </c>
      <c r="H35" s="203">
        <v>0</v>
      </c>
      <c r="I35" s="203">
        <v>0</v>
      </c>
      <c r="J35" s="203">
        <v>0</v>
      </c>
      <c r="K35" s="207">
        <v>0</v>
      </c>
      <c r="L35" s="8"/>
      <c r="M35" s="24"/>
      <c r="O35" s="8"/>
    </row>
    <row r="36" spans="1:27" x14ac:dyDescent="0.3">
      <c r="A36" s="1"/>
      <c r="B36" s="1"/>
      <c r="C36" s="44" t="s">
        <v>290</v>
      </c>
      <c r="D36" s="207">
        <v>0</v>
      </c>
      <c r="E36" s="203">
        <v>0</v>
      </c>
      <c r="F36" s="203">
        <v>0</v>
      </c>
      <c r="G36" s="203">
        <v>0</v>
      </c>
      <c r="H36" s="203">
        <v>0</v>
      </c>
      <c r="I36" s="203">
        <v>0</v>
      </c>
      <c r="J36" s="203">
        <v>0</v>
      </c>
      <c r="K36" s="207">
        <v>0</v>
      </c>
      <c r="L36" s="8"/>
      <c r="M36" s="24"/>
      <c r="O36" s="8"/>
    </row>
    <row r="37" spans="1:27" x14ac:dyDescent="0.3">
      <c r="A37" s="1"/>
      <c r="B37" s="1"/>
      <c r="C37" s="44" t="s">
        <v>75</v>
      </c>
      <c r="D37" s="207">
        <v>0</v>
      </c>
      <c r="E37" s="203">
        <v>8.9999999999999998E-4</v>
      </c>
      <c r="F37" s="203">
        <v>0</v>
      </c>
      <c r="G37" s="203">
        <v>8.9999999999999998E-4</v>
      </c>
      <c r="H37" s="203">
        <v>0</v>
      </c>
      <c r="I37" s="203">
        <v>9.9999999999999395E-5</v>
      </c>
      <c r="J37" s="203">
        <v>2.1399999999999999E-2</v>
      </c>
      <c r="K37" s="203">
        <v>2.24E-2</v>
      </c>
      <c r="L37" s="8"/>
      <c r="M37" s="24"/>
      <c r="O37" s="8"/>
    </row>
    <row r="38" spans="1:27" x14ac:dyDescent="0.3">
      <c r="A38" s="1"/>
      <c r="B38" s="1"/>
      <c r="C38" s="66"/>
      <c r="D38" s="203"/>
      <c r="E38" s="203"/>
      <c r="F38" s="203"/>
      <c r="G38" s="203"/>
      <c r="H38" s="203"/>
      <c r="I38" s="203"/>
      <c r="J38" s="203"/>
      <c r="K38" s="203"/>
      <c r="L38" s="8"/>
      <c r="M38" s="24"/>
      <c r="O38" s="8"/>
    </row>
    <row r="39" spans="1:27" x14ac:dyDescent="0.3">
      <c r="A39" s="1"/>
      <c r="B39" s="47" t="s">
        <v>269</v>
      </c>
      <c r="D39" s="202">
        <v>0</v>
      </c>
      <c r="E39" s="203">
        <v>0</v>
      </c>
      <c r="F39" s="203">
        <v>0</v>
      </c>
      <c r="G39" s="203">
        <v>0</v>
      </c>
      <c r="H39" s="203">
        <v>0</v>
      </c>
      <c r="I39" s="203">
        <v>0</v>
      </c>
      <c r="J39" s="203">
        <v>0</v>
      </c>
      <c r="K39" s="202">
        <v>0</v>
      </c>
      <c r="L39" s="8"/>
      <c r="M39" s="24"/>
      <c r="O39" s="8"/>
      <c r="T39" s="166"/>
      <c r="U39" s="166"/>
      <c r="V39" s="166"/>
      <c r="W39" s="166"/>
      <c r="X39" s="166"/>
      <c r="Y39" s="166"/>
      <c r="Z39" s="166"/>
      <c r="AA39" s="166"/>
    </row>
    <row r="40" spans="1:27" x14ac:dyDescent="0.3">
      <c r="A40" s="1"/>
      <c r="B40" s="1"/>
      <c r="C40" s="43"/>
      <c r="D40" s="203"/>
      <c r="E40" s="203"/>
      <c r="F40" s="203"/>
      <c r="G40" s="203"/>
      <c r="H40" s="203"/>
      <c r="I40" s="203"/>
      <c r="J40" s="203"/>
      <c r="K40" s="203"/>
      <c r="L40" s="8"/>
      <c r="M40" s="24"/>
      <c r="O40" s="8"/>
    </row>
    <row r="41" spans="1:27" ht="12" customHeight="1" x14ac:dyDescent="0.3">
      <c r="A41" s="2"/>
      <c r="B41" s="388" t="s">
        <v>61</v>
      </c>
      <c r="C41" s="388"/>
      <c r="D41" s="208">
        <v>329.08609999999999</v>
      </c>
      <c r="E41" s="209">
        <v>1.7226999999999999</v>
      </c>
      <c r="F41" s="209">
        <v>7.6686000000000005</v>
      </c>
      <c r="G41" s="209">
        <v>-5.9459000000000009</v>
      </c>
      <c r="H41" s="80">
        <v>15.8459</v>
      </c>
      <c r="I41" s="209">
        <v>3.2651999999999917</v>
      </c>
      <c r="J41" s="209">
        <v>20.304200000000002</v>
      </c>
      <c r="K41" s="208">
        <v>378.85550000000001</v>
      </c>
      <c r="L41" s="8"/>
      <c r="M41" s="24"/>
      <c r="O41" s="8"/>
    </row>
    <row r="42" spans="1:27" x14ac:dyDescent="0.3">
      <c r="A42" s="43" t="s">
        <v>277</v>
      </c>
      <c r="B42" s="2"/>
      <c r="C42" s="2" t="s">
        <v>292</v>
      </c>
      <c r="D42" s="29"/>
      <c r="E42" s="29"/>
      <c r="F42" s="29"/>
      <c r="G42" s="29"/>
      <c r="H42" s="29"/>
      <c r="I42" s="29"/>
      <c r="J42" s="68"/>
      <c r="K42" s="29"/>
    </row>
    <row r="43" spans="1:27" x14ac:dyDescent="0.3">
      <c r="A43" s="2"/>
      <c r="B43" s="32"/>
      <c r="C43" s="1" t="s">
        <v>330</v>
      </c>
      <c r="D43" s="61"/>
      <c r="E43" s="61"/>
      <c r="F43" s="61"/>
      <c r="G43" s="61"/>
      <c r="H43" s="61"/>
      <c r="I43" s="61"/>
      <c r="J43" s="61"/>
      <c r="K43" s="61"/>
    </row>
    <row r="44" spans="1:27" x14ac:dyDescent="0.3">
      <c r="A44" s="29"/>
      <c r="B44" s="29"/>
      <c r="C44" s="29"/>
      <c r="D44" s="61"/>
      <c r="E44" s="61"/>
      <c r="F44" s="61"/>
      <c r="G44" s="312">
        <v>20</v>
      </c>
      <c r="H44" s="61"/>
      <c r="I44" s="61"/>
      <c r="J44" s="61"/>
      <c r="K44" s="61"/>
    </row>
    <row r="45" spans="1:27" x14ac:dyDescent="0.3">
      <c r="D45" s="52"/>
      <c r="E45" s="52"/>
      <c r="F45" s="52"/>
      <c r="G45" s="52"/>
      <c r="H45" s="52"/>
      <c r="I45" s="52"/>
      <c r="J45" s="52"/>
      <c r="K45" s="52"/>
    </row>
    <row r="46" spans="1:27" x14ac:dyDescent="0.3">
      <c r="D46" s="8"/>
      <c r="E46" s="8"/>
      <c r="F46" s="8"/>
      <c r="G46" s="8"/>
      <c r="H46" s="8"/>
      <c r="I46" s="8"/>
      <c r="J46" s="8"/>
      <c r="K46" s="8"/>
      <c r="N46" s="40">
        <f>M46-M45</f>
        <v>0</v>
      </c>
      <c r="R46" s="58"/>
    </row>
    <row r="48" spans="1:27" x14ac:dyDescent="0.3">
      <c r="G48" s="22"/>
      <c r="K48" s="22"/>
    </row>
    <row r="49" spans="1:20" x14ac:dyDescent="0.3">
      <c r="D49" s="196"/>
      <c r="E49" s="196"/>
      <c r="F49" s="196"/>
      <c r="G49" s="196"/>
      <c r="H49" s="196"/>
      <c r="I49" s="196"/>
      <c r="J49" s="196"/>
      <c r="K49" s="196"/>
      <c r="L49" s="8"/>
      <c r="M49" s="8"/>
      <c r="N49" s="8"/>
      <c r="O49" s="8"/>
      <c r="P49" s="8"/>
      <c r="Q49" s="8"/>
      <c r="R49" s="8"/>
      <c r="S49" s="8"/>
      <c r="T49" s="8"/>
    </row>
    <row r="50" spans="1:20" x14ac:dyDescent="0.3">
      <c r="D50" s="196"/>
      <c r="E50" s="196"/>
      <c r="F50" s="196"/>
      <c r="G50" s="196"/>
      <c r="H50" s="196"/>
      <c r="I50" s="196"/>
      <c r="J50" s="196"/>
      <c r="K50" s="196"/>
      <c r="L50" s="8"/>
      <c r="M50" s="8"/>
      <c r="N50" s="8"/>
      <c r="O50" s="8"/>
      <c r="P50" s="8"/>
      <c r="Q50" s="8"/>
      <c r="R50" s="8"/>
      <c r="S50" s="8"/>
    </row>
    <row r="51" spans="1:20" x14ac:dyDescent="0.3">
      <c r="D51" s="197"/>
      <c r="E51" s="197"/>
      <c r="F51" s="197"/>
      <c r="G51" s="197"/>
      <c r="H51" s="197"/>
      <c r="I51" s="197"/>
      <c r="J51" s="197"/>
      <c r="K51" s="197"/>
      <c r="L51" s="8"/>
      <c r="M51" s="8"/>
      <c r="N51" s="8"/>
      <c r="O51" s="8"/>
      <c r="P51" s="8"/>
      <c r="Q51" s="8"/>
      <c r="R51" s="8"/>
      <c r="S51" s="8"/>
    </row>
    <row r="52" spans="1:20" x14ac:dyDescent="0.3">
      <c r="D52" s="197"/>
      <c r="E52" s="197"/>
      <c r="F52" s="197"/>
      <c r="G52" s="197"/>
      <c r="H52" s="197"/>
      <c r="I52" s="197"/>
      <c r="J52" s="197"/>
      <c r="K52" s="197"/>
      <c r="L52" s="8"/>
      <c r="M52" s="8"/>
      <c r="N52" s="8"/>
      <c r="O52" s="8"/>
      <c r="P52" s="8"/>
      <c r="Q52" s="8"/>
      <c r="R52" s="8"/>
      <c r="S52" s="8"/>
    </row>
    <row r="53" spans="1:20" x14ac:dyDescent="0.3">
      <c r="D53" s="197"/>
      <c r="E53" s="197"/>
      <c r="F53" s="197"/>
      <c r="G53" s="197"/>
      <c r="H53" s="197"/>
      <c r="I53" s="197"/>
      <c r="J53" s="197"/>
      <c r="K53" s="197"/>
      <c r="L53" s="8"/>
      <c r="M53" s="8"/>
      <c r="N53" s="8"/>
      <c r="O53" s="8"/>
      <c r="P53" s="8"/>
      <c r="Q53" s="8"/>
      <c r="R53" s="8"/>
      <c r="S53" s="8"/>
    </row>
    <row r="54" spans="1:20" x14ac:dyDescent="0.3">
      <c r="D54" s="197"/>
      <c r="E54" s="197"/>
      <c r="F54" s="197"/>
      <c r="G54" s="197"/>
      <c r="H54" s="197"/>
      <c r="I54" s="197"/>
      <c r="J54" s="197"/>
      <c r="K54" s="197"/>
      <c r="L54" s="8"/>
      <c r="M54" s="8"/>
      <c r="N54" s="8"/>
      <c r="O54" s="8"/>
      <c r="P54" s="8"/>
      <c r="Q54" s="8"/>
      <c r="R54" s="8"/>
      <c r="S54" s="8"/>
    </row>
    <row r="55" spans="1:20" x14ac:dyDescent="0.3">
      <c r="D55" s="197"/>
      <c r="E55" s="197"/>
      <c r="F55" s="197"/>
      <c r="G55" s="197"/>
      <c r="H55" s="197"/>
      <c r="I55" s="197"/>
      <c r="J55" s="197"/>
      <c r="K55" s="197"/>
      <c r="L55" s="8"/>
      <c r="M55" s="8"/>
      <c r="N55" s="8"/>
      <c r="O55" s="8"/>
      <c r="P55" s="8"/>
      <c r="Q55" s="8"/>
      <c r="R55" s="8"/>
      <c r="S55" s="8"/>
    </row>
    <row r="56" spans="1:20" ht="14.5" x14ac:dyDescent="0.35">
      <c r="D56"/>
      <c r="E56"/>
      <c r="F56"/>
      <c r="G56"/>
      <c r="H56"/>
      <c r="I56"/>
      <c r="J56"/>
      <c r="K56"/>
      <c r="L56" s="8"/>
      <c r="M56" s="8"/>
      <c r="N56" s="8"/>
      <c r="O56" s="8"/>
      <c r="P56" s="8"/>
      <c r="Q56" s="8"/>
      <c r="R56" s="8"/>
      <c r="S56" s="8"/>
    </row>
    <row r="57" spans="1:20" x14ac:dyDescent="0.3">
      <c r="D57" s="196"/>
      <c r="E57" s="196"/>
      <c r="F57" s="196"/>
      <c r="G57" s="196"/>
      <c r="H57" s="196"/>
      <c r="I57" s="196"/>
      <c r="J57" s="196"/>
      <c r="K57" s="196"/>
      <c r="L57" s="8"/>
      <c r="M57" s="8"/>
      <c r="N57" s="8"/>
      <c r="O57" s="8"/>
      <c r="P57" s="8"/>
      <c r="Q57" s="8"/>
      <c r="R57" s="8"/>
      <c r="S57" s="8"/>
    </row>
    <row r="58" spans="1:20" x14ac:dyDescent="0.3">
      <c r="D58" s="197"/>
      <c r="E58" s="197"/>
      <c r="F58" s="197"/>
      <c r="G58" s="197"/>
      <c r="H58" s="197"/>
      <c r="I58" s="197"/>
      <c r="J58" s="197"/>
      <c r="K58" s="197"/>
      <c r="L58" s="8"/>
      <c r="M58" s="8"/>
      <c r="N58" s="8"/>
      <c r="O58" s="8"/>
      <c r="P58" s="8"/>
      <c r="Q58" s="8"/>
      <c r="R58" s="8"/>
      <c r="S58" s="8"/>
    </row>
    <row r="59" spans="1:20" x14ac:dyDescent="0.3">
      <c r="D59" s="197"/>
      <c r="E59" s="197"/>
      <c r="F59" s="197"/>
      <c r="G59" s="197"/>
      <c r="H59" s="197"/>
      <c r="I59" s="197"/>
      <c r="J59" s="197"/>
      <c r="K59" s="197"/>
      <c r="L59" s="8"/>
      <c r="M59" s="8"/>
      <c r="N59" s="8"/>
      <c r="O59" s="8"/>
      <c r="P59" s="8"/>
      <c r="Q59" s="8"/>
      <c r="R59" s="8"/>
      <c r="S59" s="8"/>
    </row>
    <row r="60" spans="1:20" x14ac:dyDescent="0.3">
      <c r="D60" s="197"/>
      <c r="E60" s="197"/>
      <c r="F60" s="197"/>
      <c r="G60" s="197"/>
      <c r="H60" s="197"/>
      <c r="I60" s="197"/>
      <c r="J60" s="197"/>
      <c r="K60" s="197"/>
      <c r="L60" s="8"/>
      <c r="M60" s="8"/>
      <c r="N60" s="8"/>
      <c r="O60" s="8"/>
      <c r="P60" s="8"/>
      <c r="Q60" s="8"/>
      <c r="R60" s="8"/>
      <c r="S60" s="8"/>
    </row>
    <row r="61" spans="1:20" x14ac:dyDescent="0.3">
      <c r="D61" s="197"/>
      <c r="E61" s="197"/>
      <c r="F61" s="197"/>
      <c r="G61" s="198"/>
      <c r="H61" s="198"/>
      <c r="I61" s="197"/>
      <c r="J61" s="197"/>
      <c r="K61" s="197"/>
      <c r="L61" s="8"/>
      <c r="M61" s="8"/>
      <c r="N61" s="8"/>
      <c r="O61" s="8"/>
      <c r="P61" s="8"/>
      <c r="Q61" s="8"/>
      <c r="R61" s="8"/>
      <c r="S61" s="8"/>
    </row>
    <row r="62" spans="1:20" ht="14.5" x14ac:dyDescent="0.35">
      <c r="D62"/>
      <c r="E62"/>
      <c r="F62"/>
      <c r="G62"/>
      <c r="H62"/>
      <c r="I62"/>
      <c r="J62"/>
      <c r="K62"/>
      <c r="L62" s="8"/>
      <c r="M62" s="8"/>
      <c r="N62" s="8"/>
      <c r="O62" s="8"/>
      <c r="P62" s="8"/>
      <c r="Q62" s="8"/>
      <c r="R62" s="8"/>
      <c r="S62" s="8"/>
    </row>
    <row r="63" spans="1:20" x14ac:dyDescent="0.3">
      <c r="D63" s="196"/>
      <c r="E63" s="196"/>
      <c r="F63" s="196"/>
      <c r="G63" s="196"/>
      <c r="H63" s="196"/>
      <c r="I63" s="196"/>
      <c r="J63" s="196"/>
      <c r="K63" s="196"/>
      <c r="L63" s="8"/>
      <c r="M63" s="8"/>
      <c r="N63" s="8"/>
      <c r="O63" s="8"/>
      <c r="P63" s="8"/>
      <c r="Q63" s="8"/>
      <c r="R63" s="8"/>
      <c r="S63" s="8"/>
    </row>
    <row r="64" spans="1:20" ht="15.5" x14ac:dyDescent="0.35">
      <c r="A64" s="23">
        <v>31</v>
      </c>
      <c r="B64" s="23"/>
      <c r="C64" s="23"/>
      <c r="D64" s="196"/>
      <c r="E64" s="196"/>
      <c r="F64" s="196"/>
      <c r="G64" s="196"/>
      <c r="H64" s="196"/>
      <c r="I64" s="196"/>
      <c r="J64" s="196"/>
      <c r="K64" s="196"/>
      <c r="L64" s="8"/>
      <c r="M64" s="8"/>
      <c r="N64" s="8"/>
      <c r="O64" s="8"/>
      <c r="P64" s="8"/>
      <c r="Q64" s="8"/>
      <c r="R64" s="8"/>
      <c r="S64" s="8"/>
    </row>
    <row r="65" spans="4:19" x14ac:dyDescent="0.3">
      <c r="D65" s="197"/>
      <c r="E65" s="197"/>
      <c r="F65" s="197"/>
      <c r="G65" s="197"/>
      <c r="H65" s="197"/>
      <c r="I65" s="197"/>
      <c r="J65" s="197"/>
      <c r="K65" s="197"/>
      <c r="L65" s="8"/>
      <c r="M65" s="8"/>
      <c r="N65" s="8"/>
      <c r="O65" s="8"/>
      <c r="P65" s="8"/>
      <c r="Q65" s="8"/>
      <c r="R65" s="8"/>
      <c r="S65" s="8"/>
    </row>
    <row r="66" spans="4:19" x14ac:dyDescent="0.3">
      <c r="D66" s="197"/>
      <c r="E66" s="197"/>
      <c r="F66" s="197"/>
      <c r="G66" s="197"/>
      <c r="H66" s="197"/>
      <c r="I66" s="197"/>
      <c r="J66" s="197"/>
      <c r="K66" s="197"/>
      <c r="L66" s="8"/>
      <c r="M66" s="8"/>
      <c r="N66" s="8"/>
      <c r="O66" s="8"/>
      <c r="P66" s="8"/>
      <c r="Q66" s="8"/>
      <c r="R66" s="8"/>
      <c r="S66" s="8"/>
    </row>
    <row r="67" spans="4:19" x14ac:dyDescent="0.3">
      <c r="D67" s="197"/>
      <c r="E67" s="197"/>
      <c r="F67" s="197"/>
      <c r="G67" s="197"/>
      <c r="H67" s="197"/>
      <c r="I67" s="197"/>
      <c r="J67" s="197"/>
      <c r="K67" s="197"/>
      <c r="L67" s="8"/>
      <c r="M67" s="8"/>
      <c r="N67" s="8"/>
      <c r="O67" s="8"/>
      <c r="P67" s="8"/>
      <c r="Q67" s="8"/>
      <c r="R67" s="8"/>
      <c r="S67" s="8"/>
    </row>
    <row r="68" spans="4:19" x14ac:dyDescent="0.3">
      <c r="D68" s="197"/>
      <c r="E68" s="197"/>
      <c r="F68" s="197"/>
      <c r="G68" s="197"/>
      <c r="H68" s="197"/>
      <c r="I68" s="197"/>
      <c r="J68" s="197"/>
      <c r="K68" s="197"/>
      <c r="L68" s="8"/>
      <c r="M68" s="8"/>
      <c r="N68" s="8"/>
      <c r="O68" s="8"/>
      <c r="P68" s="8"/>
      <c r="Q68" s="8"/>
      <c r="R68" s="8"/>
      <c r="S68" s="8"/>
    </row>
    <row r="69" spans="4:19" x14ac:dyDescent="0.3">
      <c r="D69" s="197"/>
      <c r="E69" s="197"/>
      <c r="F69" s="197"/>
      <c r="G69" s="197"/>
      <c r="H69" s="197"/>
      <c r="I69" s="197"/>
      <c r="J69" s="197"/>
      <c r="K69" s="197"/>
      <c r="L69" s="8"/>
      <c r="M69" s="8"/>
      <c r="N69" s="8"/>
      <c r="O69" s="8"/>
      <c r="P69" s="8"/>
      <c r="Q69" s="8"/>
      <c r="R69" s="8"/>
      <c r="S69" s="8"/>
    </row>
    <row r="70" spans="4:19" ht="14.5" x14ac:dyDescent="0.35">
      <c r="D70"/>
      <c r="E70"/>
      <c r="F70"/>
      <c r="G70"/>
      <c r="H70"/>
      <c r="I70"/>
      <c r="J70"/>
      <c r="K70"/>
      <c r="L70" s="8"/>
      <c r="M70" s="8"/>
      <c r="N70" s="8"/>
      <c r="O70" s="8"/>
      <c r="P70" s="8"/>
      <c r="Q70" s="8"/>
      <c r="R70" s="8"/>
      <c r="S70" s="8"/>
    </row>
    <row r="71" spans="4:19" x14ac:dyDescent="0.3">
      <c r="D71" s="196"/>
      <c r="E71" s="196"/>
      <c r="F71" s="196"/>
      <c r="G71" s="196"/>
      <c r="H71" s="196"/>
      <c r="I71" s="196"/>
      <c r="J71" s="196"/>
      <c r="K71" s="196"/>
      <c r="L71" s="8"/>
      <c r="M71" s="8"/>
      <c r="N71" s="8"/>
      <c r="O71" s="8"/>
      <c r="P71" s="8"/>
      <c r="Q71" s="8"/>
      <c r="R71" s="8"/>
      <c r="S71" s="8"/>
    </row>
    <row r="72" spans="4:19" x14ac:dyDescent="0.3">
      <c r="D72" s="197"/>
      <c r="E72" s="197"/>
      <c r="F72" s="197"/>
      <c r="G72" s="197"/>
      <c r="H72" s="197"/>
      <c r="I72" s="197"/>
      <c r="J72" s="197"/>
      <c r="K72" s="197"/>
      <c r="L72" s="8"/>
      <c r="M72" s="8"/>
      <c r="N72" s="8"/>
      <c r="O72" s="8"/>
      <c r="P72" s="8"/>
      <c r="Q72" s="8"/>
      <c r="R72" s="8"/>
      <c r="S72" s="8"/>
    </row>
    <row r="73" spans="4:19" x14ac:dyDescent="0.3">
      <c r="D73" s="197"/>
      <c r="E73" s="197"/>
      <c r="F73" s="197"/>
      <c r="G73" s="197"/>
      <c r="H73" s="197"/>
      <c r="I73" s="197"/>
      <c r="J73" s="197"/>
      <c r="K73" s="197"/>
      <c r="L73" s="8"/>
      <c r="M73" s="8"/>
      <c r="N73" s="8"/>
      <c r="O73" s="8"/>
      <c r="P73" s="8"/>
      <c r="Q73" s="8"/>
      <c r="R73" s="8"/>
      <c r="S73" s="8"/>
    </row>
    <row r="74" spans="4:19" x14ac:dyDescent="0.3">
      <c r="D74" s="197"/>
      <c r="E74" s="197"/>
      <c r="F74" s="197"/>
      <c r="G74" s="197"/>
      <c r="H74" s="197"/>
      <c r="I74" s="197"/>
      <c r="J74" s="197"/>
      <c r="K74" s="197"/>
      <c r="L74" s="8"/>
      <c r="M74" s="8"/>
      <c r="N74" s="8"/>
      <c r="O74" s="8"/>
      <c r="P74" s="8"/>
      <c r="Q74" s="8"/>
      <c r="R74" s="8"/>
      <c r="S74" s="8"/>
    </row>
    <row r="75" spans="4:19" x14ac:dyDescent="0.3">
      <c r="D75" s="197"/>
      <c r="E75" s="197"/>
      <c r="F75" s="197"/>
      <c r="G75" s="197"/>
      <c r="H75" s="197"/>
      <c r="I75" s="197"/>
      <c r="J75" s="197"/>
      <c r="K75" s="197"/>
      <c r="L75" s="8"/>
      <c r="M75" s="8"/>
      <c r="N75" s="8"/>
      <c r="O75" s="8"/>
      <c r="P75" s="8"/>
      <c r="Q75" s="8"/>
      <c r="R75" s="8"/>
      <c r="S75" s="8"/>
    </row>
    <row r="76" spans="4:19" x14ac:dyDescent="0.3">
      <c r="D76" s="197"/>
      <c r="E76" s="197"/>
      <c r="F76" s="197"/>
      <c r="G76" s="197"/>
      <c r="H76" s="197"/>
      <c r="I76" s="197"/>
      <c r="J76" s="197"/>
      <c r="K76" s="197"/>
      <c r="L76" s="8"/>
      <c r="M76" s="8"/>
      <c r="N76" s="8"/>
      <c r="O76" s="8"/>
      <c r="P76" s="8"/>
      <c r="Q76" s="8"/>
      <c r="R76" s="8"/>
      <c r="S76" s="8"/>
    </row>
    <row r="77" spans="4:19" x14ac:dyDescent="0.3">
      <c r="D77" s="197"/>
      <c r="E77" s="197"/>
      <c r="F77" s="197"/>
      <c r="G77" s="197"/>
      <c r="H77" s="197"/>
      <c r="I77" s="197"/>
      <c r="J77" s="197"/>
      <c r="K77" s="197"/>
      <c r="L77" s="8"/>
      <c r="M77" s="8"/>
      <c r="N77" s="8"/>
      <c r="O77" s="8"/>
      <c r="P77" s="8"/>
      <c r="Q77" s="8"/>
      <c r="R77" s="8"/>
      <c r="S77" s="8"/>
    </row>
    <row r="78" spans="4:19" ht="14.5" x14ac:dyDescent="0.35">
      <c r="D78"/>
      <c r="E78"/>
      <c r="F78"/>
      <c r="G78"/>
      <c r="H78"/>
      <c r="I78"/>
      <c r="J78"/>
      <c r="K78"/>
      <c r="L78" s="8"/>
      <c r="M78" s="8"/>
      <c r="N78" s="8"/>
      <c r="O78" s="8"/>
      <c r="P78" s="8"/>
      <c r="Q78" s="8"/>
      <c r="R78" s="8"/>
      <c r="S78" s="8"/>
    </row>
    <row r="79" spans="4:19" x14ac:dyDescent="0.3">
      <c r="D79" s="196"/>
      <c r="E79" s="197"/>
      <c r="F79" s="197"/>
      <c r="G79" s="197"/>
      <c r="H79" s="197"/>
      <c r="I79" s="197"/>
      <c r="J79" s="196"/>
      <c r="K79" s="196"/>
      <c r="L79" s="8"/>
      <c r="M79" s="8"/>
      <c r="N79" s="8"/>
      <c r="O79" s="8"/>
      <c r="P79" s="8"/>
      <c r="Q79" s="8"/>
      <c r="R79" s="8"/>
      <c r="S79" s="8"/>
    </row>
    <row r="80" spans="4:19" ht="15" thickBot="1" x14ac:dyDescent="0.35">
      <c r="D80" s="199"/>
      <c r="E80" s="199"/>
      <c r="F80" s="199"/>
      <c r="G80" s="199"/>
      <c r="H80" s="199"/>
      <c r="I80" s="199"/>
      <c r="J80" s="199"/>
      <c r="K80" s="199"/>
      <c r="L80" s="8"/>
      <c r="M80" s="8"/>
      <c r="N80" s="8"/>
      <c r="O80" s="8"/>
      <c r="P80" s="8"/>
      <c r="Q80" s="8"/>
      <c r="R80" s="8"/>
      <c r="S80" s="8"/>
    </row>
    <row r="81" spans="4:19" ht="14.5" thickBot="1" x14ac:dyDescent="0.35">
      <c r="D81" s="200"/>
      <c r="E81" s="200"/>
      <c r="F81" s="200"/>
      <c r="G81" s="200"/>
      <c r="H81" s="200"/>
      <c r="I81" s="200"/>
      <c r="J81" s="201"/>
      <c r="K81" s="200"/>
      <c r="L81" s="8"/>
      <c r="M81" s="8"/>
      <c r="N81" s="8"/>
      <c r="O81" s="8"/>
      <c r="P81" s="8"/>
      <c r="Q81" s="8"/>
      <c r="R81" s="8"/>
      <c r="S81" s="8"/>
    </row>
  </sheetData>
  <sortState xmlns:xlrd2="http://schemas.microsoft.com/office/spreadsheetml/2017/richdata2" ref="S22:AA32">
    <sortCondition descending="1" ref="T22:T32"/>
  </sortState>
  <mergeCells count="11">
    <mergeCell ref="B41:C41"/>
    <mergeCell ref="A1:K1"/>
    <mergeCell ref="A3:K3"/>
    <mergeCell ref="A5:C7"/>
    <mergeCell ref="D5:D7"/>
    <mergeCell ref="E5:J5"/>
    <mergeCell ref="K5:K7"/>
    <mergeCell ref="E6:G6"/>
    <mergeCell ref="H6:I6"/>
    <mergeCell ref="J6:J7"/>
    <mergeCell ref="A4:K4"/>
  </mergeCells>
  <printOptions horizontalCentered="1" verticalCentered="1"/>
  <pageMargins left="0.75" right="0.61" top="0" bottom="0.4" header="0.3" footer="0.3"/>
  <pageSetup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A1:AC70"/>
  <sheetViews>
    <sheetView showGridLines="0" view="pageBreakPreview" zoomScale="145" zoomScaleNormal="100" zoomScaleSheetLayoutView="145" workbookViewId="0">
      <selection activeCell="C7" sqref="C7:I56"/>
    </sheetView>
  </sheetViews>
  <sheetFormatPr defaultColWidth="9.1796875" defaultRowHeight="14" x14ac:dyDescent="0.3"/>
  <cols>
    <col min="1" max="1" width="3.26953125" style="10" customWidth="1"/>
    <col min="2" max="2" width="32.1796875" style="10" customWidth="1"/>
    <col min="3" max="3" width="10.1796875" style="10" customWidth="1"/>
    <col min="4" max="5" width="9.453125" style="10" bestFit="1" customWidth="1"/>
    <col min="6" max="6" width="7.54296875" style="10" bestFit="1" customWidth="1"/>
    <col min="7" max="7" width="11.26953125" style="10" customWidth="1"/>
    <col min="8" max="8" width="9.1796875" style="10" customWidth="1"/>
    <col min="9" max="9" width="10.26953125" style="10" customWidth="1"/>
    <col min="10" max="10" width="8.26953125" style="14" customWidth="1"/>
    <col min="11" max="29" width="9.1796875" style="14"/>
    <col min="30" max="16384" width="9.1796875" style="10"/>
  </cols>
  <sheetData>
    <row r="1" spans="1:29" s="13" customFormat="1" ht="22.5" customHeight="1" x14ac:dyDescent="0.3">
      <c r="A1" s="426" t="str">
        <f>'2.2'!A1:I1</f>
        <v>International Investment Position of Pakistan 2024</v>
      </c>
      <c r="B1" s="426"/>
      <c r="C1" s="426"/>
      <c r="D1" s="426"/>
      <c r="E1" s="426"/>
      <c r="F1" s="426"/>
      <c r="G1" s="426"/>
      <c r="H1" s="426"/>
      <c r="I1" s="426"/>
      <c r="J1" s="25"/>
      <c r="K1" s="25"/>
      <c r="L1" s="25"/>
      <c r="M1" s="25"/>
      <c r="N1" s="25"/>
      <c r="O1" s="25"/>
      <c r="P1" s="25"/>
      <c r="Q1" s="25"/>
      <c r="R1" s="25"/>
      <c r="S1" s="25"/>
      <c r="T1" s="25"/>
      <c r="U1" s="25"/>
      <c r="V1" s="25"/>
      <c r="W1" s="25"/>
      <c r="X1" s="25"/>
      <c r="Y1" s="25"/>
      <c r="Z1" s="25"/>
      <c r="AA1" s="25"/>
      <c r="AB1" s="25"/>
      <c r="AC1" s="25"/>
    </row>
    <row r="2" spans="1:29" s="13" customFormat="1" ht="13" x14ac:dyDescent="0.3">
      <c r="B2" s="427" t="s">
        <v>160</v>
      </c>
      <c r="C2" s="427"/>
      <c r="D2" s="427"/>
      <c r="E2" s="427"/>
      <c r="F2" s="427"/>
      <c r="G2" s="427"/>
      <c r="H2" s="427"/>
      <c r="I2" s="427"/>
      <c r="J2" s="25"/>
      <c r="K2" s="25"/>
      <c r="L2" s="25"/>
      <c r="M2" s="25"/>
      <c r="N2" s="25"/>
      <c r="O2" s="25"/>
      <c r="P2" s="25"/>
      <c r="Q2" s="25"/>
      <c r="R2" s="25"/>
      <c r="S2" s="25"/>
      <c r="T2" s="25"/>
      <c r="U2" s="25"/>
      <c r="V2" s="25"/>
      <c r="W2" s="25"/>
      <c r="X2" s="25"/>
      <c r="Y2" s="25"/>
      <c r="Z2" s="25"/>
      <c r="AA2" s="25"/>
      <c r="AB2" s="25"/>
      <c r="AC2" s="25"/>
    </row>
    <row r="3" spans="1:29" s="13" customFormat="1" ht="13" x14ac:dyDescent="0.3">
      <c r="B3" s="428" t="s">
        <v>39</v>
      </c>
      <c r="C3" s="428"/>
      <c r="D3" s="428"/>
      <c r="E3" s="428"/>
      <c r="F3" s="428"/>
      <c r="G3" s="428"/>
      <c r="H3" s="428"/>
      <c r="I3" s="428"/>
      <c r="J3" s="25"/>
      <c r="K3" s="25"/>
      <c r="L3" s="25"/>
      <c r="M3" s="25"/>
      <c r="N3" s="25"/>
      <c r="O3" s="25"/>
      <c r="P3" s="25"/>
      <c r="Q3" s="25"/>
      <c r="R3" s="25"/>
      <c r="S3" s="25"/>
      <c r="T3" s="25"/>
      <c r="U3" s="25"/>
      <c r="V3" s="25"/>
      <c r="W3" s="25"/>
      <c r="X3" s="25"/>
      <c r="Y3" s="25"/>
      <c r="Z3" s="25"/>
      <c r="AA3" s="25"/>
      <c r="AB3" s="25"/>
      <c r="AC3" s="25"/>
    </row>
    <row r="4" spans="1:29" s="13" customFormat="1" ht="30.75" customHeight="1" x14ac:dyDescent="0.3">
      <c r="B4" s="429" t="s">
        <v>161</v>
      </c>
      <c r="C4" s="432" t="str">
        <f>'2.1'!D4:D6</f>
        <v>Stock as on
31-12-2023</v>
      </c>
      <c r="D4" s="435" t="s">
        <v>162</v>
      </c>
      <c r="E4" s="436"/>
      <c r="F4" s="436"/>
      <c r="G4" s="436"/>
      <c r="H4" s="437"/>
      <c r="I4" s="432" t="str">
        <f>'2.1'!K4:K6</f>
        <v>Stock as on
31-12-2024</v>
      </c>
      <c r="J4" s="25"/>
      <c r="K4" s="25"/>
      <c r="L4" s="25"/>
      <c r="M4" s="25"/>
      <c r="N4" s="25"/>
      <c r="O4" s="25"/>
      <c r="P4" s="25"/>
      <c r="Q4" s="25"/>
      <c r="R4" s="25"/>
      <c r="S4" s="25"/>
      <c r="T4" s="25"/>
      <c r="U4" s="25"/>
      <c r="V4" s="25"/>
      <c r="W4" s="25"/>
      <c r="X4" s="25"/>
      <c r="Y4" s="25"/>
      <c r="Z4" s="25"/>
      <c r="AA4" s="25"/>
      <c r="AB4" s="25"/>
      <c r="AC4" s="25"/>
    </row>
    <row r="5" spans="1:29" s="13" customFormat="1" ht="13.5" customHeight="1" x14ac:dyDescent="0.3">
      <c r="B5" s="430"/>
      <c r="C5" s="433"/>
      <c r="D5" s="438" t="s">
        <v>42</v>
      </c>
      <c r="E5" s="439"/>
      <c r="F5" s="440"/>
      <c r="G5" s="441" t="s">
        <v>49</v>
      </c>
      <c r="H5" s="432" t="s">
        <v>307</v>
      </c>
      <c r="I5" s="433"/>
      <c r="J5" s="25"/>
      <c r="K5" s="25"/>
      <c r="L5" s="25"/>
      <c r="M5" s="25"/>
      <c r="N5" s="25"/>
      <c r="O5" s="25"/>
      <c r="P5" s="25"/>
      <c r="Q5" s="25"/>
      <c r="R5" s="25"/>
      <c r="S5" s="25"/>
      <c r="T5" s="25"/>
      <c r="U5" s="25"/>
      <c r="V5" s="25"/>
      <c r="W5" s="25"/>
      <c r="X5" s="25"/>
      <c r="Y5" s="25"/>
      <c r="Z5" s="25"/>
      <c r="AA5" s="25"/>
      <c r="AB5" s="25"/>
      <c r="AC5" s="25"/>
    </row>
    <row r="6" spans="1:29" s="13" customFormat="1" ht="20.25" customHeight="1" x14ac:dyDescent="0.3">
      <c r="B6" s="431"/>
      <c r="C6" s="434"/>
      <c r="D6" s="139" t="s">
        <v>45</v>
      </c>
      <c r="E6" s="139" t="s">
        <v>46</v>
      </c>
      <c r="F6" s="139" t="s">
        <v>47</v>
      </c>
      <c r="G6" s="442"/>
      <c r="H6" s="434"/>
      <c r="I6" s="434"/>
      <c r="J6" s="25"/>
      <c r="K6" s="25"/>
      <c r="L6" s="250"/>
      <c r="M6" s="25"/>
      <c r="N6" s="25"/>
      <c r="O6" s="25"/>
      <c r="P6" s="25"/>
      <c r="Q6" s="25"/>
      <c r="R6" s="25"/>
      <c r="S6" s="25"/>
      <c r="T6" s="25"/>
      <c r="U6" s="25"/>
      <c r="V6" s="25"/>
      <c r="W6" s="25"/>
      <c r="X6" s="25"/>
      <c r="Y6" s="25"/>
      <c r="Z6" s="25"/>
      <c r="AA6" s="25"/>
      <c r="AB6" s="25"/>
      <c r="AC6" s="25"/>
    </row>
    <row r="7" spans="1:29" s="13" customFormat="1" ht="13" x14ac:dyDescent="0.3">
      <c r="B7" s="85" t="s">
        <v>163</v>
      </c>
      <c r="C7" s="183">
        <v>85234.79099477196</v>
      </c>
      <c r="D7" s="183">
        <v>9257.5072655615986</v>
      </c>
      <c r="E7" s="183">
        <v>10570.84600764984</v>
      </c>
      <c r="F7" s="183">
        <v>-1313.3387420882393</v>
      </c>
      <c r="G7" s="183">
        <v>-1896.7471465532769</v>
      </c>
      <c r="H7" s="183">
        <v>140</v>
      </c>
      <c r="I7" s="183">
        <v>82164.705106130437</v>
      </c>
      <c r="J7" s="250"/>
      <c r="K7" s="250"/>
      <c r="L7" s="25"/>
      <c r="M7" s="25"/>
      <c r="N7" s="25"/>
      <c r="O7" s="25"/>
      <c r="P7" s="25"/>
      <c r="Q7" s="25"/>
      <c r="R7" s="25"/>
      <c r="S7" s="25"/>
      <c r="T7" s="25"/>
      <c r="U7" s="25"/>
      <c r="V7" s="25"/>
      <c r="W7" s="25"/>
      <c r="X7" s="25"/>
      <c r="Y7" s="25"/>
      <c r="Z7" s="25"/>
      <c r="AA7" s="25"/>
      <c r="AB7" s="25"/>
      <c r="AC7" s="250"/>
    </row>
    <row r="8" spans="1:29" s="13" customFormat="1" ht="13" x14ac:dyDescent="0.3">
      <c r="B8" s="86" t="s">
        <v>164</v>
      </c>
      <c r="C8" s="183">
        <v>99.289000000000001</v>
      </c>
      <c r="D8" s="183">
        <v>2318.8987622028858</v>
      </c>
      <c r="E8" s="183">
        <v>1441.7</v>
      </c>
      <c r="F8" s="183">
        <v>877.19876220288575</v>
      </c>
      <c r="G8" s="183">
        <v>135.7594437644218</v>
      </c>
      <c r="H8" s="183">
        <v>0</v>
      </c>
      <c r="I8" s="183">
        <v>1112.2472059673075</v>
      </c>
      <c r="J8" s="250"/>
      <c r="K8" s="250"/>
      <c r="L8" s="25"/>
      <c r="M8" s="25"/>
      <c r="N8" s="25"/>
      <c r="O8" s="25"/>
      <c r="P8" s="25"/>
      <c r="Q8" s="25"/>
      <c r="R8" s="25"/>
      <c r="S8" s="25"/>
      <c r="T8" s="25"/>
      <c r="U8" s="25"/>
      <c r="V8" s="25"/>
      <c r="W8" s="25"/>
      <c r="X8" s="25"/>
      <c r="Y8" s="25"/>
      <c r="Z8" s="25"/>
      <c r="AA8" s="25"/>
      <c r="AB8" s="25"/>
      <c r="AC8" s="250"/>
    </row>
    <row r="9" spans="1:29" s="13" customFormat="1" ht="13" x14ac:dyDescent="0.3">
      <c r="B9" s="119" t="s">
        <v>165</v>
      </c>
      <c r="C9" s="184">
        <v>0</v>
      </c>
      <c r="D9" s="184">
        <v>1929.2824371628858</v>
      </c>
      <c r="E9" s="184">
        <v>1341.7</v>
      </c>
      <c r="F9" s="184">
        <v>587.58243716288575</v>
      </c>
      <c r="G9" s="184">
        <v>135.0487688044218</v>
      </c>
      <c r="H9" s="184">
        <v>0</v>
      </c>
      <c r="I9" s="184">
        <v>722.63120596730755</v>
      </c>
      <c r="J9" s="250"/>
      <c r="K9" s="250"/>
      <c r="L9" s="25"/>
      <c r="M9" s="25"/>
      <c r="N9" s="25"/>
      <c r="O9" s="25"/>
      <c r="P9" s="25"/>
      <c r="Q9" s="25"/>
      <c r="R9" s="25"/>
      <c r="S9" s="25"/>
      <c r="T9" s="250"/>
      <c r="U9" s="250"/>
      <c r="V9" s="250"/>
      <c r="W9" s="250"/>
      <c r="X9" s="250"/>
      <c r="Y9" s="250"/>
      <c r="Z9" s="250"/>
      <c r="AA9" s="250"/>
      <c r="AB9" s="25"/>
      <c r="AC9" s="250"/>
    </row>
    <row r="10" spans="1:29" s="13" customFormat="1" ht="13" x14ac:dyDescent="0.3">
      <c r="B10" s="119" t="s">
        <v>166</v>
      </c>
      <c r="C10" s="184">
        <v>99.289000000000001</v>
      </c>
      <c r="D10" s="184">
        <v>389.61632503999999</v>
      </c>
      <c r="E10" s="184">
        <v>100</v>
      </c>
      <c r="F10" s="184">
        <v>289.61632503999999</v>
      </c>
      <c r="G10" s="184">
        <v>0.71067496000000574</v>
      </c>
      <c r="H10" s="184">
        <v>0</v>
      </c>
      <c r="I10" s="184">
        <v>389.61599999999999</v>
      </c>
      <c r="J10" s="250"/>
      <c r="K10" s="250"/>
      <c r="L10" s="250"/>
      <c r="M10" s="250"/>
      <c r="N10" s="250"/>
      <c r="O10" s="250"/>
      <c r="P10" s="250"/>
      <c r="Q10" s="250"/>
      <c r="R10" s="250"/>
      <c r="S10" s="250"/>
      <c r="T10" s="250"/>
      <c r="U10" s="250"/>
      <c r="V10" s="250"/>
      <c r="W10" s="250"/>
      <c r="X10" s="250"/>
      <c r="Y10" s="250"/>
      <c r="Z10" s="250"/>
      <c r="AA10" s="250"/>
      <c r="AB10" s="250"/>
      <c r="AC10" s="250"/>
    </row>
    <row r="11" spans="1:29" s="13" customFormat="1" ht="13" x14ac:dyDescent="0.3">
      <c r="B11" s="119" t="s">
        <v>167</v>
      </c>
      <c r="C11" s="184">
        <v>0</v>
      </c>
      <c r="D11" s="184">
        <v>0</v>
      </c>
      <c r="E11" s="184">
        <v>0</v>
      </c>
      <c r="F11" s="184">
        <v>0</v>
      </c>
      <c r="G11" s="184">
        <v>0</v>
      </c>
      <c r="H11" s="184">
        <v>0</v>
      </c>
      <c r="I11" s="184">
        <v>0</v>
      </c>
      <c r="J11" s="250"/>
      <c r="K11" s="250"/>
      <c r="L11" s="250"/>
      <c r="M11" s="250"/>
      <c r="N11" s="250"/>
      <c r="O11" s="250"/>
      <c r="P11" s="250"/>
      <c r="Q11" s="250"/>
      <c r="R11" s="250"/>
      <c r="S11" s="250"/>
      <c r="T11" s="250"/>
      <c r="U11" s="250"/>
      <c r="V11" s="250"/>
      <c r="W11" s="250"/>
      <c r="X11" s="250"/>
      <c r="Y11" s="250"/>
      <c r="Z11" s="250"/>
      <c r="AA11" s="250"/>
      <c r="AB11" s="250"/>
      <c r="AC11" s="250"/>
    </row>
    <row r="12" spans="1:29" s="13" customFormat="1" ht="13" x14ac:dyDescent="0.3">
      <c r="B12" s="119" t="s">
        <v>168</v>
      </c>
      <c r="C12" s="184">
        <v>0</v>
      </c>
      <c r="D12" s="184">
        <v>0</v>
      </c>
      <c r="E12" s="184">
        <v>0</v>
      </c>
      <c r="F12" s="184">
        <v>0</v>
      </c>
      <c r="G12" s="184">
        <v>0</v>
      </c>
      <c r="H12" s="184">
        <v>0</v>
      </c>
      <c r="I12" s="184">
        <v>0</v>
      </c>
      <c r="J12" s="250"/>
      <c r="K12" s="250"/>
      <c r="L12" s="25"/>
      <c r="M12" s="25"/>
      <c r="N12" s="25"/>
      <c r="O12" s="25"/>
      <c r="P12" s="25"/>
      <c r="Q12" s="25"/>
      <c r="R12" s="25"/>
      <c r="S12" s="25"/>
      <c r="T12" s="250"/>
      <c r="U12" s="250"/>
      <c r="V12" s="250"/>
      <c r="W12" s="250"/>
      <c r="X12" s="250"/>
      <c r="Y12" s="250"/>
      <c r="Z12" s="250"/>
      <c r="AA12" s="250"/>
      <c r="AB12" s="250"/>
      <c r="AC12" s="250"/>
    </row>
    <row r="13" spans="1:29" s="13" customFormat="1" ht="13" x14ac:dyDescent="0.3">
      <c r="B13" s="120" t="s">
        <v>169</v>
      </c>
      <c r="C13" s="185">
        <v>85135.501994771956</v>
      </c>
      <c r="D13" s="185">
        <v>6938.6085033587133</v>
      </c>
      <c r="E13" s="185">
        <v>9129.1460076498388</v>
      </c>
      <c r="F13" s="185">
        <v>-2190.5375042911251</v>
      </c>
      <c r="G13" s="185">
        <v>-2032.5065903176987</v>
      </c>
      <c r="H13" s="185">
        <v>140</v>
      </c>
      <c r="I13" s="185">
        <v>81052.457900163135</v>
      </c>
      <c r="J13" s="250"/>
      <c r="K13" s="250"/>
      <c r="L13" s="250"/>
      <c r="M13" s="250"/>
      <c r="N13" s="250"/>
      <c r="O13" s="250"/>
      <c r="P13" s="250"/>
      <c r="Q13" s="250"/>
      <c r="R13" s="250"/>
      <c r="S13" s="250"/>
      <c r="T13" s="250"/>
      <c r="U13" s="250"/>
      <c r="V13" s="250"/>
      <c r="W13" s="250"/>
      <c r="X13" s="250"/>
      <c r="Y13" s="250"/>
      <c r="Z13" s="250"/>
      <c r="AA13" s="250"/>
      <c r="AB13" s="250"/>
      <c r="AC13" s="250"/>
    </row>
    <row r="14" spans="1:29" s="13" customFormat="1" ht="13" x14ac:dyDescent="0.3">
      <c r="B14" s="119" t="s">
        <v>170</v>
      </c>
      <c r="C14" s="184">
        <v>7803.6090525756363</v>
      </c>
      <c r="D14" s="184">
        <v>60.471440690577737</v>
      </c>
      <c r="E14" s="184">
        <v>1010.443537287048</v>
      </c>
      <c r="F14" s="184">
        <v>-949.97209659647024</v>
      </c>
      <c r="G14" s="184">
        <v>-134.83462115988323</v>
      </c>
      <c r="H14" s="184">
        <v>140</v>
      </c>
      <c r="I14" s="184">
        <v>6858.8023348192828</v>
      </c>
      <c r="J14" s="250"/>
      <c r="K14" s="250"/>
      <c r="L14" s="250"/>
      <c r="M14" s="250"/>
      <c r="N14" s="250"/>
      <c r="O14" s="250"/>
      <c r="P14" s="250"/>
      <c r="Q14" s="250"/>
      <c r="R14" s="250"/>
      <c r="S14" s="250"/>
      <c r="T14" s="250"/>
      <c r="U14" s="250"/>
      <c r="V14" s="250"/>
      <c r="W14" s="250"/>
      <c r="X14" s="250"/>
      <c r="Y14" s="250"/>
      <c r="Z14" s="250"/>
      <c r="AA14" s="250"/>
      <c r="AB14" s="250"/>
      <c r="AC14" s="250"/>
    </row>
    <row r="15" spans="1:29" s="13" customFormat="1" ht="13" x14ac:dyDescent="0.3">
      <c r="B15" s="87" t="s">
        <v>166</v>
      </c>
      <c r="C15" s="186">
        <v>77331.892942196326</v>
      </c>
      <c r="D15" s="186">
        <v>6878.1370626681355</v>
      </c>
      <c r="E15" s="186">
        <v>8118.7024703627903</v>
      </c>
      <c r="F15" s="186">
        <v>-1240.5654076946548</v>
      </c>
      <c r="G15" s="186">
        <v>-1897.6719691578155</v>
      </c>
      <c r="H15" s="186">
        <v>0</v>
      </c>
      <c r="I15" s="186">
        <v>74193.655565343855</v>
      </c>
      <c r="J15" s="250"/>
      <c r="K15" s="250"/>
      <c r="L15" s="250"/>
      <c r="M15" s="250"/>
      <c r="N15" s="250"/>
      <c r="O15" s="250"/>
      <c r="P15" s="250"/>
      <c r="Q15" s="250"/>
      <c r="R15" s="250"/>
      <c r="S15" s="250"/>
      <c r="T15" s="250"/>
      <c r="U15" s="250"/>
      <c r="V15" s="250"/>
      <c r="W15" s="250"/>
      <c r="X15" s="250"/>
      <c r="Y15" s="250"/>
      <c r="Z15" s="250"/>
      <c r="AA15" s="250"/>
      <c r="AB15" s="250"/>
      <c r="AC15" s="250"/>
    </row>
    <row r="16" spans="1:29" s="13" customFormat="1" ht="13" x14ac:dyDescent="0.3">
      <c r="B16" s="87" t="s">
        <v>167</v>
      </c>
      <c r="C16" s="186">
        <v>0</v>
      </c>
      <c r="D16" s="186">
        <v>0</v>
      </c>
      <c r="E16" s="186">
        <v>0</v>
      </c>
      <c r="F16" s="186">
        <v>0</v>
      </c>
      <c r="G16" s="186">
        <v>0</v>
      </c>
      <c r="H16" s="186">
        <v>0</v>
      </c>
      <c r="I16" s="186">
        <v>0</v>
      </c>
      <c r="J16" s="250"/>
      <c r="K16" s="25"/>
      <c r="L16" s="250"/>
      <c r="M16" s="250"/>
      <c r="N16" s="250"/>
      <c r="O16" s="250"/>
      <c r="P16" s="250"/>
      <c r="Q16" s="250"/>
      <c r="R16" s="250"/>
      <c r="S16" s="250"/>
      <c r="T16" s="250"/>
      <c r="U16" s="250"/>
      <c r="V16" s="250"/>
      <c r="W16" s="250"/>
      <c r="X16" s="250"/>
      <c r="Y16" s="250"/>
      <c r="Z16" s="250"/>
      <c r="AA16" s="250"/>
      <c r="AB16" s="25"/>
      <c r="AC16" s="250"/>
    </row>
    <row r="17" spans="2:29" s="13" customFormat="1" ht="13" x14ac:dyDescent="0.3">
      <c r="B17" s="87" t="s">
        <v>168</v>
      </c>
      <c r="C17" s="186">
        <v>0</v>
      </c>
      <c r="D17" s="186">
        <v>0</v>
      </c>
      <c r="E17" s="186">
        <v>0</v>
      </c>
      <c r="F17" s="186">
        <v>0</v>
      </c>
      <c r="G17" s="186">
        <v>0</v>
      </c>
      <c r="H17" s="186">
        <v>0</v>
      </c>
      <c r="I17" s="186">
        <v>0</v>
      </c>
      <c r="J17" s="250"/>
      <c r="K17" s="25"/>
      <c r="L17" s="250"/>
      <c r="M17" s="250"/>
      <c r="N17" s="250"/>
      <c r="O17" s="250"/>
      <c r="P17" s="250"/>
      <c r="Q17" s="250"/>
      <c r="R17" s="250"/>
      <c r="S17" s="250"/>
      <c r="T17" s="250"/>
      <c r="U17" s="250"/>
      <c r="V17" s="250"/>
      <c r="W17" s="250"/>
      <c r="X17" s="250"/>
      <c r="Y17" s="250"/>
      <c r="Z17" s="250"/>
      <c r="AA17" s="250"/>
      <c r="AB17" s="25"/>
      <c r="AC17" s="250"/>
    </row>
    <row r="18" spans="2:29" s="13" customFormat="1" ht="13" x14ac:dyDescent="0.3">
      <c r="B18" s="85" t="s">
        <v>171</v>
      </c>
      <c r="C18" s="183">
        <v>14465.655609356061</v>
      </c>
      <c r="D18" s="183">
        <v>2818.7094280000001</v>
      </c>
      <c r="E18" s="183">
        <v>771.93924054139995</v>
      </c>
      <c r="F18" s="183">
        <v>2046.7701874586</v>
      </c>
      <c r="G18" s="183">
        <v>-346.24677816105577</v>
      </c>
      <c r="H18" s="183">
        <v>0</v>
      </c>
      <c r="I18" s="183">
        <v>16166.179018653605</v>
      </c>
      <c r="J18" s="250"/>
      <c r="K18" s="250"/>
      <c r="L18" s="250"/>
      <c r="M18" s="250"/>
      <c r="N18" s="250"/>
      <c r="O18" s="250"/>
      <c r="P18" s="250"/>
      <c r="Q18" s="250"/>
      <c r="R18" s="250"/>
      <c r="S18" s="250"/>
      <c r="T18" s="250"/>
      <c r="U18" s="250"/>
      <c r="V18" s="250"/>
      <c r="W18" s="250"/>
      <c r="X18" s="250"/>
      <c r="Y18" s="250"/>
      <c r="Z18" s="250"/>
      <c r="AA18" s="250"/>
      <c r="AB18" s="25"/>
      <c r="AC18" s="250"/>
    </row>
    <row r="19" spans="2:29" s="13" customFormat="1" ht="13" x14ac:dyDescent="0.3">
      <c r="B19" s="86" t="s">
        <v>164</v>
      </c>
      <c r="C19" s="183">
        <v>0</v>
      </c>
      <c r="D19" s="183">
        <v>0</v>
      </c>
      <c r="E19" s="183">
        <v>0</v>
      </c>
      <c r="F19" s="183">
        <v>0</v>
      </c>
      <c r="G19" s="183">
        <v>0</v>
      </c>
      <c r="H19" s="183">
        <v>0</v>
      </c>
      <c r="I19" s="183">
        <v>0</v>
      </c>
      <c r="J19" s="250"/>
      <c r="K19" s="250"/>
      <c r="L19" s="250"/>
      <c r="M19" s="250"/>
      <c r="N19" s="250"/>
      <c r="O19" s="250"/>
      <c r="P19" s="250"/>
      <c r="Q19" s="250"/>
      <c r="R19" s="250"/>
      <c r="S19" s="250"/>
      <c r="T19" s="250"/>
      <c r="U19" s="250"/>
      <c r="V19" s="250"/>
      <c r="W19" s="250"/>
      <c r="X19" s="250"/>
      <c r="Y19" s="250"/>
      <c r="Z19" s="250"/>
      <c r="AA19" s="250"/>
      <c r="AB19" s="25"/>
      <c r="AC19" s="250"/>
    </row>
    <row r="20" spans="2:29" s="13" customFormat="1" ht="13" x14ac:dyDescent="0.3">
      <c r="B20" s="87" t="s">
        <v>165</v>
      </c>
      <c r="C20" s="186">
        <v>0</v>
      </c>
      <c r="D20" s="186">
        <v>0</v>
      </c>
      <c r="E20" s="186">
        <v>0</v>
      </c>
      <c r="F20" s="186">
        <v>0</v>
      </c>
      <c r="G20" s="186">
        <v>0</v>
      </c>
      <c r="H20" s="186">
        <v>0</v>
      </c>
      <c r="I20" s="186">
        <v>0</v>
      </c>
      <c r="J20" s="250"/>
      <c r="K20" s="250"/>
      <c r="L20" s="250"/>
      <c r="M20" s="25"/>
      <c r="N20" s="25"/>
      <c r="O20" s="25"/>
      <c r="P20" s="25"/>
      <c r="Q20" s="25"/>
      <c r="R20" s="25"/>
      <c r="S20" s="25"/>
      <c r="T20" s="250"/>
      <c r="U20" s="25"/>
      <c r="V20" s="25"/>
      <c r="W20" s="25"/>
      <c r="X20" s="25"/>
      <c r="Y20" s="25"/>
      <c r="Z20" s="25"/>
      <c r="AA20" s="25"/>
      <c r="AB20" s="25"/>
      <c r="AC20" s="250"/>
    </row>
    <row r="21" spans="2:29" s="13" customFormat="1" ht="13" x14ac:dyDescent="0.3">
      <c r="B21" s="87" t="s">
        <v>166</v>
      </c>
      <c r="C21" s="186">
        <v>0</v>
      </c>
      <c r="D21" s="186">
        <v>0</v>
      </c>
      <c r="E21" s="186">
        <v>0</v>
      </c>
      <c r="F21" s="186">
        <v>0</v>
      </c>
      <c r="G21" s="186">
        <v>0</v>
      </c>
      <c r="H21" s="186">
        <v>0</v>
      </c>
      <c r="I21" s="186">
        <v>0</v>
      </c>
      <c r="J21" s="250"/>
      <c r="K21" s="250"/>
      <c r="L21" s="25"/>
      <c r="M21" s="25"/>
      <c r="N21" s="25"/>
      <c r="O21" s="25"/>
      <c r="P21" s="25"/>
      <c r="Q21" s="25"/>
      <c r="R21" s="25"/>
      <c r="S21" s="25"/>
      <c r="T21" s="250"/>
      <c r="U21" s="25"/>
      <c r="V21" s="25"/>
      <c r="W21" s="25"/>
      <c r="X21" s="25"/>
      <c r="Y21" s="25"/>
      <c r="Z21" s="25"/>
      <c r="AA21" s="25"/>
      <c r="AB21" s="25"/>
      <c r="AC21" s="250"/>
    </row>
    <row r="22" spans="2:29" s="13" customFormat="1" ht="13" x14ac:dyDescent="0.3">
      <c r="B22" s="87" t="s">
        <v>172</v>
      </c>
      <c r="C22" s="186">
        <v>0</v>
      </c>
      <c r="D22" s="186">
        <v>0</v>
      </c>
      <c r="E22" s="186">
        <v>0</v>
      </c>
      <c r="F22" s="186">
        <v>0</v>
      </c>
      <c r="G22" s="186">
        <v>0</v>
      </c>
      <c r="H22" s="186">
        <v>0</v>
      </c>
      <c r="I22" s="186">
        <v>0</v>
      </c>
      <c r="J22" s="250"/>
      <c r="K22" s="250"/>
      <c r="L22" s="25"/>
      <c r="M22" s="25"/>
      <c r="N22" s="25"/>
      <c r="O22" s="25"/>
      <c r="P22" s="25"/>
      <c r="Q22" s="25"/>
      <c r="R22" s="25"/>
      <c r="S22" s="25"/>
      <c r="T22" s="250"/>
      <c r="U22" s="25"/>
      <c r="V22" s="25"/>
      <c r="W22" s="25"/>
      <c r="X22" s="25"/>
      <c r="Y22" s="25"/>
      <c r="Z22" s="25"/>
      <c r="AA22" s="25"/>
      <c r="AB22" s="25"/>
      <c r="AC22" s="250"/>
    </row>
    <row r="23" spans="2:29" s="13" customFormat="1" ht="13" x14ac:dyDescent="0.3">
      <c r="B23" s="87" t="s">
        <v>168</v>
      </c>
      <c r="C23" s="186">
        <v>0</v>
      </c>
      <c r="D23" s="186">
        <v>0</v>
      </c>
      <c r="E23" s="186">
        <v>0</v>
      </c>
      <c r="F23" s="186">
        <v>0</v>
      </c>
      <c r="G23" s="186">
        <v>0</v>
      </c>
      <c r="H23" s="186">
        <v>0</v>
      </c>
      <c r="I23" s="186">
        <v>0</v>
      </c>
      <c r="J23" s="250"/>
      <c r="K23" s="250"/>
      <c r="L23" s="25"/>
      <c r="M23" s="25"/>
      <c r="N23" s="25"/>
      <c r="O23" s="25"/>
      <c r="P23" s="25"/>
      <c r="Q23" s="25"/>
      <c r="R23" s="25"/>
      <c r="S23" s="25"/>
      <c r="T23" s="250"/>
      <c r="U23" s="25"/>
      <c r="V23" s="25"/>
      <c r="W23" s="25"/>
      <c r="X23" s="25"/>
      <c r="Y23" s="25"/>
      <c r="Z23" s="25"/>
      <c r="AA23" s="25"/>
      <c r="AB23" s="25"/>
      <c r="AC23" s="250"/>
    </row>
    <row r="24" spans="2:29" s="13" customFormat="1" ht="13" x14ac:dyDescent="0.3">
      <c r="B24" s="86" t="s">
        <v>169</v>
      </c>
      <c r="C24" s="183">
        <v>14465.655609356061</v>
      </c>
      <c r="D24" s="183">
        <v>2818.7094280000001</v>
      </c>
      <c r="E24" s="183">
        <v>771.93924054139995</v>
      </c>
      <c r="F24" s="183">
        <v>2046.7701874586</v>
      </c>
      <c r="G24" s="183">
        <v>-346.24677816105577</v>
      </c>
      <c r="H24" s="183">
        <v>0</v>
      </c>
      <c r="I24" s="183">
        <v>16166.179018653605</v>
      </c>
      <c r="J24" s="250"/>
      <c r="K24" s="250"/>
      <c r="L24" s="25"/>
      <c r="M24" s="25"/>
      <c r="N24" s="25"/>
      <c r="O24" s="25"/>
      <c r="P24" s="25"/>
      <c r="Q24" s="25"/>
      <c r="R24" s="25"/>
      <c r="S24" s="25"/>
      <c r="T24" s="250"/>
      <c r="U24" s="25"/>
      <c r="V24" s="25"/>
      <c r="W24" s="25"/>
      <c r="X24" s="25"/>
      <c r="Y24" s="25"/>
      <c r="Z24" s="25"/>
      <c r="AA24" s="25"/>
      <c r="AB24" s="25"/>
      <c r="AC24" s="250"/>
    </row>
    <row r="25" spans="2:29" s="13" customFormat="1" ht="13" x14ac:dyDescent="0.3">
      <c r="B25" s="87" t="s">
        <v>170</v>
      </c>
      <c r="C25" s="186">
        <v>0</v>
      </c>
      <c r="D25" s="186">
        <v>0</v>
      </c>
      <c r="E25" s="186">
        <v>0</v>
      </c>
      <c r="F25" s="186">
        <v>0</v>
      </c>
      <c r="G25" s="186">
        <v>0</v>
      </c>
      <c r="H25" s="186">
        <v>0</v>
      </c>
      <c r="I25" s="186">
        <v>0</v>
      </c>
      <c r="J25" s="250"/>
      <c r="K25" s="250"/>
      <c r="L25" s="25"/>
      <c r="M25" s="25"/>
      <c r="N25" s="25"/>
      <c r="O25" s="25"/>
      <c r="P25" s="25"/>
      <c r="Q25" s="25"/>
      <c r="R25" s="25"/>
      <c r="S25" s="25"/>
      <c r="T25" s="250"/>
      <c r="U25" s="25"/>
      <c r="V25" s="25"/>
      <c r="W25" s="25"/>
      <c r="X25" s="25"/>
      <c r="Y25" s="25"/>
      <c r="Z25" s="25"/>
      <c r="AA25" s="25"/>
      <c r="AB25" s="25"/>
      <c r="AC25" s="250"/>
    </row>
    <row r="26" spans="2:29" s="13" customFormat="1" ht="13" x14ac:dyDescent="0.3">
      <c r="B26" s="87" t="s">
        <v>166</v>
      </c>
      <c r="C26" s="186">
        <v>2527.0320247727404</v>
      </c>
      <c r="D26" s="186">
        <v>2818.7094280000001</v>
      </c>
      <c r="E26" s="186">
        <v>771.93924054139995</v>
      </c>
      <c r="F26" s="186">
        <v>2046.7701874586</v>
      </c>
      <c r="G26" s="186">
        <v>-117.15405095303959</v>
      </c>
      <c r="H26" s="186">
        <v>0</v>
      </c>
      <c r="I26" s="186">
        <v>4456.6481612783009</v>
      </c>
      <c r="J26" s="250"/>
      <c r="K26" s="250"/>
      <c r="L26" s="25"/>
      <c r="M26" s="25"/>
      <c r="N26" s="25"/>
      <c r="O26" s="25"/>
      <c r="P26" s="25"/>
      <c r="Q26" s="25"/>
      <c r="R26" s="25"/>
      <c r="S26" s="25"/>
      <c r="T26" s="250"/>
      <c r="U26" s="25"/>
      <c r="V26" s="25"/>
      <c r="W26" s="25"/>
      <c r="X26" s="25"/>
      <c r="Y26" s="25"/>
      <c r="Z26" s="25"/>
      <c r="AA26" s="25"/>
      <c r="AB26" s="25"/>
      <c r="AC26" s="250"/>
    </row>
    <row r="27" spans="2:29" s="13" customFormat="1" ht="13" x14ac:dyDescent="0.3">
      <c r="B27" s="87" t="s">
        <v>172</v>
      </c>
      <c r="C27" s="186">
        <v>3701.0039999999999</v>
      </c>
      <c r="D27" s="186">
        <v>0</v>
      </c>
      <c r="E27" s="186">
        <v>0</v>
      </c>
      <c r="F27" s="186">
        <v>0</v>
      </c>
      <c r="G27" s="186">
        <v>-0.3376749999997628</v>
      </c>
      <c r="H27" s="186">
        <v>0</v>
      </c>
      <c r="I27" s="186">
        <v>3700.6663250000001</v>
      </c>
      <c r="J27" s="250"/>
      <c r="K27" s="250"/>
      <c r="L27" s="25"/>
      <c r="M27" s="25"/>
      <c r="N27" s="25"/>
      <c r="O27" s="25"/>
      <c r="P27" s="25"/>
      <c r="Q27" s="25"/>
      <c r="R27" s="25"/>
      <c r="S27" s="25"/>
      <c r="T27" s="250"/>
      <c r="U27" s="25"/>
      <c r="V27" s="25"/>
      <c r="W27" s="25"/>
      <c r="X27" s="25"/>
      <c r="Y27" s="25"/>
      <c r="Z27" s="25"/>
      <c r="AA27" s="25"/>
      <c r="AB27" s="25"/>
      <c r="AC27" s="250"/>
    </row>
    <row r="28" spans="2:29" s="13" customFormat="1" ht="13" x14ac:dyDescent="0.3">
      <c r="B28" s="87" t="s">
        <v>168</v>
      </c>
      <c r="C28" s="186">
        <v>8237.6195845833208</v>
      </c>
      <c r="D28" s="186">
        <v>0</v>
      </c>
      <c r="E28" s="186">
        <v>0</v>
      </c>
      <c r="F28" s="186">
        <v>0</v>
      </c>
      <c r="G28" s="186">
        <v>-228.75505220801642</v>
      </c>
      <c r="H28" s="186">
        <v>0</v>
      </c>
      <c r="I28" s="186">
        <v>8008.8645323753044</v>
      </c>
      <c r="J28" s="250"/>
      <c r="K28" s="25"/>
      <c r="L28" s="25"/>
      <c r="M28" s="25"/>
      <c r="N28" s="25"/>
      <c r="O28" s="25"/>
      <c r="P28" s="25"/>
      <c r="Q28" s="25"/>
      <c r="R28" s="25"/>
      <c r="S28" s="25"/>
      <c r="T28" s="250"/>
      <c r="U28" s="25"/>
      <c r="V28" s="25"/>
      <c r="W28" s="25"/>
      <c r="X28" s="25"/>
      <c r="Y28" s="25"/>
      <c r="Z28" s="25"/>
      <c r="AA28" s="25"/>
      <c r="AB28" s="25"/>
      <c r="AC28" s="250"/>
    </row>
    <row r="29" spans="2:29" s="13" customFormat="1" ht="13" x14ac:dyDescent="0.3">
      <c r="B29" s="85" t="s">
        <v>173</v>
      </c>
      <c r="C29" s="183">
        <v>6629.2216467823418</v>
      </c>
      <c r="D29" s="183">
        <v>830.59118865495111</v>
      </c>
      <c r="E29" s="183">
        <v>257.22791229931772</v>
      </c>
      <c r="F29" s="183">
        <v>573.36327635563339</v>
      </c>
      <c r="G29" s="183">
        <v>0.43553039146007677</v>
      </c>
      <c r="H29" s="183">
        <v>0</v>
      </c>
      <c r="I29" s="183">
        <v>7203.0204535294351</v>
      </c>
      <c r="J29" s="250"/>
      <c r="K29" s="25"/>
      <c r="L29" s="25"/>
      <c r="M29" s="25"/>
      <c r="N29" s="25"/>
      <c r="O29" s="25"/>
      <c r="P29" s="251"/>
      <c r="Q29" s="25"/>
      <c r="R29" s="25"/>
      <c r="S29" s="25"/>
      <c r="T29" s="250"/>
      <c r="U29" s="25"/>
      <c r="V29" s="25"/>
      <c r="W29" s="25"/>
      <c r="X29" s="25"/>
      <c r="Y29" s="25"/>
      <c r="Z29" s="25"/>
      <c r="AA29" s="25"/>
      <c r="AB29" s="25"/>
      <c r="AC29" s="250"/>
    </row>
    <row r="30" spans="2:29" s="13" customFormat="1" ht="13" x14ac:dyDescent="0.3">
      <c r="B30" s="86" t="s">
        <v>164</v>
      </c>
      <c r="C30" s="183">
        <v>5329.2216467823418</v>
      </c>
      <c r="D30" s="183">
        <v>830.59118865495111</v>
      </c>
      <c r="E30" s="183">
        <v>257.22791229931772</v>
      </c>
      <c r="F30" s="183">
        <v>573.36327635563339</v>
      </c>
      <c r="G30" s="183">
        <v>0.43553039146007677</v>
      </c>
      <c r="H30" s="183">
        <v>0</v>
      </c>
      <c r="I30" s="183">
        <v>5903.0204535294351</v>
      </c>
      <c r="J30" s="250"/>
      <c r="K30" s="25"/>
      <c r="L30" s="250"/>
      <c r="M30" s="250"/>
      <c r="N30" s="250"/>
      <c r="O30" s="250"/>
      <c r="P30" s="250"/>
      <c r="Q30" s="250"/>
      <c r="R30" s="250"/>
      <c r="S30" s="250"/>
      <c r="T30" s="250"/>
      <c r="U30" s="25"/>
      <c r="V30" s="25"/>
      <c r="W30" s="25"/>
      <c r="X30" s="25"/>
      <c r="Y30" s="25"/>
      <c r="Z30" s="25"/>
      <c r="AA30" s="25"/>
      <c r="AB30" s="25"/>
      <c r="AC30" s="250"/>
    </row>
    <row r="31" spans="2:29" s="13" customFormat="1" ht="13" x14ac:dyDescent="0.3">
      <c r="B31" s="87" t="s">
        <v>165</v>
      </c>
      <c r="C31" s="186">
        <v>0</v>
      </c>
      <c r="D31" s="186">
        <v>0</v>
      </c>
      <c r="E31" s="186">
        <v>0</v>
      </c>
      <c r="F31" s="186">
        <v>0</v>
      </c>
      <c r="G31" s="186">
        <v>0</v>
      </c>
      <c r="H31" s="186">
        <v>0</v>
      </c>
      <c r="I31" s="186">
        <v>0</v>
      </c>
      <c r="J31" s="250"/>
      <c r="K31" s="250"/>
      <c r="L31" s="25"/>
      <c r="M31" s="25"/>
      <c r="N31" s="25"/>
      <c r="O31" s="25"/>
      <c r="P31" s="25"/>
      <c r="Q31" s="25"/>
      <c r="R31" s="25"/>
      <c r="S31" s="25"/>
      <c r="T31" s="250"/>
      <c r="U31" s="25"/>
      <c r="V31" s="25"/>
      <c r="W31" s="25"/>
      <c r="X31" s="25"/>
      <c r="Y31" s="25"/>
      <c r="Z31" s="25"/>
      <c r="AA31" s="25"/>
      <c r="AB31" s="25"/>
      <c r="AC31" s="250"/>
    </row>
    <row r="32" spans="2:29" s="13" customFormat="1" ht="13" x14ac:dyDescent="0.3">
      <c r="B32" s="87" t="s">
        <v>166</v>
      </c>
      <c r="C32" s="186">
        <v>2353.4284919399997</v>
      </c>
      <c r="D32" s="186">
        <v>336.24739484000042</v>
      </c>
      <c r="E32" s="186">
        <v>96.960805512353517</v>
      </c>
      <c r="F32" s="186">
        <v>239.28658932764691</v>
      </c>
      <c r="G32" s="186">
        <v>1.2904477823533114</v>
      </c>
      <c r="H32" s="186">
        <v>0</v>
      </c>
      <c r="I32" s="186">
        <v>2594.00552905</v>
      </c>
      <c r="J32" s="250"/>
      <c r="K32" s="250"/>
      <c r="L32" s="250"/>
      <c r="M32" s="250"/>
      <c r="N32" s="250"/>
      <c r="O32" s="250"/>
      <c r="P32" s="250"/>
      <c r="Q32" s="250"/>
      <c r="R32" s="250"/>
      <c r="S32" s="250"/>
      <c r="T32" s="250"/>
      <c r="U32" s="25"/>
      <c r="V32" s="25"/>
      <c r="W32" s="25"/>
      <c r="X32" s="25"/>
      <c r="Y32" s="25"/>
      <c r="Z32" s="25"/>
      <c r="AA32" s="25"/>
      <c r="AB32" s="25"/>
      <c r="AC32" s="250"/>
    </row>
    <row r="33" spans="2:29" s="13" customFormat="1" ht="13" x14ac:dyDescent="0.3">
      <c r="B33" s="87" t="s">
        <v>172</v>
      </c>
      <c r="C33" s="186">
        <v>2736.0111111416554</v>
      </c>
      <c r="D33" s="186">
        <v>482.34379381495069</v>
      </c>
      <c r="E33" s="186">
        <v>8.2671067869641792</v>
      </c>
      <c r="F33" s="186">
        <v>474.07668702798651</v>
      </c>
      <c r="G33" s="186">
        <v>-1.3485845717152642</v>
      </c>
      <c r="H33" s="186">
        <v>0</v>
      </c>
      <c r="I33" s="186">
        <v>3208.7392135979267</v>
      </c>
      <c r="J33" s="250"/>
      <c r="K33" s="250"/>
      <c r="L33" s="250"/>
      <c r="M33" s="250"/>
      <c r="N33" s="250"/>
      <c r="O33" s="250"/>
      <c r="P33" s="250"/>
      <c r="Q33" s="250"/>
      <c r="R33" s="250"/>
      <c r="S33" s="250"/>
      <c r="T33" s="250"/>
      <c r="U33" s="25"/>
      <c r="V33" s="25"/>
      <c r="W33" s="25"/>
      <c r="X33" s="25"/>
      <c r="Y33" s="25"/>
      <c r="Z33" s="25"/>
      <c r="AA33" s="25"/>
      <c r="AB33" s="25"/>
      <c r="AC33" s="250"/>
    </row>
    <row r="34" spans="2:29" s="13" customFormat="1" ht="13" x14ac:dyDescent="0.3">
      <c r="B34" s="87" t="s">
        <v>168</v>
      </c>
      <c r="C34" s="186">
        <v>239.78204370068636</v>
      </c>
      <c r="D34" s="186">
        <v>12</v>
      </c>
      <c r="E34" s="186">
        <v>152</v>
      </c>
      <c r="F34" s="186">
        <v>-140</v>
      </c>
      <c r="G34" s="186">
        <v>0.49366718082202965</v>
      </c>
      <c r="H34" s="186">
        <v>0</v>
      </c>
      <c r="I34" s="186">
        <v>100.27571088150839</v>
      </c>
      <c r="J34" s="250"/>
      <c r="K34" s="250"/>
      <c r="L34" s="250"/>
      <c r="M34" s="250"/>
      <c r="N34" s="250"/>
      <c r="O34" s="250"/>
      <c r="P34" s="250"/>
      <c r="Q34" s="250"/>
      <c r="R34" s="250"/>
      <c r="S34" s="250"/>
      <c r="T34" s="250"/>
      <c r="U34" s="25"/>
      <c r="V34" s="25"/>
      <c r="W34" s="25"/>
      <c r="X34" s="25"/>
      <c r="Y34" s="25"/>
      <c r="Z34" s="25"/>
      <c r="AA34" s="25"/>
      <c r="AB34" s="25"/>
      <c r="AC34" s="250"/>
    </row>
    <row r="35" spans="2:29" s="13" customFormat="1" ht="13" x14ac:dyDescent="0.3">
      <c r="B35" s="86" t="s">
        <v>169</v>
      </c>
      <c r="C35" s="183">
        <v>1300</v>
      </c>
      <c r="D35" s="183">
        <v>0</v>
      </c>
      <c r="E35" s="183">
        <v>0</v>
      </c>
      <c r="F35" s="183">
        <v>0</v>
      </c>
      <c r="G35" s="183">
        <v>0</v>
      </c>
      <c r="H35" s="183">
        <v>0</v>
      </c>
      <c r="I35" s="183">
        <v>1300</v>
      </c>
      <c r="J35" s="250"/>
      <c r="K35" s="250"/>
      <c r="L35" s="250"/>
      <c r="M35" s="250"/>
      <c r="N35" s="250"/>
      <c r="O35" s="250"/>
      <c r="P35" s="250"/>
      <c r="Q35" s="250"/>
      <c r="R35" s="250"/>
      <c r="S35" s="250"/>
      <c r="T35" s="250"/>
      <c r="U35" s="25"/>
      <c r="V35" s="25"/>
      <c r="W35" s="25"/>
      <c r="X35" s="25"/>
      <c r="Y35" s="25"/>
      <c r="Z35" s="25"/>
      <c r="AA35" s="25"/>
      <c r="AB35" s="25"/>
      <c r="AC35" s="250"/>
    </row>
    <row r="36" spans="2:29" s="13" customFormat="1" ht="13" x14ac:dyDescent="0.3">
      <c r="B36" s="87" t="s">
        <v>170</v>
      </c>
      <c r="C36" s="186">
        <v>0</v>
      </c>
      <c r="D36" s="186">
        <v>0</v>
      </c>
      <c r="E36" s="186">
        <v>0</v>
      </c>
      <c r="F36" s="186">
        <v>0</v>
      </c>
      <c r="G36" s="186">
        <v>0</v>
      </c>
      <c r="H36" s="186">
        <v>0</v>
      </c>
      <c r="I36" s="186">
        <v>0</v>
      </c>
      <c r="J36" s="250"/>
      <c r="K36" s="250"/>
      <c r="L36" s="250"/>
      <c r="M36" s="250"/>
      <c r="N36" s="250"/>
      <c r="O36" s="250"/>
      <c r="P36" s="250"/>
      <c r="Q36" s="250"/>
      <c r="R36" s="250"/>
      <c r="S36" s="250"/>
      <c r="T36" s="250"/>
      <c r="U36" s="25"/>
      <c r="V36" s="25"/>
      <c r="W36" s="25"/>
      <c r="X36" s="25"/>
      <c r="Y36" s="25"/>
      <c r="Z36" s="25"/>
      <c r="AA36" s="25"/>
      <c r="AB36" s="25"/>
      <c r="AC36" s="250"/>
    </row>
    <row r="37" spans="2:29" s="13" customFormat="1" ht="13" x14ac:dyDescent="0.3">
      <c r="B37" s="87" t="s">
        <v>166</v>
      </c>
      <c r="C37" s="186">
        <v>1300</v>
      </c>
      <c r="D37" s="186">
        <v>0</v>
      </c>
      <c r="E37" s="186">
        <v>0</v>
      </c>
      <c r="F37" s="186">
        <v>0</v>
      </c>
      <c r="G37" s="186">
        <v>0</v>
      </c>
      <c r="H37" s="186">
        <v>0</v>
      </c>
      <c r="I37" s="186">
        <v>1300</v>
      </c>
      <c r="J37" s="250"/>
      <c r="K37" s="250"/>
      <c r="L37" s="250"/>
      <c r="M37" s="250"/>
      <c r="N37" s="250"/>
      <c r="O37" s="250"/>
      <c r="P37" s="250"/>
      <c r="Q37" s="250"/>
      <c r="R37" s="250"/>
      <c r="S37" s="250"/>
      <c r="T37" s="250"/>
      <c r="U37" s="25"/>
      <c r="V37" s="25"/>
      <c r="W37" s="25"/>
      <c r="X37" s="25"/>
      <c r="Y37" s="25"/>
      <c r="Z37" s="25"/>
      <c r="AA37" s="25"/>
      <c r="AB37" s="25"/>
      <c r="AC37" s="250"/>
    </row>
    <row r="38" spans="2:29" s="13" customFormat="1" ht="13" x14ac:dyDescent="0.3">
      <c r="B38" s="87" t="s">
        <v>172</v>
      </c>
      <c r="C38" s="186">
        <v>0</v>
      </c>
      <c r="D38" s="186">
        <v>0</v>
      </c>
      <c r="E38" s="186">
        <v>0</v>
      </c>
      <c r="F38" s="186">
        <v>0</v>
      </c>
      <c r="G38" s="186">
        <v>0</v>
      </c>
      <c r="H38" s="186">
        <v>0</v>
      </c>
      <c r="I38" s="186">
        <v>0</v>
      </c>
      <c r="J38" s="250"/>
      <c r="K38" s="25"/>
      <c r="L38" s="250"/>
      <c r="M38" s="250"/>
      <c r="N38" s="250"/>
      <c r="O38" s="250"/>
      <c r="P38" s="250"/>
      <c r="Q38" s="250"/>
      <c r="R38" s="250"/>
      <c r="S38" s="250"/>
      <c r="T38" s="250"/>
      <c r="U38" s="25"/>
      <c r="V38" s="25"/>
      <c r="W38" s="25"/>
      <c r="X38" s="25"/>
      <c r="Y38" s="25"/>
      <c r="Z38" s="25"/>
      <c r="AA38" s="25"/>
      <c r="AB38" s="25"/>
      <c r="AC38" s="250"/>
    </row>
    <row r="39" spans="2:29" s="13" customFormat="1" ht="13" x14ac:dyDescent="0.3">
      <c r="B39" s="87" t="s">
        <v>168</v>
      </c>
      <c r="C39" s="186">
        <v>0</v>
      </c>
      <c r="D39" s="186">
        <v>0</v>
      </c>
      <c r="E39" s="186">
        <v>0</v>
      </c>
      <c r="F39" s="186">
        <v>0</v>
      </c>
      <c r="G39" s="186">
        <v>0</v>
      </c>
      <c r="H39" s="186">
        <v>0</v>
      </c>
      <c r="I39" s="186">
        <v>0</v>
      </c>
      <c r="J39" s="250"/>
      <c r="K39" s="25"/>
      <c r="L39" s="250"/>
      <c r="M39" s="250"/>
      <c r="N39" s="250"/>
      <c r="O39" s="250"/>
      <c r="P39" s="250"/>
      <c r="Q39" s="250"/>
      <c r="R39" s="250"/>
      <c r="S39" s="250"/>
      <c r="T39" s="250"/>
      <c r="U39" s="25"/>
      <c r="V39" s="25"/>
      <c r="W39" s="25"/>
      <c r="X39" s="25"/>
      <c r="Y39" s="25"/>
      <c r="Z39" s="25"/>
      <c r="AA39" s="25"/>
      <c r="AB39" s="25"/>
      <c r="AC39" s="250"/>
    </row>
    <row r="40" spans="2:29" s="13" customFormat="1" ht="13" x14ac:dyDescent="0.3">
      <c r="B40" s="88" t="s">
        <v>174</v>
      </c>
      <c r="C40" s="183">
        <v>19954.203739989476</v>
      </c>
      <c r="D40" s="183">
        <v>2042.4040531191217</v>
      </c>
      <c r="E40" s="183">
        <v>2667.793771565458</v>
      </c>
      <c r="F40" s="183">
        <v>-625.38971844633625</v>
      </c>
      <c r="G40" s="183">
        <v>-23.890609320727933</v>
      </c>
      <c r="H40" s="183">
        <v>201</v>
      </c>
      <c r="I40" s="183">
        <v>19505.923412222415</v>
      </c>
      <c r="J40" s="250"/>
      <c r="K40" s="250"/>
      <c r="L40" s="252"/>
      <c r="M40" s="250"/>
      <c r="N40" s="250"/>
      <c r="O40" s="250"/>
      <c r="P40" s="250"/>
      <c r="Q40" s="250"/>
      <c r="R40" s="250"/>
      <c r="S40" s="253"/>
      <c r="T40" s="250"/>
      <c r="U40" s="25"/>
      <c r="V40" s="25"/>
      <c r="W40" s="25"/>
      <c r="X40" s="25"/>
      <c r="Y40" s="25"/>
      <c r="Z40" s="25"/>
      <c r="AA40" s="25"/>
      <c r="AB40" s="25"/>
      <c r="AC40" s="250"/>
    </row>
    <row r="41" spans="2:29" s="13" customFormat="1" ht="13" x14ac:dyDescent="0.3">
      <c r="B41" s="86" t="s">
        <v>164</v>
      </c>
      <c r="C41" s="183">
        <v>2945.4058847672577</v>
      </c>
      <c r="D41" s="183">
        <v>301.11923671912206</v>
      </c>
      <c r="E41" s="45">
        <v>815.47009244545802</v>
      </c>
      <c r="F41" s="183">
        <v>-514.35085572633602</v>
      </c>
      <c r="G41" s="183">
        <v>0.72419584345853139</v>
      </c>
      <c r="H41" s="183">
        <v>-2.3885999999999967</v>
      </c>
      <c r="I41" s="183">
        <v>2429.39062488438</v>
      </c>
      <c r="J41" s="250"/>
      <c r="K41" s="250"/>
      <c r="L41" s="25"/>
      <c r="M41" s="25"/>
      <c r="N41" s="25"/>
      <c r="O41" s="25"/>
      <c r="P41" s="25"/>
      <c r="Q41" s="25"/>
      <c r="R41" s="25"/>
      <c r="S41" s="25"/>
      <c r="T41" s="25"/>
      <c r="U41" s="25"/>
      <c r="V41" s="25"/>
      <c r="W41" s="25"/>
      <c r="X41" s="25"/>
      <c r="Y41" s="25"/>
      <c r="Z41" s="25"/>
      <c r="AA41" s="25"/>
      <c r="AB41" s="25"/>
      <c r="AC41" s="250"/>
    </row>
    <row r="42" spans="2:29" s="13" customFormat="1" ht="13" x14ac:dyDescent="0.3">
      <c r="B42" s="87" t="s">
        <v>165</v>
      </c>
      <c r="C42" s="186">
        <v>0</v>
      </c>
      <c r="D42" s="186">
        <v>0</v>
      </c>
      <c r="E42" s="186">
        <v>0</v>
      </c>
      <c r="F42" s="186">
        <v>0</v>
      </c>
      <c r="G42" s="186">
        <v>0</v>
      </c>
      <c r="H42" s="186">
        <v>0</v>
      </c>
      <c r="I42" s="186">
        <v>0</v>
      </c>
      <c r="J42" s="250"/>
      <c r="K42" s="250"/>
      <c r="L42" s="25"/>
      <c r="M42" s="25"/>
      <c r="N42" s="25"/>
      <c r="O42" s="25"/>
      <c r="P42" s="25"/>
      <c r="Q42" s="25"/>
      <c r="R42" s="25"/>
      <c r="S42" s="25"/>
      <c r="T42" s="25"/>
      <c r="U42" s="25"/>
      <c r="V42" s="25"/>
      <c r="W42" s="25"/>
      <c r="X42" s="25"/>
      <c r="Y42" s="25"/>
      <c r="Z42" s="25"/>
      <c r="AA42" s="25"/>
      <c r="AB42" s="25"/>
      <c r="AC42" s="250"/>
    </row>
    <row r="43" spans="2:29" s="13" customFormat="1" ht="13" x14ac:dyDescent="0.3">
      <c r="B43" s="87" t="s">
        <v>166</v>
      </c>
      <c r="C43" s="186">
        <v>169.16634049999999</v>
      </c>
      <c r="D43" s="186">
        <v>151.57339045999998</v>
      </c>
      <c r="E43" s="186">
        <v>67.995333000000002</v>
      </c>
      <c r="F43" s="186">
        <v>83.578057459999982</v>
      </c>
      <c r="G43" s="186">
        <v>0.22394453000002557</v>
      </c>
      <c r="H43" s="186">
        <v>-1</v>
      </c>
      <c r="I43" s="186">
        <v>251.96834249</v>
      </c>
      <c r="J43" s="250"/>
      <c r="K43" s="250"/>
      <c r="L43" s="25"/>
      <c r="M43" s="25"/>
      <c r="N43" s="25"/>
      <c r="O43" s="25"/>
      <c r="P43" s="25"/>
      <c r="Q43" s="25"/>
      <c r="R43" s="25"/>
      <c r="S43" s="25"/>
      <c r="T43" s="25"/>
      <c r="U43" s="25"/>
      <c r="V43" s="25"/>
      <c r="W43" s="25"/>
      <c r="X43" s="25"/>
      <c r="Y43" s="25"/>
      <c r="Z43" s="25"/>
      <c r="AA43" s="25"/>
      <c r="AB43" s="25"/>
      <c r="AC43" s="250"/>
    </row>
    <row r="44" spans="2:29" s="13" customFormat="1" ht="13" x14ac:dyDescent="0.3">
      <c r="B44" s="87" t="s">
        <v>172</v>
      </c>
      <c r="C44" s="186">
        <v>0</v>
      </c>
      <c r="D44" s="186">
        <v>0</v>
      </c>
      <c r="E44" s="186">
        <v>0</v>
      </c>
      <c r="F44" s="186">
        <v>0</v>
      </c>
      <c r="G44" s="186">
        <v>0</v>
      </c>
      <c r="H44" s="186">
        <v>0</v>
      </c>
      <c r="I44" s="186">
        <v>0</v>
      </c>
      <c r="J44" s="250"/>
      <c r="K44" s="250"/>
      <c r="L44" s="250"/>
      <c r="M44" s="250"/>
      <c r="N44" s="250"/>
      <c r="O44" s="250"/>
      <c r="P44" s="250"/>
      <c r="Q44" s="250"/>
      <c r="R44" s="250"/>
      <c r="S44" s="250"/>
      <c r="T44" s="25"/>
      <c r="U44" s="25"/>
      <c r="V44" s="25"/>
      <c r="W44" s="25"/>
      <c r="X44" s="25"/>
      <c r="Y44" s="25"/>
      <c r="Z44" s="25"/>
      <c r="AA44" s="25"/>
      <c r="AB44" s="25"/>
      <c r="AC44" s="250"/>
    </row>
    <row r="45" spans="2:29" s="13" customFormat="1" ht="13" x14ac:dyDescent="0.3">
      <c r="B45" s="87" t="s">
        <v>167</v>
      </c>
      <c r="C45" s="184">
        <v>1917.1296999999993</v>
      </c>
      <c r="D45" s="186">
        <v>0</v>
      </c>
      <c r="E45" s="186">
        <v>614.6</v>
      </c>
      <c r="F45" s="186">
        <v>-614.6</v>
      </c>
      <c r="G45" s="186">
        <v>0.17340000000069722</v>
      </c>
      <c r="H45" s="186">
        <v>16</v>
      </c>
      <c r="I45" s="186">
        <v>1318.7030999999999</v>
      </c>
      <c r="J45" s="250"/>
      <c r="K45" s="250"/>
      <c r="L45" s="25"/>
      <c r="M45" s="25"/>
      <c r="N45" s="25"/>
      <c r="O45" s="25"/>
      <c r="P45" s="25"/>
      <c r="Q45" s="25"/>
      <c r="R45" s="25"/>
      <c r="S45" s="25"/>
      <c r="T45" s="25"/>
      <c r="U45" s="25"/>
      <c r="V45" s="25"/>
      <c r="W45" s="25"/>
      <c r="X45" s="25"/>
      <c r="Y45" s="25"/>
      <c r="Z45" s="25"/>
      <c r="AA45" s="25"/>
      <c r="AB45" s="25"/>
      <c r="AC45" s="250"/>
    </row>
    <row r="46" spans="2:29" s="13" customFormat="1" ht="13" x14ac:dyDescent="0.3">
      <c r="B46" s="87" t="s">
        <v>168</v>
      </c>
      <c r="C46" s="186">
        <v>859.10984426725827</v>
      </c>
      <c r="D46" s="186">
        <v>149.54584625912207</v>
      </c>
      <c r="E46" s="186">
        <v>132.87475944545801</v>
      </c>
      <c r="F46" s="186">
        <v>16.671086813664061</v>
      </c>
      <c r="G46" s="186">
        <v>0.3268513134578086</v>
      </c>
      <c r="H46" s="186">
        <v>-17.388599999999997</v>
      </c>
      <c r="I46" s="186">
        <v>858.71918239438014</v>
      </c>
      <c r="J46" s="250"/>
      <c r="K46" s="250"/>
      <c r="L46" s="25"/>
      <c r="M46" s="25"/>
      <c r="N46" s="25"/>
      <c r="O46" s="25"/>
      <c r="P46" s="25"/>
      <c r="Q46" s="25"/>
      <c r="R46" s="25"/>
      <c r="S46" s="25"/>
      <c r="T46" s="25"/>
      <c r="U46" s="25"/>
      <c r="V46" s="25"/>
      <c r="W46" s="25"/>
      <c r="X46" s="25"/>
      <c r="Y46" s="25"/>
      <c r="Z46" s="25"/>
      <c r="AA46" s="25"/>
      <c r="AB46" s="25"/>
      <c r="AC46" s="250"/>
    </row>
    <row r="47" spans="2:29" s="13" customFormat="1" ht="13" x14ac:dyDescent="0.3">
      <c r="B47" s="86" t="s">
        <v>169</v>
      </c>
      <c r="C47" s="183">
        <v>17008.797855222219</v>
      </c>
      <c r="D47" s="183">
        <v>1741.2848163999997</v>
      </c>
      <c r="E47" s="183">
        <v>1852.32367912</v>
      </c>
      <c r="F47" s="183">
        <v>-111.03886272000017</v>
      </c>
      <c r="G47" s="183">
        <v>-24.614805164186464</v>
      </c>
      <c r="H47" s="183">
        <v>203.3886</v>
      </c>
      <c r="I47" s="183">
        <v>17076.532787338034</v>
      </c>
      <c r="J47" s="250"/>
      <c r="K47" s="250"/>
      <c r="L47" s="25"/>
      <c r="M47" s="25"/>
      <c r="N47" s="25"/>
      <c r="O47" s="25"/>
      <c r="P47" s="25"/>
      <c r="Q47" s="25"/>
      <c r="R47" s="25"/>
      <c r="S47" s="25"/>
      <c r="T47" s="25"/>
      <c r="U47" s="25"/>
      <c r="V47" s="25"/>
      <c r="W47" s="25"/>
      <c r="X47" s="25"/>
      <c r="Y47" s="25"/>
      <c r="Z47" s="25"/>
      <c r="AA47" s="25"/>
      <c r="AB47" s="25"/>
      <c r="AC47" s="250"/>
    </row>
    <row r="48" spans="2:29" s="13" customFormat="1" ht="13" x14ac:dyDescent="0.3">
      <c r="B48" s="87" t="s">
        <v>170</v>
      </c>
      <c r="C48" s="186">
        <v>500</v>
      </c>
      <c r="D48" s="186">
        <v>0</v>
      </c>
      <c r="E48" s="186">
        <v>0</v>
      </c>
      <c r="F48" s="186">
        <v>0</v>
      </c>
      <c r="G48" s="186">
        <v>0</v>
      </c>
      <c r="H48" s="186">
        <v>0</v>
      </c>
      <c r="I48" s="186">
        <v>500</v>
      </c>
      <c r="J48" s="250"/>
      <c r="K48" s="250"/>
      <c r="L48" s="25"/>
      <c r="M48" s="25"/>
      <c r="N48" s="25"/>
      <c r="O48" s="25"/>
      <c r="P48" s="25"/>
      <c r="Q48" s="25"/>
      <c r="R48" s="25"/>
      <c r="S48" s="25"/>
      <c r="T48" s="25"/>
      <c r="U48" s="25"/>
      <c r="V48" s="25"/>
      <c r="W48" s="25"/>
      <c r="X48" s="25"/>
      <c r="Y48" s="25"/>
      <c r="Z48" s="25"/>
      <c r="AA48" s="25"/>
      <c r="AB48" s="25"/>
      <c r="AC48" s="250"/>
    </row>
    <row r="49" spans="2:29" s="13" customFormat="1" ht="13" x14ac:dyDescent="0.3">
      <c r="B49" s="87" t="s">
        <v>166</v>
      </c>
      <c r="C49" s="186">
        <v>16499.401255222219</v>
      </c>
      <c r="D49" s="186">
        <v>1741.2538163999998</v>
      </c>
      <c r="E49" s="186">
        <v>1852.32367912</v>
      </c>
      <c r="F49" s="186">
        <v>-111.06986272000017</v>
      </c>
      <c r="G49" s="186">
        <v>-24.614805164186464</v>
      </c>
      <c r="H49" s="184">
        <v>135</v>
      </c>
      <c r="I49" s="186">
        <v>16498.716587338033</v>
      </c>
      <c r="J49" s="250"/>
      <c r="K49" s="250"/>
      <c r="L49" s="25"/>
      <c r="M49" s="25"/>
      <c r="N49" s="25"/>
      <c r="O49" s="25"/>
      <c r="P49" s="25"/>
      <c r="Q49" s="25"/>
      <c r="R49" s="25"/>
      <c r="S49" s="25"/>
      <c r="T49" s="25"/>
      <c r="U49" s="25"/>
      <c r="V49" s="25"/>
      <c r="W49" s="25"/>
      <c r="X49" s="25"/>
      <c r="Y49" s="25"/>
      <c r="Z49" s="25"/>
      <c r="AA49" s="25"/>
      <c r="AB49" s="25"/>
      <c r="AC49" s="250"/>
    </row>
    <row r="50" spans="2:29" s="13" customFormat="1" ht="13" x14ac:dyDescent="0.3">
      <c r="B50" s="87" t="s">
        <v>172</v>
      </c>
      <c r="C50" s="186">
        <v>0</v>
      </c>
      <c r="D50" s="186">
        <v>0</v>
      </c>
      <c r="E50" s="186">
        <v>0</v>
      </c>
      <c r="F50" s="186">
        <v>0</v>
      </c>
      <c r="G50" s="186">
        <v>0</v>
      </c>
      <c r="H50" s="186">
        <v>0</v>
      </c>
      <c r="I50" s="186">
        <v>0</v>
      </c>
      <c r="J50" s="250"/>
      <c r="K50" s="250"/>
      <c r="L50" s="25"/>
      <c r="M50" s="25"/>
      <c r="N50" s="25"/>
      <c r="O50" s="25"/>
      <c r="P50" s="25"/>
      <c r="Q50" s="25"/>
      <c r="R50" s="25"/>
      <c r="S50" s="25"/>
      <c r="T50" s="25"/>
      <c r="U50" s="25"/>
      <c r="V50" s="25"/>
      <c r="W50" s="25"/>
      <c r="X50" s="25"/>
      <c r="Y50" s="25"/>
      <c r="Z50" s="25"/>
      <c r="AA50" s="25"/>
      <c r="AB50" s="25"/>
      <c r="AC50" s="250"/>
    </row>
    <row r="51" spans="2:29" s="13" customFormat="1" ht="13" x14ac:dyDescent="0.3">
      <c r="B51" s="87" t="s">
        <v>167</v>
      </c>
      <c r="C51" s="186">
        <v>0</v>
      </c>
      <c r="D51" s="186">
        <v>0</v>
      </c>
      <c r="E51" s="186">
        <v>0</v>
      </c>
      <c r="F51" s="186">
        <v>0</v>
      </c>
      <c r="G51" s="186">
        <v>0</v>
      </c>
      <c r="H51" s="186">
        <v>0</v>
      </c>
      <c r="I51" s="186">
        <v>0</v>
      </c>
      <c r="J51" s="250"/>
      <c r="K51" s="250"/>
      <c r="L51" s="25"/>
      <c r="M51" s="25"/>
      <c r="N51" s="25"/>
      <c r="O51" s="25"/>
      <c r="P51" s="25"/>
      <c r="Q51" s="25"/>
      <c r="R51" s="25"/>
      <c r="S51" s="25"/>
      <c r="T51" s="25"/>
      <c r="U51" s="25"/>
      <c r="V51" s="25"/>
      <c r="W51" s="25"/>
      <c r="X51" s="25"/>
      <c r="Y51" s="25"/>
      <c r="Z51" s="25"/>
      <c r="AA51" s="25"/>
      <c r="AB51" s="25"/>
      <c r="AC51" s="250"/>
    </row>
    <row r="52" spans="2:29" s="13" customFormat="1" ht="13" x14ac:dyDescent="0.3">
      <c r="B52" s="87" t="s">
        <v>168</v>
      </c>
      <c r="C52" s="186">
        <v>9.3965999999999994</v>
      </c>
      <c r="D52" s="186">
        <v>3.1E-2</v>
      </c>
      <c r="E52" s="186">
        <v>0</v>
      </c>
      <c r="F52" s="186">
        <v>3.1E-2</v>
      </c>
      <c r="G52" s="186">
        <v>0</v>
      </c>
      <c r="H52" s="186">
        <v>68.388599999999997</v>
      </c>
      <c r="I52" s="186">
        <v>77.816199999999995</v>
      </c>
      <c r="J52" s="250"/>
      <c r="K52" s="250"/>
      <c r="L52" s="25"/>
      <c r="M52" s="25"/>
      <c r="N52" s="25"/>
      <c r="O52" s="25"/>
      <c r="P52" s="25"/>
      <c r="Q52" s="25"/>
      <c r="R52" s="25"/>
      <c r="S52" s="25"/>
      <c r="T52" s="25"/>
      <c r="U52" s="25"/>
      <c r="V52" s="25"/>
      <c r="W52" s="25"/>
      <c r="X52" s="25"/>
      <c r="Y52" s="25"/>
      <c r="Z52" s="25"/>
      <c r="AA52" s="25"/>
      <c r="AB52" s="25"/>
      <c r="AC52" s="250"/>
    </row>
    <row r="53" spans="2:29" s="13" customFormat="1" ht="13" x14ac:dyDescent="0.3">
      <c r="B53" s="85" t="s">
        <v>175</v>
      </c>
      <c r="C53" s="183">
        <v>5799.6182917900005</v>
      </c>
      <c r="D53" s="183">
        <v>934.87580285000001</v>
      </c>
      <c r="E53" s="183">
        <v>672.70474265000007</v>
      </c>
      <c r="F53" s="183">
        <v>262.17106019999994</v>
      </c>
      <c r="G53" s="183">
        <v>6.4767949800010456</v>
      </c>
      <c r="H53" s="183">
        <v>-335</v>
      </c>
      <c r="I53" s="183">
        <v>5733.2661469700015</v>
      </c>
      <c r="J53" s="250"/>
      <c r="K53" s="254"/>
      <c r="L53" s="25"/>
      <c r="M53" s="25"/>
      <c r="N53" s="25"/>
      <c r="O53" s="25"/>
      <c r="P53" s="25"/>
      <c r="Q53" s="25"/>
      <c r="R53" s="25"/>
      <c r="S53" s="25"/>
      <c r="T53" s="25"/>
      <c r="U53" s="25"/>
      <c r="V53" s="25"/>
      <c r="W53" s="25"/>
      <c r="X53" s="25"/>
      <c r="Y53" s="25"/>
      <c r="Z53" s="25"/>
      <c r="AA53" s="25"/>
      <c r="AB53" s="25"/>
      <c r="AC53" s="250"/>
    </row>
    <row r="54" spans="2:29" s="13" customFormat="1" ht="13" x14ac:dyDescent="0.3">
      <c r="B54" s="87" t="s">
        <v>176</v>
      </c>
      <c r="C54" s="186"/>
      <c r="D54" s="186"/>
      <c r="E54" s="186"/>
      <c r="F54" s="186"/>
      <c r="G54" s="186"/>
      <c r="H54" s="186"/>
      <c r="I54" s="186"/>
      <c r="J54" s="250"/>
      <c r="K54" s="250"/>
      <c r="L54" s="25"/>
      <c r="M54" s="25"/>
      <c r="N54" s="25"/>
      <c r="O54" s="25"/>
      <c r="P54" s="25"/>
      <c r="Q54" s="25"/>
      <c r="R54" s="25"/>
      <c r="S54" s="25"/>
      <c r="T54" s="25"/>
      <c r="U54" s="25"/>
      <c r="V54" s="25"/>
      <c r="W54" s="25"/>
      <c r="X54" s="25"/>
      <c r="Y54" s="25"/>
      <c r="Z54" s="25"/>
      <c r="AA54" s="25"/>
      <c r="AB54" s="25"/>
      <c r="AC54" s="250"/>
    </row>
    <row r="55" spans="2:29" s="13" customFormat="1" ht="13" x14ac:dyDescent="0.3">
      <c r="B55" s="87" t="s">
        <v>177</v>
      </c>
      <c r="C55" s="186">
        <v>5799.6182917900005</v>
      </c>
      <c r="D55" s="186">
        <v>934.87580285000001</v>
      </c>
      <c r="E55" s="186">
        <v>672.70474265000007</v>
      </c>
      <c r="F55" s="186">
        <v>262.17106019999994</v>
      </c>
      <c r="G55" s="186">
        <v>6.4767949800010456</v>
      </c>
      <c r="H55" s="186">
        <v>-335</v>
      </c>
      <c r="I55" s="186">
        <v>5733.2661469700015</v>
      </c>
      <c r="J55" s="250"/>
      <c r="K55" s="250"/>
      <c r="L55" s="25"/>
      <c r="M55" s="25"/>
      <c r="N55" s="25"/>
      <c r="O55" s="25"/>
      <c r="P55" s="25"/>
      <c r="Q55" s="25"/>
      <c r="R55" s="25"/>
      <c r="S55" s="25"/>
      <c r="T55" s="25"/>
      <c r="U55" s="25"/>
      <c r="V55" s="25"/>
      <c r="W55" s="25"/>
      <c r="X55" s="25"/>
      <c r="Y55" s="25"/>
      <c r="Z55" s="25"/>
      <c r="AA55" s="25"/>
      <c r="AB55" s="25"/>
      <c r="AC55" s="250"/>
    </row>
    <row r="56" spans="2:29" s="13" customFormat="1" ht="13" x14ac:dyDescent="0.3">
      <c r="B56" s="89" t="s">
        <v>178</v>
      </c>
      <c r="C56" s="187">
        <v>132083.49028268986</v>
      </c>
      <c r="D56" s="187">
        <v>15884.087738185672</v>
      </c>
      <c r="E56" s="187">
        <v>14940.511674706016</v>
      </c>
      <c r="F56" s="187">
        <v>943.57606347965782</v>
      </c>
      <c r="G56" s="187">
        <v>-2259.9722086635998</v>
      </c>
      <c r="H56" s="187">
        <v>6</v>
      </c>
      <c r="I56" s="187">
        <v>130773.09413750589</v>
      </c>
      <c r="J56" s="250"/>
      <c r="K56" s="250"/>
      <c r="L56" s="25"/>
      <c r="M56" s="25"/>
      <c r="N56" s="25"/>
      <c r="O56" s="25"/>
      <c r="P56" s="25"/>
      <c r="Q56" s="25"/>
      <c r="R56" s="25"/>
      <c r="S56" s="25"/>
      <c r="T56" s="25"/>
      <c r="U56" s="25"/>
      <c r="V56" s="25"/>
      <c r="W56" s="25"/>
      <c r="X56" s="25"/>
      <c r="Y56" s="25"/>
      <c r="Z56" s="25"/>
      <c r="AA56" s="25"/>
      <c r="AB56" s="25"/>
      <c r="AC56" s="250"/>
    </row>
    <row r="57" spans="2:29" s="13" customFormat="1" ht="15" customHeight="1" x14ac:dyDescent="0.3">
      <c r="B57" s="13" t="s">
        <v>316</v>
      </c>
      <c r="C57" s="90"/>
      <c r="D57" s="90"/>
      <c r="E57" s="90"/>
      <c r="F57" s="90"/>
      <c r="G57" s="90"/>
      <c r="H57" s="90"/>
      <c r="I57" s="91"/>
      <c r="J57" s="250"/>
      <c r="K57" s="250"/>
      <c r="L57" s="25"/>
      <c r="M57" s="25"/>
      <c r="N57" s="25"/>
      <c r="O57" s="25"/>
      <c r="P57" s="25"/>
      <c r="Q57" s="25"/>
      <c r="R57" s="25"/>
      <c r="S57" s="25"/>
      <c r="T57" s="25"/>
      <c r="U57" s="25"/>
      <c r="V57" s="25"/>
      <c r="W57" s="25"/>
      <c r="X57" s="25"/>
      <c r="Y57" s="25"/>
      <c r="Z57" s="25"/>
      <c r="AA57" s="25"/>
      <c r="AB57" s="25"/>
      <c r="AC57" s="250"/>
    </row>
    <row r="58" spans="2:29" s="13" customFormat="1" ht="15" customHeight="1" x14ac:dyDescent="0.3">
      <c r="B58" s="90" t="s">
        <v>293</v>
      </c>
      <c r="C58" s="116"/>
      <c r="D58" s="116"/>
      <c r="E58" s="116"/>
      <c r="F58" s="116"/>
      <c r="G58" s="116"/>
      <c r="H58" s="116"/>
      <c r="I58" s="116"/>
      <c r="J58" s="25"/>
      <c r="K58" s="250"/>
      <c r="L58" s="25"/>
      <c r="M58" s="25"/>
      <c r="N58" s="25"/>
      <c r="O58" s="25"/>
      <c r="P58" s="25"/>
      <c r="Q58" s="25"/>
      <c r="R58" s="25"/>
      <c r="S58" s="25"/>
      <c r="T58" s="25"/>
      <c r="U58" s="25"/>
      <c r="V58" s="25"/>
      <c r="W58" s="25"/>
      <c r="X58" s="25"/>
      <c r="Y58" s="25"/>
      <c r="Z58" s="25"/>
      <c r="AA58" s="25"/>
      <c r="AB58" s="25"/>
      <c r="AC58" s="25"/>
    </row>
    <row r="59" spans="2:29" s="13" customFormat="1" ht="15" customHeight="1" x14ac:dyDescent="0.3">
      <c r="C59" s="123"/>
      <c r="D59" s="314">
        <v>21</v>
      </c>
      <c r="E59" s="123"/>
      <c r="F59" s="123"/>
      <c r="G59" s="123"/>
      <c r="J59" s="25"/>
      <c r="K59" s="250"/>
      <c r="L59" s="25"/>
      <c r="M59" s="25"/>
      <c r="N59" s="25"/>
      <c r="O59" s="25"/>
      <c r="P59" s="25"/>
      <c r="Q59" s="25"/>
      <c r="R59" s="25"/>
      <c r="S59" s="25"/>
      <c r="T59" s="25"/>
      <c r="U59" s="25"/>
      <c r="V59" s="25"/>
      <c r="W59" s="25"/>
      <c r="X59" s="25"/>
      <c r="Y59" s="25"/>
      <c r="Z59" s="25"/>
      <c r="AA59" s="25"/>
      <c r="AB59" s="25"/>
      <c r="AC59" s="25"/>
    </row>
    <row r="60" spans="2:29" s="13" customFormat="1" ht="13" x14ac:dyDescent="0.3">
      <c r="B60" s="25"/>
      <c r="C60" s="128"/>
      <c r="D60" s="128"/>
      <c r="E60" s="128"/>
      <c r="F60" s="128"/>
      <c r="G60" s="128"/>
      <c r="H60" s="128"/>
      <c r="I60" s="128"/>
      <c r="J60" s="25"/>
      <c r="K60" s="250"/>
      <c r="L60" s="25"/>
      <c r="M60" s="25"/>
      <c r="N60" s="25"/>
      <c r="O60" s="25"/>
      <c r="P60" s="25"/>
      <c r="Q60" s="25"/>
      <c r="R60" s="25"/>
      <c r="S60" s="25"/>
      <c r="T60" s="25"/>
      <c r="U60" s="25"/>
      <c r="V60" s="25"/>
      <c r="W60" s="25"/>
      <c r="X60" s="25"/>
      <c r="Y60" s="25"/>
      <c r="Z60" s="25"/>
      <c r="AA60" s="25"/>
      <c r="AB60" s="25"/>
      <c r="AC60" s="25"/>
    </row>
    <row r="61" spans="2:29" x14ac:dyDescent="0.3">
      <c r="J61" s="128"/>
      <c r="K61" s="25"/>
      <c r="L61" s="25"/>
      <c r="M61" s="25"/>
      <c r="N61" s="25"/>
      <c r="O61" s="25"/>
      <c r="P61" s="25"/>
      <c r="Q61" s="25"/>
      <c r="R61" s="25"/>
      <c r="S61" s="25"/>
      <c r="T61" s="25"/>
    </row>
    <row r="62" spans="2:29" s="13" customFormat="1" hidden="1" x14ac:dyDescent="0.3">
      <c r="J62" s="14"/>
      <c r="K62" s="25"/>
      <c r="L62" s="25"/>
      <c r="M62" s="25"/>
      <c r="N62" s="25"/>
      <c r="O62" s="25"/>
      <c r="P62" s="25"/>
      <c r="Q62" s="25"/>
      <c r="R62" s="25"/>
      <c r="S62" s="25"/>
      <c r="T62" s="14"/>
      <c r="U62" s="25"/>
      <c r="V62" s="25"/>
      <c r="W62" s="25"/>
      <c r="X62" s="25"/>
      <c r="Y62" s="25"/>
      <c r="Z62" s="25"/>
      <c r="AA62" s="25"/>
      <c r="AB62" s="25"/>
      <c r="AC62" s="25"/>
    </row>
    <row r="63" spans="2:29" s="13" customFormat="1" ht="13" hidden="1" x14ac:dyDescent="0.3">
      <c r="C63" s="26"/>
      <c r="D63" s="26"/>
      <c r="E63" s="26"/>
      <c r="G63" s="26"/>
      <c r="H63" s="26"/>
      <c r="I63" s="26"/>
      <c r="J63" s="25"/>
      <c r="K63" s="25"/>
      <c r="L63" s="25"/>
      <c r="M63" s="25"/>
      <c r="N63" s="25"/>
      <c r="O63" s="25"/>
      <c r="P63" s="25"/>
      <c r="Q63" s="25"/>
      <c r="R63" s="25"/>
      <c r="S63" s="25"/>
      <c r="T63" s="25"/>
      <c r="U63" s="25"/>
      <c r="V63" s="25"/>
      <c r="W63" s="25"/>
      <c r="X63" s="25"/>
      <c r="Y63" s="25"/>
      <c r="Z63" s="25"/>
      <c r="AA63" s="25"/>
      <c r="AB63" s="25"/>
      <c r="AC63" s="25"/>
    </row>
    <row r="64" spans="2:29" s="13" customFormat="1" hidden="1" x14ac:dyDescent="0.3">
      <c r="J64" s="25"/>
      <c r="K64" s="14"/>
      <c r="L64" s="14"/>
      <c r="M64" s="14"/>
      <c r="N64" s="14"/>
      <c r="O64" s="14"/>
      <c r="P64" s="14"/>
      <c r="Q64" s="14"/>
      <c r="R64" s="14"/>
      <c r="S64" s="14"/>
      <c r="T64" s="25"/>
      <c r="U64" s="25"/>
      <c r="V64" s="25"/>
      <c r="W64" s="25"/>
      <c r="X64" s="25"/>
      <c r="Y64" s="25"/>
      <c r="Z64" s="25"/>
      <c r="AA64" s="25"/>
      <c r="AB64" s="25"/>
      <c r="AC64" s="25"/>
    </row>
    <row r="65" spans="3:29" s="13" customFormat="1" ht="13" hidden="1" x14ac:dyDescent="0.3">
      <c r="C65" s="17"/>
      <c r="D65" s="17"/>
      <c r="E65" s="17"/>
      <c r="F65" s="17"/>
      <c r="G65" s="17"/>
      <c r="H65" s="17"/>
      <c r="I65" s="17"/>
      <c r="J65" s="25"/>
      <c r="K65" s="25"/>
      <c r="L65" s="25"/>
      <c r="M65" s="25"/>
      <c r="N65" s="25"/>
      <c r="O65" s="25"/>
      <c r="P65" s="25"/>
      <c r="Q65" s="25"/>
      <c r="R65" s="25"/>
      <c r="S65" s="25"/>
      <c r="T65" s="25"/>
      <c r="U65" s="25"/>
      <c r="V65" s="25"/>
      <c r="W65" s="25"/>
      <c r="X65" s="25"/>
      <c r="Y65" s="25"/>
      <c r="Z65" s="25"/>
      <c r="AA65" s="25"/>
      <c r="AB65" s="25"/>
      <c r="AC65" s="25"/>
    </row>
    <row r="66" spans="3:29" s="13" customFormat="1" ht="13" x14ac:dyDescent="0.3">
      <c r="C66" s="20"/>
      <c r="D66" s="20"/>
      <c r="E66" s="20"/>
      <c r="F66" s="20"/>
      <c r="G66" s="20"/>
      <c r="H66" s="20"/>
      <c r="I66" s="20"/>
      <c r="J66" s="25"/>
      <c r="K66" s="25"/>
      <c r="L66" s="25"/>
      <c r="M66" s="25"/>
      <c r="N66" s="25"/>
      <c r="O66" s="25"/>
      <c r="P66" s="25"/>
      <c r="Q66" s="25"/>
      <c r="R66" s="25"/>
      <c r="S66" s="25"/>
      <c r="T66" s="25"/>
      <c r="U66" s="25"/>
      <c r="V66" s="25"/>
      <c r="W66" s="25"/>
      <c r="X66" s="25"/>
      <c r="Y66" s="25"/>
      <c r="Z66" s="25"/>
      <c r="AA66" s="25"/>
      <c r="AB66" s="25"/>
      <c r="AC66" s="25"/>
    </row>
    <row r="67" spans="3:29" s="13" customFormat="1" ht="13" x14ac:dyDescent="0.3">
      <c r="C67" s="20"/>
      <c r="D67" s="20"/>
      <c r="E67" s="20"/>
      <c r="F67" s="20"/>
      <c r="G67" s="20"/>
      <c r="H67" s="20"/>
      <c r="I67" s="20"/>
      <c r="J67" s="25"/>
      <c r="K67" s="25"/>
      <c r="L67" s="25"/>
      <c r="M67" s="25"/>
      <c r="N67" s="25"/>
      <c r="O67" s="25"/>
      <c r="P67" s="25"/>
      <c r="Q67" s="25"/>
      <c r="R67" s="25"/>
      <c r="S67" s="25"/>
      <c r="T67" s="25"/>
      <c r="U67" s="25"/>
      <c r="V67" s="25"/>
      <c r="W67" s="25"/>
      <c r="X67" s="25"/>
      <c r="Y67" s="25"/>
      <c r="Z67" s="25"/>
      <c r="AA67" s="25"/>
      <c r="AB67" s="25"/>
      <c r="AC67" s="25"/>
    </row>
    <row r="68" spans="3:29" x14ac:dyDescent="0.3">
      <c r="C68" s="8"/>
      <c r="D68" s="8"/>
      <c r="E68" s="8"/>
      <c r="F68" s="8"/>
      <c r="G68" s="8"/>
      <c r="H68" s="8"/>
      <c r="I68" s="8"/>
      <c r="J68" s="25"/>
      <c r="K68" s="25"/>
      <c r="L68" s="25"/>
      <c r="M68" s="25"/>
      <c r="N68" s="25"/>
      <c r="O68" s="25"/>
      <c r="P68" s="25"/>
      <c r="Q68" s="25"/>
      <c r="R68" s="25"/>
      <c r="S68" s="25"/>
      <c r="T68" s="25"/>
    </row>
    <row r="69" spans="3:29" x14ac:dyDescent="0.3">
      <c r="C69" s="8"/>
      <c r="D69" s="8"/>
      <c r="E69" s="8"/>
      <c r="F69" s="8"/>
      <c r="G69" s="8"/>
      <c r="H69" s="8"/>
      <c r="I69" s="8"/>
      <c r="K69" s="25"/>
      <c r="L69" s="25"/>
      <c r="M69" s="25"/>
      <c r="N69" s="25"/>
      <c r="O69" s="25"/>
      <c r="P69" s="25"/>
      <c r="Q69" s="25"/>
      <c r="R69" s="25"/>
      <c r="S69" s="25"/>
    </row>
    <row r="70" spans="3:29" x14ac:dyDescent="0.3">
      <c r="K70" s="25"/>
      <c r="L70" s="25"/>
      <c r="M70" s="25"/>
      <c r="N70" s="25"/>
      <c r="O70" s="25"/>
      <c r="P70" s="25"/>
      <c r="Q70" s="25"/>
      <c r="R70" s="25"/>
      <c r="S70" s="25"/>
    </row>
  </sheetData>
  <mergeCells count="10">
    <mergeCell ref="A1:I1"/>
    <mergeCell ref="B2:I2"/>
    <mergeCell ref="B3:I3"/>
    <mergeCell ref="B4:B6"/>
    <mergeCell ref="C4:C6"/>
    <mergeCell ref="D4:H4"/>
    <mergeCell ref="I4:I6"/>
    <mergeCell ref="D5:F5"/>
    <mergeCell ref="G5:G6"/>
    <mergeCell ref="H5:H6"/>
  </mergeCells>
  <printOptions horizontalCentered="1"/>
  <pageMargins left="0.5" right="0.75" top="0.5" bottom="0.75" header="0.5" footer="0.3"/>
  <pageSetup scale="86" orientation="portrait" r:id="rId1"/>
  <headerFooter alignWithMargins="0">
    <oddFooter xml:space="preserve">&amp;C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pageSetUpPr fitToPage="1"/>
  </sheetPr>
  <dimension ref="A1:X69"/>
  <sheetViews>
    <sheetView showGridLines="0" view="pageBreakPreview" zoomScale="145" zoomScaleNormal="100" zoomScaleSheetLayoutView="145" workbookViewId="0">
      <selection activeCell="B9" sqref="B9:I45"/>
    </sheetView>
  </sheetViews>
  <sheetFormatPr defaultColWidth="9.1796875" defaultRowHeight="14" x14ac:dyDescent="0.3"/>
  <cols>
    <col min="1" max="1" width="42.81640625" style="10" customWidth="1"/>
    <col min="2" max="2" width="13.7265625" style="10" bestFit="1" customWidth="1"/>
    <col min="3" max="3" width="11.81640625" style="10" bestFit="1" customWidth="1"/>
    <col min="4" max="4" width="12.26953125" style="10" bestFit="1" customWidth="1"/>
    <col min="5" max="5" width="11.54296875" style="10" bestFit="1" customWidth="1"/>
    <col min="6" max="6" width="12" style="10" customWidth="1"/>
    <col min="7" max="7" width="8" style="10" customWidth="1"/>
    <col min="8" max="8" width="12.26953125" style="10" customWidth="1"/>
    <col min="9" max="16384" width="9.1796875" style="10"/>
  </cols>
  <sheetData>
    <row r="1" spans="1:24" x14ac:dyDescent="0.3">
      <c r="A1" s="443" t="s">
        <v>62</v>
      </c>
      <c r="B1" s="443"/>
      <c r="C1" s="443"/>
      <c r="D1" s="443"/>
      <c r="E1" s="443"/>
      <c r="F1" s="443"/>
      <c r="G1" s="443"/>
      <c r="H1" s="443"/>
    </row>
    <row r="2" spans="1:24" ht="16.5" x14ac:dyDescent="0.35">
      <c r="A2" s="444" t="s">
        <v>179</v>
      </c>
      <c r="B2" s="444"/>
      <c r="C2" s="444"/>
      <c r="D2" s="444"/>
      <c r="E2" s="444"/>
      <c r="F2" s="444"/>
      <c r="G2" s="444"/>
      <c r="H2" s="444"/>
    </row>
    <row r="3" spans="1:24" x14ac:dyDescent="0.3">
      <c r="A3" s="445" t="s">
        <v>39</v>
      </c>
      <c r="B3" s="446"/>
      <c r="C3" s="446"/>
      <c r="D3" s="446"/>
      <c r="E3" s="446"/>
      <c r="F3" s="446"/>
      <c r="G3" s="446"/>
      <c r="H3" s="445"/>
    </row>
    <row r="4" spans="1:24" ht="15" customHeight="1" x14ac:dyDescent="0.3">
      <c r="A4" s="447" t="s">
        <v>180</v>
      </c>
      <c r="B4" s="450" t="str">
        <f>'2.1'!D4:D6</f>
        <v>Stock as on
31-12-2023</v>
      </c>
      <c r="C4" s="438" t="s">
        <v>41</v>
      </c>
      <c r="D4" s="439"/>
      <c r="E4" s="439"/>
      <c r="F4" s="439"/>
      <c r="G4" s="440"/>
      <c r="H4" s="450" t="str">
        <f>'2.1'!K4:K6</f>
        <v>Stock as on
31-12-2024</v>
      </c>
    </row>
    <row r="5" spans="1:24" ht="15" customHeight="1" x14ac:dyDescent="0.3">
      <c r="A5" s="448"/>
      <c r="B5" s="451"/>
      <c r="C5" s="438" t="s">
        <v>42</v>
      </c>
      <c r="D5" s="439"/>
      <c r="E5" s="440"/>
      <c r="F5" s="432" t="s">
        <v>49</v>
      </c>
      <c r="G5" s="432" t="s">
        <v>272</v>
      </c>
      <c r="H5" s="451"/>
    </row>
    <row r="6" spans="1:24" ht="16.5" customHeight="1" x14ac:dyDescent="0.3">
      <c r="A6" s="449"/>
      <c r="B6" s="452"/>
      <c r="C6" s="139" t="s">
        <v>45</v>
      </c>
      <c r="D6" s="139" t="s">
        <v>46</v>
      </c>
      <c r="E6" s="139" t="s">
        <v>47</v>
      </c>
      <c r="F6" s="434"/>
      <c r="G6" s="434"/>
      <c r="H6" s="452"/>
    </row>
    <row r="7" spans="1:24" x14ac:dyDescent="0.3">
      <c r="A7" s="69" t="s">
        <v>181</v>
      </c>
      <c r="B7" s="316">
        <v>51148.3941402497</v>
      </c>
      <c r="C7" s="316">
        <v>6711.9596898740001</v>
      </c>
      <c r="D7" s="316">
        <v>3868.9438637450703</v>
      </c>
      <c r="E7" s="316">
        <v>2843.0158261289298</v>
      </c>
      <c r="F7" s="316">
        <v>-1145.3313492386383</v>
      </c>
      <c r="G7" s="316">
        <v>0</v>
      </c>
      <c r="H7" s="316">
        <v>52846.078617140018</v>
      </c>
      <c r="Q7" s="8"/>
      <c r="R7" s="8"/>
      <c r="S7" s="8"/>
      <c r="T7" s="8"/>
      <c r="U7" s="8"/>
      <c r="V7" s="8"/>
      <c r="W7" s="8"/>
      <c r="X7" s="8"/>
    </row>
    <row r="8" spans="1:24" x14ac:dyDescent="0.3">
      <c r="A8" s="317" t="s">
        <v>209</v>
      </c>
      <c r="B8" s="318">
        <v>11562.985064669709</v>
      </c>
      <c r="C8" s="318">
        <v>2825.7094280000001</v>
      </c>
      <c r="D8" s="319">
        <v>1677.2095770250819</v>
      </c>
      <c r="E8" s="318">
        <v>1148.4998509749182</v>
      </c>
      <c r="F8" s="318">
        <v>-390.84715364462659</v>
      </c>
      <c r="G8" s="318">
        <v>0</v>
      </c>
      <c r="H8" s="319">
        <v>12320.637762</v>
      </c>
      <c r="Q8" s="8"/>
      <c r="R8" s="8"/>
      <c r="S8" s="8"/>
      <c r="T8" s="8"/>
      <c r="U8" s="8"/>
      <c r="V8" s="8"/>
      <c r="W8" s="8"/>
    </row>
    <row r="9" spans="1:24" x14ac:dyDescent="0.3">
      <c r="A9" s="317" t="s">
        <v>182</v>
      </c>
      <c r="B9" s="318">
        <v>15554.795661490001</v>
      </c>
      <c r="C9" s="318">
        <v>1642.0697648699997</v>
      </c>
      <c r="D9" s="319">
        <v>960.66392837725095</v>
      </c>
      <c r="E9" s="318">
        <v>681.40583649274879</v>
      </c>
      <c r="F9" s="318">
        <v>-156.74887823275014</v>
      </c>
      <c r="G9" s="318">
        <v>0</v>
      </c>
      <c r="H9" s="319">
        <v>16079.45261975</v>
      </c>
      <c r="Q9" s="8"/>
      <c r="R9" s="8"/>
      <c r="S9" s="8"/>
      <c r="T9" s="8"/>
      <c r="U9" s="8"/>
      <c r="V9" s="8"/>
      <c r="W9" s="8"/>
    </row>
    <row r="10" spans="1:24" x14ac:dyDescent="0.3">
      <c r="A10" s="317" t="s">
        <v>183</v>
      </c>
      <c r="B10" s="318">
        <v>2446.9741140000001</v>
      </c>
      <c r="C10" s="318">
        <v>301.28756428000003</v>
      </c>
      <c r="D10" s="319">
        <v>143.90552501302537</v>
      </c>
      <c r="E10" s="318">
        <v>157.38203926697466</v>
      </c>
      <c r="F10" s="318">
        <v>15.551846733025144</v>
      </c>
      <c r="G10" s="318">
        <v>0</v>
      </c>
      <c r="H10" s="319">
        <v>2619.9079999999999</v>
      </c>
      <c r="Q10" s="8"/>
      <c r="R10" s="8"/>
      <c r="S10" s="8"/>
      <c r="T10" s="8"/>
      <c r="U10" s="8"/>
      <c r="V10" s="8"/>
      <c r="W10" s="8"/>
    </row>
    <row r="11" spans="1:24" x14ac:dyDescent="0.3">
      <c r="A11" s="317" t="s">
        <v>184</v>
      </c>
      <c r="B11" s="318">
        <v>17777.786</v>
      </c>
      <c r="C11" s="318">
        <v>1206.5793075669999</v>
      </c>
      <c r="D11" s="319">
        <v>678.38119684999992</v>
      </c>
      <c r="E11" s="318">
        <v>528.19811071699996</v>
      </c>
      <c r="F11" s="318">
        <v>-673.37311071699924</v>
      </c>
      <c r="G11" s="318">
        <v>0</v>
      </c>
      <c r="H11" s="319">
        <v>17632.611000000001</v>
      </c>
      <c r="Q11" s="8"/>
      <c r="R11" s="8"/>
      <c r="S11" s="8"/>
      <c r="T11" s="8"/>
      <c r="U11" s="8"/>
      <c r="V11" s="8"/>
      <c r="W11" s="8"/>
    </row>
    <row r="12" spans="1:24" x14ac:dyDescent="0.3">
      <c r="A12" s="317" t="s">
        <v>185</v>
      </c>
      <c r="B12" s="318">
        <v>0</v>
      </c>
      <c r="C12" s="318">
        <v>10.529000019</v>
      </c>
      <c r="D12" s="319">
        <v>0</v>
      </c>
      <c r="E12" s="318">
        <v>10.529000019</v>
      </c>
      <c r="F12" s="318">
        <v>-0.11900001899999957</v>
      </c>
      <c r="G12" s="318">
        <v>0</v>
      </c>
      <c r="H12" s="319">
        <v>10.41</v>
      </c>
      <c r="Q12" s="8"/>
      <c r="R12" s="8"/>
      <c r="S12" s="8"/>
      <c r="T12" s="8"/>
      <c r="U12" s="8"/>
      <c r="V12" s="8"/>
      <c r="W12" s="8"/>
    </row>
    <row r="13" spans="1:24" x14ac:dyDescent="0.3">
      <c r="A13" s="317" t="s">
        <v>186</v>
      </c>
      <c r="B13" s="318">
        <v>945.73299999999995</v>
      </c>
      <c r="C13" s="318">
        <v>142.33407548</v>
      </c>
      <c r="D13" s="319">
        <v>125.09088690000002</v>
      </c>
      <c r="E13" s="318">
        <v>17.24318857999998</v>
      </c>
      <c r="F13" s="318">
        <v>75.930811419999998</v>
      </c>
      <c r="G13" s="318">
        <v>0</v>
      </c>
      <c r="H13" s="319">
        <v>1038.9069999999999</v>
      </c>
      <c r="Q13" s="8"/>
      <c r="R13" s="8"/>
      <c r="S13" s="8"/>
      <c r="T13" s="8"/>
      <c r="U13" s="8"/>
      <c r="V13" s="8"/>
      <c r="W13" s="8"/>
    </row>
    <row r="14" spans="1:24" x14ac:dyDescent="0.3">
      <c r="A14" s="317" t="s">
        <v>187</v>
      </c>
      <c r="B14" s="318">
        <v>99.289000000000001</v>
      </c>
      <c r="C14" s="318">
        <v>389.61632495999999</v>
      </c>
      <c r="D14" s="319">
        <v>100</v>
      </c>
      <c r="E14" s="318">
        <v>289.61632495999999</v>
      </c>
      <c r="F14" s="318">
        <v>0.71067504000001236</v>
      </c>
      <c r="G14" s="318">
        <v>0</v>
      </c>
      <c r="H14" s="319">
        <v>389.61599999999999</v>
      </c>
      <c r="Q14" s="8"/>
      <c r="R14" s="8"/>
      <c r="S14" s="8"/>
      <c r="T14" s="8"/>
      <c r="U14" s="8"/>
      <c r="V14" s="8"/>
      <c r="W14" s="8"/>
    </row>
    <row r="15" spans="1:24" x14ac:dyDescent="0.3">
      <c r="A15" s="317" t="s">
        <v>188</v>
      </c>
      <c r="B15" s="318">
        <v>376.78</v>
      </c>
      <c r="C15" s="318">
        <v>44.447692172000004</v>
      </c>
      <c r="D15" s="319">
        <v>10.88882362</v>
      </c>
      <c r="E15" s="318">
        <v>33.558868552000007</v>
      </c>
      <c r="F15" s="318">
        <v>-7.8858685520000051</v>
      </c>
      <c r="G15" s="318">
        <v>0</v>
      </c>
      <c r="H15" s="319">
        <v>402.45299999999997</v>
      </c>
      <c r="Q15" s="8"/>
      <c r="R15" s="8"/>
      <c r="S15" s="8"/>
      <c r="T15" s="8"/>
      <c r="U15" s="8"/>
      <c r="V15" s="8"/>
      <c r="W15" s="8"/>
    </row>
    <row r="16" spans="1:24" x14ac:dyDescent="0.3">
      <c r="A16" s="317" t="s">
        <v>189</v>
      </c>
      <c r="B16" s="318">
        <v>369.11421802999996</v>
      </c>
      <c r="C16" s="318">
        <v>39.782979049999994</v>
      </c>
      <c r="D16" s="319">
        <v>88.465691509999985</v>
      </c>
      <c r="E16" s="318">
        <v>-48.682712459999991</v>
      </c>
      <c r="F16" s="318">
        <v>-2.5685572399999756</v>
      </c>
      <c r="G16" s="318">
        <v>0</v>
      </c>
      <c r="H16" s="319">
        <v>317.86294832999999</v>
      </c>
      <c r="Q16" s="8"/>
      <c r="R16" s="8"/>
      <c r="S16" s="8"/>
      <c r="T16" s="8"/>
      <c r="U16" s="8"/>
      <c r="V16" s="8"/>
      <c r="W16" s="8"/>
    </row>
    <row r="17" spans="1:23" x14ac:dyDescent="0.3">
      <c r="A17" s="317" t="s">
        <v>190</v>
      </c>
      <c r="B17" s="318">
        <v>5.0679999999999996</v>
      </c>
      <c r="C17" s="318">
        <v>0</v>
      </c>
      <c r="D17" s="319">
        <v>0.55629090357811117</v>
      </c>
      <c r="E17" s="318">
        <v>-0.55629090357811117</v>
      </c>
      <c r="F17" s="318">
        <v>-0.28370909642188868</v>
      </c>
      <c r="G17" s="318">
        <v>0</v>
      </c>
      <c r="H17" s="319">
        <v>4.2279999999999998</v>
      </c>
      <c r="Q17" s="8"/>
      <c r="R17" s="8"/>
      <c r="S17" s="8"/>
      <c r="T17" s="8"/>
      <c r="U17" s="8"/>
      <c r="V17" s="8"/>
      <c r="W17" s="8"/>
    </row>
    <row r="18" spans="1:23" x14ac:dyDescent="0.3">
      <c r="A18" s="317" t="s">
        <v>191</v>
      </c>
      <c r="B18" s="318">
        <v>0</v>
      </c>
      <c r="C18" s="318">
        <v>0</v>
      </c>
      <c r="D18" s="319">
        <v>0</v>
      </c>
      <c r="E18" s="318">
        <v>0</v>
      </c>
      <c r="F18" s="318">
        <v>0</v>
      </c>
      <c r="G18" s="318">
        <v>0</v>
      </c>
      <c r="H18" s="319">
        <v>0</v>
      </c>
      <c r="Q18" s="8"/>
      <c r="R18" s="8"/>
      <c r="S18" s="8"/>
      <c r="T18" s="8"/>
      <c r="U18" s="8"/>
      <c r="V18" s="8"/>
      <c r="W18" s="8"/>
    </row>
    <row r="19" spans="1:23" x14ac:dyDescent="0.3">
      <c r="A19" s="317" t="s">
        <v>295</v>
      </c>
      <c r="B19" s="318">
        <v>1698.2269999999999</v>
      </c>
      <c r="C19" s="318">
        <v>106.90057047600001</v>
      </c>
      <c r="D19" s="319">
        <v>63.841443546134023</v>
      </c>
      <c r="E19" s="318">
        <v>43.05912692986599</v>
      </c>
      <c r="F19" s="318">
        <v>9.3868730701341505</v>
      </c>
      <c r="G19" s="318">
        <v>0</v>
      </c>
      <c r="H19" s="319">
        <v>1750.673</v>
      </c>
      <c r="Q19" s="8"/>
      <c r="R19" s="8"/>
      <c r="S19" s="8"/>
      <c r="T19" s="8"/>
      <c r="U19" s="8"/>
      <c r="V19" s="8"/>
      <c r="W19" s="8"/>
    </row>
    <row r="20" spans="1:23" x14ac:dyDescent="0.3">
      <c r="A20" s="317" t="s">
        <v>192</v>
      </c>
      <c r="B20" s="320">
        <v>150.12708205999999</v>
      </c>
      <c r="C20" s="318">
        <v>2.7029829999999997</v>
      </c>
      <c r="D20" s="319">
        <v>19.9405</v>
      </c>
      <c r="E20" s="320">
        <v>-17.237517</v>
      </c>
      <c r="F20" s="320">
        <v>-4.0802779999999892</v>
      </c>
      <c r="G20" s="320">
        <v>0</v>
      </c>
      <c r="H20" s="321">
        <v>128.80928706</v>
      </c>
      <c r="Q20" s="8"/>
      <c r="R20" s="8"/>
      <c r="S20" s="8"/>
      <c r="T20" s="8"/>
      <c r="U20" s="8"/>
      <c r="V20" s="8"/>
      <c r="W20" s="8"/>
    </row>
    <row r="21" spans="1:23" x14ac:dyDescent="0.3">
      <c r="A21" s="317" t="s">
        <v>75</v>
      </c>
      <c r="B21" s="322">
        <v>161.51499999999999</v>
      </c>
      <c r="C21" s="322">
        <v>0</v>
      </c>
      <c r="D21" s="322">
        <v>0</v>
      </c>
      <c r="E21" s="322">
        <v>0</v>
      </c>
      <c r="F21" s="322">
        <v>-11.004999999999995</v>
      </c>
      <c r="G21" s="322">
        <v>0</v>
      </c>
      <c r="H21" s="322">
        <v>150.51</v>
      </c>
      <c r="Q21" s="8"/>
      <c r="R21" s="8"/>
      <c r="S21" s="8"/>
      <c r="T21" s="8"/>
      <c r="U21" s="8"/>
      <c r="V21" s="8"/>
      <c r="W21" s="8"/>
    </row>
    <row r="22" spans="1:23" x14ac:dyDescent="0.3">
      <c r="A22" s="148" t="s">
        <v>228</v>
      </c>
      <c r="B22" s="322">
        <v>47074.232127725838</v>
      </c>
      <c r="C22" s="322">
        <v>2309.3892667969999</v>
      </c>
      <c r="D22" s="322">
        <v>4500.8793486133709</v>
      </c>
      <c r="E22" s="322">
        <v>-2191.490081816371</v>
      </c>
      <c r="F22" s="322">
        <v>-1175.4395464561271</v>
      </c>
      <c r="G22" s="322">
        <v>0</v>
      </c>
      <c r="H22" s="322">
        <v>47407.302499453341</v>
      </c>
      <c r="Q22" s="8"/>
      <c r="R22" s="8"/>
      <c r="S22" s="8"/>
      <c r="T22" s="8"/>
      <c r="U22" s="8"/>
      <c r="V22" s="8"/>
      <c r="W22" s="8"/>
    </row>
    <row r="23" spans="1:23" x14ac:dyDescent="0.3">
      <c r="A23" s="149" t="s">
        <v>193</v>
      </c>
      <c r="B23" s="322">
        <v>9292.7982518622212</v>
      </c>
      <c r="C23" s="322">
        <v>328.93054328400001</v>
      </c>
      <c r="D23" s="322">
        <v>1543.2359790296575</v>
      </c>
      <c r="E23" s="322">
        <v>-1214.3054357456572</v>
      </c>
      <c r="F23" s="322">
        <v>-572.70553917852874</v>
      </c>
      <c r="G23" s="322">
        <v>0</v>
      </c>
      <c r="H23" s="323">
        <v>7505.7872769380356</v>
      </c>
      <c r="Q23" s="8"/>
      <c r="R23" s="8"/>
      <c r="S23" s="8"/>
      <c r="T23" s="8"/>
      <c r="U23" s="8"/>
      <c r="V23" s="8"/>
      <c r="W23" s="8"/>
    </row>
    <row r="24" spans="1:23" x14ac:dyDescent="0.3">
      <c r="A24" s="317" t="s">
        <v>70</v>
      </c>
      <c r="B24" s="320">
        <v>11.791</v>
      </c>
      <c r="C24" s="318">
        <v>0</v>
      </c>
      <c r="D24" s="318">
        <v>8.028771561878477</v>
      </c>
      <c r="E24" s="320">
        <v>-8.028771561878477</v>
      </c>
      <c r="F24" s="320">
        <v>-0.56622843812152368</v>
      </c>
      <c r="G24" s="320">
        <v>0</v>
      </c>
      <c r="H24" s="321">
        <v>3.1960000000000002</v>
      </c>
      <c r="Q24" s="8"/>
      <c r="R24" s="8"/>
      <c r="S24" s="8"/>
      <c r="T24" s="8"/>
      <c r="U24" s="8"/>
      <c r="V24" s="8"/>
      <c r="W24" s="8"/>
    </row>
    <row r="25" spans="1:23" x14ac:dyDescent="0.3">
      <c r="A25" s="317" t="s">
        <v>80</v>
      </c>
      <c r="B25" s="318">
        <v>0.30149364000000001</v>
      </c>
      <c r="C25" s="318">
        <v>0</v>
      </c>
      <c r="D25" s="318">
        <v>0</v>
      </c>
      <c r="E25" s="318">
        <v>0</v>
      </c>
      <c r="F25" s="318">
        <v>-0.30149364000000001</v>
      </c>
      <c r="G25" s="318">
        <v>0</v>
      </c>
      <c r="H25" s="319">
        <v>0</v>
      </c>
      <c r="Q25" s="8"/>
      <c r="R25" s="8"/>
      <c r="S25" s="8"/>
      <c r="T25" s="8"/>
      <c r="U25" s="8"/>
      <c r="V25" s="8"/>
      <c r="W25" s="8"/>
    </row>
    <row r="26" spans="1:23" x14ac:dyDescent="0.3">
      <c r="A26" s="317" t="s">
        <v>129</v>
      </c>
      <c r="B26" s="318">
        <v>16.737860480000002</v>
      </c>
      <c r="C26" s="318">
        <v>0</v>
      </c>
      <c r="D26" s="318">
        <v>12.401409550553224</v>
      </c>
      <c r="E26" s="318">
        <v>-12.401409550553224</v>
      </c>
      <c r="F26" s="318">
        <v>0.137045310553221</v>
      </c>
      <c r="G26" s="318">
        <v>0</v>
      </c>
      <c r="H26" s="319">
        <v>4.4734962400000002</v>
      </c>
      <c r="Q26" s="8"/>
      <c r="R26" s="8"/>
      <c r="S26" s="8"/>
      <c r="T26" s="8"/>
      <c r="U26" s="8"/>
      <c r="V26" s="8"/>
      <c r="W26" s="8"/>
    </row>
    <row r="27" spans="1:23" x14ac:dyDescent="0.3">
      <c r="A27" s="317" t="s">
        <v>194</v>
      </c>
      <c r="B27" s="318">
        <v>24.643902999999998</v>
      </c>
      <c r="C27" s="318">
        <v>0</v>
      </c>
      <c r="D27" s="318">
        <v>17.273746089999999</v>
      </c>
      <c r="E27" s="318">
        <v>-17.273746089999999</v>
      </c>
      <c r="F27" s="318">
        <v>-0.63325390999999698</v>
      </c>
      <c r="G27" s="318">
        <v>0</v>
      </c>
      <c r="H27" s="319">
        <v>6.7369029999999999</v>
      </c>
      <c r="Q27" s="8"/>
      <c r="R27" s="8"/>
      <c r="S27" s="8"/>
      <c r="T27" s="8"/>
      <c r="U27" s="8"/>
      <c r="V27" s="8"/>
      <c r="W27" s="8"/>
    </row>
    <row r="28" spans="1:23" x14ac:dyDescent="0.3">
      <c r="A28" s="317" t="s">
        <v>195</v>
      </c>
      <c r="B28" s="318">
        <v>3.5140000000000002</v>
      </c>
      <c r="C28" s="318">
        <v>20</v>
      </c>
      <c r="D28" s="318">
        <v>3.1289866900000001</v>
      </c>
      <c r="E28" s="318">
        <v>16.871013309999999</v>
      </c>
      <c r="F28" s="318">
        <v>-7.2013309999999109E-2</v>
      </c>
      <c r="G28" s="318">
        <v>0</v>
      </c>
      <c r="H28" s="319">
        <v>20.312999999999999</v>
      </c>
      <c r="Q28" s="8"/>
      <c r="R28" s="8"/>
      <c r="S28" s="8"/>
      <c r="T28" s="8"/>
      <c r="U28" s="8"/>
      <c r="V28" s="8"/>
      <c r="W28" s="8"/>
    </row>
    <row r="29" spans="1:23" x14ac:dyDescent="0.3">
      <c r="A29" s="317" t="s">
        <v>72</v>
      </c>
      <c r="B29" s="318">
        <v>1254.3211609799998</v>
      </c>
      <c r="C29" s="318">
        <v>134.75753410000002</v>
      </c>
      <c r="D29" s="318">
        <v>310.15748069573971</v>
      </c>
      <c r="E29" s="318">
        <v>-175.39994659573969</v>
      </c>
      <c r="F29" s="318">
        <v>-84.238466404260095</v>
      </c>
      <c r="G29" s="318">
        <v>0</v>
      </c>
      <c r="H29" s="319">
        <v>994.68274798000004</v>
      </c>
      <c r="Q29" s="8"/>
      <c r="R29" s="8"/>
      <c r="S29" s="8"/>
      <c r="T29" s="8"/>
      <c r="U29" s="8"/>
      <c r="V29" s="8"/>
      <c r="W29" s="8"/>
    </row>
    <row r="30" spans="1:23" x14ac:dyDescent="0.3">
      <c r="A30" s="317" t="s">
        <v>68</v>
      </c>
      <c r="B30" s="318">
        <v>1114.2335472700001</v>
      </c>
      <c r="C30" s="318">
        <v>9.8595440120000006</v>
      </c>
      <c r="D30" s="318">
        <v>135.16554201365685</v>
      </c>
      <c r="E30" s="318">
        <v>-125.30599800165685</v>
      </c>
      <c r="F30" s="318">
        <v>-200.23718996834333</v>
      </c>
      <c r="G30" s="318">
        <v>0</v>
      </c>
      <c r="H30" s="319">
        <v>788.69035929999995</v>
      </c>
      <c r="Q30" s="8"/>
      <c r="R30" s="8"/>
      <c r="S30" s="8"/>
      <c r="T30" s="8"/>
      <c r="U30" s="8"/>
      <c r="V30" s="8"/>
      <c r="W30" s="8"/>
    </row>
    <row r="31" spans="1:23" x14ac:dyDescent="0.3">
      <c r="A31" s="317" t="s">
        <v>127</v>
      </c>
      <c r="B31" s="318">
        <v>160.173</v>
      </c>
      <c r="C31" s="318">
        <v>0</v>
      </c>
      <c r="D31" s="318">
        <v>3.9348381386942508</v>
      </c>
      <c r="E31" s="318">
        <v>-3.9348381386942508</v>
      </c>
      <c r="F31" s="318">
        <v>-77.021161861305757</v>
      </c>
      <c r="G31" s="318">
        <v>0</v>
      </c>
      <c r="H31" s="319">
        <v>79.216999999999999</v>
      </c>
      <c r="Q31" s="8"/>
      <c r="R31" s="8"/>
      <c r="S31" s="8"/>
      <c r="T31" s="8"/>
      <c r="U31" s="8"/>
      <c r="V31" s="8"/>
      <c r="W31" s="8"/>
    </row>
    <row r="32" spans="1:23" x14ac:dyDescent="0.3">
      <c r="A32" s="317" t="s">
        <v>69</v>
      </c>
      <c r="B32" s="318">
        <v>1.2499899999999999</v>
      </c>
      <c r="C32" s="318">
        <v>0</v>
      </c>
      <c r="D32" s="318">
        <v>0</v>
      </c>
      <c r="E32" s="318">
        <v>0</v>
      </c>
      <c r="F32" s="318">
        <v>0</v>
      </c>
      <c r="G32" s="318">
        <v>0</v>
      </c>
      <c r="H32" s="319">
        <v>1.2499899999999999</v>
      </c>
      <c r="Q32" s="8"/>
      <c r="R32" s="8"/>
      <c r="S32" s="8"/>
      <c r="T32" s="8"/>
      <c r="U32" s="8"/>
      <c r="V32" s="8"/>
      <c r="W32" s="8"/>
    </row>
    <row r="33" spans="1:23" x14ac:dyDescent="0.3">
      <c r="A33" s="317" t="s">
        <v>79</v>
      </c>
      <c r="B33" s="318">
        <v>3609.9152239999999</v>
      </c>
      <c r="C33" s="318">
        <v>10.225352171000001</v>
      </c>
      <c r="D33" s="318">
        <v>392.41841926972563</v>
      </c>
      <c r="E33" s="318">
        <v>-382.19306709872563</v>
      </c>
      <c r="F33" s="318">
        <v>-308.74899990127432</v>
      </c>
      <c r="G33" s="318">
        <v>0</v>
      </c>
      <c r="H33" s="319">
        <v>2918.9731569999999</v>
      </c>
      <c r="Q33" s="8"/>
      <c r="R33" s="8"/>
      <c r="S33" s="8"/>
      <c r="T33" s="8"/>
      <c r="U33" s="8"/>
      <c r="V33" s="8"/>
      <c r="W33" s="8"/>
    </row>
    <row r="34" spans="1:23" x14ac:dyDescent="0.3">
      <c r="A34" s="317" t="s">
        <v>98</v>
      </c>
      <c r="B34" s="318">
        <v>953.99202383999989</v>
      </c>
      <c r="C34" s="318">
        <v>50.006006001000003</v>
      </c>
      <c r="D34" s="318">
        <v>199.54189678544361</v>
      </c>
      <c r="E34" s="318">
        <v>-149.53589078444361</v>
      </c>
      <c r="F34" s="318">
        <v>-30.126631035556102</v>
      </c>
      <c r="G34" s="318">
        <v>0</v>
      </c>
      <c r="H34" s="319">
        <v>774.32950202000018</v>
      </c>
      <c r="Q34" s="8"/>
      <c r="R34" s="8"/>
      <c r="S34" s="8"/>
      <c r="T34" s="8"/>
      <c r="U34" s="8"/>
      <c r="V34" s="8"/>
      <c r="W34" s="8"/>
    </row>
    <row r="35" spans="1:23" x14ac:dyDescent="0.3">
      <c r="A35" s="317" t="s">
        <v>92</v>
      </c>
      <c r="B35" s="318">
        <v>32.103473999999999</v>
      </c>
      <c r="C35" s="318">
        <v>0</v>
      </c>
      <c r="D35" s="318">
        <v>0</v>
      </c>
      <c r="E35" s="318">
        <v>0</v>
      </c>
      <c r="F35" s="318">
        <v>0</v>
      </c>
      <c r="G35" s="318">
        <v>0</v>
      </c>
      <c r="H35" s="319">
        <v>32.103473999999999</v>
      </c>
      <c r="Q35" s="8"/>
      <c r="R35" s="8"/>
      <c r="S35" s="8"/>
      <c r="T35" s="8"/>
      <c r="U35" s="8"/>
      <c r="V35" s="8"/>
      <c r="W35" s="8"/>
    </row>
    <row r="36" spans="1:23" x14ac:dyDescent="0.3">
      <c r="A36" s="317" t="s">
        <v>196</v>
      </c>
      <c r="B36" s="318">
        <v>137.29277804999998</v>
      </c>
      <c r="C36" s="318">
        <v>2.875095</v>
      </c>
      <c r="D36" s="318">
        <v>12.003601784124243</v>
      </c>
      <c r="E36" s="318">
        <v>-9.1285067841242427</v>
      </c>
      <c r="F36" s="318">
        <v>23.971642894124287</v>
      </c>
      <c r="G36" s="318">
        <v>0</v>
      </c>
      <c r="H36" s="319">
        <v>152.13591416000003</v>
      </c>
      <c r="Q36" s="8"/>
      <c r="R36" s="8"/>
      <c r="S36" s="8"/>
      <c r="T36" s="8"/>
      <c r="U36" s="8"/>
      <c r="V36" s="8"/>
      <c r="W36" s="8"/>
    </row>
    <row r="37" spans="1:23" x14ac:dyDescent="0.3">
      <c r="A37" s="317" t="s">
        <v>81</v>
      </c>
      <c r="B37" s="318">
        <v>5.0019999999999998</v>
      </c>
      <c r="C37" s="318">
        <v>0</v>
      </c>
      <c r="D37" s="318">
        <v>3.3034026597945392</v>
      </c>
      <c r="E37" s="318">
        <v>-3.3034026597945392</v>
      </c>
      <c r="F37" s="318">
        <v>-0.69559734020546049</v>
      </c>
      <c r="G37" s="318">
        <v>0</v>
      </c>
      <c r="H37" s="319">
        <v>1.0029999999999999</v>
      </c>
      <c r="Q37" s="8"/>
      <c r="R37" s="8"/>
      <c r="S37" s="8"/>
      <c r="T37" s="8"/>
      <c r="U37" s="8"/>
      <c r="V37" s="8"/>
      <c r="W37" s="8"/>
    </row>
    <row r="38" spans="1:23" x14ac:dyDescent="0.3">
      <c r="A38" s="317" t="s">
        <v>197</v>
      </c>
      <c r="B38" s="318">
        <v>65.100999999999999</v>
      </c>
      <c r="C38" s="318">
        <v>0</v>
      </c>
      <c r="D38" s="318">
        <v>0</v>
      </c>
      <c r="E38" s="318">
        <v>0</v>
      </c>
      <c r="F38" s="318">
        <v>2.8670000000000044</v>
      </c>
      <c r="G38" s="318">
        <v>0</v>
      </c>
      <c r="H38" s="319">
        <v>67.968000000000004</v>
      </c>
      <c r="Q38" s="8"/>
      <c r="R38" s="8"/>
      <c r="S38" s="8"/>
      <c r="T38" s="8"/>
      <c r="U38" s="8"/>
      <c r="V38" s="8"/>
      <c r="W38" s="8"/>
    </row>
    <row r="39" spans="1:23" x14ac:dyDescent="0.3">
      <c r="A39" s="317" t="s">
        <v>198</v>
      </c>
      <c r="B39" s="318">
        <v>46.231999999999999</v>
      </c>
      <c r="C39" s="318">
        <v>0</v>
      </c>
      <c r="D39" s="318">
        <v>9.4156694499999993</v>
      </c>
      <c r="E39" s="318">
        <v>-9.4156694499999993</v>
      </c>
      <c r="F39" s="318">
        <v>1.3286694500000031</v>
      </c>
      <c r="G39" s="318">
        <v>0</v>
      </c>
      <c r="H39" s="319">
        <v>38.145000000000003</v>
      </c>
      <c r="Q39" s="8"/>
      <c r="R39" s="8"/>
      <c r="S39" s="8"/>
      <c r="T39" s="8"/>
      <c r="U39" s="8"/>
      <c r="V39" s="8"/>
      <c r="W39" s="8"/>
    </row>
    <row r="40" spans="1:23" x14ac:dyDescent="0.3">
      <c r="A40" s="317" t="s">
        <v>71</v>
      </c>
      <c r="B40" s="318">
        <v>26.871000000000006</v>
      </c>
      <c r="C40" s="318">
        <v>0</v>
      </c>
      <c r="D40" s="318">
        <v>30.070621270513968</v>
      </c>
      <c r="E40" s="318">
        <v>-30.070621270513968</v>
      </c>
      <c r="F40" s="318">
        <v>11.624621270513963</v>
      </c>
      <c r="G40" s="318">
        <v>0</v>
      </c>
      <c r="H40" s="319">
        <v>8.4250000000000007</v>
      </c>
      <c r="Q40" s="8"/>
      <c r="R40" s="8"/>
      <c r="S40" s="8"/>
      <c r="T40" s="8"/>
      <c r="U40" s="8"/>
      <c r="V40" s="8"/>
      <c r="W40" s="8"/>
    </row>
    <row r="41" spans="1:23" x14ac:dyDescent="0.3">
      <c r="A41" s="317" t="s">
        <v>77</v>
      </c>
      <c r="B41" s="318">
        <v>52.498334020000001</v>
      </c>
      <c r="C41" s="318">
        <v>0</v>
      </c>
      <c r="D41" s="318">
        <v>26.936884977442258</v>
      </c>
      <c r="E41" s="318">
        <v>-26.936884977442258</v>
      </c>
      <c r="F41" s="318">
        <v>4.3010967674422567</v>
      </c>
      <c r="G41" s="318">
        <v>0</v>
      </c>
      <c r="H41" s="319">
        <v>29.86254581</v>
      </c>
      <c r="Q41" s="8"/>
      <c r="R41" s="8"/>
      <c r="S41" s="8"/>
      <c r="T41" s="8"/>
      <c r="U41" s="8"/>
      <c r="V41" s="8"/>
      <c r="W41" s="8"/>
    </row>
    <row r="42" spans="1:23" x14ac:dyDescent="0.3">
      <c r="A42" s="317" t="s">
        <v>66</v>
      </c>
      <c r="B42" s="318">
        <v>617.82844956000008</v>
      </c>
      <c r="C42" s="318">
        <v>96.499970000000005</v>
      </c>
      <c r="D42" s="318">
        <v>140.21083564209064</v>
      </c>
      <c r="E42" s="318">
        <v>-43.710865642090639</v>
      </c>
      <c r="F42" s="318">
        <v>33.431116942090497</v>
      </c>
      <c r="G42" s="318">
        <v>0</v>
      </c>
      <c r="H42" s="319">
        <v>607.54870085999994</v>
      </c>
      <c r="Q42" s="8"/>
      <c r="R42" s="8"/>
      <c r="S42" s="8"/>
      <c r="T42" s="8"/>
      <c r="U42" s="8"/>
      <c r="V42" s="8"/>
      <c r="W42" s="8"/>
    </row>
    <row r="43" spans="1:23" x14ac:dyDescent="0.3">
      <c r="A43" s="317" t="s">
        <v>78</v>
      </c>
      <c r="B43" s="318">
        <v>1158.9960130222223</v>
      </c>
      <c r="C43" s="318">
        <v>4.7070420000000004</v>
      </c>
      <c r="D43" s="318">
        <v>239.24387245</v>
      </c>
      <c r="E43" s="318">
        <v>-234.53683045</v>
      </c>
      <c r="F43" s="318">
        <v>52.274303995813597</v>
      </c>
      <c r="G43" s="318">
        <v>0</v>
      </c>
      <c r="H43" s="318">
        <v>976.73348656803591</v>
      </c>
      <c r="Q43" s="8"/>
      <c r="R43" s="8"/>
      <c r="S43" s="8"/>
      <c r="T43" s="8"/>
      <c r="U43" s="8"/>
      <c r="V43" s="8"/>
      <c r="W43" s="8"/>
    </row>
    <row r="44" spans="1:23" x14ac:dyDescent="0.3">
      <c r="A44" s="148" t="s">
        <v>199</v>
      </c>
      <c r="B44" s="322">
        <v>37781.433875863615</v>
      </c>
      <c r="C44" s="322">
        <v>1980.4587235129998</v>
      </c>
      <c r="D44" s="322">
        <v>2957.6433695837136</v>
      </c>
      <c r="E44" s="322">
        <v>-977.18464607071382</v>
      </c>
      <c r="F44" s="322">
        <v>-602.73400727759827</v>
      </c>
      <c r="G44" s="322">
        <v>0</v>
      </c>
      <c r="H44" s="323">
        <v>39901.515222515307</v>
      </c>
      <c r="Q44" s="8"/>
      <c r="R44" s="8"/>
      <c r="S44" s="8"/>
      <c r="T44" s="8"/>
      <c r="U44" s="8"/>
      <c r="V44" s="8"/>
      <c r="W44" s="8"/>
    </row>
    <row r="45" spans="1:23" x14ac:dyDescent="0.3">
      <c r="A45" s="317" t="s">
        <v>86</v>
      </c>
      <c r="B45" s="318">
        <v>1.6932309999999999</v>
      </c>
      <c r="C45" s="318">
        <v>0</v>
      </c>
      <c r="D45" s="318">
        <v>2.4284790000000003</v>
      </c>
      <c r="E45" s="318">
        <v>-2.4284790000000003</v>
      </c>
      <c r="F45" s="318">
        <v>0.90000000000000036</v>
      </c>
      <c r="G45" s="318">
        <v>0</v>
      </c>
      <c r="H45" s="319">
        <v>0.1647519999999999</v>
      </c>
      <c r="Q45" s="8"/>
      <c r="R45" s="8"/>
      <c r="S45" s="8"/>
      <c r="T45" s="8"/>
      <c r="U45" s="8"/>
      <c r="V45" s="8"/>
      <c r="W45" s="8"/>
    </row>
    <row r="46" spans="1:23" x14ac:dyDescent="0.3">
      <c r="A46" s="317" t="s">
        <v>93</v>
      </c>
      <c r="B46" s="320">
        <v>30477.693165463614</v>
      </c>
      <c r="C46" s="318">
        <v>1880.3408163869999</v>
      </c>
      <c r="D46" s="318">
        <v>1434.6568182342733</v>
      </c>
      <c r="E46" s="320">
        <v>445.68399815272664</v>
      </c>
      <c r="F46" s="320">
        <v>-598.73283237103919</v>
      </c>
      <c r="G46" s="320">
        <v>0</v>
      </c>
      <c r="H46" s="321">
        <v>30324.644331245301</v>
      </c>
      <c r="Q46" s="8"/>
      <c r="R46" s="8"/>
      <c r="S46" s="8"/>
      <c r="T46" s="8"/>
      <c r="U46" s="8"/>
      <c r="V46" s="8"/>
      <c r="W46" s="8"/>
    </row>
    <row r="47" spans="1:23" x14ac:dyDescent="0.3">
      <c r="A47" s="317" t="s">
        <v>87</v>
      </c>
      <c r="B47" s="318">
        <v>815.96299999999997</v>
      </c>
      <c r="C47" s="318">
        <v>24.421366847999998</v>
      </c>
      <c r="D47" s="318">
        <v>12.931530057030326</v>
      </c>
      <c r="E47" s="318">
        <v>11.489836790969672</v>
      </c>
      <c r="F47" s="318">
        <v>1.8251632090303822</v>
      </c>
      <c r="G47" s="318">
        <v>0</v>
      </c>
      <c r="H47" s="319">
        <v>829.27800000000002</v>
      </c>
      <c r="Q47" s="8"/>
      <c r="R47" s="8"/>
      <c r="S47" s="8"/>
      <c r="T47" s="8"/>
      <c r="U47" s="8"/>
      <c r="V47" s="8"/>
      <c r="W47" s="8"/>
    </row>
    <row r="48" spans="1:23" x14ac:dyDescent="0.3">
      <c r="A48" s="317" t="s">
        <v>97</v>
      </c>
      <c r="B48" s="320">
        <v>1.3540000000000001</v>
      </c>
      <c r="C48" s="318">
        <v>0</v>
      </c>
      <c r="D48" s="318">
        <v>0</v>
      </c>
      <c r="E48" s="320">
        <v>0</v>
      </c>
      <c r="F48" s="320">
        <v>-0.2350000000000001</v>
      </c>
      <c r="G48" s="320">
        <v>0</v>
      </c>
      <c r="H48" s="321">
        <v>1.119</v>
      </c>
      <c r="Q48" s="8"/>
      <c r="R48" s="8"/>
      <c r="S48" s="8"/>
      <c r="T48" s="8"/>
      <c r="U48" s="8"/>
      <c r="V48" s="8"/>
      <c r="W48" s="8"/>
    </row>
    <row r="49" spans="1:23" x14ac:dyDescent="0.3">
      <c r="A49" s="317" t="s">
        <v>85</v>
      </c>
      <c r="B49" s="318">
        <v>6658.6674869999997</v>
      </c>
      <c r="C49" s="318">
        <v>75.696540278000001</v>
      </c>
      <c r="D49" s="318">
        <v>1459.39013219241</v>
      </c>
      <c r="E49" s="318">
        <v>-1383.69359191441</v>
      </c>
      <c r="F49" s="318">
        <v>36.811785914410621</v>
      </c>
      <c r="G49" s="318">
        <v>0</v>
      </c>
      <c r="H49" s="319">
        <v>5311.7856810000003</v>
      </c>
      <c r="Q49" s="8"/>
      <c r="R49" s="8"/>
      <c r="S49" s="8"/>
      <c r="T49" s="8"/>
      <c r="U49" s="8"/>
      <c r="V49" s="8"/>
      <c r="W49" s="8"/>
    </row>
    <row r="50" spans="1:23" x14ac:dyDescent="0.3">
      <c r="A50" s="317" t="s">
        <v>229</v>
      </c>
      <c r="B50" s="318">
        <v>2.8404014900000001</v>
      </c>
      <c r="C50" s="318">
        <v>0</v>
      </c>
      <c r="D50" s="318">
        <v>0</v>
      </c>
      <c r="E50" s="318">
        <v>0</v>
      </c>
      <c r="F50" s="318">
        <v>-6.2400000002682532E-6</v>
      </c>
      <c r="G50" s="318">
        <v>0</v>
      </c>
      <c r="H50" s="319">
        <v>2.8403952499999998</v>
      </c>
      <c r="Q50" s="8"/>
      <c r="R50" s="8"/>
      <c r="S50" s="8"/>
      <c r="T50" s="8"/>
      <c r="U50" s="8"/>
      <c r="V50" s="8"/>
      <c r="W50" s="8"/>
    </row>
    <row r="51" spans="1:23" x14ac:dyDescent="0.3">
      <c r="A51" s="317" t="s">
        <v>133</v>
      </c>
      <c r="B51" s="320">
        <v>6.0176529800000003</v>
      </c>
      <c r="C51" s="318">
        <v>0</v>
      </c>
      <c r="D51" s="318">
        <v>0.87948400000000004</v>
      </c>
      <c r="E51" s="320">
        <v>-0.87948400000000004</v>
      </c>
      <c r="F51" s="320">
        <v>7.7234580000000164E-2</v>
      </c>
      <c r="G51" s="320">
        <v>0</v>
      </c>
      <c r="H51" s="321">
        <v>5.2154035600000004</v>
      </c>
      <c r="Q51" s="8"/>
      <c r="R51" s="8"/>
      <c r="S51" s="8"/>
      <c r="T51" s="8"/>
      <c r="U51" s="8"/>
      <c r="V51" s="8"/>
      <c r="W51" s="8"/>
    </row>
    <row r="52" spans="1:23" x14ac:dyDescent="0.3">
      <c r="A52" s="317" t="s">
        <v>84</v>
      </c>
      <c r="B52" s="318">
        <v>3517.2049379300001</v>
      </c>
      <c r="C52" s="318">
        <v>0</v>
      </c>
      <c r="D52" s="318">
        <v>47.356926099999995</v>
      </c>
      <c r="E52" s="318">
        <v>-47.356926099999995</v>
      </c>
      <c r="F52" s="318">
        <v>-43.380352370000097</v>
      </c>
      <c r="G52" s="318">
        <v>0</v>
      </c>
      <c r="H52" s="319">
        <v>3426.46765946</v>
      </c>
      <c r="Q52" s="8"/>
      <c r="R52" s="8"/>
      <c r="S52" s="8"/>
      <c r="T52" s="8"/>
      <c r="U52" s="8"/>
      <c r="V52" s="8"/>
      <c r="W52" s="8"/>
    </row>
    <row r="53" spans="1:23" ht="17.25" customHeight="1" x14ac:dyDescent="0.3">
      <c r="A53" s="69" t="s">
        <v>309</v>
      </c>
      <c r="B53" s="324">
        <v>6882.5942097796997</v>
      </c>
      <c r="C53" s="324">
        <v>2957.9839270117645</v>
      </c>
      <c r="D53" s="324">
        <v>2541.1606087473347</v>
      </c>
      <c r="E53" s="324">
        <v>416.82331826442987</v>
      </c>
      <c r="F53" s="324">
        <v>-86.35897419046978</v>
      </c>
      <c r="G53" s="324">
        <v>134</v>
      </c>
      <c r="H53" s="324">
        <v>7347.0585538536598</v>
      </c>
      <c r="Q53" s="8"/>
      <c r="R53" s="8"/>
      <c r="S53" s="8"/>
      <c r="T53" s="8"/>
      <c r="U53" s="8"/>
      <c r="V53" s="8"/>
      <c r="W53" s="8"/>
    </row>
    <row r="54" spans="1:23" ht="16.5" customHeight="1" x14ac:dyDescent="0.3">
      <c r="A54" s="69" t="s">
        <v>310</v>
      </c>
      <c r="B54" s="324">
        <v>3653.4284919399997</v>
      </c>
      <c r="C54" s="324">
        <v>336.24739484000042</v>
      </c>
      <c r="D54" s="324">
        <v>96.960805512353517</v>
      </c>
      <c r="E54" s="324">
        <v>239.28658932764691</v>
      </c>
      <c r="F54" s="324">
        <v>1.2904477823533114</v>
      </c>
      <c r="G54" s="324">
        <v>0</v>
      </c>
      <c r="H54" s="324">
        <v>3894.00552905</v>
      </c>
      <c r="Q54" s="8"/>
      <c r="R54" s="8"/>
      <c r="S54" s="8"/>
      <c r="T54" s="8"/>
      <c r="U54" s="8"/>
      <c r="V54" s="8"/>
      <c r="W54" s="8"/>
    </row>
    <row r="55" spans="1:23" x14ac:dyDescent="0.3">
      <c r="A55" s="69" t="s">
        <v>311</v>
      </c>
      <c r="B55" s="324">
        <v>2736.0111111416554</v>
      </c>
      <c r="C55" s="324">
        <v>494.34379381495069</v>
      </c>
      <c r="D55" s="324">
        <v>160.26710678696418</v>
      </c>
      <c r="E55" s="324">
        <v>334.07668702798651</v>
      </c>
      <c r="F55" s="324">
        <v>138.65141542828474</v>
      </c>
      <c r="G55" s="324">
        <v>0</v>
      </c>
      <c r="H55" s="324">
        <v>3208.7392135979267</v>
      </c>
      <c r="Q55" s="8"/>
      <c r="R55" s="8"/>
      <c r="S55" s="8"/>
      <c r="T55" s="8"/>
      <c r="U55" s="8"/>
      <c r="V55" s="8"/>
      <c r="W55" s="8"/>
    </row>
    <row r="56" spans="1:23" x14ac:dyDescent="0.3">
      <c r="A56" s="69" t="s">
        <v>312</v>
      </c>
      <c r="B56" s="324">
        <v>8303.6090525756372</v>
      </c>
      <c r="C56" s="324">
        <v>1989.7538778534636</v>
      </c>
      <c r="D56" s="324">
        <v>2352.1435372870483</v>
      </c>
      <c r="E56" s="324">
        <v>-362.38965943358471</v>
      </c>
      <c r="F56" s="324">
        <v>0.21414764453766111</v>
      </c>
      <c r="G56" s="324">
        <v>140</v>
      </c>
      <c r="H56" s="324">
        <v>8081.4335407865901</v>
      </c>
      <c r="Q56" s="8"/>
      <c r="R56" s="8"/>
      <c r="S56" s="8"/>
      <c r="T56" s="8"/>
      <c r="U56" s="8"/>
      <c r="V56" s="8"/>
      <c r="W56" s="8"/>
    </row>
    <row r="57" spans="1:23" x14ac:dyDescent="0.3">
      <c r="A57" s="69" t="s">
        <v>313</v>
      </c>
      <c r="B57" s="324">
        <v>1917.1296999999993</v>
      </c>
      <c r="C57" s="324">
        <v>0</v>
      </c>
      <c r="D57" s="324">
        <v>614.6</v>
      </c>
      <c r="E57" s="324">
        <v>-614.6</v>
      </c>
      <c r="F57" s="324">
        <v>0.17340000000069722</v>
      </c>
      <c r="G57" s="324">
        <v>16</v>
      </c>
      <c r="H57" s="324">
        <v>1318.7030999999999</v>
      </c>
      <c r="Q57" s="8"/>
      <c r="R57" s="8"/>
      <c r="S57" s="8"/>
      <c r="T57" s="8"/>
      <c r="U57" s="8"/>
      <c r="V57" s="8"/>
      <c r="W57" s="8"/>
    </row>
    <row r="58" spans="1:23" x14ac:dyDescent="0.3">
      <c r="A58" s="69" t="s">
        <v>314</v>
      </c>
      <c r="B58" s="324">
        <v>868.5064442672583</v>
      </c>
      <c r="C58" s="324">
        <v>149.54584625912207</v>
      </c>
      <c r="D58" s="324">
        <v>132.87475944545801</v>
      </c>
      <c r="E58" s="324">
        <v>16.671086813664061</v>
      </c>
      <c r="F58" s="324">
        <v>0.35785131345775767</v>
      </c>
      <c r="G58" s="324">
        <v>51</v>
      </c>
      <c r="H58" s="324">
        <v>936.53538239438012</v>
      </c>
      <c r="Q58" s="8"/>
      <c r="R58" s="8"/>
      <c r="S58" s="8"/>
      <c r="T58" s="8"/>
      <c r="U58" s="8"/>
      <c r="V58" s="8"/>
      <c r="W58" s="8"/>
    </row>
    <row r="59" spans="1:23" ht="13.5" customHeight="1" x14ac:dyDescent="0.3">
      <c r="A59" s="69" t="s">
        <v>315</v>
      </c>
      <c r="B59" s="322">
        <v>5799.6182917900005</v>
      </c>
      <c r="C59" s="322">
        <v>934.87580285000001</v>
      </c>
      <c r="D59" s="322">
        <v>672.70474265000007</v>
      </c>
      <c r="E59" s="322">
        <v>262.17106019999994</v>
      </c>
      <c r="F59" s="322">
        <v>6.4767949800010456</v>
      </c>
      <c r="G59" s="322">
        <v>-335</v>
      </c>
      <c r="H59" s="322">
        <v>5733.2661469700015</v>
      </c>
      <c r="Q59" s="8"/>
      <c r="R59" s="8"/>
      <c r="S59" s="8"/>
      <c r="T59" s="8"/>
      <c r="U59" s="8"/>
      <c r="V59" s="8"/>
      <c r="W59" s="8"/>
    </row>
    <row r="60" spans="1:23" x14ac:dyDescent="0.3">
      <c r="A60" s="131"/>
      <c r="B60" s="188"/>
      <c r="C60" s="188"/>
      <c r="D60" s="188"/>
      <c r="E60" s="188"/>
      <c r="F60" s="188"/>
      <c r="G60" s="188"/>
      <c r="H60" s="188"/>
      <c r="Q60" s="8"/>
      <c r="R60" s="8"/>
      <c r="S60" s="8"/>
      <c r="T60" s="8"/>
      <c r="U60" s="8"/>
      <c r="V60" s="8"/>
      <c r="W60" s="8"/>
    </row>
    <row r="61" spans="1:23" customFormat="1" ht="14.5" x14ac:dyDescent="0.35">
      <c r="A61" s="132" t="s">
        <v>231</v>
      </c>
      <c r="B61" s="189">
        <v>132083.52356946983</v>
      </c>
      <c r="C61" s="189">
        <v>15884.0995993003</v>
      </c>
      <c r="D61" s="189">
        <v>14940.5347727876</v>
      </c>
      <c r="E61" s="189">
        <v>943.5648265127013</v>
      </c>
      <c r="F61" s="189">
        <v>-2259.9658127366001</v>
      </c>
      <c r="G61" s="189">
        <v>6</v>
      </c>
      <c r="H61" s="189">
        <v>130773.1225832459</v>
      </c>
      <c r="Q61" s="8"/>
      <c r="R61" s="8"/>
      <c r="S61" s="8"/>
      <c r="T61" s="8"/>
      <c r="U61" s="8"/>
      <c r="V61" s="8"/>
      <c r="W61" s="8"/>
    </row>
    <row r="62" spans="1:23" x14ac:dyDescent="0.3">
      <c r="A62" s="13" t="s">
        <v>316</v>
      </c>
      <c r="B62" s="98"/>
      <c r="C62" s="98"/>
      <c r="D62" s="98"/>
      <c r="E62" s="98"/>
      <c r="F62" s="98"/>
      <c r="G62" s="98"/>
      <c r="H62" s="98"/>
    </row>
    <row r="63" spans="1:23" x14ac:dyDescent="0.3">
      <c r="A63" s="90" t="s">
        <v>293</v>
      </c>
      <c r="B63" s="122"/>
      <c r="C63" s="122"/>
      <c r="D63" s="122"/>
      <c r="E63" s="122"/>
      <c r="F63" s="122"/>
      <c r="G63" s="122"/>
      <c r="H63" s="122"/>
    </row>
    <row r="64" spans="1:23" x14ac:dyDescent="0.3">
      <c r="A64" s="133"/>
      <c r="B64" s="70"/>
      <c r="C64" s="70"/>
      <c r="D64" s="315">
        <v>22</v>
      </c>
      <c r="E64" s="70"/>
      <c r="F64" s="70"/>
      <c r="G64" s="70"/>
      <c r="H64" s="70"/>
    </row>
    <row r="65" spans="2:8" x14ac:dyDescent="0.3">
      <c r="B65" s="71"/>
      <c r="C65" s="71"/>
      <c r="D65" s="71"/>
      <c r="E65" s="71"/>
      <c r="F65" s="71"/>
      <c r="G65" s="71"/>
      <c r="H65" s="71"/>
    </row>
    <row r="67" spans="2:8" x14ac:dyDescent="0.3">
      <c r="B67" s="8"/>
      <c r="C67" s="8"/>
      <c r="D67" s="8"/>
      <c r="E67" s="8"/>
      <c r="F67" s="8"/>
      <c r="G67" s="8"/>
      <c r="H67" s="8"/>
    </row>
    <row r="68" spans="2:8" x14ac:dyDescent="0.3">
      <c r="B68" s="72"/>
      <c r="C68" s="72"/>
      <c r="D68" s="72"/>
      <c r="E68" s="72"/>
      <c r="F68" s="72"/>
      <c r="G68" s="72"/>
      <c r="H68" s="72"/>
    </row>
    <row r="69" spans="2:8" x14ac:dyDescent="0.3">
      <c r="B69" s="72"/>
      <c r="C69" s="72"/>
      <c r="D69" s="72"/>
      <c r="E69" s="72"/>
      <c r="F69" s="72"/>
      <c r="G69" s="72"/>
      <c r="H69" s="72"/>
    </row>
  </sheetData>
  <mergeCells count="10">
    <mergeCell ref="A1:H1"/>
    <mergeCell ref="A2:H2"/>
    <mergeCell ref="A3:H3"/>
    <mergeCell ref="A4:A6"/>
    <mergeCell ref="B4:B6"/>
    <mergeCell ref="C4:G4"/>
    <mergeCell ref="H4:H6"/>
    <mergeCell ref="C5:E5"/>
    <mergeCell ref="F5:F6"/>
    <mergeCell ref="G5:G6"/>
  </mergeCells>
  <pageMargins left="0.86" right="0.47" top="0.51" bottom="0.42" header="0.3" footer="0.3"/>
  <pageSetup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58"/>
  <sheetViews>
    <sheetView showGridLines="0" view="pageBreakPreview" zoomScale="145" zoomScaleNormal="100" zoomScaleSheetLayoutView="145" workbookViewId="0">
      <selection activeCell="C9" sqref="C9:J12"/>
    </sheetView>
  </sheetViews>
  <sheetFormatPr defaultColWidth="9.1796875" defaultRowHeight="13" x14ac:dyDescent="0.3"/>
  <cols>
    <col min="1" max="1" width="2" style="13" customWidth="1"/>
    <col min="2" max="2" width="33.54296875" style="13" customWidth="1"/>
    <col min="3" max="3" width="10" style="13" customWidth="1"/>
    <col min="4" max="5" width="8.1796875" style="13" bestFit="1" customWidth="1"/>
    <col min="6" max="6" width="7.54296875" style="13" customWidth="1"/>
    <col min="7" max="7" width="10.453125" style="13" customWidth="1"/>
    <col min="8" max="8" width="9" style="13" customWidth="1"/>
    <col min="9" max="9" width="10.1796875" style="13" customWidth="1"/>
    <col min="10" max="10" width="10.26953125" style="13" customWidth="1"/>
    <col min="11" max="16384" width="9.1796875" style="13"/>
  </cols>
  <sheetData>
    <row r="1" spans="2:10" x14ac:dyDescent="0.3">
      <c r="B1" s="426" t="str">
        <f>'2.2'!A1</f>
        <v>International Investment Position of Pakistan 2024</v>
      </c>
      <c r="C1" s="426"/>
      <c r="D1" s="426"/>
      <c r="E1" s="426"/>
      <c r="F1" s="426"/>
      <c r="G1" s="426"/>
      <c r="H1" s="426"/>
      <c r="I1" s="426"/>
      <c r="J1" s="426"/>
    </row>
    <row r="2" spans="2:10" ht="15" customHeight="1" x14ac:dyDescent="0.3"/>
    <row r="3" spans="2:10" ht="17.25" customHeight="1" x14ac:dyDescent="0.3">
      <c r="B3" s="455" t="s">
        <v>338</v>
      </c>
      <c r="C3" s="455"/>
      <c r="D3" s="455"/>
      <c r="E3" s="455"/>
      <c r="F3" s="455"/>
      <c r="G3" s="455"/>
      <c r="H3" s="455"/>
      <c r="I3" s="455"/>
      <c r="J3" s="455"/>
    </row>
    <row r="4" spans="2:10" ht="15" customHeight="1" x14ac:dyDescent="0.3">
      <c r="B4" s="456" t="s">
        <v>271</v>
      </c>
      <c r="C4" s="457"/>
      <c r="D4" s="457"/>
      <c r="E4" s="457"/>
      <c r="F4" s="457"/>
      <c r="G4" s="457"/>
      <c r="H4" s="457"/>
      <c r="I4" s="457"/>
      <c r="J4" s="456"/>
    </row>
    <row r="5" spans="2:10" ht="17.25" customHeight="1" x14ac:dyDescent="0.3">
      <c r="B5" s="447" t="s">
        <v>223</v>
      </c>
      <c r="C5" s="458" t="str">
        <f>'2.1'!D4</f>
        <v>Stock as on
31-12-2023</v>
      </c>
      <c r="D5" s="461" t="s">
        <v>162</v>
      </c>
      <c r="E5" s="461"/>
      <c r="F5" s="461"/>
      <c r="G5" s="461"/>
      <c r="H5" s="461"/>
      <c r="I5" s="462"/>
      <c r="J5" s="458" t="str">
        <f>'2.1'!K4</f>
        <v>Stock as on
31-12-2024</v>
      </c>
    </row>
    <row r="6" spans="2:10" ht="15" customHeight="1" x14ac:dyDescent="0.3">
      <c r="B6" s="448"/>
      <c r="C6" s="459"/>
      <c r="D6" s="461" t="s">
        <v>42</v>
      </c>
      <c r="E6" s="461"/>
      <c r="F6" s="461"/>
      <c r="G6" s="463" t="s">
        <v>273</v>
      </c>
      <c r="H6" s="463" t="s">
        <v>49</v>
      </c>
      <c r="I6" s="453" t="s">
        <v>274</v>
      </c>
      <c r="J6" s="459"/>
    </row>
    <row r="7" spans="2:10" ht="26.25" customHeight="1" x14ac:dyDescent="0.3">
      <c r="B7" s="449"/>
      <c r="C7" s="460"/>
      <c r="D7" s="129" t="s">
        <v>45</v>
      </c>
      <c r="E7" s="129" t="s">
        <v>46</v>
      </c>
      <c r="F7" s="129" t="s">
        <v>47</v>
      </c>
      <c r="G7" s="463"/>
      <c r="H7" s="463"/>
      <c r="I7" s="453"/>
      <c r="J7" s="460"/>
    </row>
    <row r="8" spans="2:10" ht="18.75" customHeight="1" x14ac:dyDescent="0.3">
      <c r="B8" s="93" t="s">
        <v>224</v>
      </c>
      <c r="C8" s="95"/>
      <c r="D8" s="94"/>
      <c r="E8" s="94"/>
      <c r="F8" s="94"/>
      <c r="G8" s="94"/>
      <c r="H8" s="94"/>
      <c r="I8" s="94"/>
      <c r="J8" s="95"/>
    </row>
    <row r="9" spans="2:10" ht="18.75" customHeight="1" x14ac:dyDescent="0.3">
      <c r="B9" s="92" t="s">
        <v>234</v>
      </c>
      <c r="C9" s="126">
        <v>0</v>
      </c>
      <c r="D9" s="127">
        <v>1929.2824371628858</v>
      </c>
      <c r="E9" s="127">
        <v>1341.7</v>
      </c>
      <c r="F9" s="127">
        <v>587.58243716288575</v>
      </c>
      <c r="G9" s="127">
        <v>4.8768804421825962E-2</v>
      </c>
      <c r="H9" s="127">
        <v>0</v>
      </c>
      <c r="I9" s="127">
        <v>135</v>
      </c>
      <c r="J9" s="126">
        <v>722.63120596730755</v>
      </c>
    </row>
    <row r="10" spans="2:10" ht="18.75" customHeight="1" x14ac:dyDescent="0.3">
      <c r="B10" s="92" t="s">
        <v>233</v>
      </c>
      <c r="C10" s="126">
        <v>3.6090525756363663</v>
      </c>
      <c r="D10" s="127">
        <v>60.471440690577737</v>
      </c>
      <c r="E10" s="127">
        <v>10.443537287047958</v>
      </c>
      <c r="F10" s="127">
        <v>50.027903403529777</v>
      </c>
      <c r="G10" s="127">
        <v>0.16537884011639736</v>
      </c>
      <c r="H10" s="127">
        <v>0</v>
      </c>
      <c r="I10" s="127">
        <v>5</v>
      </c>
      <c r="J10" s="126">
        <v>58.802334819282535</v>
      </c>
    </row>
    <row r="11" spans="2:10" ht="18.75" customHeight="1" x14ac:dyDescent="0.3">
      <c r="B11" s="92" t="s">
        <v>296</v>
      </c>
      <c r="C11" s="126">
        <v>8300</v>
      </c>
      <c r="D11" s="126">
        <v>0</v>
      </c>
      <c r="E11" s="127">
        <v>1000</v>
      </c>
      <c r="F11" s="127">
        <v>-1000</v>
      </c>
      <c r="G11" s="127">
        <v>0</v>
      </c>
      <c r="H11" s="127">
        <v>0</v>
      </c>
      <c r="I11" s="127">
        <v>0</v>
      </c>
      <c r="J11" s="126">
        <v>7300</v>
      </c>
    </row>
    <row r="12" spans="2:10" ht="18.75" customHeight="1" x14ac:dyDescent="0.3">
      <c r="B12" s="134" t="s">
        <v>61</v>
      </c>
      <c r="C12" s="194">
        <v>8303.6090525756372</v>
      </c>
      <c r="D12" s="194">
        <v>1989.7538778534636</v>
      </c>
      <c r="E12" s="194">
        <v>2352.1435372870483</v>
      </c>
      <c r="F12" s="194">
        <v>-362.38965943358448</v>
      </c>
      <c r="G12" s="194">
        <v>0.21414764453822333</v>
      </c>
      <c r="H12" s="194">
        <v>0</v>
      </c>
      <c r="I12" s="194">
        <v>140</v>
      </c>
      <c r="J12" s="195">
        <v>8081.4335407865901</v>
      </c>
    </row>
    <row r="13" spans="2:10" x14ac:dyDescent="0.3">
      <c r="B13" s="95" t="s">
        <v>225</v>
      </c>
      <c r="C13" s="96"/>
      <c r="D13" s="96"/>
      <c r="E13" s="96"/>
      <c r="F13" s="96"/>
      <c r="G13" s="96"/>
      <c r="H13" s="96"/>
      <c r="I13" s="96"/>
      <c r="J13" s="97"/>
    </row>
    <row r="14" spans="2:10" x14ac:dyDescent="0.3">
      <c r="B14" s="95" t="s">
        <v>297</v>
      </c>
      <c r="C14" s="96"/>
      <c r="D14" s="96"/>
      <c r="E14" s="96"/>
      <c r="F14" s="96"/>
      <c r="G14" s="96"/>
      <c r="H14" s="96"/>
      <c r="I14" s="96"/>
      <c r="J14" s="96"/>
    </row>
    <row r="15" spans="2:10" x14ac:dyDescent="0.3">
      <c r="B15" s="95" t="s">
        <v>226</v>
      </c>
      <c r="C15" s="96"/>
      <c r="D15" s="96"/>
      <c r="E15" s="96"/>
      <c r="F15" s="96"/>
      <c r="G15" s="96"/>
      <c r="H15" s="96"/>
      <c r="I15" s="96"/>
      <c r="J15" s="96"/>
    </row>
    <row r="16" spans="2:10" x14ac:dyDescent="0.3">
      <c r="B16" s="12"/>
    </row>
    <row r="17" spans="2:10" x14ac:dyDescent="0.3">
      <c r="B17" s="12"/>
    </row>
    <row r="18" spans="2:10" x14ac:dyDescent="0.3">
      <c r="B18" s="18"/>
      <c r="C18" s="19"/>
      <c r="D18" s="19"/>
      <c r="E18" s="19"/>
      <c r="F18" s="19"/>
      <c r="H18" s="19"/>
      <c r="I18" s="19"/>
      <c r="J18" s="19"/>
    </row>
    <row r="19" spans="2:10" hidden="1" x14ac:dyDescent="0.3">
      <c r="C19" s="27"/>
      <c r="D19" s="27"/>
      <c r="E19" s="27"/>
      <c r="F19" s="27"/>
      <c r="G19" s="27"/>
      <c r="I19" s="27"/>
      <c r="J19" s="27"/>
    </row>
    <row r="21" spans="2:10" x14ac:dyDescent="0.3">
      <c r="C21" s="20"/>
      <c r="D21" s="20"/>
      <c r="E21" s="20"/>
      <c r="F21" s="20"/>
      <c r="G21" s="20"/>
      <c r="H21" s="20"/>
      <c r="I21" s="20"/>
      <c r="J21" s="20"/>
    </row>
    <row r="58" spans="1:10" x14ac:dyDescent="0.3">
      <c r="A58" s="454">
        <v>23</v>
      </c>
      <c r="B58" s="454"/>
      <c r="C58" s="454"/>
      <c r="D58" s="454"/>
      <c r="E58" s="454"/>
      <c r="F58" s="454"/>
      <c r="G58" s="454"/>
      <c r="H58" s="454"/>
      <c r="I58" s="454"/>
      <c r="J58" s="454"/>
    </row>
  </sheetData>
  <mergeCells count="12">
    <mergeCell ref="I6:I7"/>
    <mergeCell ref="A58:J58"/>
    <mergeCell ref="B1:J1"/>
    <mergeCell ref="B3:J3"/>
    <mergeCell ref="B4:J4"/>
    <mergeCell ref="B5:B7"/>
    <mergeCell ref="C5:C7"/>
    <mergeCell ref="D5:I5"/>
    <mergeCell ref="J5:J7"/>
    <mergeCell ref="D6:F6"/>
    <mergeCell ref="G6:G7"/>
    <mergeCell ref="H6:H7"/>
  </mergeCells>
  <printOptions horizontalCentered="1"/>
  <pageMargins left="0.46" right="0.7" top="0.5" bottom="0.75" header="0.3" footer="0.3"/>
  <pageSetup scale="85" orientation="portrait" r:id="rId1"/>
  <headerFooter alignWithMargins="0">
    <oddFooter xml:space="preserve">&amp;C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D63"/>
  <sheetViews>
    <sheetView showGridLines="0" view="pageBreakPreview" zoomScale="60" zoomScaleNormal="145" workbookViewId="0">
      <selection activeCell="C27" sqref="C27"/>
    </sheetView>
  </sheetViews>
  <sheetFormatPr defaultRowHeight="13" x14ac:dyDescent="0.3"/>
  <cols>
    <col min="1" max="1" width="3.453125" style="13" customWidth="1"/>
    <col min="2" max="2" width="27.26953125" style="13" customWidth="1"/>
    <col min="3" max="3" width="29.1796875" style="13" customWidth="1"/>
    <col min="4" max="4" width="9.81640625" style="13" customWidth="1"/>
    <col min="5" max="243" width="9.1796875" style="13"/>
    <col min="244" max="244" width="30.7265625" style="13" customWidth="1"/>
    <col min="245" max="245" width="41.7265625" style="13" customWidth="1"/>
    <col min="246" max="499" width="9.1796875" style="13"/>
    <col min="500" max="500" width="30.7265625" style="13" customWidth="1"/>
    <col min="501" max="501" width="41.7265625" style="13" customWidth="1"/>
    <col min="502" max="755" width="9.1796875" style="13"/>
    <col min="756" max="756" width="30.7265625" style="13" customWidth="1"/>
    <col min="757" max="757" width="41.7265625" style="13" customWidth="1"/>
    <col min="758" max="1011" width="9.1796875" style="13"/>
    <col min="1012" max="1012" width="30.7265625" style="13" customWidth="1"/>
    <col min="1013" max="1013" width="41.7265625" style="13" customWidth="1"/>
    <col min="1014" max="1267" width="9.1796875" style="13"/>
    <col min="1268" max="1268" width="30.7265625" style="13" customWidth="1"/>
    <col min="1269" max="1269" width="41.7265625" style="13" customWidth="1"/>
    <col min="1270" max="1523" width="9.1796875" style="13"/>
    <col min="1524" max="1524" width="30.7265625" style="13" customWidth="1"/>
    <col min="1525" max="1525" width="41.7265625" style="13" customWidth="1"/>
    <col min="1526" max="1779" width="9.1796875" style="13"/>
    <col min="1780" max="1780" width="30.7265625" style="13" customWidth="1"/>
    <col min="1781" max="1781" width="41.7265625" style="13" customWidth="1"/>
    <col min="1782" max="2035" width="9.1796875" style="13"/>
    <col min="2036" max="2036" width="30.7265625" style="13" customWidth="1"/>
    <col min="2037" max="2037" width="41.7265625" style="13" customWidth="1"/>
    <col min="2038" max="2291" width="9.1796875" style="13"/>
    <col min="2292" max="2292" width="30.7265625" style="13" customWidth="1"/>
    <col min="2293" max="2293" width="41.7265625" style="13" customWidth="1"/>
    <col min="2294" max="2547" width="9.1796875" style="13"/>
    <col min="2548" max="2548" width="30.7265625" style="13" customWidth="1"/>
    <col min="2549" max="2549" width="41.7265625" style="13" customWidth="1"/>
    <col min="2550" max="2803" width="9.1796875" style="13"/>
    <col min="2804" max="2804" width="30.7265625" style="13" customWidth="1"/>
    <col min="2805" max="2805" width="41.7265625" style="13" customWidth="1"/>
    <col min="2806" max="3059" width="9.1796875" style="13"/>
    <col min="3060" max="3060" width="30.7265625" style="13" customWidth="1"/>
    <col min="3061" max="3061" width="41.7265625" style="13" customWidth="1"/>
    <col min="3062" max="3315" width="9.1796875" style="13"/>
    <col min="3316" max="3316" width="30.7265625" style="13" customWidth="1"/>
    <col min="3317" max="3317" width="41.7265625" style="13" customWidth="1"/>
    <col min="3318" max="3571" width="9.1796875" style="13"/>
    <col min="3572" max="3572" width="30.7265625" style="13" customWidth="1"/>
    <col min="3573" max="3573" width="41.7265625" style="13" customWidth="1"/>
    <col min="3574" max="3827" width="9.1796875" style="13"/>
    <col min="3828" max="3828" width="30.7265625" style="13" customWidth="1"/>
    <col min="3829" max="3829" width="41.7265625" style="13" customWidth="1"/>
    <col min="3830" max="4083" width="9.1796875" style="13"/>
    <col min="4084" max="4084" width="30.7265625" style="13" customWidth="1"/>
    <col min="4085" max="4085" width="41.7265625" style="13" customWidth="1"/>
    <col min="4086" max="4339" width="9.1796875" style="13"/>
    <col min="4340" max="4340" width="30.7265625" style="13" customWidth="1"/>
    <col min="4341" max="4341" width="41.7265625" style="13" customWidth="1"/>
    <col min="4342" max="4595" width="9.1796875" style="13"/>
    <col min="4596" max="4596" width="30.7265625" style="13" customWidth="1"/>
    <col min="4597" max="4597" width="41.7265625" style="13" customWidth="1"/>
    <col min="4598" max="4851" width="9.1796875" style="13"/>
    <col min="4852" max="4852" width="30.7265625" style="13" customWidth="1"/>
    <col min="4853" max="4853" width="41.7265625" style="13" customWidth="1"/>
    <col min="4854" max="5107" width="9.1796875" style="13"/>
    <col min="5108" max="5108" width="30.7265625" style="13" customWidth="1"/>
    <col min="5109" max="5109" width="41.7265625" style="13" customWidth="1"/>
    <col min="5110" max="5363" width="9.1796875" style="13"/>
    <col min="5364" max="5364" width="30.7265625" style="13" customWidth="1"/>
    <col min="5365" max="5365" width="41.7265625" style="13" customWidth="1"/>
    <col min="5366" max="5619" width="9.1796875" style="13"/>
    <col min="5620" max="5620" width="30.7265625" style="13" customWidth="1"/>
    <col min="5621" max="5621" width="41.7265625" style="13" customWidth="1"/>
    <col min="5622" max="5875" width="9.1796875" style="13"/>
    <col min="5876" max="5876" width="30.7265625" style="13" customWidth="1"/>
    <col min="5877" max="5877" width="41.7265625" style="13" customWidth="1"/>
    <col min="5878" max="6131" width="9.1796875" style="13"/>
    <col min="6132" max="6132" width="30.7265625" style="13" customWidth="1"/>
    <col min="6133" max="6133" width="41.7265625" style="13" customWidth="1"/>
    <col min="6134" max="6387" width="9.1796875" style="13"/>
    <col min="6388" max="6388" width="30.7265625" style="13" customWidth="1"/>
    <col min="6389" max="6389" width="41.7265625" style="13" customWidth="1"/>
    <col min="6390" max="6643" width="9.1796875" style="13"/>
    <col min="6644" max="6644" width="30.7265625" style="13" customWidth="1"/>
    <col min="6645" max="6645" width="41.7265625" style="13" customWidth="1"/>
    <col min="6646" max="6899" width="9.1796875" style="13"/>
    <col min="6900" max="6900" width="30.7265625" style="13" customWidth="1"/>
    <col min="6901" max="6901" width="41.7265625" style="13" customWidth="1"/>
    <col min="6902" max="7155" width="9.1796875" style="13"/>
    <col min="7156" max="7156" width="30.7265625" style="13" customWidth="1"/>
    <col min="7157" max="7157" width="41.7265625" style="13" customWidth="1"/>
    <col min="7158" max="7411" width="9.1796875" style="13"/>
    <col min="7412" max="7412" width="30.7265625" style="13" customWidth="1"/>
    <col min="7413" max="7413" width="41.7265625" style="13" customWidth="1"/>
    <col min="7414" max="7667" width="9.1796875" style="13"/>
    <col min="7668" max="7668" width="30.7265625" style="13" customWidth="1"/>
    <col min="7669" max="7669" width="41.7265625" style="13" customWidth="1"/>
    <col min="7670" max="7923" width="9.1796875" style="13"/>
    <col min="7924" max="7924" width="30.7265625" style="13" customWidth="1"/>
    <col min="7925" max="7925" width="41.7265625" style="13" customWidth="1"/>
    <col min="7926" max="8179" width="9.1796875" style="13"/>
    <col min="8180" max="8180" width="30.7265625" style="13" customWidth="1"/>
    <col min="8181" max="8181" width="41.7265625" style="13" customWidth="1"/>
    <col min="8182" max="8435" width="9.1796875" style="13"/>
    <col min="8436" max="8436" width="30.7265625" style="13" customWidth="1"/>
    <col min="8437" max="8437" width="41.7265625" style="13" customWidth="1"/>
    <col min="8438" max="8691" width="9.1796875" style="13"/>
    <col min="8692" max="8692" width="30.7265625" style="13" customWidth="1"/>
    <col min="8693" max="8693" width="41.7265625" style="13" customWidth="1"/>
    <col min="8694" max="8947" width="9.1796875" style="13"/>
    <col min="8948" max="8948" width="30.7265625" style="13" customWidth="1"/>
    <col min="8949" max="8949" width="41.7265625" style="13" customWidth="1"/>
    <col min="8950" max="9203" width="9.1796875" style="13"/>
    <col min="9204" max="9204" width="30.7265625" style="13" customWidth="1"/>
    <col min="9205" max="9205" width="41.7265625" style="13" customWidth="1"/>
    <col min="9206" max="9459" width="9.1796875" style="13"/>
    <col min="9460" max="9460" width="30.7265625" style="13" customWidth="1"/>
    <col min="9461" max="9461" width="41.7265625" style="13" customWidth="1"/>
    <col min="9462" max="9715" width="9.1796875" style="13"/>
    <col min="9716" max="9716" width="30.7265625" style="13" customWidth="1"/>
    <col min="9717" max="9717" width="41.7265625" style="13" customWidth="1"/>
    <col min="9718" max="9971" width="9.1796875" style="13"/>
    <col min="9972" max="9972" width="30.7265625" style="13" customWidth="1"/>
    <col min="9973" max="9973" width="41.7265625" style="13" customWidth="1"/>
    <col min="9974" max="10227" width="9.1796875" style="13"/>
    <col min="10228" max="10228" width="30.7265625" style="13" customWidth="1"/>
    <col min="10229" max="10229" width="41.7265625" style="13" customWidth="1"/>
    <col min="10230" max="10483" width="9.1796875" style="13"/>
    <col min="10484" max="10484" width="30.7265625" style="13" customWidth="1"/>
    <col min="10485" max="10485" width="41.7265625" style="13" customWidth="1"/>
    <col min="10486" max="10739" width="9.1796875" style="13"/>
    <col min="10740" max="10740" width="30.7265625" style="13" customWidth="1"/>
    <col min="10741" max="10741" width="41.7265625" style="13" customWidth="1"/>
    <col min="10742" max="10995" width="9.1796875" style="13"/>
    <col min="10996" max="10996" width="30.7265625" style="13" customWidth="1"/>
    <col min="10997" max="10997" width="41.7265625" style="13" customWidth="1"/>
    <col min="10998" max="11251" width="9.1796875" style="13"/>
    <col min="11252" max="11252" width="30.7265625" style="13" customWidth="1"/>
    <col min="11253" max="11253" width="41.7265625" style="13" customWidth="1"/>
    <col min="11254" max="11507" width="9.1796875" style="13"/>
    <col min="11508" max="11508" width="30.7265625" style="13" customWidth="1"/>
    <col min="11509" max="11509" width="41.7265625" style="13" customWidth="1"/>
    <col min="11510" max="11763" width="9.1796875" style="13"/>
    <col min="11764" max="11764" width="30.7265625" style="13" customWidth="1"/>
    <col min="11765" max="11765" width="41.7265625" style="13" customWidth="1"/>
    <col min="11766" max="12019" width="9.1796875" style="13"/>
    <col min="12020" max="12020" width="30.7265625" style="13" customWidth="1"/>
    <col min="12021" max="12021" width="41.7265625" style="13" customWidth="1"/>
    <col min="12022" max="12275" width="9.1796875" style="13"/>
    <col min="12276" max="12276" width="30.7265625" style="13" customWidth="1"/>
    <col min="12277" max="12277" width="41.7265625" style="13" customWidth="1"/>
    <col min="12278" max="12531" width="9.1796875" style="13"/>
    <col min="12532" max="12532" width="30.7265625" style="13" customWidth="1"/>
    <col min="12533" max="12533" width="41.7265625" style="13" customWidth="1"/>
    <col min="12534" max="12787" width="9.1796875" style="13"/>
    <col min="12788" max="12788" width="30.7265625" style="13" customWidth="1"/>
    <col min="12789" max="12789" width="41.7265625" style="13" customWidth="1"/>
    <col min="12790" max="13043" width="9.1796875" style="13"/>
    <col min="13044" max="13044" width="30.7265625" style="13" customWidth="1"/>
    <col min="13045" max="13045" width="41.7265625" style="13" customWidth="1"/>
    <col min="13046" max="13299" width="9.1796875" style="13"/>
    <col min="13300" max="13300" width="30.7265625" style="13" customWidth="1"/>
    <col min="13301" max="13301" width="41.7265625" style="13" customWidth="1"/>
    <col min="13302" max="13555" width="9.1796875" style="13"/>
    <col min="13556" max="13556" width="30.7265625" style="13" customWidth="1"/>
    <col min="13557" max="13557" width="41.7265625" style="13" customWidth="1"/>
    <col min="13558" max="13811" width="9.1796875" style="13"/>
    <col min="13812" max="13812" width="30.7265625" style="13" customWidth="1"/>
    <col min="13813" max="13813" width="41.7265625" style="13" customWidth="1"/>
    <col min="13814" max="14067" width="9.1796875" style="13"/>
    <col min="14068" max="14068" width="30.7265625" style="13" customWidth="1"/>
    <col min="14069" max="14069" width="41.7265625" style="13" customWidth="1"/>
    <col min="14070" max="14323" width="9.1796875" style="13"/>
    <col min="14324" max="14324" width="30.7265625" style="13" customWidth="1"/>
    <col min="14325" max="14325" width="41.7265625" style="13" customWidth="1"/>
    <col min="14326" max="14579" width="9.1796875" style="13"/>
    <col min="14580" max="14580" width="30.7265625" style="13" customWidth="1"/>
    <col min="14581" max="14581" width="41.7265625" style="13" customWidth="1"/>
    <col min="14582" max="14835" width="9.1796875" style="13"/>
    <col min="14836" max="14836" width="30.7265625" style="13" customWidth="1"/>
    <col min="14837" max="14837" width="41.7265625" style="13" customWidth="1"/>
    <col min="14838" max="15091" width="9.1796875" style="13"/>
    <col min="15092" max="15092" width="30.7265625" style="13" customWidth="1"/>
    <col min="15093" max="15093" width="41.7265625" style="13" customWidth="1"/>
    <col min="15094" max="15347" width="9.1796875" style="13"/>
    <col min="15348" max="15348" width="30.7265625" style="13" customWidth="1"/>
    <col min="15349" max="15349" width="41.7265625" style="13" customWidth="1"/>
    <col min="15350" max="15603" width="9.1796875" style="13"/>
    <col min="15604" max="15604" width="30.7265625" style="13" customWidth="1"/>
    <col min="15605" max="15605" width="41.7265625" style="13" customWidth="1"/>
    <col min="15606" max="15859" width="9.1796875" style="13"/>
    <col min="15860" max="15860" width="30.7265625" style="13" customWidth="1"/>
    <col min="15861" max="15861" width="41.7265625" style="13" customWidth="1"/>
    <col min="15862" max="16115" width="9.1796875" style="13"/>
    <col min="16116" max="16116" width="30.7265625" style="13" customWidth="1"/>
    <col min="16117" max="16117" width="41.7265625" style="13" customWidth="1"/>
    <col min="16118" max="16384" width="9.1796875" style="13"/>
  </cols>
  <sheetData>
    <row r="1" spans="2:3" x14ac:dyDescent="0.3">
      <c r="B1" s="465" t="s">
        <v>62</v>
      </c>
      <c r="C1" s="465"/>
    </row>
    <row r="2" spans="2:3" ht="11.25" customHeight="1" x14ac:dyDescent="0.3">
      <c r="B2" s="28"/>
      <c r="C2" s="28"/>
    </row>
    <row r="3" spans="2:3" ht="18.75" customHeight="1" x14ac:dyDescent="0.3">
      <c r="B3" s="466" t="s">
        <v>200</v>
      </c>
      <c r="C3" s="466"/>
    </row>
    <row r="4" spans="2:3" ht="12" customHeight="1" x14ac:dyDescent="0.3">
      <c r="B4" s="467" t="s">
        <v>39</v>
      </c>
      <c r="C4" s="467"/>
    </row>
    <row r="5" spans="2:3" ht="23.25" customHeight="1" x14ac:dyDescent="0.3">
      <c r="B5" s="118" t="s">
        <v>201</v>
      </c>
      <c r="C5" s="130" t="s">
        <v>335</v>
      </c>
    </row>
    <row r="6" spans="2:3" x14ac:dyDescent="0.3">
      <c r="B6" s="106" t="s">
        <v>202</v>
      </c>
      <c r="C6" s="107">
        <v>328.93054328400001</v>
      </c>
    </row>
    <row r="7" spans="2:3" x14ac:dyDescent="0.3">
      <c r="B7" s="108" t="s">
        <v>80</v>
      </c>
      <c r="C7" s="109">
        <v>0</v>
      </c>
    </row>
    <row r="8" spans="2:3" x14ac:dyDescent="0.3">
      <c r="B8" s="108" t="s">
        <v>70</v>
      </c>
      <c r="C8" s="109">
        <v>0</v>
      </c>
    </row>
    <row r="9" spans="2:3" x14ac:dyDescent="0.3">
      <c r="B9" s="108" t="s">
        <v>129</v>
      </c>
      <c r="C9" s="109">
        <v>0</v>
      </c>
    </row>
    <row r="10" spans="2:3" x14ac:dyDescent="0.3">
      <c r="B10" s="108" t="s">
        <v>194</v>
      </c>
      <c r="C10" s="111">
        <v>0</v>
      </c>
    </row>
    <row r="11" spans="2:3" x14ac:dyDescent="0.3">
      <c r="B11" s="108" t="s">
        <v>195</v>
      </c>
      <c r="C11" s="109">
        <v>20</v>
      </c>
    </row>
    <row r="12" spans="2:3" x14ac:dyDescent="0.3">
      <c r="B12" s="108" t="s">
        <v>72</v>
      </c>
      <c r="C12" s="109">
        <v>134.75753410000002</v>
      </c>
    </row>
    <row r="13" spans="2:3" x14ac:dyDescent="0.3">
      <c r="B13" s="108" t="s">
        <v>68</v>
      </c>
      <c r="C13" s="109">
        <v>9.8595440120000006</v>
      </c>
    </row>
    <row r="14" spans="2:3" x14ac:dyDescent="0.3">
      <c r="B14" s="108" t="s">
        <v>127</v>
      </c>
      <c r="C14" s="109">
        <v>0</v>
      </c>
    </row>
    <row r="15" spans="2:3" x14ac:dyDescent="0.3">
      <c r="B15" s="108" t="s">
        <v>69</v>
      </c>
      <c r="C15" s="109">
        <v>0</v>
      </c>
    </row>
    <row r="16" spans="2:3" x14ac:dyDescent="0.3">
      <c r="B16" s="108" t="s">
        <v>79</v>
      </c>
      <c r="C16" s="109">
        <v>10.225352171000001</v>
      </c>
    </row>
    <row r="17" spans="2:3" x14ac:dyDescent="0.3">
      <c r="B17" s="108" t="s">
        <v>98</v>
      </c>
      <c r="C17" s="109">
        <v>50.006006001000003</v>
      </c>
    </row>
    <row r="18" spans="2:3" x14ac:dyDescent="0.3">
      <c r="B18" s="108" t="s">
        <v>92</v>
      </c>
      <c r="C18" s="109">
        <v>0</v>
      </c>
    </row>
    <row r="19" spans="2:3" x14ac:dyDescent="0.3">
      <c r="B19" s="108" t="s">
        <v>67</v>
      </c>
      <c r="C19" s="109">
        <v>2.875095</v>
      </c>
    </row>
    <row r="20" spans="2:3" x14ac:dyDescent="0.3">
      <c r="B20" s="108" t="s">
        <v>81</v>
      </c>
      <c r="C20" s="109">
        <v>0</v>
      </c>
    </row>
    <row r="21" spans="2:3" x14ac:dyDescent="0.3">
      <c r="B21" s="108" t="s">
        <v>197</v>
      </c>
      <c r="C21" s="109">
        <v>0</v>
      </c>
    </row>
    <row r="22" spans="2:3" x14ac:dyDescent="0.3">
      <c r="B22" s="108" t="s">
        <v>198</v>
      </c>
      <c r="C22" s="109">
        <v>0</v>
      </c>
    </row>
    <row r="23" spans="2:3" x14ac:dyDescent="0.3">
      <c r="B23" s="108" t="s">
        <v>71</v>
      </c>
      <c r="C23" s="109">
        <v>0</v>
      </c>
    </row>
    <row r="24" spans="2:3" x14ac:dyDescent="0.3">
      <c r="B24" s="108" t="s">
        <v>77</v>
      </c>
      <c r="C24" s="109">
        <v>0</v>
      </c>
    </row>
    <row r="25" spans="2:3" x14ac:dyDescent="0.3">
      <c r="B25" s="108" t="s">
        <v>203</v>
      </c>
      <c r="C25" s="109">
        <v>96.499970000000005</v>
      </c>
    </row>
    <row r="26" spans="2:3" x14ac:dyDescent="0.3">
      <c r="B26" s="108" t="s">
        <v>204</v>
      </c>
      <c r="C26" s="109">
        <v>4.7070420000000004</v>
      </c>
    </row>
    <row r="27" spans="2:3" x14ac:dyDescent="0.3">
      <c r="B27" s="106" t="s">
        <v>205</v>
      </c>
      <c r="C27" s="107">
        <v>1980.4587235129998</v>
      </c>
    </row>
    <row r="28" spans="2:3" x14ac:dyDescent="0.3">
      <c r="B28" s="108" t="s">
        <v>86</v>
      </c>
      <c r="C28" s="109">
        <v>0</v>
      </c>
    </row>
    <row r="29" spans="2:3" x14ac:dyDescent="0.3">
      <c r="B29" s="108" t="s">
        <v>93</v>
      </c>
      <c r="C29" s="109">
        <v>1880.3408163869999</v>
      </c>
    </row>
    <row r="30" spans="2:3" x14ac:dyDescent="0.3">
      <c r="B30" s="108" t="s">
        <v>87</v>
      </c>
      <c r="C30" s="110">
        <v>24.421366847999998</v>
      </c>
    </row>
    <row r="31" spans="2:3" x14ac:dyDescent="0.3">
      <c r="B31" s="108" t="s">
        <v>97</v>
      </c>
      <c r="C31" s="110">
        <v>0</v>
      </c>
    </row>
    <row r="32" spans="2:3" x14ac:dyDescent="0.3">
      <c r="B32" s="108" t="s">
        <v>85</v>
      </c>
      <c r="C32" s="110">
        <v>75.696540278000001</v>
      </c>
    </row>
    <row r="33" spans="2:4" x14ac:dyDescent="0.3">
      <c r="B33" s="108" t="s">
        <v>95</v>
      </c>
      <c r="C33" s="110">
        <v>0</v>
      </c>
    </row>
    <row r="34" spans="2:4" x14ac:dyDescent="0.3">
      <c r="B34" s="108" t="s">
        <v>206</v>
      </c>
      <c r="C34" s="110">
        <v>0</v>
      </c>
    </row>
    <row r="35" spans="2:4" x14ac:dyDescent="0.3">
      <c r="B35" s="108" t="s">
        <v>207</v>
      </c>
      <c r="C35" s="110">
        <v>0</v>
      </c>
      <c r="D35" s="17"/>
    </row>
    <row r="36" spans="2:4" x14ac:dyDescent="0.3">
      <c r="B36" s="106" t="s">
        <v>208</v>
      </c>
      <c r="C36" s="107">
        <v>6711.9596898739992</v>
      </c>
    </row>
    <row r="37" spans="2:4" x14ac:dyDescent="0.3">
      <c r="B37" s="108" t="s">
        <v>209</v>
      </c>
      <c r="C37" s="110">
        <v>2825.7094280000001</v>
      </c>
    </row>
    <row r="38" spans="2:4" x14ac:dyDescent="0.3">
      <c r="B38" s="108" t="s">
        <v>182</v>
      </c>
      <c r="C38" s="110">
        <v>1642.0697648699997</v>
      </c>
    </row>
    <row r="39" spans="2:4" x14ac:dyDescent="0.3">
      <c r="B39" s="108" t="s">
        <v>183</v>
      </c>
      <c r="C39" s="110">
        <v>301.28756428000003</v>
      </c>
    </row>
    <row r="40" spans="2:4" x14ac:dyDescent="0.3">
      <c r="B40" s="108" t="s">
        <v>184</v>
      </c>
      <c r="C40" s="110">
        <v>1206.5793075669999</v>
      </c>
    </row>
    <row r="41" spans="2:4" x14ac:dyDescent="0.3">
      <c r="B41" s="108" t="s">
        <v>188</v>
      </c>
      <c r="C41" s="110">
        <v>44.447692172000004</v>
      </c>
    </row>
    <row r="42" spans="2:4" x14ac:dyDescent="0.3">
      <c r="B42" s="108" t="s">
        <v>189</v>
      </c>
      <c r="C42" s="110">
        <v>39.782979049999994</v>
      </c>
    </row>
    <row r="43" spans="2:4" x14ac:dyDescent="0.3">
      <c r="B43" s="108" t="s">
        <v>210</v>
      </c>
      <c r="C43" s="110">
        <v>142.33407548</v>
      </c>
    </row>
    <row r="44" spans="2:4" x14ac:dyDescent="0.3">
      <c r="B44" s="108" t="s">
        <v>211</v>
      </c>
      <c r="C44" s="110">
        <v>389.61632495999999</v>
      </c>
    </row>
    <row r="45" spans="2:4" x14ac:dyDescent="0.3">
      <c r="B45" s="108" t="s">
        <v>192</v>
      </c>
      <c r="C45" s="110">
        <v>2.7029829999999997</v>
      </c>
    </row>
    <row r="46" spans="2:4" x14ac:dyDescent="0.3">
      <c r="B46" s="108" t="s">
        <v>212</v>
      </c>
      <c r="C46" s="110">
        <v>0</v>
      </c>
    </row>
    <row r="47" spans="2:4" x14ac:dyDescent="0.3">
      <c r="B47" s="108" t="s">
        <v>213</v>
      </c>
      <c r="C47" s="110">
        <v>0</v>
      </c>
    </row>
    <row r="48" spans="2:4" x14ac:dyDescent="0.3">
      <c r="B48" s="108" t="s">
        <v>185</v>
      </c>
      <c r="C48" s="110">
        <v>10.529000019</v>
      </c>
    </row>
    <row r="49" spans="2:4" x14ac:dyDescent="0.3">
      <c r="B49" s="108" t="s">
        <v>295</v>
      </c>
      <c r="C49" s="110">
        <v>106.90057047600001</v>
      </c>
    </row>
    <row r="50" spans="2:4" x14ac:dyDescent="0.3">
      <c r="B50" s="108" t="s">
        <v>75</v>
      </c>
      <c r="C50" s="110">
        <v>0</v>
      </c>
    </row>
    <row r="51" spans="2:4" x14ac:dyDescent="0.3">
      <c r="B51" s="106" t="s">
        <v>75</v>
      </c>
      <c r="C51" s="107">
        <v>3117.1839270117644</v>
      </c>
    </row>
    <row r="52" spans="2:4" ht="11.25" customHeight="1" x14ac:dyDescent="0.3">
      <c r="B52" s="106" t="s">
        <v>214</v>
      </c>
      <c r="C52" s="107">
        <v>0</v>
      </c>
    </row>
    <row r="53" spans="2:4" x14ac:dyDescent="0.3">
      <c r="B53" s="135" t="s">
        <v>320</v>
      </c>
      <c r="C53" s="136">
        <v>12138.532883682765</v>
      </c>
    </row>
    <row r="54" spans="2:4" x14ac:dyDescent="0.3">
      <c r="B54" s="18" t="s">
        <v>277</v>
      </c>
      <c r="C54" s="12"/>
    </row>
    <row r="55" spans="2:4" x14ac:dyDescent="0.3">
      <c r="B55" s="468" t="s">
        <v>294</v>
      </c>
      <c r="C55" s="468"/>
    </row>
    <row r="56" spans="2:4" x14ac:dyDescent="0.3">
      <c r="B56" s="469" t="s">
        <v>298</v>
      </c>
      <c r="C56" s="469"/>
    </row>
    <row r="57" spans="2:4" x14ac:dyDescent="0.3">
      <c r="B57" s="469"/>
      <c r="C57" s="469"/>
    </row>
    <row r="59" spans="2:4" x14ac:dyDescent="0.3">
      <c r="B59" s="464">
        <v>24</v>
      </c>
      <c r="C59" s="464"/>
    </row>
    <row r="61" spans="2:4" s="30" customFormat="1" x14ac:dyDescent="0.3">
      <c r="B61" s="13"/>
      <c r="C61" s="13"/>
      <c r="D61" s="13"/>
    </row>
    <row r="63" spans="2:4" s="30" customFormat="1" x14ac:dyDescent="0.3">
      <c r="B63" s="13"/>
      <c r="C63" s="13"/>
      <c r="D63" s="13"/>
    </row>
  </sheetData>
  <mergeCells count="6">
    <mergeCell ref="B59:C59"/>
    <mergeCell ref="B1:C1"/>
    <mergeCell ref="B3:C3"/>
    <mergeCell ref="B4:C4"/>
    <mergeCell ref="B55:C55"/>
    <mergeCell ref="B56:C57"/>
  </mergeCells>
  <printOptions horizontalCentered="1"/>
  <pageMargins left="0" right="0.75" top="0.5" bottom="0.75" header="0.5" footer="0.3"/>
  <pageSetup scale="88" orientation="portrait" r:id="rId1"/>
  <headerFooter alignWithMargins="0">
    <oddFooter xml:space="preserve">&amp;C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D59"/>
  <sheetViews>
    <sheetView showGridLines="0" view="pageBreakPreview" zoomScale="145" zoomScaleNormal="100" zoomScaleSheetLayoutView="145" workbookViewId="0">
      <selection activeCell="D7" sqref="D7"/>
    </sheetView>
  </sheetViews>
  <sheetFormatPr defaultRowHeight="13" x14ac:dyDescent="0.3"/>
  <cols>
    <col min="1" max="1" width="2.81640625" style="13" customWidth="1"/>
    <col min="2" max="2" width="49.7265625" style="13" bestFit="1" customWidth="1"/>
    <col min="3" max="3" width="21.1796875" style="30" customWidth="1"/>
    <col min="4" max="4" width="16.81640625" style="30" customWidth="1"/>
    <col min="5" max="234" width="9.1796875" style="13"/>
    <col min="235" max="235" width="24.26953125" style="13" customWidth="1"/>
    <col min="236" max="236" width="32.81640625" style="13" customWidth="1"/>
    <col min="237" max="237" width="33.54296875" style="13" customWidth="1"/>
    <col min="238" max="490" width="9.1796875" style="13"/>
    <col min="491" max="491" width="24.26953125" style="13" customWidth="1"/>
    <col min="492" max="492" width="32.81640625" style="13" customWidth="1"/>
    <col min="493" max="493" width="33.54296875" style="13" customWidth="1"/>
    <col min="494" max="746" width="9.1796875" style="13"/>
    <col min="747" max="747" width="24.26953125" style="13" customWidth="1"/>
    <col min="748" max="748" width="32.81640625" style="13" customWidth="1"/>
    <col min="749" max="749" width="33.54296875" style="13" customWidth="1"/>
    <col min="750" max="1002" width="9.1796875" style="13"/>
    <col min="1003" max="1003" width="24.26953125" style="13" customWidth="1"/>
    <col min="1004" max="1004" width="32.81640625" style="13" customWidth="1"/>
    <col min="1005" max="1005" width="33.54296875" style="13" customWidth="1"/>
    <col min="1006" max="1258" width="9.1796875" style="13"/>
    <col min="1259" max="1259" width="24.26953125" style="13" customWidth="1"/>
    <col min="1260" max="1260" width="32.81640625" style="13" customWidth="1"/>
    <col min="1261" max="1261" width="33.54296875" style="13" customWidth="1"/>
    <col min="1262" max="1514" width="9.1796875" style="13"/>
    <col min="1515" max="1515" width="24.26953125" style="13" customWidth="1"/>
    <col min="1516" max="1516" width="32.81640625" style="13" customWidth="1"/>
    <col min="1517" max="1517" width="33.54296875" style="13" customWidth="1"/>
    <col min="1518" max="1770" width="9.1796875" style="13"/>
    <col min="1771" max="1771" width="24.26953125" style="13" customWidth="1"/>
    <col min="1772" max="1772" width="32.81640625" style="13" customWidth="1"/>
    <col min="1773" max="1773" width="33.54296875" style="13" customWidth="1"/>
    <col min="1774" max="2026" width="9.1796875" style="13"/>
    <col min="2027" max="2027" width="24.26953125" style="13" customWidth="1"/>
    <col min="2028" max="2028" width="32.81640625" style="13" customWidth="1"/>
    <col min="2029" max="2029" width="33.54296875" style="13" customWidth="1"/>
    <col min="2030" max="2282" width="9.1796875" style="13"/>
    <col min="2283" max="2283" width="24.26953125" style="13" customWidth="1"/>
    <col min="2284" max="2284" width="32.81640625" style="13" customWidth="1"/>
    <col min="2285" max="2285" width="33.54296875" style="13" customWidth="1"/>
    <col min="2286" max="2538" width="9.1796875" style="13"/>
    <col min="2539" max="2539" width="24.26953125" style="13" customWidth="1"/>
    <col min="2540" max="2540" width="32.81640625" style="13" customWidth="1"/>
    <col min="2541" max="2541" width="33.54296875" style="13" customWidth="1"/>
    <col min="2542" max="2794" width="9.1796875" style="13"/>
    <col min="2795" max="2795" width="24.26953125" style="13" customWidth="1"/>
    <col min="2796" max="2796" width="32.81640625" style="13" customWidth="1"/>
    <col min="2797" max="2797" width="33.54296875" style="13" customWidth="1"/>
    <col min="2798" max="3050" width="9.1796875" style="13"/>
    <col min="3051" max="3051" width="24.26953125" style="13" customWidth="1"/>
    <col min="3052" max="3052" width="32.81640625" style="13" customWidth="1"/>
    <col min="3053" max="3053" width="33.54296875" style="13" customWidth="1"/>
    <col min="3054" max="3306" width="9.1796875" style="13"/>
    <col min="3307" max="3307" width="24.26953125" style="13" customWidth="1"/>
    <col min="3308" max="3308" width="32.81640625" style="13" customWidth="1"/>
    <col min="3309" max="3309" width="33.54296875" style="13" customWidth="1"/>
    <col min="3310" max="3562" width="9.1796875" style="13"/>
    <col min="3563" max="3563" width="24.26953125" style="13" customWidth="1"/>
    <col min="3564" max="3564" width="32.81640625" style="13" customWidth="1"/>
    <col min="3565" max="3565" width="33.54296875" style="13" customWidth="1"/>
    <col min="3566" max="3818" width="9.1796875" style="13"/>
    <col min="3819" max="3819" width="24.26953125" style="13" customWidth="1"/>
    <col min="3820" max="3820" width="32.81640625" style="13" customWidth="1"/>
    <col min="3821" max="3821" width="33.54296875" style="13" customWidth="1"/>
    <col min="3822" max="4074" width="9.1796875" style="13"/>
    <col min="4075" max="4075" width="24.26953125" style="13" customWidth="1"/>
    <col min="4076" max="4076" width="32.81640625" style="13" customWidth="1"/>
    <col min="4077" max="4077" width="33.54296875" style="13" customWidth="1"/>
    <col min="4078" max="4330" width="9.1796875" style="13"/>
    <col min="4331" max="4331" width="24.26953125" style="13" customWidth="1"/>
    <col min="4332" max="4332" width="32.81640625" style="13" customWidth="1"/>
    <col min="4333" max="4333" width="33.54296875" style="13" customWidth="1"/>
    <col min="4334" max="4586" width="9.1796875" style="13"/>
    <col min="4587" max="4587" width="24.26953125" style="13" customWidth="1"/>
    <col min="4588" max="4588" width="32.81640625" style="13" customWidth="1"/>
    <col min="4589" max="4589" width="33.54296875" style="13" customWidth="1"/>
    <col min="4590" max="4842" width="9.1796875" style="13"/>
    <col min="4843" max="4843" width="24.26953125" style="13" customWidth="1"/>
    <col min="4844" max="4844" width="32.81640625" style="13" customWidth="1"/>
    <col min="4845" max="4845" width="33.54296875" style="13" customWidth="1"/>
    <col min="4846" max="5098" width="9.1796875" style="13"/>
    <col min="5099" max="5099" width="24.26953125" style="13" customWidth="1"/>
    <col min="5100" max="5100" width="32.81640625" style="13" customWidth="1"/>
    <col min="5101" max="5101" width="33.54296875" style="13" customWidth="1"/>
    <col min="5102" max="5354" width="9.1796875" style="13"/>
    <col min="5355" max="5355" width="24.26953125" style="13" customWidth="1"/>
    <col min="5356" max="5356" width="32.81640625" style="13" customWidth="1"/>
    <col min="5357" max="5357" width="33.54296875" style="13" customWidth="1"/>
    <col min="5358" max="5610" width="9.1796875" style="13"/>
    <col min="5611" max="5611" width="24.26953125" style="13" customWidth="1"/>
    <col min="5612" max="5612" width="32.81640625" style="13" customWidth="1"/>
    <col min="5613" max="5613" width="33.54296875" style="13" customWidth="1"/>
    <col min="5614" max="5866" width="9.1796875" style="13"/>
    <col min="5867" max="5867" width="24.26953125" style="13" customWidth="1"/>
    <col min="5868" max="5868" width="32.81640625" style="13" customWidth="1"/>
    <col min="5869" max="5869" width="33.54296875" style="13" customWidth="1"/>
    <col min="5870" max="6122" width="9.1796875" style="13"/>
    <col min="6123" max="6123" width="24.26953125" style="13" customWidth="1"/>
    <col min="6124" max="6124" width="32.81640625" style="13" customWidth="1"/>
    <col min="6125" max="6125" width="33.54296875" style="13" customWidth="1"/>
    <col min="6126" max="6378" width="9.1796875" style="13"/>
    <col min="6379" max="6379" width="24.26953125" style="13" customWidth="1"/>
    <col min="6380" max="6380" width="32.81640625" style="13" customWidth="1"/>
    <col min="6381" max="6381" width="33.54296875" style="13" customWidth="1"/>
    <col min="6382" max="6634" width="9.1796875" style="13"/>
    <col min="6635" max="6635" width="24.26953125" style="13" customWidth="1"/>
    <col min="6636" max="6636" width="32.81640625" style="13" customWidth="1"/>
    <col min="6637" max="6637" width="33.54296875" style="13" customWidth="1"/>
    <col min="6638" max="6890" width="9.1796875" style="13"/>
    <col min="6891" max="6891" width="24.26953125" style="13" customWidth="1"/>
    <col min="6892" max="6892" width="32.81640625" style="13" customWidth="1"/>
    <col min="6893" max="6893" width="33.54296875" style="13" customWidth="1"/>
    <col min="6894" max="7146" width="9.1796875" style="13"/>
    <col min="7147" max="7147" width="24.26953125" style="13" customWidth="1"/>
    <col min="7148" max="7148" width="32.81640625" style="13" customWidth="1"/>
    <col min="7149" max="7149" width="33.54296875" style="13" customWidth="1"/>
    <col min="7150" max="7402" width="9.1796875" style="13"/>
    <col min="7403" max="7403" width="24.26953125" style="13" customWidth="1"/>
    <col min="7404" max="7404" width="32.81640625" style="13" customWidth="1"/>
    <col min="7405" max="7405" width="33.54296875" style="13" customWidth="1"/>
    <col min="7406" max="7658" width="9.1796875" style="13"/>
    <col min="7659" max="7659" width="24.26953125" style="13" customWidth="1"/>
    <col min="7660" max="7660" width="32.81640625" style="13" customWidth="1"/>
    <col min="7661" max="7661" width="33.54296875" style="13" customWidth="1"/>
    <col min="7662" max="7914" width="9.1796875" style="13"/>
    <col min="7915" max="7915" width="24.26953125" style="13" customWidth="1"/>
    <col min="7916" max="7916" width="32.81640625" style="13" customWidth="1"/>
    <col min="7917" max="7917" width="33.54296875" style="13" customWidth="1"/>
    <col min="7918" max="8170" width="9.1796875" style="13"/>
    <col min="8171" max="8171" width="24.26953125" style="13" customWidth="1"/>
    <col min="8172" max="8172" width="32.81640625" style="13" customWidth="1"/>
    <col min="8173" max="8173" width="33.54296875" style="13" customWidth="1"/>
    <col min="8174" max="8426" width="9.1796875" style="13"/>
    <col min="8427" max="8427" width="24.26953125" style="13" customWidth="1"/>
    <col min="8428" max="8428" width="32.81640625" style="13" customWidth="1"/>
    <col min="8429" max="8429" width="33.54296875" style="13" customWidth="1"/>
    <col min="8430" max="8682" width="9.1796875" style="13"/>
    <col min="8683" max="8683" width="24.26953125" style="13" customWidth="1"/>
    <col min="8684" max="8684" width="32.81640625" style="13" customWidth="1"/>
    <col min="8685" max="8685" width="33.54296875" style="13" customWidth="1"/>
    <col min="8686" max="8938" width="9.1796875" style="13"/>
    <col min="8939" max="8939" width="24.26953125" style="13" customWidth="1"/>
    <col min="8940" max="8940" width="32.81640625" style="13" customWidth="1"/>
    <col min="8941" max="8941" width="33.54296875" style="13" customWidth="1"/>
    <col min="8942" max="9194" width="9.1796875" style="13"/>
    <col min="9195" max="9195" width="24.26953125" style="13" customWidth="1"/>
    <col min="9196" max="9196" width="32.81640625" style="13" customWidth="1"/>
    <col min="9197" max="9197" width="33.54296875" style="13" customWidth="1"/>
    <col min="9198" max="9450" width="9.1796875" style="13"/>
    <col min="9451" max="9451" width="24.26953125" style="13" customWidth="1"/>
    <col min="9452" max="9452" width="32.81640625" style="13" customWidth="1"/>
    <col min="9453" max="9453" width="33.54296875" style="13" customWidth="1"/>
    <col min="9454" max="9706" width="9.1796875" style="13"/>
    <col min="9707" max="9707" width="24.26953125" style="13" customWidth="1"/>
    <col min="9708" max="9708" width="32.81640625" style="13" customWidth="1"/>
    <col min="9709" max="9709" width="33.54296875" style="13" customWidth="1"/>
    <col min="9710" max="9962" width="9.1796875" style="13"/>
    <col min="9963" max="9963" width="24.26953125" style="13" customWidth="1"/>
    <col min="9964" max="9964" width="32.81640625" style="13" customWidth="1"/>
    <col min="9965" max="9965" width="33.54296875" style="13" customWidth="1"/>
    <col min="9966" max="10218" width="9.1796875" style="13"/>
    <col min="10219" max="10219" width="24.26953125" style="13" customWidth="1"/>
    <col min="10220" max="10220" width="32.81640625" style="13" customWidth="1"/>
    <col min="10221" max="10221" width="33.54296875" style="13" customWidth="1"/>
    <col min="10222" max="10474" width="9.1796875" style="13"/>
    <col min="10475" max="10475" width="24.26953125" style="13" customWidth="1"/>
    <col min="10476" max="10476" width="32.81640625" style="13" customWidth="1"/>
    <col min="10477" max="10477" width="33.54296875" style="13" customWidth="1"/>
    <col min="10478" max="10730" width="9.1796875" style="13"/>
    <col min="10731" max="10731" width="24.26953125" style="13" customWidth="1"/>
    <col min="10732" max="10732" width="32.81640625" style="13" customWidth="1"/>
    <col min="10733" max="10733" width="33.54296875" style="13" customWidth="1"/>
    <col min="10734" max="10986" width="9.1796875" style="13"/>
    <col min="10987" max="10987" width="24.26953125" style="13" customWidth="1"/>
    <col min="10988" max="10988" width="32.81640625" style="13" customWidth="1"/>
    <col min="10989" max="10989" width="33.54296875" style="13" customWidth="1"/>
    <col min="10990" max="11242" width="9.1796875" style="13"/>
    <col min="11243" max="11243" width="24.26953125" style="13" customWidth="1"/>
    <col min="11244" max="11244" width="32.81640625" style="13" customWidth="1"/>
    <col min="11245" max="11245" width="33.54296875" style="13" customWidth="1"/>
    <col min="11246" max="11498" width="9.1796875" style="13"/>
    <col min="11499" max="11499" width="24.26953125" style="13" customWidth="1"/>
    <col min="11500" max="11500" width="32.81640625" style="13" customWidth="1"/>
    <col min="11501" max="11501" width="33.54296875" style="13" customWidth="1"/>
    <col min="11502" max="11754" width="9.1796875" style="13"/>
    <col min="11755" max="11755" width="24.26953125" style="13" customWidth="1"/>
    <col min="11756" max="11756" width="32.81640625" style="13" customWidth="1"/>
    <col min="11757" max="11757" width="33.54296875" style="13" customWidth="1"/>
    <col min="11758" max="12010" width="9.1796875" style="13"/>
    <col min="12011" max="12011" width="24.26953125" style="13" customWidth="1"/>
    <col min="12012" max="12012" width="32.81640625" style="13" customWidth="1"/>
    <col min="12013" max="12013" width="33.54296875" style="13" customWidth="1"/>
    <col min="12014" max="12266" width="9.1796875" style="13"/>
    <col min="12267" max="12267" width="24.26953125" style="13" customWidth="1"/>
    <col min="12268" max="12268" width="32.81640625" style="13" customWidth="1"/>
    <col min="12269" max="12269" width="33.54296875" style="13" customWidth="1"/>
    <col min="12270" max="12522" width="9.1796875" style="13"/>
    <col min="12523" max="12523" width="24.26953125" style="13" customWidth="1"/>
    <col min="12524" max="12524" width="32.81640625" style="13" customWidth="1"/>
    <col min="12525" max="12525" width="33.54296875" style="13" customWidth="1"/>
    <col min="12526" max="12778" width="9.1796875" style="13"/>
    <col min="12779" max="12779" width="24.26953125" style="13" customWidth="1"/>
    <col min="12780" max="12780" width="32.81640625" style="13" customWidth="1"/>
    <col min="12781" max="12781" width="33.54296875" style="13" customWidth="1"/>
    <col min="12782" max="13034" width="9.1796875" style="13"/>
    <col min="13035" max="13035" width="24.26953125" style="13" customWidth="1"/>
    <col min="13036" max="13036" width="32.81640625" style="13" customWidth="1"/>
    <col min="13037" max="13037" width="33.54296875" style="13" customWidth="1"/>
    <col min="13038" max="13290" width="9.1796875" style="13"/>
    <col min="13291" max="13291" width="24.26953125" style="13" customWidth="1"/>
    <col min="13292" max="13292" width="32.81640625" style="13" customWidth="1"/>
    <col min="13293" max="13293" width="33.54296875" style="13" customWidth="1"/>
    <col min="13294" max="13546" width="9.1796875" style="13"/>
    <col min="13547" max="13547" width="24.26953125" style="13" customWidth="1"/>
    <col min="13548" max="13548" width="32.81640625" style="13" customWidth="1"/>
    <col min="13549" max="13549" width="33.54296875" style="13" customWidth="1"/>
    <col min="13550" max="13802" width="9.1796875" style="13"/>
    <col min="13803" max="13803" width="24.26953125" style="13" customWidth="1"/>
    <col min="13804" max="13804" width="32.81640625" style="13" customWidth="1"/>
    <col min="13805" max="13805" width="33.54296875" style="13" customWidth="1"/>
    <col min="13806" max="14058" width="9.1796875" style="13"/>
    <col min="14059" max="14059" width="24.26953125" style="13" customWidth="1"/>
    <col min="14060" max="14060" width="32.81640625" style="13" customWidth="1"/>
    <col min="14061" max="14061" width="33.54296875" style="13" customWidth="1"/>
    <col min="14062" max="14314" width="9.1796875" style="13"/>
    <col min="14315" max="14315" width="24.26953125" style="13" customWidth="1"/>
    <col min="14316" max="14316" width="32.81640625" style="13" customWidth="1"/>
    <col min="14317" max="14317" width="33.54296875" style="13" customWidth="1"/>
    <col min="14318" max="14570" width="9.1796875" style="13"/>
    <col min="14571" max="14571" width="24.26953125" style="13" customWidth="1"/>
    <col min="14572" max="14572" width="32.81640625" style="13" customWidth="1"/>
    <col min="14573" max="14573" width="33.54296875" style="13" customWidth="1"/>
    <col min="14574" max="14826" width="9.1796875" style="13"/>
    <col min="14827" max="14827" width="24.26953125" style="13" customWidth="1"/>
    <col min="14828" max="14828" width="32.81640625" style="13" customWidth="1"/>
    <col min="14829" max="14829" width="33.54296875" style="13" customWidth="1"/>
    <col min="14830" max="15082" width="9.1796875" style="13"/>
    <col min="15083" max="15083" width="24.26953125" style="13" customWidth="1"/>
    <col min="15084" max="15084" width="32.81640625" style="13" customWidth="1"/>
    <col min="15085" max="15085" width="33.54296875" style="13" customWidth="1"/>
    <col min="15086" max="15338" width="9.1796875" style="13"/>
    <col min="15339" max="15339" width="24.26953125" style="13" customWidth="1"/>
    <col min="15340" max="15340" width="32.81640625" style="13" customWidth="1"/>
    <col min="15341" max="15341" width="33.54296875" style="13" customWidth="1"/>
    <col min="15342" max="15594" width="9.1796875" style="13"/>
    <col min="15595" max="15595" width="24.26953125" style="13" customWidth="1"/>
    <col min="15596" max="15596" width="32.81640625" style="13" customWidth="1"/>
    <col min="15597" max="15597" width="33.54296875" style="13" customWidth="1"/>
    <col min="15598" max="15850" width="9.1796875" style="13"/>
    <col min="15851" max="15851" width="24.26953125" style="13" customWidth="1"/>
    <col min="15852" max="15852" width="32.81640625" style="13" customWidth="1"/>
    <col min="15853" max="15853" width="33.54296875" style="13" customWidth="1"/>
    <col min="15854" max="16106" width="9.1796875" style="13"/>
    <col min="16107" max="16107" width="24.26953125" style="13" customWidth="1"/>
    <col min="16108" max="16108" width="32.81640625" style="13" customWidth="1"/>
    <col min="16109" max="16109" width="33.54296875" style="13" customWidth="1"/>
    <col min="16110" max="16384" width="9.1796875" style="13"/>
  </cols>
  <sheetData>
    <row r="1" spans="2:4" x14ac:dyDescent="0.3">
      <c r="B1" s="426" t="str">
        <f>'2.2'!A1</f>
        <v>International Investment Position of Pakistan 2024</v>
      </c>
      <c r="C1" s="426"/>
      <c r="D1" s="426"/>
    </row>
    <row r="2" spans="2:4" ht="21.75" customHeight="1" x14ac:dyDescent="0.3"/>
    <row r="3" spans="2:4" x14ac:dyDescent="0.3">
      <c r="B3" s="471" t="s">
        <v>215</v>
      </c>
      <c r="C3" s="471"/>
      <c r="D3" s="471"/>
    </row>
    <row r="4" spans="2:4" ht="10.5" customHeight="1" x14ac:dyDescent="0.3">
      <c r="B4" s="467" t="s">
        <v>39</v>
      </c>
      <c r="C4" s="467"/>
      <c r="D4" s="467"/>
    </row>
    <row r="5" spans="2:4" ht="20.25" customHeight="1" x14ac:dyDescent="0.3">
      <c r="B5" s="472" t="s">
        <v>201</v>
      </c>
      <c r="C5" s="474" t="str">
        <f>'6.4'!C5</f>
        <v>January-December, 2024</v>
      </c>
      <c r="D5" s="475"/>
    </row>
    <row r="6" spans="2:4" ht="17.25" customHeight="1" x14ac:dyDescent="0.3">
      <c r="B6" s="473"/>
      <c r="C6" s="140" t="s">
        <v>216</v>
      </c>
      <c r="D6" s="140" t="s">
        <v>217</v>
      </c>
    </row>
    <row r="7" spans="2:4" x14ac:dyDescent="0.3">
      <c r="B7" s="106" t="s">
        <v>202</v>
      </c>
      <c r="C7" s="141">
        <v>1543.2359790296575</v>
      </c>
      <c r="D7" s="141">
        <v>272.0986635192827</v>
      </c>
    </row>
    <row r="8" spans="2:4" x14ac:dyDescent="0.3">
      <c r="B8" s="108" t="s">
        <v>80</v>
      </c>
      <c r="C8" s="142">
        <v>0</v>
      </c>
      <c r="D8" s="142">
        <v>0</v>
      </c>
    </row>
    <row r="9" spans="2:4" x14ac:dyDescent="0.3">
      <c r="B9" s="108" t="s">
        <v>70</v>
      </c>
      <c r="C9" s="142">
        <v>8.028771561878477</v>
      </c>
      <c r="D9" s="142">
        <v>0.26245170984915339</v>
      </c>
    </row>
    <row r="10" spans="2:4" x14ac:dyDescent="0.3">
      <c r="B10" s="108" t="s">
        <v>129</v>
      </c>
      <c r="C10" s="142">
        <v>12.401409550553224</v>
      </c>
      <c r="D10" s="142">
        <v>0.75371702715609645</v>
      </c>
    </row>
    <row r="11" spans="2:4" x14ac:dyDescent="0.3">
      <c r="B11" s="108" t="s">
        <v>194</v>
      </c>
      <c r="C11" s="142">
        <v>17.273746089999999</v>
      </c>
      <c r="D11" s="142">
        <v>1.1534573000000001</v>
      </c>
    </row>
    <row r="12" spans="2:4" x14ac:dyDescent="0.3">
      <c r="B12" s="108" t="s">
        <v>195</v>
      </c>
      <c r="C12" s="142">
        <v>3.1289866900000001</v>
      </c>
      <c r="D12" s="142">
        <v>0.20607928369897865</v>
      </c>
    </row>
    <row r="13" spans="2:4" x14ac:dyDescent="0.3">
      <c r="B13" s="108" t="s">
        <v>72</v>
      </c>
      <c r="C13" s="142">
        <v>310.15748069573971</v>
      </c>
      <c r="D13" s="142">
        <v>41.323718010465001</v>
      </c>
    </row>
    <row r="14" spans="2:4" x14ac:dyDescent="0.3">
      <c r="B14" s="108" t="s">
        <v>68</v>
      </c>
      <c r="C14" s="142">
        <v>135.16554201365685</v>
      </c>
      <c r="D14" s="142">
        <v>17.651522718961633</v>
      </c>
    </row>
    <row r="15" spans="2:4" x14ac:dyDescent="0.3">
      <c r="B15" s="108" t="s">
        <v>127</v>
      </c>
      <c r="C15" s="142">
        <v>3.9348381386942508</v>
      </c>
      <c r="D15" s="142">
        <v>0.13971396286918103</v>
      </c>
    </row>
    <row r="16" spans="2:4" x14ac:dyDescent="0.3">
      <c r="B16" s="108" t="s">
        <v>69</v>
      </c>
      <c r="C16" s="142">
        <v>0</v>
      </c>
      <c r="D16" s="142">
        <v>0</v>
      </c>
    </row>
    <row r="17" spans="2:4" x14ac:dyDescent="0.3">
      <c r="B17" s="108" t="s">
        <v>79</v>
      </c>
      <c r="C17" s="142">
        <v>392.41841926972563</v>
      </c>
      <c r="D17" s="142">
        <v>48.986029905930792</v>
      </c>
    </row>
    <row r="18" spans="2:4" x14ac:dyDescent="0.3">
      <c r="B18" s="108" t="s">
        <v>98</v>
      </c>
      <c r="C18" s="142">
        <v>199.54189678544361</v>
      </c>
      <c r="D18" s="142">
        <v>69.456100182020293</v>
      </c>
    </row>
    <row r="19" spans="2:4" x14ac:dyDescent="0.3">
      <c r="B19" s="108" t="s">
        <v>67</v>
      </c>
      <c r="C19" s="142">
        <v>12.003601784124243</v>
      </c>
      <c r="D19" s="142">
        <v>25.58003389853684</v>
      </c>
    </row>
    <row r="20" spans="2:4" x14ac:dyDescent="0.3">
      <c r="B20" s="108" t="s">
        <v>81</v>
      </c>
      <c r="C20" s="142">
        <v>3.3034026597945392</v>
      </c>
      <c r="D20" s="142">
        <v>0.12171517456065109</v>
      </c>
    </row>
    <row r="21" spans="2:4" x14ac:dyDescent="0.3">
      <c r="B21" s="108" t="s">
        <v>197</v>
      </c>
      <c r="C21" s="142">
        <v>0</v>
      </c>
      <c r="D21" s="142">
        <v>0</v>
      </c>
    </row>
    <row r="22" spans="2:4" x14ac:dyDescent="0.3">
      <c r="B22" s="108" t="s">
        <v>198</v>
      </c>
      <c r="C22" s="142">
        <v>9.4156694499999993</v>
      </c>
      <c r="D22" s="142">
        <v>1.4103846</v>
      </c>
    </row>
    <row r="23" spans="2:4" x14ac:dyDescent="0.3">
      <c r="B23" s="108" t="s">
        <v>71</v>
      </c>
      <c r="C23" s="142">
        <v>30.070621270513968</v>
      </c>
      <c r="D23" s="142">
        <v>1.9763030332109737</v>
      </c>
    </row>
    <row r="24" spans="2:4" x14ac:dyDescent="0.3">
      <c r="B24" s="108" t="s">
        <v>77</v>
      </c>
      <c r="C24" s="142">
        <v>26.936884977442258</v>
      </c>
      <c r="D24" s="142">
        <v>0.96665423216039592</v>
      </c>
    </row>
    <row r="25" spans="2:4" x14ac:dyDescent="0.3">
      <c r="B25" s="108" t="s">
        <v>66</v>
      </c>
      <c r="C25" s="142">
        <v>140.21083564209064</v>
      </c>
      <c r="D25" s="142">
        <v>21.63548285986273</v>
      </c>
    </row>
    <row r="26" spans="2:4" x14ac:dyDescent="0.3">
      <c r="B26" s="108" t="s">
        <v>78</v>
      </c>
      <c r="C26" s="142">
        <v>239.24387245</v>
      </c>
      <c r="D26" s="142">
        <v>40.475299620000001</v>
      </c>
    </row>
    <row r="27" spans="2:4" x14ac:dyDescent="0.3">
      <c r="B27" s="106" t="s">
        <v>208</v>
      </c>
      <c r="C27" s="141">
        <v>3868.9438637450703</v>
      </c>
      <c r="D27" s="141">
        <v>1943.4851874372043</v>
      </c>
    </row>
    <row r="28" spans="2:4" x14ac:dyDescent="0.3">
      <c r="B28" s="112" t="s">
        <v>218</v>
      </c>
      <c r="C28" s="142">
        <v>1677.2095770250819</v>
      </c>
      <c r="D28" s="142">
        <v>661.27358106075303</v>
      </c>
    </row>
    <row r="29" spans="2:4" x14ac:dyDescent="0.3">
      <c r="B29" s="108" t="s">
        <v>182</v>
      </c>
      <c r="C29" s="142">
        <v>960.66392837725095</v>
      </c>
      <c r="D29" s="142">
        <v>650.12389814335211</v>
      </c>
    </row>
    <row r="30" spans="2:4" x14ac:dyDescent="0.3">
      <c r="B30" s="108" t="s">
        <v>183</v>
      </c>
      <c r="C30" s="142">
        <v>143.90552501302537</v>
      </c>
      <c r="D30" s="142">
        <v>145.61142579142762</v>
      </c>
    </row>
    <row r="31" spans="2:4" x14ac:dyDescent="0.3">
      <c r="B31" s="108" t="s">
        <v>184</v>
      </c>
      <c r="C31" s="142">
        <v>678.38119684999992</v>
      </c>
      <c r="D31" s="142">
        <v>278.36923264594816</v>
      </c>
    </row>
    <row r="32" spans="2:4" x14ac:dyDescent="0.3">
      <c r="B32" s="108" t="s">
        <v>188</v>
      </c>
      <c r="C32" s="142">
        <v>10.88882362</v>
      </c>
      <c r="D32" s="142">
        <v>3.6375414121213634</v>
      </c>
    </row>
    <row r="33" spans="2:4" x14ac:dyDescent="0.3">
      <c r="B33" s="108" t="s">
        <v>189</v>
      </c>
      <c r="C33" s="142">
        <v>88.465691509999985</v>
      </c>
      <c r="D33" s="142">
        <v>36.942835379999998</v>
      </c>
    </row>
    <row r="34" spans="2:4" x14ac:dyDescent="0.3">
      <c r="B34" s="108" t="s">
        <v>219</v>
      </c>
      <c r="C34" s="142">
        <v>125.09088690000002</v>
      </c>
      <c r="D34" s="142">
        <v>42.078611330000001</v>
      </c>
    </row>
    <row r="35" spans="2:4" x14ac:dyDescent="0.3">
      <c r="B35" s="108" t="s">
        <v>220</v>
      </c>
      <c r="C35" s="142">
        <v>100</v>
      </c>
      <c r="D35" s="142">
        <v>11.21870008</v>
      </c>
    </row>
    <row r="36" spans="2:4" x14ac:dyDescent="0.3">
      <c r="B36" s="108" t="s">
        <v>221</v>
      </c>
      <c r="C36" s="142">
        <v>0.55629090357811117</v>
      </c>
      <c r="D36" s="142">
        <v>3.6782155089128347E-2</v>
      </c>
    </row>
    <row r="37" spans="2:4" x14ac:dyDescent="0.3">
      <c r="B37" s="108" t="s">
        <v>222</v>
      </c>
      <c r="C37" s="142">
        <v>0</v>
      </c>
      <c r="D37" s="142">
        <v>0</v>
      </c>
    </row>
    <row r="38" spans="2:4" x14ac:dyDescent="0.3">
      <c r="B38" s="108" t="s">
        <v>192</v>
      </c>
      <c r="C38" s="142">
        <v>19.9405</v>
      </c>
      <c r="D38" s="142">
        <v>4.9194600900000003</v>
      </c>
    </row>
    <row r="39" spans="2:4" x14ac:dyDescent="0.3">
      <c r="B39" s="108" t="s">
        <v>185</v>
      </c>
      <c r="C39" s="142">
        <v>0</v>
      </c>
      <c r="D39" s="142">
        <v>0.13197884187420617</v>
      </c>
    </row>
    <row r="40" spans="2:4" x14ac:dyDescent="0.3">
      <c r="B40" s="108" t="s">
        <v>75</v>
      </c>
      <c r="C40" s="142">
        <v>63.841443546134023</v>
      </c>
      <c r="D40" s="142">
        <v>109.14114050663875</v>
      </c>
    </row>
    <row r="41" spans="2:4" x14ac:dyDescent="0.3">
      <c r="B41" s="106" t="s">
        <v>205</v>
      </c>
      <c r="C41" s="141">
        <v>2982.5576716737137</v>
      </c>
      <c r="D41" s="141">
        <v>1700.0964802491042</v>
      </c>
    </row>
    <row r="42" spans="2:4" x14ac:dyDescent="0.3">
      <c r="B42" s="108" t="s">
        <v>86</v>
      </c>
      <c r="C42" s="142">
        <v>2.4284790000000003</v>
      </c>
      <c r="D42" s="142">
        <v>0.29126099999999999</v>
      </c>
    </row>
    <row r="43" spans="2:4" x14ac:dyDescent="0.3">
      <c r="B43" s="108" t="s">
        <v>93</v>
      </c>
      <c r="C43" s="142">
        <v>1434.6568182342733</v>
      </c>
      <c r="D43" s="142">
        <v>1396.529174705739</v>
      </c>
    </row>
    <row r="44" spans="2:4" x14ac:dyDescent="0.3">
      <c r="B44" s="108" t="s">
        <v>87</v>
      </c>
      <c r="C44" s="142">
        <v>12.931530057030326</v>
      </c>
      <c r="D44" s="142">
        <v>2.5471435429298905</v>
      </c>
    </row>
    <row r="45" spans="2:4" x14ac:dyDescent="0.3">
      <c r="B45" s="108" t="s">
        <v>97</v>
      </c>
      <c r="C45" s="142">
        <v>0</v>
      </c>
      <c r="D45" s="142">
        <v>0</v>
      </c>
    </row>
    <row r="46" spans="2:4" x14ac:dyDescent="0.3">
      <c r="B46" s="108" t="s">
        <v>85</v>
      </c>
      <c r="C46" s="142">
        <v>1459.39013219241</v>
      </c>
      <c r="D46" s="142">
        <v>268.08326946043519</v>
      </c>
    </row>
    <row r="47" spans="2:4" x14ac:dyDescent="0.3">
      <c r="B47" s="108" t="s">
        <v>73</v>
      </c>
      <c r="C47" s="142">
        <v>24.91430209</v>
      </c>
      <c r="D47" s="142">
        <v>4.2883820000000004</v>
      </c>
    </row>
    <row r="48" spans="2:4" x14ac:dyDescent="0.3">
      <c r="B48" s="108" t="s">
        <v>133</v>
      </c>
      <c r="C48" s="142">
        <v>0.87948400000000004</v>
      </c>
      <c r="D48" s="142">
        <v>0.31025900000000001</v>
      </c>
    </row>
    <row r="49" spans="2:4" x14ac:dyDescent="0.3">
      <c r="B49" s="108" t="s">
        <v>84</v>
      </c>
      <c r="C49" s="142">
        <v>47.356926099999995</v>
      </c>
      <c r="D49" s="142">
        <v>28.046990540000003</v>
      </c>
    </row>
    <row r="50" spans="2:4" x14ac:dyDescent="0.3">
      <c r="B50" s="190" t="s">
        <v>75</v>
      </c>
      <c r="C50" s="141">
        <v>2516.8037693702863</v>
      </c>
      <c r="D50" s="141">
        <v>478.52113595576253</v>
      </c>
    </row>
    <row r="51" spans="2:4" x14ac:dyDescent="0.3">
      <c r="B51" s="190" t="s">
        <v>214</v>
      </c>
      <c r="C51" s="141">
        <v>1000</v>
      </c>
      <c r="D51" s="141">
        <v>541.35957510011178</v>
      </c>
    </row>
    <row r="52" spans="2:4" x14ac:dyDescent="0.3">
      <c r="B52" s="113" t="s">
        <v>61</v>
      </c>
      <c r="C52" s="143">
        <v>11911.541283818728</v>
      </c>
      <c r="D52" s="143">
        <v>4935.461042261466</v>
      </c>
    </row>
    <row r="53" spans="2:4" x14ac:dyDescent="0.3">
      <c r="B53" s="69" t="s">
        <v>270</v>
      </c>
      <c r="C53" s="73"/>
      <c r="D53" s="73"/>
    </row>
    <row r="54" spans="2:4" x14ac:dyDescent="0.3">
      <c r="B54" s="468" t="s">
        <v>299</v>
      </c>
      <c r="C54" s="468"/>
      <c r="D54" s="468"/>
    </row>
    <row r="55" spans="2:4" x14ac:dyDescent="0.3">
      <c r="B55" s="12" t="s">
        <v>236</v>
      </c>
      <c r="C55" s="12"/>
      <c r="D55" s="12"/>
    </row>
    <row r="56" spans="2:4" x14ac:dyDescent="0.3">
      <c r="B56" s="470" t="s">
        <v>235</v>
      </c>
      <c r="C56" s="470"/>
      <c r="D56" s="470"/>
    </row>
    <row r="57" spans="2:4" x14ac:dyDescent="0.3">
      <c r="B57" s="464">
        <v>25</v>
      </c>
      <c r="C57" s="464"/>
      <c r="D57" s="464"/>
    </row>
    <row r="59" spans="2:4" x14ac:dyDescent="0.3">
      <c r="C59" s="141"/>
      <c r="D59" s="141"/>
    </row>
  </sheetData>
  <mergeCells count="8">
    <mergeCell ref="B57:D57"/>
    <mergeCell ref="B56:D56"/>
    <mergeCell ref="B1:D1"/>
    <mergeCell ref="B3:D3"/>
    <mergeCell ref="B4:D4"/>
    <mergeCell ref="B5:B6"/>
    <mergeCell ref="C5:D5"/>
    <mergeCell ref="B54:D54"/>
  </mergeCells>
  <printOptions horizontalCentered="1"/>
  <pageMargins left="0.33" right="0.3" top="0.75" bottom="0.46" header="0.17" footer="0.3"/>
  <pageSetup scale="90" orientation="portrait" r:id="rId1"/>
  <headerFooter alignWithMargins="0">
    <oddFooter xml:space="preserve">&amp;C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4"/>
  <sheetViews>
    <sheetView showGridLines="0" view="pageBreakPreview" zoomScale="145" zoomScaleNormal="100" zoomScaleSheetLayoutView="145" workbookViewId="0">
      <selection activeCell="G8" sqref="G8"/>
    </sheetView>
  </sheetViews>
  <sheetFormatPr defaultColWidth="5.1796875" defaultRowHeight="30.75" customHeight="1" x14ac:dyDescent="0.35"/>
  <cols>
    <col min="1" max="1" width="26.54296875" style="11" customWidth="1"/>
    <col min="2" max="4" width="16.26953125" style="11" hidden="1" customWidth="1"/>
    <col min="5" max="6" width="16.26953125" style="11" customWidth="1"/>
    <col min="7" max="16384" width="5.1796875" style="11"/>
  </cols>
  <sheetData>
    <row r="1" spans="1:12" ht="14.5" x14ac:dyDescent="0.35">
      <c r="A1" s="31" t="s">
        <v>62</v>
      </c>
    </row>
    <row r="2" spans="1:12" ht="14.5" x14ac:dyDescent="0.35">
      <c r="A2" s="477" t="s">
        <v>142</v>
      </c>
      <c r="B2" s="477"/>
      <c r="C2" s="477"/>
      <c r="D2" s="477"/>
      <c r="E2" s="477"/>
      <c r="F2" s="477"/>
    </row>
    <row r="3" spans="1:12" ht="14.5" x14ac:dyDescent="0.35">
      <c r="A3" s="478" t="s">
        <v>39</v>
      </c>
      <c r="B3" s="478"/>
      <c r="C3" s="478"/>
      <c r="D3" s="478"/>
      <c r="E3" s="478"/>
      <c r="F3" s="478"/>
    </row>
    <row r="4" spans="1:12" ht="14.5" x14ac:dyDescent="0.35">
      <c r="A4" s="479" t="s">
        <v>143</v>
      </c>
      <c r="B4" s="481" t="s">
        <v>257</v>
      </c>
      <c r="C4" s="481"/>
      <c r="D4" s="481"/>
      <c r="E4" s="481"/>
      <c r="F4" s="481"/>
    </row>
    <row r="5" spans="1:12" ht="20.25" customHeight="1" x14ac:dyDescent="0.35">
      <c r="A5" s="480"/>
      <c r="B5" s="121" t="s">
        <v>300</v>
      </c>
      <c r="C5" s="121" t="s">
        <v>308</v>
      </c>
      <c r="D5" s="121" t="s">
        <v>319</v>
      </c>
      <c r="E5" s="121" t="s">
        <v>324</v>
      </c>
      <c r="F5" s="121" t="s">
        <v>336</v>
      </c>
    </row>
    <row r="6" spans="1:12" ht="20.149999999999999" customHeight="1" x14ac:dyDescent="0.35">
      <c r="A6" s="161" t="s">
        <v>144</v>
      </c>
      <c r="B6" s="114">
        <v>3922.8</v>
      </c>
      <c r="C6" s="114">
        <v>3783.1086122589609</v>
      </c>
      <c r="D6" s="114">
        <v>3767.2908656165932</v>
      </c>
      <c r="E6" s="114">
        <v>4320.9898547469757</v>
      </c>
      <c r="F6" s="114">
        <v>5434.237510511578</v>
      </c>
      <c r="H6" s="193"/>
      <c r="I6" s="193"/>
      <c r="J6" s="193"/>
      <c r="K6" s="193"/>
      <c r="L6" s="193"/>
    </row>
    <row r="7" spans="1:12" ht="20.149999999999999" customHeight="1" x14ac:dyDescent="0.35">
      <c r="A7" s="192" t="s">
        <v>145</v>
      </c>
      <c r="B7" s="156">
        <v>2.0779999999999998</v>
      </c>
      <c r="C7" s="156">
        <v>2.0785170000000002</v>
      </c>
      <c r="D7" s="156">
        <v>2.0786773336114397</v>
      </c>
      <c r="E7" s="115">
        <v>2.07899819801144</v>
      </c>
      <c r="F7" s="115">
        <v>2.07899819801144</v>
      </c>
      <c r="H7" s="193"/>
      <c r="I7" s="193"/>
      <c r="J7" s="193"/>
      <c r="K7" s="193"/>
      <c r="L7" s="193"/>
    </row>
    <row r="8" spans="1:12" ht="20.149999999999999" customHeight="1" x14ac:dyDescent="0.35">
      <c r="A8" s="192" t="s">
        <v>146</v>
      </c>
      <c r="B8" s="115">
        <v>1887.7767083734361</v>
      </c>
      <c r="C8" s="115">
        <v>1820.0999136687169</v>
      </c>
      <c r="D8" s="115">
        <v>1812.3500000220815</v>
      </c>
      <c r="E8" s="115">
        <v>2078.3999999999992</v>
      </c>
      <c r="F8" s="115">
        <v>2616</v>
      </c>
      <c r="H8" s="193"/>
      <c r="I8" s="193"/>
      <c r="J8" s="193"/>
      <c r="K8" s="193"/>
      <c r="L8" s="193"/>
    </row>
    <row r="9" spans="1:12" ht="20.149999999999999" customHeight="1" x14ac:dyDescent="0.35">
      <c r="A9" s="161" t="s">
        <v>147</v>
      </c>
      <c r="B9" s="114">
        <v>101.52</v>
      </c>
      <c r="C9" s="114">
        <v>3057.584316561396</v>
      </c>
      <c r="D9" s="114">
        <v>44.191323613870715</v>
      </c>
      <c r="E9" s="114">
        <v>112.11588379937324</v>
      </c>
      <c r="F9" s="114">
        <v>54.057420733764133</v>
      </c>
      <c r="H9" s="193"/>
      <c r="I9" s="193"/>
      <c r="J9" s="193"/>
      <c r="K9" s="193"/>
      <c r="L9" s="193"/>
    </row>
    <row r="10" spans="1:12" ht="20.149999999999999" customHeight="1" x14ac:dyDescent="0.35">
      <c r="A10" s="161" t="s">
        <v>148</v>
      </c>
      <c r="B10" s="114">
        <v>0.16</v>
      </c>
      <c r="C10" s="114">
        <v>0.16670376531</v>
      </c>
      <c r="D10" s="114">
        <v>0.15851502156</v>
      </c>
      <c r="E10" s="114">
        <v>0.15980497202999999</v>
      </c>
      <c r="F10" s="114">
        <v>0.15533362017000002</v>
      </c>
      <c r="H10" s="193"/>
      <c r="I10" s="193"/>
      <c r="J10" s="193"/>
      <c r="K10" s="193"/>
      <c r="L10" s="193"/>
    </row>
    <row r="11" spans="1:12" ht="20.149999999999999" customHeight="1" x14ac:dyDescent="0.35">
      <c r="A11" s="161" t="s">
        <v>258</v>
      </c>
      <c r="B11" s="155">
        <v>14781.41</v>
      </c>
      <c r="C11" s="155">
        <v>16000.339394850307</v>
      </c>
      <c r="D11" s="155">
        <v>6114.9653112845908</v>
      </c>
      <c r="E11" s="114">
        <v>9330.3772678153418</v>
      </c>
      <c r="F11" s="114">
        <v>12924.293055054964</v>
      </c>
      <c r="H11" s="193"/>
      <c r="I11" s="193"/>
      <c r="J11" s="193"/>
      <c r="K11" s="193"/>
      <c r="L11" s="193"/>
    </row>
    <row r="12" spans="1:12" ht="20.149999999999999" customHeight="1" x14ac:dyDescent="0.35">
      <c r="A12" s="191" t="s">
        <v>259</v>
      </c>
      <c r="B12" s="144">
        <v>8611.98</v>
      </c>
      <c r="C12" s="144">
        <v>7359.1899763197152</v>
      </c>
      <c r="D12" s="144">
        <v>4248.3338302747034</v>
      </c>
      <c r="E12" s="144">
        <v>4728.8956365889599</v>
      </c>
      <c r="F12" s="144">
        <v>7653.3713810586978</v>
      </c>
      <c r="H12" s="193"/>
      <c r="I12" s="193"/>
      <c r="J12" s="193"/>
      <c r="K12" s="193"/>
      <c r="L12" s="193"/>
    </row>
    <row r="13" spans="1:12" ht="20.149999999999999" customHeight="1" x14ac:dyDescent="0.35">
      <c r="A13" s="192" t="s">
        <v>260</v>
      </c>
      <c r="B13" s="115">
        <v>4457.7299999999996</v>
      </c>
      <c r="C13" s="115">
        <v>6622.4494185305912</v>
      </c>
      <c r="D13" s="115">
        <v>405.93148100988736</v>
      </c>
      <c r="E13" s="115">
        <v>215.78163122638239</v>
      </c>
      <c r="F13" s="115">
        <v>221.73736597257223</v>
      </c>
      <c r="H13" s="193"/>
      <c r="I13" s="193"/>
      <c r="J13" s="193"/>
      <c r="K13" s="193"/>
      <c r="L13" s="193"/>
    </row>
    <row r="14" spans="1:12" ht="20.149999999999999" customHeight="1" x14ac:dyDescent="0.35">
      <c r="A14" s="192" t="s">
        <v>261</v>
      </c>
      <c r="B14" s="115">
        <v>0</v>
      </c>
      <c r="C14" s="115">
        <v>0</v>
      </c>
      <c r="D14" s="115">
        <v>0</v>
      </c>
      <c r="E14" s="115">
        <v>0</v>
      </c>
      <c r="F14" s="115">
        <v>0</v>
      </c>
      <c r="H14" s="193"/>
      <c r="I14" s="193"/>
      <c r="J14" s="193"/>
      <c r="K14" s="193"/>
      <c r="L14" s="193"/>
    </row>
    <row r="15" spans="1:12" ht="20.149999999999999" customHeight="1" x14ac:dyDescent="0.35">
      <c r="A15" s="192" t="s">
        <v>262</v>
      </c>
      <c r="B15" s="115">
        <v>1711.7</v>
      </c>
      <c r="C15" s="115">
        <v>2018.7</v>
      </c>
      <c r="D15" s="115">
        <v>1460.7</v>
      </c>
      <c r="E15" s="115">
        <v>4385.7</v>
      </c>
      <c r="F15" s="115">
        <v>5049.184308023694</v>
      </c>
      <c r="H15" s="193"/>
      <c r="I15" s="193"/>
      <c r="J15" s="193"/>
      <c r="K15" s="193"/>
      <c r="L15" s="193"/>
    </row>
    <row r="16" spans="1:12" ht="20.149999999999999" customHeight="1" x14ac:dyDescent="0.35">
      <c r="A16" s="162" t="s">
        <v>61</v>
      </c>
      <c r="B16" s="163">
        <v>18805.89</v>
      </c>
      <c r="C16" s="163">
        <v>22841.199027435974</v>
      </c>
      <c r="D16" s="163">
        <v>9926.606015536614</v>
      </c>
      <c r="E16" s="163">
        <v>13763.642811333721</v>
      </c>
      <c r="F16" s="163">
        <v>18412.743319920475</v>
      </c>
      <c r="H16" s="193"/>
      <c r="I16" s="193"/>
      <c r="J16" s="193"/>
      <c r="K16" s="193"/>
      <c r="L16" s="193"/>
    </row>
    <row r="17" spans="1:6" ht="14.5" x14ac:dyDescent="0.35">
      <c r="A17" s="482" t="s">
        <v>230</v>
      </c>
      <c r="B17" s="482"/>
      <c r="C17" s="482"/>
      <c r="D17" s="482"/>
      <c r="E17" s="482"/>
      <c r="F17" s="482"/>
    </row>
    <row r="18" spans="1:6" ht="14.5" x14ac:dyDescent="0.35"/>
    <row r="19" spans="1:6" ht="14.5" x14ac:dyDescent="0.35"/>
    <row r="20" spans="1:6" ht="14.5" x14ac:dyDescent="0.35"/>
    <row r="21" spans="1:6" ht="14.5" x14ac:dyDescent="0.35"/>
    <row r="24" spans="1:6" ht="30.75" customHeight="1" x14ac:dyDescent="0.35">
      <c r="A24" s="476">
        <v>26</v>
      </c>
      <c r="B24" s="476"/>
      <c r="C24" s="476"/>
      <c r="D24" s="476"/>
      <c r="E24" s="476"/>
      <c r="F24" s="476"/>
    </row>
  </sheetData>
  <mergeCells count="6">
    <mergeCell ref="A24:F24"/>
    <mergeCell ref="A2:F2"/>
    <mergeCell ref="A3:F3"/>
    <mergeCell ref="A4:A5"/>
    <mergeCell ref="B4:F4"/>
    <mergeCell ref="A17:F17"/>
  </mergeCells>
  <pageMargins left="1.2"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1"/>
  <sheetViews>
    <sheetView showGridLines="0" view="pageBreakPreview" zoomScale="145" zoomScaleNormal="100" zoomScaleSheetLayoutView="145" workbookViewId="0">
      <selection activeCell="D8" sqref="D8:K58"/>
    </sheetView>
  </sheetViews>
  <sheetFormatPr defaultColWidth="9.1796875" defaultRowHeight="14" x14ac:dyDescent="0.3"/>
  <cols>
    <col min="1" max="1" width="2.26953125" style="14" customWidth="1"/>
    <col min="2" max="2" width="3.453125" style="14" customWidth="1"/>
    <col min="3" max="3" width="19.1796875" style="14" customWidth="1"/>
    <col min="4" max="4" width="10.26953125" style="14" customWidth="1"/>
    <col min="5" max="5" width="9" style="14" customWidth="1"/>
    <col min="6" max="7" width="8.26953125" style="14" customWidth="1"/>
    <col min="8" max="8" width="9.26953125" style="14" customWidth="1"/>
    <col min="9" max="9" width="11.54296875" style="14" customWidth="1"/>
    <col min="10" max="10" width="10" style="14" customWidth="1"/>
    <col min="11" max="11" width="11.453125" style="14" customWidth="1"/>
    <col min="12" max="16384" width="9.1796875" style="14"/>
  </cols>
  <sheetData>
    <row r="1" spans="1:11" x14ac:dyDescent="0.3">
      <c r="A1" s="345" t="s">
        <v>62</v>
      </c>
      <c r="B1" s="345"/>
      <c r="C1" s="345"/>
      <c r="D1" s="345"/>
      <c r="E1" s="345"/>
      <c r="F1" s="345"/>
      <c r="G1" s="345"/>
      <c r="H1" s="345"/>
      <c r="I1" s="345"/>
      <c r="J1" s="345"/>
      <c r="K1" s="345"/>
    </row>
    <row r="2" spans="1:11" x14ac:dyDescent="0.3">
      <c r="A2" s="346" t="s">
        <v>264</v>
      </c>
      <c r="B2" s="346"/>
      <c r="C2" s="346"/>
      <c r="D2" s="346"/>
      <c r="E2" s="346"/>
      <c r="F2" s="346"/>
      <c r="G2" s="346"/>
      <c r="H2" s="346"/>
      <c r="I2" s="346"/>
      <c r="J2" s="346"/>
      <c r="K2" s="346"/>
    </row>
    <row r="3" spans="1:11" ht="15" customHeight="1" x14ac:dyDescent="0.3">
      <c r="A3" s="217"/>
      <c r="B3" s="217"/>
      <c r="C3" s="361" t="s">
        <v>39</v>
      </c>
      <c r="D3" s="362"/>
      <c r="E3" s="362"/>
      <c r="F3" s="362"/>
      <c r="G3" s="362"/>
      <c r="H3" s="362"/>
      <c r="I3" s="362"/>
      <c r="J3" s="362"/>
      <c r="K3" s="361"/>
    </row>
    <row r="4" spans="1:11" ht="14.25" customHeight="1" x14ac:dyDescent="0.3">
      <c r="A4" s="347" t="s">
        <v>63</v>
      </c>
      <c r="B4" s="347"/>
      <c r="C4" s="348"/>
      <c r="D4" s="353" t="str">
        <f>'1'!B5</f>
        <v>Stock as on
31-12-2023</v>
      </c>
      <c r="E4" s="356" t="s">
        <v>41</v>
      </c>
      <c r="F4" s="356"/>
      <c r="G4" s="356"/>
      <c r="H4" s="356"/>
      <c r="I4" s="356"/>
      <c r="J4" s="357"/>
      <c r="K4" s="353" t="str">
        <f>'1'!I5</f>
        <v>Stock as on
31-12-2024</v>
      </c>
    </row>
    <row r="5" spans="1:11" ht="14.25" customHeight="1" x14ac:dyDescent="0.3">
      <c r="A5" s="349"/>
      <c r="B5" s="349"/>
      <c r="C5" s="350"/>
      <c r="D5" s="354"/>
      <c r="E5" s="358" t="s">
        <v>42</v>
      </c>
      <c r="F5" s="358"/>
      <c r="G5" s="358"/>
      <c r="H5" s="359" t="s">
        <v>43</v>
      </c>
      <c r="I5" s="359"/>
      <c r="J5" s="357" t="s">
        <v>44</v>
      </c>
      <c r="K5" s="354"/>
    </row>
    <row r="6" spans="1:11" ht="26.25" customHeight="1" x14ac:dyDescent="0.3">
      <c r="A6" s="351"/>
      <c r="B6" s="351"/>
      <c r="C6" s="352"/>
      <c r="D6" s="355"/>
      <c r="E6" s="218" t="s">
        <v>45</v>
      </c>
      <c r="F6" s="218" t="s">
        <v>46</v>
      </c>
      <c r="G6" s="218" t="s">
        <v>47</v>
      </c>
      <c r="H6" s="218" t="s">
        <v>48</v>
      </c>
      <c r="I6" s="218" t="s">
        <v>49</v>
      </c>
      <c r="J6" s="357"/>
      <c r="K6" s="355"/>
    </row>
    <row r="7" spans="1:11" ht="12" customHeight="1" x14ac:dyDescent="0.3">
      <c r="A7" s="219"/>
      <c r="B7" s="219"/>
      <c r="C7" s="219"/>
      <c r="D7" s="219"/>
      <c r="E7" s="219"/>
      <c r="F7" s="219"/>
      <c r="G7" s="219"/>
      <c r="H7" s="219"/>
      <c r="I7" s="219"/>
      <c r="J7" s="219"/>
      <c r="K7" s="219"/>
    </row>
    <row r="8" spans="1:11" x14ac:dyDescent="0.3">
      <c r="A8" s="220" t="s">
        <v>64</v>
      </c>
      <c r="B8" s="221"/>
      <c r="C8" s="222"/>
      <c r="D8" s="223">
        <v>13281.447400000001</v>
      </c>
      <c r="E8" s="223">
        <v>1793.7828</v>
      </c>
      <c r="F8" s="223">
        <v>1458.9459999999999</v>
      </c>
      <c r="G8" s="223">
        <v>334.83699999999999</v>
      </c>
      <c r="H8" s="223">
        <v>2601.8346000000001</v>
      </c>
      <c r="I8" s="223">
        <v>158.38370000000012</v>
      </c>
      <c r="J8" s="223">
        <v>123.57639999999992</v>
      </c>
      <c r="K8" s="223">
        <v>16500.079100000003</v>
      </c>
    </row>
    <row r="9" spans="1:11" x14ac:dyDescent="0.3">
      <c r="A9" s="221"/>
      <c r="B9" s="220" t="s">
        <v>65</v>
      </c>
      <c r="C9" s="222"/>
      <c r="D9" s="223">
        <v>2920.3385999999996</v>
      </c>
      <c r="E9" s="223">
        <v>387.0718</v>
      </c>
      <c r="F9" s="223">
        <v>398.94050000000004</v>
      </c>
      <c r="G9" s="223">
        <v>-11.868599999999976</v>
      </c>
      <c r="H9" s="223">
        <v>707.96270000000004</v>
      </c>
      <c r="I9" s="223">
        <v>34.828099999999871</v>
      </c>
      <c r="J9" s="223">
        <v>-365.88950000000011</v>
      </c>
      <c r="K9" s="223">
        <v>3285.3713000000007</v>
      </c>
    </row>
    <row r="10" spans="1:11" x14ac:dyDescent="0.3">
      <c r="A10" s="221"/>
      <c r="B10" s="221"/>
      <c r="C10" s="222" t="s">
        <v>67</v>
      </c>
      <c r="D10" s="224">
        <v>1532.7421999999999</v>
      </c>
      <c r="E10" s="224">
        <v>234.39409999999995</v>
      </c>
      <c r="F10" s="224">
        <v>161.12969999999999</v>
      </c>
      <c r="G10" s="224">
        <v>73.264600000000002</v>
      </c>
      <c r="H10" s="224">
        <v>595.15369999999996</v>
      </c>
      <c r="I10" s="224">
        <v>18.282299999999893</v>
      </c>
      <c r="J10" s="224">
        <v>-213.75730000000004</v>
      </c>
      <c r="K10" s="224">
        <v>2005.6855000000003</v>
      </c>
    </row>
    <row r="11" spans="1:11" x14ac:dyDescent="0.3">
      <c r="A11" s="221"/>
      <c r="B11" s="221"/>
      <c r="C11" s="222" t="s">
        <v>68</v>
      </c>
      <c r="D11" s="224">
        <v>520.5003999999999</v>
      </c>
      <c r="E11" s="224">
        <v>79.803600000000003</v>
      </c>
      <c r="F11" s="224">
        <v>40.837099999999992</v>
      </c>
      <c r="G11" s="224">
        <v>38.966500000000011</v>
      </c>
      <c r="H11" s="224">
        <v>105.15870000000001</v>
      </c>
      <c r="I11" s="224">
        <v>5.6589999999999989</v>
      </c>
      <c r="J11" s="224">
        <v>-53.395900000000012</v>
      </c>
      <c r="K11" s="224">
        <v>616.88870000000043</v>
      </c>
    </row>
    <row r="12" spans="1:11" x14ac:dyDescent="0.3">
      <c r="A12" s="221"/>
      <c r="B12" s="221"/>
      <c r="C12" s="222" t="s">
        <v>74</v>
      </c>
      <c r="D12" s="224">
        <v>271.86349999999999</v>
      </c>
      <c r="E12" s="224">
        <v>0.36149999999999999</v>
      </c>
      <c r="F12" s="224">
        <v>125.3222</v>
      </c>
      <c r="G12" s="224">
        <v>-124.96069999999999</v>
      </c>
      <c r="H12" s="224">
        <v>0</v>
      </c>
      <c r="I12" s="224">
        <v>3.2011999999999965</v>
      </c>
      <c r="J12" s="224">
        <v>-74.885000000000005</v>
      </c>
      <c r="K12" s="224">
        <v>75.218999999999994</v>
      </c>
    </row>
    <row r="13" spans="1:11" x14ac:dyDescent="0.3">
      <c r="A13" s="221"/>
      <c r="B13" s="221"/>
      <c r="C13" s="222" t="s">
        <v>73</v>
      </c>
      <c r="D13" s="224">
        <v>190.89930000000001</v>
      </c>
      <c r="E13" s="224">
        <v>11.3773</v>
      </c>
      <c r="F13" s="224">
        <v>4</v>
      </c>
      <c r="G13" s="224">
        <v>7.3773</v>
      </c>
      <c r="H13" s="224">
        <v>7.6502999999999997</v>
      </c>
      <c r="I13" s="224">
        <v>2.2723999999999958</v>
      </c>
      <c r="J13" s="224">
        <v>11.306700000000001</v>
      </c>
      <c r="K13" s="224">
        <v>219.50599999999997</v>
      </c>
    </row>
    <row r="14" spans="1:11" x14ac:dyDescent="0.3">
      <c r="A14" s="221"/>
      <c r="B14" s="221"/>
      <c r="C14" s="222" t="s">
        <v>71</v>
      </c>
      <c r="D14" s="224">
        <v>75.9221</v>
      </c>
      <c r="E14" s="224">
        <v>3.4895</v>
      </c>
      <c r="F14" s="224">
        <v>6.2990999999999993</v>
      </c>
      <c r="G14" s="224">
        <v>-2.8095999999999997</v>
      </c>
      <c r="H14" s="224">
        <v>0</v>
      </c>
      <c r="I14" s="224">
        <v>0.82819999999999772</v>
      </c>
      <c r="J14" s="224">
        <v>-20.819899999999997</v>
      </c>
      <c r="K14" s="224">
        <v>53.12080000000001</v>
      </c>
    </row>
    <row r="15" spans="1:11" x14ac:dyDescent="0.3">
      <c r="A15" s="221"/>
      <c r="B15" s="221"/>
      <c r="C15" s="222" t="s">
        <v>227</v>
      </c>
      <c r="D15" s="224">
        <v>70.159499999999994</v>
      </c>
      <c r="E15" s="224">
        <v>0.68740000000000001</v>
      </c>
      <c r="F15" s="224">
        <v>6.5005999999999995</v>
      </c>
      <c r="G15" s="224">
        <v>-5.8132999999999999</v>
      </c>
      <c r="H15" s="224">
        <v>0</v>
      </c>
      <c r="I15" s="224">
        <v>0.83300000000000063</v>
      </c>
      <c r="J15" s="224">
        <v>0</v>
      </c>
      <c r="K15" s="224">
        <v>65.179199999999994</v>
      </c>
    </row>
    <row r="16" spans="1:11" x14ac:dyDescent="0.3">
      <c r="A16" s="221"/>
      <c r="B16" s="221"/>
      <c r="C16" s="222" t="s">
        <v>72</v>
      </c>
      <c r="D16" s="224">
        <v>69.836000000000013</v>
      </c>
      <c r="E16" s="224">
        <v>4.9921999999999995</v>
      </c>
      <c r="F16" s="224">
        <v>7.6864999999999997</v>
      </c>
      <c r="G16" s="224">
        <v>-2.6943000000000001</v>
      </c>
      <c r="H16" s="224">
        <v>0</v>
      </c>
      <c r="I16" s="224">
        <v>0.82820000000000005</v>
      </c>
      <c r="J16" s="224">
        <v>-9.1957000000000022</v>
      </c>
      <c r="K16" s="224">
        <v>58.774200000000008</v>
      </c>
    </row>
    <row r="17" spans="1:19" x14ac:dyDescent="0.3">
      <c r="A17" s="221"/>
      <c r="B17" s="221"/>
      <c r="C17" s="222" t="s">
        <v>70</v>
      </c>
      <c r="D17" s="224">
        <v>56.807100000000005</v>
      </c>
      <c r="E17" s="224">
        <v>0.51959999999999995</v>
      </c>
      <c r="F17" s="224">
        <v>0.37480000000000002</v>
      </c>
      <c r="G17" s="224">
        <v>0.14479999999999996</v>
      </c>
      <c r="H17" s="224">
        <v>0</v>
      </c>
      <c r="I17" s="224">
        <v>0.6758999999999975</v>
      </c>
      <c r="J17" s="224">
        <v>5.1322999999999999</v>
      </c>
      <c r="K17" s="224">
        <v>62.760100000000001</v>
      </c>
    </row>
    <row r="18" spans="1:19" x14ac:dyDescent="0.3">
      <c r="A18" s="221"/>
      <c r="B18" s="221"/>
      <c r="C18" s="222" t="s">
        <v>129</v>
      </c>
      <c r="D18" s="224">
        <v>51.989600000000003</v>
      </c>
      <c r="E18" s="224">
        <v>8.9099999999999999E-2</v>
      </c>
      <c r="F18" s="224">
        <v>5.1837</v>
      </c>
      <c r="G18" s="224">
        <v>-5.0945999999999998</v>
      </c>
      <c r="H18" s="224">
        <v>0</v>
      </c>
      <c r="I18" s="224">
        <v>0.61800000000000033</v>
      </c>
      <c r="J18" s="224">
        <v>6.1361000000000008</v>
      </c>
      <c r="K18" s="224">
        <v>53.649099999999997</v>
      </c>
    </row>
    <row r="19" spans="1:19" x14ac:dyDescent="0.3">
      <c r="A19" s="221"/>
      <c r="B19" s="221"/>
      <c r="C19" s="222" t="s">
        <v>75</v>
      </c>
      <c r="D19" s="224">
        <v>79.618900000000011</v>
      </c>
      <c r="E19" s="224">
        <v>51.357500000000002</v>
      </c>
      <c r="F19" s="224">
        <v>41.6068</v>
      </c>
      <c r="G19" s="224">
        <v>9.7507000000000019</v>
      </c>
      <c r="H19" s="224">
        <v>0</v>
      </c>
      <c r="I19" s="224">
        <v>1.6298999999999946</v>
      </c>
      <c r="J19" s="224">
        <v>-16.410800000000002</v>
      </c>
      <c r="K19" s="224">
        <v>74.588699999999989</v>
      </c>
    </row>
    <row r="20" spans="1:19" ht="11.25" customHeight="1" x14ac:dyDescent="0.3">
      <c r="A20" s="221"/>
      <c r="B20" s="217"/>
      <c r="C20" s="222"/>
      <c r="D20" s="225"/>
      <c r="E20" s="225"/>
      <c r="F20" s="225"/>
      <c r="G20" s="225"/>
      <c r="H20" s="225"/>
      <c r="I20" s="225"/>
      <c r="J20" s="225"/>
      <c r="K20" s="225"/>
      <c r="L20" s="239"/>
      <c r="M20" s="239"/>
      <c r="N20" s="239"/>
      <c r="O20" s="239"/>
      <c r="P20" s="239"/>
      <c r="Q20" s="239"/>
      <c r="R20" s="239"/>
      <c r="S20" s="239"/>
    </row>
    <row r="21" spans="1:19" x14ac:dyDescent="0.3">
      <c r="A21" s="221"/>
      <c r="B21" s="220" t="s">
        <v>76</v>
      </c>
      <c r="C21" s="226"/>
      <c r="D21" s="227">
        <v>10361.108800000002</v>
      </c>
      <c r="E21" s="227">
        <v>1406.711</v>
      </c>
      <c r="F21" s="227">
        <v>1060.0055</v>
      </c>
      <c r="G21" s="227">
        <v>346.70559999999995</v>
      </c>
      <c r="H21" s="227">
        <v>1893.8719000000001</v>
      </c>
      <c r="I21" s="227">
        <v>123.55560000000025</v>
      </c>
      <c r="J21" s="227">
        <v>489.46590000000003</v>
      </c>
      <c r="K21" s="227">
        <v>13214.707800000002</v>
      </c>
      <c r="L21" s="227"/>
      <c r="M21" s="227"/>
      <c r="N21" s="227"/>
      <c r="O21" s="227"/>
      <c r="P21" s="227"/>
      <c r="Q21" s="227"/>
      <c r="R21" s="227"/>
      <c r="S21" s="227"/>
    </row>
    <row r="22" spans="1:19" x14ac:dyDescent="0.3">
      <c r="A22" s="221"/>
      <c r="B22" s="221"/>
      <c r="C22" s="222" t="s">
        <v>66</v>
      </c>
      <c r="D22" s="225">
        <v>4651.2945000000018</v>
      </c>
      <c r="E22" s="225">
        <v>381.98910000000001</v>
      </c>
      <c r="F22" s="225">
        <v>241.042</v>
      </c>
      <c r="G22" s="225">
        <v>140.94710000000001</v>
      </c>
      <c r="H22" s="225">
        <v>1542.1686</v>
      </c>
      <c r="I22" s="225">
        <v>55.542400000000278</v>
      </c>
      <c r="J22" s="225">
        <v>142.15049999999999</v>
      </c>
      <c r="K22" s="225">
        <v>6532.103100000003</v>
      </c>
    </row>
    <row r="23" spans="1:19" x14ac:dyDescent="0.3">
      <c r="A23" s="221"/>
      <c r="B23" s="221"/>
      <c r="C23" s="222" t="s">
        <v>77</v>
      </c>
      <c r="D23" s="225">
        <v>2540.0112000000004</v>
      </c>
      <c r="E23" s="225">
        <v>252.73410000000001</v>
      </c>
      <c r="F23" s="225">
        <v>86.257499999999993</v>
      </c>
      <c r="G23" s="225">
        <v>166.47659999999999</v>
      </c>
      <c r="H23" s="225">
        <v>186.37049999999999</v>
      </c>
      <c r="I23" s="225">
        <v>30.234399999999948</v>
      </c>
      <c r="J23" s="225">
        <v>-22.83649999999999</v>
      </c>
      <c r="K23" s="225">
        <v>2900.2561999999998</v>
      </c>
    </row>
    <row r="24" spans="1:19" x14ac:dyDescent="0.3">
      <c r="A24" s="221"/>
      <c r="B24" s="221"/>
      <c r="C24" s="222" t="s">
        <v>78</v>
      </c>
      <c r="D24" s="225">
        <v>1862.2680999999993</v>
      </c>
      <c r="E24" s="225">
        <v>98.643399999999986</v>
      </c>
      <c r="F24" s="225">
        <v>67.342000000000013</v>
      </c>
      <c r="G24" s="225">
        <v>31.301400000000012</v>
      </c>
      <c r="H24" s="225">
        <v>-39.915199999999999</v>
      </c>
      <c r="I24" s="225">
        <v>22.133500000000037</v>
      </c>
      <c r="J24" s="225">
        <v>63.654000000000551</v>
      </c>
      <c r="K24" s="225">
        <v>1939.4417999999987</v>
      </c>
      <c r="M24" s="239"/>
    </row>
    <row r="25" spans="1:19" x14ac:dyDescent="0.3">
      <c r="A25" s="221"/>
      <c r="B25" s="221"/>
      <c r="C25" s="222" t="s">
        <v>79</v>
      </c>
      <c r="D25" s="225">
        <v>689.3288</v>
      </c>
      <c r="E25" s="225">
        <v>31.654</v>
      </c>
      <c r="F25" s="225">
        <v>3.4266000000000001</v>
      </c>
      <c r="G25" s="225">
        <v>28.227399999999996</v>
      </c>
      <c r="H25" s="225">
        <v>209.87560000000002</v>
      </c>
      <c r="I25" s="225">
        <v>8.2557000000000311</v>
      </c>
      <c r="J25" s="225">
        <v>21.337800000000001</v>
      </c>
      <c r="K25" s="225">
        <v>957.0252999999999</v>
      </c>
      <c r="L25" s="239"/>
      <c r="M25" s="239"/>
    </row>
    <row r="26" spans="1:19" x14ac:dyDescent="0.3">
      <c r="A26" s="221"/>
      <c r="B26" s="221"/>
      <c r="C26" s="222" t="s">
        <v>81</v>
      </c>
      <c r="D26" s="225">
        <v>348.11750000000006</v>
      </c>
      <c r="E26" s="225">
        <v>85.765500000000003</v>
      </c>
      <c r="F26" s="225">
        <v>34</v>
      </c>
      <c r="G26" s="225">
        <v>51.765499999999996</v>
      </c>
      <c r="H26" s="225">
        <v>0</v>
      </c>
      <c r="I26" s="225">
        <v>4.1437000000000141</v>
      </c>
      <c r="J26" s="225">
        <v>-6.1863999999999999</v>
      </c>
      <c r="K26" s="225">
        <v>397.84030000000001</v>
      </c>
    </row>
    <row r="27" spans="1:19" x14ac:dyDescent="0.3">
      <c r="A27" s="221"/>
      <c r="B27" s="221"/>
      <c r="C27" s="222" t="s">
        <v>318</v>
      </c>
      <c r="D27" s="225">
        <v>143.57380000000001</v>
      </c>
      <c r="E27" s="225">
        <v>551.34179999999992</v>
      </c>
      <c r="F27" s="225">
        <v>611.54820000000007</v>
      </c>
      <c r="G27" s="225">
        <v>-60.206299999999992</v>
      </c>
      <c r="H27" s="225">
        <v>0</v>
      </c>
      <c r="I27" s="225">
        <v>1.7143999999999284</v>
      </c>
      <c r="J27" s="225">
        <v>115.0129</v>
      </c>
      <c r="K27" s="225">
        <v>200.09479999999999</v>
      </c>
    </row>
    <row r="28" spans="1:19" ht="12.75" customHeight="1" x14ac:dyDescent="0.3">
      <c r="A28" s="221"/>
      <c r="B28" s="221"/>
      <c r="C28" s="222" t="s">
        <v>130</v>
      </c>
      <c r="D28" s="225">
        <v>106.81310000000001</v>
      </c>
      <c r="E28" s="225">
        <v>0</v>
      </c>
      <c r="F28" s="225">
        <v>16.3308</v>
      </c>
      <c r="G28" s="225">
        <v>-16.3308</v>
      </c>
      <c r="H28" s="225">
        <v>-4.6955999999999998</v>
      </c>
      <c r="I28" s="225">
        <v>1.2664999999999993</v>
      </c>
      <c r="J28" s="225">
        <v>0</v>
      </c>
      <c r="K28" s="225">
        <v>87.053200000000018</v>
      </c>
    </row>
    <row r="29" spans="1:19" x14ac:dyDescent="0.3">
      <c r="A29" s="221"/>
      <c r="B29" s="221"/>
      <c r="C29" s="222" t="s">
        <v>75</v>
      </c>
      <c r="D29" s="225">
        <v>19.701800000000002</v>
      </c>
      <c r="E29" s="225">
        <v>4.5831</v>
      </c>
      <c r="F29" s="225">
        <v>5.8400000000000001E-2</v>
      </c>
      <c r="G29" s="225">
        <v>4.5246999999999993</v>
      </c>
      <c r="H29" s="225">
        <v>6.8000000000000005E-2</v>
      </c>
      <c r="I29" s="225">
        <v>0.26500000000002294</v>
      </c>
      <c r="J29" s="225">
        <v>176.33359999999945</v>
      </c>
      <c r="K29" s="225">
        <v>200.89309999999946</v>
      </c>
    </row>
    <row r="30" spans="1:19" x14ac:dyDescent="0.3">
      <c r="A30" s="221"/>
      <c r="B30" s="221"/>
      <c r="C30" s="222"/>
      <c r="D30" s="225"/>
      <c r="E30" s="225"/>
      <c r="F30" s="225"/>
      <c r="G30" s="225"/>
      <c r="H30" s="225"/>
      <c r="I30" s="225"/>
      <c r="J30" s="225"/>
      <c r="K30" s="225"/>
    </row>
    <row r="31" spans="1:19" x14ac:dyDescent="0.3">
      <c r="A31" s="220" t="s">
        <v>82</v>
      </c>
      <c r="B31" s="221"/>
      <c r="C31" s="226"/>
      <c r="D31" s="227">
        <v>13228.721999999998</v>
      </c>
      <c r="E31" s="227">
        <v>3728.8545000000004</v>
      </c>
      <c r="F31" s="227">
        <v>1222.9501</v>
      </c>
      <c r="G31" s="227">
        <v>2505.9045000000001</v>
      </c>
      <c r="H31" s="227">
        <v>678.13170000000002</v>
      </c>
      <c r="I31" s="227">
        <v>155.21540000000005</v>
      </c>
      <c r="J31" s="227">
        <v>520.05970000000013</v>
      </c>
      <c r="K31" s="227">
        <v>17088.033299999999</v>
      </c>
    </row>
    <row r="32" spans="1:19" x14ac:dyDescent="0.3">
      <c r="A32" s="221"/>
      <c r="B32" s="228" t="s">
        <v>83</v>
      </c>
      <c r="C32" s="226"/>
      <c r="D32" s="227">
        <v>5552.9403999999995</v>
      </c>
      <c r="E32" s="227">
        <v>1238.8266000000001</v>
      </c>
      <c r="F32" s="227">
        <v>485.55399999999997</v>
      </c>
      <c r="G32" s="227">
        <v>753.27250000000004</v>
      </c>
      <c r="H32" s="227">
        <v>495.24020000000002</v>
      </c>
      <c r="I32" s="227">
        <v>65.430299999999974</v>
      </c>
      <c r="J32" s="227">
        <v>-27.898399999999857</v>
      </c>
      <c r="K32" s="227">
        <v>6838.9850000000015</v>
      </c>
    </row>
    <row r="33" spans="1:13" ht="14.5" x14ac:dyDescent="0.35">
      <c r="A33" s="221"/>
      <c r="B33" s="221"/>
      <c r="C33" s="222" t="s">
        <v>84</v>
      </c>
      <c r="D33" s="225">
        <v>3873.3287999999998</v>
      </c>
      <c r="E33" s="225">
        <v>1020.7235000000001</v>
      </c>
      <c r="F33" s="225">
        <v>480.19589999999999</v>
      </c>
      <c r="G33" s="225">
        <v>540.52760000000012</v>
      </c>
      <c r="H33" s="225">
        <v>139.17239999999998</v>
      </c>
      <c r="I33" s="225">
        <v>45.423200000000065</v>
      </c>
      <c r="J33" s="225">
        <v>-64.942099999999897</v>
      </c>
      <c r="K33" s="225">
        <v>4533.5099000000018</v>
      </c>
      <c r="L33" s="229"/>
      <c r="M33" s="239"/>
    </row>
    <row r="34" spans="1:13" x14ac:dyDescent="0.3">
      <c r="A34" s="221"/>
      <c r="B34" s="221"/>
      <c r="C34" s="222" t="s">
        <v>87</v>
      </c>
      <c r="D34" s="225">
        <v>830.98790000000008</v>
      </c>
      <c r="E34" s="225">
        <v>118.3869</v>
      </c>
      <c r="F34" s="225">
        <v>2.8937999999999997</v>
      </c>
      <c r="G34" s="225">
        <v>115.49299999999999</v>
      </c>
      <c r="H34" s="225">
        <v>182.5968</v>
      </c>
      <c r="I34" s="225">
        <v>9.9584999999998978</v>
      </c>
      <c r="J34" s="225">
        <v>-94.830100000000002</v>
      </c>
      <c r="K34" s="225">
        <v>1044.2060999999999</v>
      </c>
      <c r="L34" s="239"/>
      <c r="M34" s="239"/>
    </row>
    <row r="35" spans="1:13" x14ac:dyDescent="0.3">
      <c r="A35" s="221"/>
      <c r="B35" s="221"/>
      <c r="C35" s="222" t="s">
        <v>86</v>
      </c>
      <c r="D35" s="225">
        <v>337.60770000000002</v>
      </c>
      <c r="E35" s="225">
        <v>61.332699999999996</v>
      </c>
      <c r="F35" s="225">
        <v>0.35779999999999995</v>
      </c>
      <c r="G35" s="225">
        <v>60.974899999999998</v>
      </c>
      <c r="H35" s="225">
        <v>41.643099999999997</v>
      </c>
      <c r="I35" s="225">
        <v>4.0684000000000005</v>
      </c>
      <c r="J35" s="225">
        <v>278.22650000000004</v>
      </c>
      <c r="K35" s="225">
        <v>722.52060000000017</v>
      </c>
    </row>
    <row r="36" spans="1:13" x14ac:dyDescent="0.3">
      <c r="A36" s="221"/>
      <c r="B36" s="221"/>
      <c r="C36" s="222" t="s">
        <v>89</v>
      </c>
      <c r="D36" s="225">
        <v>278.38599999999997</v>
      </c>
      <c r="E36" s="225">
        <v>12.1488</v>
      </c>
      <c r="F36" s="225">
        <v>0</v>
      </c>
      <c r="G36" s="225">
        <v>12.1488</v>
      </c>
      <c r="H36" s="225">
        <v>134.83500000000001</v>
      </c>
      <c r="I36" s="225">
        <v>3.3071000000000081</v>
      </c>
      <c r="J36" s="225">
        <v>-156.29250000000002</v>
      </c>
      <c r="K36" s="225">
        <v>272.38440000000003</v>
      </c>
    </row>
    <row r="37" spans="1:13" x14ac:dyDescent="0.3">
      <c r="A37" s="221"/>
      <c r="B37" s="221"/>
      <c r="C37" s="222" t="s">
        <v>85</v>
      </c>
      <c r="D37" s="225">
        <v>144.21019999999999</v>
      </c>
      <c r="E37" s="225">
        <v>20.279700000000002</v>
      </c>
      <c r="F37" s="225">
        <v>2.0164</v>
      </c>
      <c r="G37" s="225">
        <v>18.263300000000001</v>
      </c>
      <c r="H37" s="225">
        <v>-3.6169000000000002</v>
      </c>
      <c r="I37" s="225">
        <v>1.6210000000000024</v>
      </c>
      <c r="J37" s="225">
        <v>8.9975000000000005</v>
      </c>
      <c r="K37" s="225">
        <v>169.47509999999991</v>
      </c>
    </row>
    <row r="38" spans="1:13" x14ac:dyDescent="0.3">
      <c r="A38" s="221"/>
      <c r="B38" s="221"/>
      <c r="C38" s="222" t="s">
        <v>88</v>
      </c>
      <c r="D38" s="225">
        <v>44.757000000000005</v>
      </c>
      <c r="E38" s="225">
        <v>0.99060000000000004</v>
      </c>
      <c r="F38" s="225">
        <v>0</v>
      </c>
      <c r="G38" s="225">
        <v>0.99060000000000004</v>
      </c>
      <c r="H38" s="225">
        <v>0</v>
      </c>
      <c r="I38" s="225">
        <v>0.53160000000000007</v>
      </c>
      <c r="J38" s="225">
        <v>-3.4341999999999997</v>
      </c>
      <c r="K38" s="225">
        <v>42.844999999999999</v>
      </c>
    </row>
    <row r="39" spans="1:13" x14ac:dyDescent="0.3">
      <c r="A39" s="221"/>
      <c r="B39" s="221"/>
      <c r="C39" s="222" t="s">
        <v>322</v>
      </c>
      <c r="D39" s="225">
        <v>25.487399999999997</v>
      </c>
      <c r="E39" s="225">
        <v>2.6617000000000002</v>
      </c>
      <c r="F39" s="225">
        <v>0</v>
      </c>
      <c r="G39" s="225">
        <v>2.6617000000000002</v>
      </c>
      <c r="H39" s="225">
        <v>0.60980000000000001</v>
      </c>
      <c r="I39" s="225">
        <v>0.3041999999999998</v>
      </c>
      <c r="J39" s="225">
        <v>4.8144</v>
      </c>
      <c r="K39" s="225">
        <v>33.877500000000005</v>
      </c>
    </row>
    <row r="40" spans="1:13" ht="12.75" customHeight="1" x14ac:dyDescent="0.3">
      <c r="A40" s="221"/>
      <c r="B40" s="221"/>
      <c r="C40" s="222" t="s">
        <v>90</v>
      </c>
      <c r="D40" s="225">
        <v>15.292800000000003</v>
      </c>
      <c r="E40" s="225">
        <v>2.1936</v>
      </c>
      <c r="F40" s="225">
        <v>0</v>
      </c>
      <c r="G40" s="225">
        <v>2.1936</v>
      </c>
      <c r="H40" s="225">
        <v>0</v>
      </c>
      <c r="I40" s="225">
        <v>0.18190000000000084</v>
      </c>
      <c r="J40" s="225">
        <v>4.0200000000000014E-2</v>
      </c>
      <c r="K40" s="225">
        <v>17.708500000000004</v>
      </c>
    </row>
    <row r="41" spans="1:13" x14ac:dyDescent="0.3">
      <c r="A41" s="221"/>
      <c r="B41" s="221"/>
      <c r="C41" s="222" t="s">
        <v>75</v>
      </c>
      <c r="D41" s="225">
        <v>2.8826000000000001</v>
      </c>
      <c r="E41" s="225">
        <v>0.1091</v>
      </c>
      <c r="F41" s="225">
        <v>9.01E-2</v>
      </c>
      <c r="G41" s="225">
        <v>1.9E-2</v>
      </c>
      <c r="H41" s="225">
        <v>0</v>
      </c>
      <c r="I41" s="225">
        <v>3.440000000000018E-2</v>
      </c>
      <c r="J41" s="225">
        <v>-0.47810000000000002</v>
      </c>
      <c r="K41" s="225">
        <v>2.4579000000000004</v>
      </c>
    </row>
    <row r="42" spans="1:13" x14ac:dyDescent="0.3">
      <c r="A42" s="221"/>
      <c r="B42" s="221"/>
      <c r="C42" s="222"/>
      <c r="D42" s="225"/>
      <c r="E42" s="225"/>
      <c r="F42" s="225"/>
      <c r="G42" s="225"/>
      <c r="H42" s="225"/>
      <c r="I42" s="225"/>
      <c r="J42" s="225"/>
      <c r="K42" s="225"/>
    </row>
    <row r="43" spans="1:13" x14ac:dyDescent="0.3">
      <c r="A43" s="221"/>
      <c r="B43" s="228" t="s">
        <v>91</v>
      </c>
      <c r="C43" s="222"/>
      <c r="D43" s="227">
        <v>7675.7815999999984</v>
      </c>
      <c r="E43" s="227">
        <v>2490.0279000000005</v>
      </c>
      <c r="F43" s="227">
        <v>737.39610000000005</v>
      </c>
      <c r="G43" s="227">
        <v>1752.6320000000001</v>
      </c>
      <c r="H43" s="227">
        <v>182.89150000000004</v>
      </c>
      <c r="I43" s="227">
        <v>89.785100000000057</v>
      </c>
      <c r="J43" s="227">
        <v>547.95809999999994</v>
      </c>
      <c r="K43" s="227">
        <v>10249.048299999999</v>
      </c>
    </row>
    <row r="44" spans="1:13" x14ac:dyDescent="0.3">
      <c r="A44" s="221"/>
      <c r="B44" s="221"/>
      <c r="C44" s="222" t="s">
        <v>93</v>
      </c>
      <c r="D44" s="225">
        <v>3203.8427999999985</v>
      </c>
      <c r="E44" s="225">
        <v>1393.4004000000002</v>
      </c>
      <c r="F44" s="225">
        <v>310.68770000000001</v>
      </c>
      <c r="G44" s="225">
        <v>1082.7128000000002</v>
      </c>
      <c r="H44" s="225">
        <v>9.0501000000000005</v>
      </c>
      <c r="I44" s="225">
        <v>36.985900000000107</v>
      </c>
      <c r="J44" s="225">
        <v>310.41549999999995</v>
      </c>
      <c r="K44" s="225">
        <v>4643.0070999999989</v>
      </c>
    </row>
    <row r="45" spans="1:13" x14ac:dyDescent="0.3">
      <c r="A45" s="221"/>
      <c r="B45" s="220"/>
      <c r="C45" s="222" t="s">
        <v>92</v>
      </c>
      <c r="D45" s="225">
        <v>1073.6668999999999</v>
      </c>
      <c r="E45" s="225">
        <v>291.74190000000004</v>
      </c>
      <c r="F45" s="225">
        <v>20.364500000000003</v>
      </c>
      <c r="G45" s="225">
        <v>271.37739999999997</v>
      </c>
      <c r="H45" s="225">
        <v>41.361800000000002</v>
      </c>
      <c r="I45" s="225">
        <v>12.803199999999944</v>
      </c>
      <c r="J45" s="225">
        <v>-19.993200000000002</v>
      </c>
      <c r="K45" s="225">
        <v>1379.2160999999999</v>
      </c>
    </row>
    <row r="46" spans="1:13" x14ac:dyDescent="0.3">
      <c r="A46" s="221"/>
      <c r="B46" s="221"/>
      <c r="C46" s="222" t="s">
        <v>276</v>
      </c>
      <c r="D46" s="225">
        <v>835.90429999999992</v>
      </c>
      <c r="E46" s="225">
        <v>63.848600000000005</v>
      </c>
      <c r="F46" s="225">
        <v>63.843999999999994</v>
      </c>
      <c r="G46" s="225">
        <v>4.6000000000023262E-3</v>
      </c>
      <c r="H46" s="225">
        <v>22.3858</v>
      </c>
      <c r="I46" s="225">
        <v>9.9190999999999789</v>
      </c>
      <c r="J46" s="225">
        <v>16.280200000000001</v>
      </c>
      <c r="K46" s="225">
        <v>884.49400000000003</v>
      </c>
    </row>
    <row r="47" spans="1:13" x14ac:dyDescent="0.3">
      <c r="A47" s="221"/>
      <c r="B47" s="221"/>
      <c r="C47" s="222" t="s">
        <v>141</v>
      </c>
      <c r="D47" s="225">
        <v>477.48239999999987</v>
      </c>
      <c r="E47" s="225">
        <v>89.393799999999985</v>
      </c>
      <c r="F47" s="225">
        <v>93.741599999999991</v>
      </c>
      <c r="G47" s="225">
        <v>-4.3478000000000057</v>
      </c>
      <c r="H47" s="225">
        <v>45.428499999999993</v>
      </c>
      <c r="I47" s="225">
        <v>5.6531000000000189</v>
      </c>
      <c r="J47" s="225">
        <v>15.786700000000003</v>
      </c>
      <c r="K47" s="225">
        <v>540.00289999999995</v>
      </c>
    </row>
    <row r="48" spans="1:13" x14ac:dyDescent="0.3">
      <c r="A48" s="221"/>
      <c r="B48" s="221"/>
      <c r="C48" s="222" t="s">
        <v>95</v>
      </c>
      <c r="D48" s="225">
        <v>463.26759999999996</v>
      </c>
      <c r="E48" s="225">
        <v>289.83109999999999</v>
      </c>
      <c r="F48" s="225">
        <v>51.121700000000004</v>
      </c>
      <c r="G48" s="225">
        <v>238.70930000000004</v>
      </c>
      <c r="H48" s="225">
        <v>0.64670000000000005</v>
      </c>
      <c r="I48" s="225">
        <v>5.5567000000000206</v>
      </c>
      <c r="J48" s="225">
        <v>99.835999999999999</v>
      </c>
      <c r="K48" s="225">
        <v>808.01630000000011</v>
      </c>
    </row>
    <row r="49" spans="1:13" x14ac:dyDescent="0.3">
      <c r="A49" s="221"/>
      <c r="B49" s="221"/>
      <c r="C49" s="230" t="s">
        <v>290</v>
      </c>
      <c r="D49" s="225">
        <v>442.48900000000009</v>
      </c>
      <c r="E49" s="225">
        <v>215.7859</v>
      </c>
      <c r="F49" s="225">
        <v>125.20330000000001</v>
      </c>
      <c r="G49" s="225">
        <v>90.582700000000003</v>
      </c>
      <c r="H49" s="225">
        <v>0</v>
      </c>
      <c r="I49" s="225">
        <v>5.2497000000000149</v>
      </c>
      <c r="J49" s="225">
        <v>60.228000000000009</v>
      </c>
      <c r="K49" s="225">
        <v>598.54940000000011</v>
      </c>
    </row>
    <row r="50" spans="1:13" x14ac:dyDescent="0.3">
      <c r="A50" s="221"/>
      <c r="B50" s="221"/>
      <c r="C50" s="222" t="s">
        <v>94</v>
      </c>
      <c r="D50" s="225">
        <v>358.97050000000002</v>
      </c>
      <c r="E50" s="225">
        <v>51.3748</v>
      </c>
      <c r="F50" s="225">
        <v>0.57140000000000002</v>
      </c>
      <c r="G50" s="225">
        <v>50.803400000000003</v>
      </c>
      <c r="H50" s="225">
        <v>86.929100000000005</v>
      </c>
      <c r="I50" s="225">
        <v>4.30099999999997</v>
      </c>
      <c r="J50" s="225">
        <v>97.540900000000008</v>
      </c>
      <c r="K50" s="225">
        <v>598.54489999999998</v>
      </c>
    </row>
    <row r="51" spans="1:13" x14ac:dyDescent="0.3">
      <c r="A51" s="221"/>
      <c r="B51" s="221"/>
      <c r="C51" s="222" t="s">
        <v>133</v>
      </c>
      <c r="D51" s="225">
        <v>307.5415999999999</v>
      </c>
      <c r="E51" s="225">
        <v>22.045300000000001</v>
      </c>
      <c r="F51" s="225">
        <v>17.0044</v>
      </c>
      <c r="G51" s="225">
        <v>5.0408999999999997</v>
      </c>
      <c r="H51" s="225">
        <v>0.60980000000000001</v>
      </c>
      <c r="I51" s="225">
        <v>3.2288999999999981</v>
      </c>
      <c r="J51" s="225">
        <v>-9.1885000000000012</v>
      </c>
      <c r="K51" s="225">
        <v>307.23269999999997</v>
      </c>
    </row>
    <row r="52" spans="1:13" x14ac:dyDescent="0.3">
      <c r="A52" s="221"/>
      <c r="B52" s="221"/>
      <c r="C52" s="222" t="s">
        <v>323</v>
      </c>
      <c r="D52" s="225">
        <v>262.5345999999999</v>
      </c>
      <c r="E52" s="225">
        <v>38.331799999999994</v>
      </c>
      <c r="F52" s="225">
        <v>16.314900000000002</v>
      </c>
      <c r="G52" s="225">
        <v>22.016899999999996</v>
      </c>
      <c r="H52" s="225">
        <v>-24.7986</v>
      </c>
      <c r="I52" s="225">
        <v>3.1173000000000042</v>
      </c>
      <c r="J52" s="225">
        <v>-11.721799999999998</v>
      </c>
      <c r="K52" s="225">
        <v>251.14840000000001</v>
      </c>
    </row>
    <row r="53" spans="1:13" ht="12" customHeight="1" x14ac:dyDescent="0.3">
      <c r="A53" s="221"/>
      <c r="B53" s="221"/>
      <c r="C53" s="222" t="s">
        <v>96</v>
      </c>
      <c r="D53" s="225">
        <v>119.5475</v>
      </c>
      <c r="E53" s="225">
        <v>0</v>
      </c>
      <c r="F53" s="225">
        <v>20.149899999999999</v>
      </c>
      <c r="G53" s="225">
        <v>-20.149899999999999</v>
      </c>
      <c r="H53" s="225">
        <v>0</v>
      </c>
      <c r="I53" s="225">
        <v>1.4176999999999995</v>
      </c>
      <c r="J53" s="225">
        <v>0</v>
      </c>
      <c r="K53" s="225">
        <v>100.81529999999999</v>
      </c>
    </row>
    <row r="54" spans="1:13" x14ac:dyDescent="0.3">
      <c r="A54" s="221"/>
      <c r="B54" s="221"/>
      <c r="C54" s="222" t="s">
        <v>75</v>
      </c>
      <c r="D54" s="225">
        <v>130.53440000000001</v>
      </c>
      <c r="E54" s="225">
        <v>34.274299999999997</v>
      </c>
      <c r="F54" s="225">
        <v>18.392700000000001</v>
      </c>
      <c r="G54" s="225">
        <v>15.881700000000002</v>
      </c>
      <c r="H54" s="225">
        <v>1.2783</v>
      </c>
      <c r="I54" s="225">
        <v>1.5525000000000027</v>
      </c>
      <c r="J54" s="225">
        <v>-11.225699999999998</v>
      </c>
      <c r="K54" s="225">
        <v>138.02119999999996</v>
      </c>
    </row>
    <row r="55" spans="1:13" x14ac:dyDescent="0.3">
      <c r="A55" s="221"/>
      <c r="B55" s="221"/>
      <c r="C55" s="222"/>
      <c r="D55" s="225"/>
      <c r="E55" s="225"/>
      <c r="F55" s="225"/>
      <c r="G55" s="225"/>
      <c r="H55" s="225"/>
      <c r="I55" s="225"/>
      <c r="J55" s="225"/>
      <c r="K55" s="225"/>
    </row>
    <row r="56" spans="1:13" x14ac:dyDescent="0.3">
      <c r="A56" s="221"/>
      <c r="B56" s="228" t="s">
        <v>265</v>
      </c>
      <c r="D56" s="227">
        <v>659.43629999999996</v>
      </c>
      <c r="E56" s="227">
        <v>109.34179999999998</v>
      </c>
      <c r="F56" s="227">
        <v>202.51650000000001</v>
      </c>
      <c r="G56" s="227">
        <v>-93.174499999999995</v>
      </c>
      <c r="H56" s="227">
        <v>7.4345999999999997</v>
      </c>
      <c r="I56" s="227">
        <v>6.8336999999999994</v>
      </c>
      <c r="J56" s="227">
        <v>-118.6251</v>
      </c>
      <c r="K56" s="227">
        <v>461.9050000000002</v>
      </c>
      <c r="L56" s="239"/>
      <c r="M56" s="239"/>
    </row>
    <row r="57" spans="1:13" ht="12" customHeight="1" x14ac:dyDescent="0.3">
      <c r="A57" s="221"/>
      <c r="B57" s="221"/>
      <c r="C57" s="222"/>
      <c r="D57" s="225"/>
      <c r="E57" s="225"/>
      <c r="F57" s="225"/>
      <c r="G57" s="225"/>
      <c r="H57" s="225"/>
      <c r="I57" s="225"/>
      <c r="J57" s="225"/>
      <c r="K57" s="225"/>
    </row>
    <row r="58" spans="1:13" ht="10.5" customHeight="1" x14ac:dyDescent="0.3">
      <c r="A58" s="217"/>
      <c r="B58" s="363" t="s">
        <v>61</v>
      </c>
      <c r="C58" s="363"/>
      <c r="D58" s="231">
        <v>27169.6057</v>
      </c>
      <c r="E58" s="232">
        <v>5631.9791000000005</v>
      </c>
      <c r="F58" s="232">
        <v>2884.4125999999997</v>
      </c>
      <c r="G58" s="232">
        <v>2747.567</v>
      </c>
      <c r="H58" s="232">
        <v>3287.4009000000001</v>
      </c>
      <c r="I58" s="232">
        <v>320.43280000000016</v>
      </c>
      <c r="J58" s="232">
        <v>525.01100000000008</v>
      </c>
      <c r="K58" s="232">
        <v>34050.017399999997</v>
      </c>
    </row>
    <row r="59" spans="1:13" ht="16.5" customHeight="1" x14ac:dyDescent="0.3">
      <c r="A59" s="220" t="s">
        <v>277</v>
      </c>
      <c r="C59" s="360" t="s">
        <v>325</v>
      </c>
      <c r="D59" s="360"/>
      <c r="E59" s="360"/>
      <c r="F59" s="360"/>
      <c r="G59" s="360"/>
      <c r="H59" s="360"/>
      <c r="I59" s="360"/>
      <c r="J59" s="360"/>
      <c r="K59" s="360"/>
    </row>
    <row r="60" spans="1:13" x14ac:dyDescent="0.3">
      <c r="A60" s="219"/>
      <c r="B60" s="233"/>
      <c r="C60" s="221" t="s">
        <v>232</v>
      </c>
      <c r="D60" s="221"/>
      <c r="E60" s="221"/>
      <c r="F60" s="221"/>
      <c r="G60" s="309">
        <v>9</v>
      </c>
      <c r="H60" s="221"/>
      <c r="I60" s="221"/>
      <c r="J60" s="221"/>
      <c r="K60" s="221"/>
    </row>
    <row r="61" spans="1:13" x14ac:dyDescent="0.3">
      <c r="B61" s="233"/>
      <c r="C61" s="221"/>
      <c r="D61" s="234"/>
      <c r="E61" s="221"/>
      <c r="F61" s="221"/>
      <c r="G61" s="221"/>
      <c r="H61" s="221"/>
      <c r="I61" s="221"/>
      <c r="J61" s="221"/>
      <c r="K61" s="221"/>
    </row>
    <row r="62" spans="1:13" x14ac:dyDescent="0.3">
      <c r="C62" s="235"/>
      <c r="D62" s="236"/>
      <c r="E62" s="236"/>
      <c r="F62" s="236"/>
      <c r="G62" s="236"/>
      <c r="H62" s="236"/>
      <c r="I62" s="236"/>
      <c r="J62" s="236"/>
      <c r="K62" s="236"/>
    </row>
    <row r="63" spans="1:13" x14ac:dyDescent="0.3">
      <c r="D63" s="236"/>
      <c r="E63" s="236"/>
      <c r="F63" s="236"/>
      <c r="G63" s="236"/>
      <c r="H63" s="236"/>
      <c r="I63" s="236"/>
      <c r="J63" s="236"/>
      <c r="K63" s="236"/>
    </row>
    <row r="64" spans="1:13" x14ac:dyDescent="0.3">
      <c r="D64" s="237"/>
      <c r="E64" s="237"/>
      <c r="F64" s="237"/>
      <c r="G64" s="237"/>
      <c r="H64" s="237"/>
      <c r="I64" s="237"/>
      <c r="J64" s="237"/>
      <c r="K64" s="237"/>
    </row>
    <row r="65" spans="1:11" x14ac:dyDescent="0.3">
      <c r="D65" s="238"/>
      <c r="E65" s="238"/>
      <c r="F65" s="238"/>
      <c r="G65" s="238"/>
      <c r="H65" s="238"/>
      <c r="I65" s="238"/>
      <c r="J65" s="238"/>
      <c r="K65" s="238"/>
    </row>
    <row r="66" spans="1:11" x14ac:dyDescent="0.3">
      <c r="D66" s="239"/>
      <c r="E66" s="239"/>
      <c r="F66" s="239"/>
      <c r="G66" s="239"/>
      <c r="H66" s="239"/>
      <c r="I66" s="239"/>
      <c r="J66" s="239"/>
      <c r="K66" s="239"/>
    </row>
    <row r="67" spans="1:11" x14ac:dyDescent="0.3">
      <c r="D67" s="239"/>
      <c r="E67" s="239"/>
      <c r="F67" s="239"/>
      <c r="G67" s="239"/>
      <c r="H67" s="239"/>
      <c r="I67" s="239"/>
      <c r="J67" s="239"/>
      <c r="K67" s="239"/>
    </row>
    <row r="71" spans="1:11" ht="15.5" x14ac:dyDescent="0.35">
      <c r="A71" s="344"/>
      <c r="B71" s="344"/>
      <c r="C71" s="344"/>
      <c r="D71" s="344"/>
      <c r="E71" s="344"/>
      <c r="F71" s="344"/>
      <c r="G71" s="344"/>
      <c r="H71" s="344"/>
      <c r="I71" s="344"/>
      <c r="J71" s="344"/>
      <c r="K71" s="344"/>
    </row>
  </sheetData>
  <mergeCells count="13">
    <mergeCell ref="A71:K71"/>
    <mergeCell ref="A1:K1"/>
    <mergeCell ref="A2:K2"/>
    <mergeCell ref="A4:C6"/>
    <mergeCell ref="D4:D6"/>
    <mergeCell ref="E4:J4"/>
    <mergeCell ref="K4:K6"/>
    <mergeCell ref="E5:G5"/>
    <mergeCell ref="H5:I5"/>
    <mergeCell ref="J5:J6"/>
    <mergeCell ref="C59:K59"/>
    <mergeCell ref="C3:K3"/>
    <mergeCell ref="B58:C58"/>
  </mergeCells>
  <pageMargins left="0.66" right="0.2" top="0.62" bottom="0.42"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Z84"/>
  <sheetViews>
    <sheetView showGridLines="0" view="pageBreakPreview" zoomScale="145" zoomScaleNormal="100" zoomScaleSheetLayoutView="145" workbookViewId="0">
      <selection activeCell="B7" sqref="B7:I57"/>
    </sheetView>
  </sheetViews>
  <sheetFormatPr defaultColWidth="9.1796875" defaultRowHeight="14" x14ac:dyDescent="0.3"/>
  <cols>
    <col min="1" max="1" width="27.81640625" style="14" bestFit="1" customWidth="1"/>
    <col min="2" max="2" width="9.81640625" style="14" customWidth="1"/>
    <col min="3" max="3" width="8.1796875" style="14" customWidth="1"/>
    <col min="4" max="4" width="8.54296875" style="14" customWidth="1"/>
    <col min="5" max="5" width="8.26953125" style="14" customWidth="1"/>
    <col min="6" max="6" width="8.81640625" style="14" customWidth="1"/>
    <col min="7" max="7" width="9" style="14" customWidth="1"/>
    <col min="8" max="8" width="12.54296875" style="14" bestFit="1" customWidth="1"/>
    <col min="9" max="9" width="10" style="14" customWidth="1"/>
    <col min="10" max="10" width="4.26953125" style="14" customWidth="1"/>
    <col min="11" max="11" width="6.7265625" style="240" bestFit="1" customWidth="1"/>
    <col min="12" max="12" width="7" style="14" bestFit="1" customWidth="1"/>
    <col min="13" max="13" width="1.7265625" style="14" hidden="1" customWidth="1"/>
    <col min="14" max="14" width="12.26953125" style="236" bestFit="1" customWidth="1"/>
    <col min="15" max="17" width="9.1796875" style="14"/>
    <col min="18" max="19" width="13.26953125" style="14" bestFit="1" customWidth="1"/>
    <col min="20" max="20" width="10.7265625" style="14" bestFit="1" customWidth="1"/>
    <col min="21" max="21" width="11" style="14" bestFit="1" customWidth="1"/>
    <col min="22" max="22" width="21" style="14" bestFit="1" customWidth="1"/>
    <col min="23" max="23" width="11" style="14" bestFit="1" customWidth="1"/>
    <col min="24" max="24" width="9.26953125" style="14" bestFit="1" customWidth="1"/>
    <col min="25" max="25" width="13" style="14" bestFit="1" customWidth="1"/>
    <col min="26" max="26" width="14" style="14" bestFit="1" customWidth="1"/>
    <col min="27" max="16384" width="9.1796875" style="14"/>
  </cols>
  <sheetData>
    <row r="1" spans="1:26" ht="15.5" customHeight="1" x14ac:dyDescent="0.3">
      <c r="A1" s="325" t="s">
        <v>332</v>
      </c>
      <c r="B1" s="325"/>
      <c r="C1" s="325"/>
      <c r="D1" s="325"/>
      <c r="E1" s="325"/>
      <c r="F1" s="325"/>
      <c r="G1" s="325"/>
      <c r="H1" s="325"/>
      <c r="I1" s="325"/>
    </row>
    <row r="2" spans="1:26" ht="16.5" customHeight="1" x14ac:dyDescent="0.3">
      <c r="A2" s="365" t="s">
        <v>263</v>
      </c>
      <c r="B2" s="365"/>
      <c r="C2" s="365"/>
      <c r="D2" s="365"/>
      <c r="E2" s="365"/>
      <c r="F2" s="365"/>
      <c r="G2" s="365"/>
      <c r="H2" s="365"/>
      <c r="I2" s="365"/>
    </row>
    <row r="3" spans="1:26" ht="17.25" customHeight="1" x14ac:dyDescent="0.35">
      <c r="B3" s="245"/>
      <c r="C3" s="245"/>
      <c r="D3" s="245"/>
      <c r="E3" s="245"/>
      <c r="F3" s="245"/>
      <c r="G3" s="245"/>
      <c r="H3" s="364" t="s">
        <v>39</v>
      </c>
      <c r="I3" s="364"/>
      <c r="P3" s="229"/>
      <c r="Q3" s="229"/>
      <c r="R3" s="229"/>
      <c r="S3" s="229"/>
      <c r="T3" s="229"/>
      <c r="U3" s="229"/>
      <c r="V3" s="229"/>
      <c r="W3" s="229"/>
      <c r="X3" s="229"/>
      <c r="Y3" s="229"/>
    </row>
    <row r="4" spans="1:26" ht="15" customHeight="1" x14ac:dyDescent="0.35">
      <c r="A4" s="366" t="s">
        <v>40</v>
      </c>
      <c r="B4" s="353" t="str">
        <f>'2.1'!D4:D6</f>
        <v>Stock as on
31-12-2023</v>
      </c>
      <c r="C4" s="356" t="s">
        <v>41</v>
      </c>
      <c r="D4" s="356"/>
      <c r="E4" s="356"/>
      <c r="F4" s="356"/>
      <c r="G4" s="356"/>
      <c r="H4" s="357"/>
      <c r="I4" s="353" t="str">
        <f>'2.1'!K4:K6</f>
        <v>Stock as on
31-12-2024</v>
      </c>
      <c r="P4" s="229"/>
      <c r="Q4" s="229"/>
      <c r="R4" s="229"/>
      <c r="S4" s="229"/>
      <c r="T4" s="229"/>
      <c r="U4" s="229"/>
      <c r="V4" s="229"/>
      <c r="W4" s="229"/>
      <c r="X4" s="229"/>
      <c r="Y4" s="229"/>
    </row>
    <row r="5" spans="1:26" ht="15" customHeight="1" x14ac:dyDescent="0.35">
      <c r="A5" s="367"/>
      <c r="B5" s="354"/>
      <c r="C5" s="358" t="s">
        <v>42</v>
      </c>
      <c r="D5" s="358"/>
      <c r="E5" s="358"/>
      <c r="F5" s="359" t="s">
        <v>43</v>
      </c>
      <c r="G5" s="359"/>
      <c r="H5" s="357" t="s">
        <v>44</v>
      </c>
      <c r="I5" s="354"/>
      <c r="P5" s="229"/>
      <c r="Q5" s="229"/>
      <c r="R5" s="229"/>
      <c r="S5" s="229"/>
      <c r="T5" s="229"/>
      <c r="U5" s="229"/>
      <c r="V5" s="229"/>
      <c r="W5" s="229"/>
      <c r="X5" s="229"/>
      <c r="Y5" s="229"/>
    </row>
    <row r="6" spans="1:26" ht="33" customHeight="1" x14ac:dyDescent="0.35">
      <c r="A6" s="368"/>
      <c r="B6" s="355"/>
      <c r="C6" s="218" t="s">
        <v>45</v>
      </c>
      <c r="D6" s="218" t="s">
        <v>46</v>
      </c>
      <c r="E6" s="218" t="s">
        <v>47</v>
      </c>
      <c r="F6" s="218" t="s">
        <v>48</v>
      </c>
      <c r="G6" s="218" t="s">
        <v>49</v>
      </c>
      <c r="H6" s="357"/>
      <c r="I6" s="355"/>
      <c r="N6" s="241"/>
      <c r="P6" s="229"/>
      <c r="Q6" s="229"/>
      <c r="R6" s="229"/>
      <c r="S6" s="229"/>
      <c r="T6" s="229"/>
      <c r="U6" s="229"/>
      <c r="V6" s="229"/>
      <c r="W6" s="229"/>
      <c r="X6" s="229"/>
      <c r="Y6" s="229"/>
    </row>
    <row r="7" spans="1:26" ht="14.5" x14ac:dyDescent="0.35">
      <c r="A7" s="219" t="s">
        <v>23</v>
      </c>
      <c r="B7" s="246">
        <v>2096.1783999999993</v>
      </c>
      <c r="C7" s="246">
        <v>99.931899999999999</v>
      </c>
      <c r="D7" s="246">
        <v>102.71179999999998</v>
      </c>
      <c r="E7" s="246">
        <v>-2.7796999999999907</v>
      </c>
      <c r="F7" s="246">
        <v>-99.547399999999996</v>
      </c>
      <c r="G7" s="246">
        <v>24.113999999999997</v>
      </c>
      <c r="H7" s="246">
        <v>-6.8143999999999965</v>
      </c>
      <c r="I7" s="246">
        <v>2011.1509000000003</v>
      </c>
      <c r="J7" s="238"/>
      <c r="L7" s="236"/>
      <c r="P7" s="229"/>
      <c r="Q7" s="229"/>
      <c r="R7" s="242"/>
      <c r="S7" s="242"/>
      <c r="T7" s="242"/>
      <c r="U7" s="242"/>
      <c r="V7" s="242"/>
      <c r="W7" s="242"/>
      <c r="X7" s="242"/>
      <c r="Y7" s="242"/>
      <c r="Z7" s="243"/>
    </row>
    <row r="8" spans="1:26" ht="14.5" x14ac:dyDescent="0.35">
      <c r="A8" s="219" t="s">
        <v>0</v>
      </c>
      <c r="B8" s="246">
        <v>47.617900000000006</v>
      </c>
      <c r="C8" s="246">
        <v>1.6163000000000001</v>
      </c>
      <c r="D8" s="246">
        <v>0</v>
      </c>
      <c r="E8" s="246">
        <v>1.6163000000000001</v>
      </c>
      <c r="F8" s="246">
        <v>0</v>
      </c>
      <c r="G8" s="246">
        <v>0.56369999999999654</v>
      </c>
      <c r="H8" s="246">
        <v>-17.223499999999998</v>
      </c>
      <c r="I8" s="246">
        <v>32.57439999999999</v>
      </c>
      <c r="J8" s="238"/>
      <c r="L8" s="236"/>
      <c r="P8" s="229"/>
      <c r="Q8" s="229"/>
      <c r="R8" s="242"/>
      <c r="S8" s="242"/>
      <c r="T8" s="242"/>
      <c r="U8" s="242"/>
      <c r="V8" s="242"/>
      <c r="W8" s="242"/>
      <c r="X8" s="242"/>
      <c r="Y8" s="242"/>
      <c r="Z8" s="243"/>
    </row>
    <row r="9" spans="1:26" ht="14.5" x14ac:dyDescent="0.35">
      <c r="A9" s="219" t="s">
        <v>27</v>
      </c>
      <c r="B9" s="246">
        <v>312.73739999999998</v>
      </c>
      <c r="C9" s="246">
        <v>4.3386000000000005</v>
      </c>
      <c r="D9" s="246">
        <v>12.3744</v>
      </c>
      <c r="E9" s="246">
        <v>-8.0357999999999983</v>
      </c>
      <c r="F9" s="246">
        <v>7.6502999999999997</v>
      </c>
      <c r="G9" s="246">
        <v>3.7169999999999939</v>
      </c>
      <c r="H9" s="246">
        <v>4.2387000000000006</v>
      </c>
      <c r="I9" s="246">
        <v>320.30759999999987</v>
      </c>
      <c r="J9" s="238"/>
      <c r="L9" s="236"/>
      <c r="P9" s="229"/>
      <c r="Q9" s="229"/>
      <c r="R9" s="242"/>
      <c r="S9" s="242"/>
      <c r="T9" s="242"/>
      <c r="U9" s="242"/>
      <c r="V9" s="242"/>
      <c r="W9" s="242"/>
      <c r="X9" s="242"/>
      <c r="Y9" s="242"/>
      <c r="Z9" s="243"/>
    </row>
    <row r="10" spans="1:26" ht="14.5" x14ac:dyDescent="0.35">
      <c r="A10" s="247" t="s">
        <v>28</v>
      </c>
      <c r="B10" s="246">
        <v>1355.1028000000003</v>
      </c>
      <c r="C10" s="246">
        <v>22.7819</v>
      </c>
      <c r="D10" s="246">
        <v>85.784500000000008</v>
      </c>
      <c r="E10" s="246">
        <v>-63.002600000000001</v>
      </c>
      <c r="F10" s="246">
        <v>208.679</v>
      </c>
      <c r="G10" s="246">
        <v>16.126400000000075</v>
      </c>
      <c r="H10" s="246">
        <v>5.4135999999999997</v>
      </c>
      <c r="I10" s="246">
        <v>1522.3192000000001</v>
      </c>
      <c r="J10" s="238"/>
      <c r="L10" s="236"/>
      <c r="P10" s="229"/>
      <c r="Q10" s="229"/>
      <c r="R10" s="242"/>
      <c r="S10" s="242"/>
      <c r="T10" s="242"/>
      <c r="U10" s="242"/>
      <c r="V10" s="242"/>
      <c r="W10" s="242"/>
      <c r="X10" s="242"/>
      <c r="Y10" s="242"/>
      <c r="Z10" s="243"/>
    </row>
    <row r="11" spans="1:26" ht="14.5" x14ac:dyDescent="0.35">
      <c r="A11" s="247" t="s">
        <v>33</v>
      </c>
      <c r="B11" s="246">
        <v>7.0964999999999998</v>
      </c>
      <c r="C11" s="246">
        <v>0</v>
      </c>
      <c r="D11" s="246">
        <v>0.1812</v>
      </c>
      <c r="E11" s="246">
        <v>-0.1812</v>
      </c>
      <c r="F11" s="246">
        <v>0</v>
      </c>
      <c r="G11" s="246">
        <v>8.3499999999999908E-2</v>
      </c>
      <c r="H11" s="246">
        <v>-5.0714000000000006</v>
      </c>
      <c r="I11" s="246">
        <v>1.9274</v>
      </c>
      <c r="J11" s="238"/>
      <c r="L11" s="236"/>
      <c r="P11" s="229"/>
      <c r="Q11" s="229"/>
      <c r="R11" s="242"/>
      <c r="S11" s="242"/>
      <c r="T11" s="242"/>
      <c r="U11" s="242"/>
      <c r="V11" s="242"/>
      <c r="W11" s="242"/>
      <c r="X11" s="242"/>
      <c r="Y11" s="242"/>
      <c r="Z11" s="243"/>
    </row>
    <row r="12" spans="1:26" ht="14.5" x14ac:dyDescent="0.35">
      <c r="A12" s="247" t="s">
        <v>8</v>
      </c>
      <c r="B12" s="246">
        <v>291.68309999999991</v>
      </c>
      <c r="C12" s="246">
        <v>88.623799999999989</v>
      </c>
      <c r="D12" s="246">
        <v>50.844500000000004</v>
      </c>
      <c r="E12" s="246">
        <v>37.779400000000003</v>
      </c>
      <c r="F12" s="246">
        <v>12.735100000000001</v>
      </c>
      <c r="G12" s="246">
        <v>2.7251000000000105</v>
      </c>
      <c r="H12" s="246">
        <v>283.39350000000007</v>
      </c>
      <c r="I12" s="246">
        <v>628.31619999999975</v>
      </c>
      <c r="J12" s="238"/>
      <c r="L12" s="236"/>
      <c r="P12" s="229"/>
      <c r="Q12" s="229"/>
      <c r="R12" s="242"/>
      <c r="S12" s="242"/>
      <c r="T12" s="242"/>
      <c r="U12" s="242"/>
      <c r="V12" s="242"/>
      <c r="W12" s="242"/>
      <c r="X12" s="242"/>
      <c r="Y12" s="242"/>
      <c r="Z12" s="243"/>
    </row>
    <row r="13" spans="1:26" ht="14.5" x14ac:dyDescent="0.35">
      <c r="A13" s="247" t="s">
        <v>31</v>
      </c>
      <c r="B13" s="246">
        <v>0.89839999999999998</v>
      </c>
      <c r="C13" s="246">
        <v>0</v>
      </c>
      <c r="D13" s="246">
        <v>0.96309999999999996</v>
      </c>
      <c r="E13" s="246">
        <v>-0.96309999999999996</v>
      </c>
      <c r="F13" s="246">
        <v>0</v>
      </c>
      <c r="G13" s="246">
        <v>1.0699999999999987E-2</v>
      </c>
      <c r="H13" s="246">
        <v>1.0045999999999999</v>
      </c>
      <c r="I13" s="246">
        <v>0.9506</v>
      </c>
      <c r="J13" s="238"/>
      <c r="L13" s="236"/>
      <c r="P13" s="229"/>
      <c r="Q13" s="229"/>
      <c r="R13" s="242"/>
      <c r="S13" s="242"/>
      <c r="T13" s="242"/>
      <c r="U13" s="242"/>
      <c r="V13" s="242"/>
      <c r="W13" s="242"/>
      <c r="X13" s="242"/>
      <c r="Y13" s="242"/>
      <c r="Z13" s="243"/>
    </row>
    <row r="14" spans="1:26" ht="14.5" x14ac:dyDescent="0.35">
      <c r="A14" s="247" t="s">
        <v>24</v>
      </c>
      <c r="B14" s="246">
        <v>73.7483</v>
      </c>
      <c r="C14" s="246">
        <v>0.24719999999999998</v>
      </c>
      <c r="D14" s="246">
        <v>5.7129000000000003</v>
      </c>
      <c r="E14" s="246">
        <v>-5.4657</v>
      </c>
      <c r="F14" s="246">
        <v>7.7808999999999999</v>
      </c>
      <c r="G14" s="246">
        <v>0.87729999999999175</v>
      </c>
      <c r="H14" s="246">
        <v>3.0150999999999999</v>
      </c>
      <c r="I14" s="246">
        <v>79.9559</v>
      </c>
      <c r="J14" s="238"/>
      <c r="L14" s="236"/>
      <c r="P14" s="229"/>
      <c r="Q14" s="229"/>
      <c r="R14" s="242"/>
      <c r="S14" s="242"/>
      <c r="T14" s="242"/>
      <c r="U14" s="242"/>
      <c r="V14" s="242"/>
      <c r="W14" s="242"/>
      <c r="X14" s="242"/>
      <c r="Y14" s="242"/>
      <c r="Z14" s="243"/>
    </row>
    <row r="15" spans="1:26" ht="14.5" x14ac:dyDescent="0.35">
      <c r="A15" s="247" t="s">
        <v>34</v>
      </c>
      <c r="B15" s="246">
        <v>35.0976</v>
      </c>
      <c r="C15" s="246">
        <v>32.6922</v>
      </c>
      <c r="D15" s="246">
        <v>6.2938999999999998</v>
      </c>
      <c r="E15" s="246">
        <v>26.398299999999995</v>
      </c>
      <c r="F15" s="246">
        <v>0</v>
      </c>
      <c r="G15" s="246">
        <v>0.38069999999999854</v>
      </c>
      <c r="H15" s="246">
        <v>-21.677599999999998</v>
      </c>
      <c r="I15" s="246">
        <v>40.198999999999998</v>
      </c>
      <c r="J15" s="238"/>
      <c r="L15" s="236"/>
      <c r="P15" s="229"/>
      <c r="Q15" s="229"/>
      <c r="R15" s="242"/>
      <c r="S15" s="242"/>
      <c r="T15" s="242"/>
      <c r="U15" s="242"/>
      <c r="V15" s="242"/>
      <c r="W15" s="242"/>
      <c r="X15" s="242"/>
      <c r="Y15" s="242"/>
      <c r="Z15" s="243"/>
    </row>
    <row r="16" spans="1:26" ht="14.5" x14ac:dyDescent="0.35">
      <c r="A16" s="247" t="s">
        <v>7</v>
      </c>
      <c r="B16" s="246">
        <v>934.21199999999999</v>
      </c>
      <c r="C16" s="246">
        <v>82.537600000000012</v>
      </c>
      <c r="D16" s="246">
        <v>89.36999999999999</v>
      </c>
      <c r="E16" s="246">
        <v>-6.8321999999999985</v>
      </c>
      <c r="F16" s="246">
        <v>181.12260000000003</v>
      </c>
      <c r="G16" s="246">
        <v>10.720300000000011</v>
      </c>
      <c r="H16" s="246">
        <v>-30.133099999999995</v>
      </c>
      <c r="I16" s="246">
        <v>1089.0896000000002</v>
      </c>
      <c r="J16" s="238"/>
      <c r="L16" s="236"/>
      <c r="P16" s="229"/>
      <c r="Q16" s="229"/>
      <c r="R16" s="242"/>
      <c r="S16" s="242"/>
      <c r="T16" s="242"/>
      <c r="U16" s="242"/>
      <c r="V16" s="242"/>
      <c r="W16" s="242"/>
      <c r="X16" s="242"/>
      <c r="Y16" s="242"/>
      <c r="Z16" s="243"/>
    </row>
    <row r="17" spans="1:26" ht="14.5" x14ac:dyDescent="0.35">
      <c r="A17" s="247" t="s">
        <v>37</v>
      </c>
      <c r="B17" s="246">
        <v>4.5949</v>
      </c>
      <c r="C17" s="246">
        <v>1.1299999999999999E-2</v>
      </c>
      <c r="D17" s="246">
        <v>20.6387</v>
      </c>
      <c r="E17" s="246">
        <v>-20.627500000000001</v>
      </c>
      <c r="F17" s="246">
        <v>0</v>
      </c>
      <c r="G17" s="246">
        <v>5.8500000000001828E-2</v>
      </c>
      <c r="H17" s="246">
        <v>47.111099999999993</v>
      </c>
      <c r="I17" s="246">
        <v>31.137</v>
      </c>
      <c r="J17" s="238"/>
      <c r="L17" s="236"/>
      <c r="P17" s="229"/>
      <c r="Q17" s="229"/>
      <c r="R17" s="242"/>
      <c r="S17" s="242"/>
      <c r="T17" s="242"/>
      <c r="U17" s="242"/>
      <c r="V17" s="242"/>
      <c r="W17" s="242"/>
      <c r="X17" s="242"/>
      <c r="Y17" s="242"/>
      <c r="Z17" s="243"/>
    </row>
    <row r="18" spans="1:26" ht="14.5" x14ac:dyDescent="0.35">
      <c r="A18" s="247" t="s">
        <v>19</v>
      </c>
      <c r="B18" s="246">
        <v>995.71180000000015</v>
      </c>
      <c r="C18" s="246">
        <v>105.196</v>
      </c>
      <c r="D18" s="246">
        <v>77.512199999999993</v>
      </c>
      <c r="E18" s="246">
        <v>27.683900000000005</v>
      </c>
      <c r="F18" s="246">
        <v>269.90789999999998</v>
      </c>
      <c r="G18" s="246">
        <v>11.866300000000033</v>
      </c>
      <c r="H18" s="246">
        <v>-73.6494</v>
      </c>
      <c r="I18" s="246">
        <v>1231.5205000000001</v>
      </c>
      <c r="J18" s="238"/>
      <c r="L18" s="236"/>
      <c r="P18" s="229"/>
      <c r="Q18" s="229"/>
      <c r="R18" s="242"/>
      <c r="S18" s="242"/>
      <c r="T18" s="242"/>
      <c r="U18" s="242"/>
      <c r="V18" s="242"/>
      <c r="W18" s="242"/>
      <c r="X18" s="242"/>
      <c r="Y18" s="242"/>
      <c r="Z18" s="243"/>
    </row>
    <row r="19" spans="1:26" ht="14.5" x14ac:dyDescent="0.35">
      <c r="A19" s="247" t="s">
        <v>25</v>
      </c>
      <c r="B19" s="246">
        <v>24.555099999999999</v>
      </c>
      <c r="C19" s="246">
        <v>9.0991</v>
      </c>
      <c r="D19" s="246">
        <v>41.063699999999997</v>
      </c>
      <c r="E19" s="246">
        <v>-31.964600000000001</v>
      </c>
      <c r="F19" s="246">
        <v>0</v>
      </c>
      <c r="G19" s="246">
        <v>0.28920000000000151</v>
      </c>
      <c r="H19" s="246">
        <v>13.78</v>
      </c>
      <c r="I19" s="246">
        <v>6.6597000000000008</v>
      </c>
      <c r="J19" s="238"/>
      <c r="L19" s="236"/>
      <c r="P19" s="229"/>
      <c r="Q19" s="229"/>
      <c r="R19" s="242"/>
      <c r="S19" s="242"/>
      <c r="T19" s="242"/>
      <c r="U19" s="242"/>
      <c r="V19" s="242"/>
      <c r="W19" s="242"/>
      <c r="X19" s="242"/>
      <c r="Y19" s="242"/>
      <c r="Z19" s="243"/>
    </row>
    <row r="20" spans="1:26" ht="14.5" x14ac:dyDescent="0.35">
      <c r="A20" s="247" t="s">
        <v>14</v>
      </c>
      <c r="B20" s="246">
        <v>1590.8625</v>
      </c>
      <c r="C20" s="246">
        <v>319.12110000000007</v>
      </c>
      <c r="D20" s="246">
        <v>175.14449999999999</v>
      </c>
      <c r="E20" s="246">
        <v>143.97649999999999</v>
      </c>
      <c r="F20" s="246">
        <v>0</v>
      </c>
      <c r="G20" s="246">
        <v>18.89969999999996</v>
      </c>
      <c r="H20" s="246">
        <v>-186.31719999999999</v>
      </c>
      <c r="I20" s="246">
        <v>1567.4214999999997</v>
      </c>
      <c r="J20" s="238"/>
      <c r="L20" s="236"/>
      <c r="P20" s="229"/>
      <c r="Q20" s="229"/>
      <c r="R20" s="242"/>
      <c r="S20" s="242"/>
      <c r="T20" s="242"/>
      <c r="U20" s="242"/>
      <c r="V20" s="242"/>
      <c r="W20" s="242"/>
      <c r="X20" s="242"/>
      <c r="Y20" s="242"/>
      <c r="Z20" s="243"/>
    </row>
    <row r="21" spans="1:26" ht="14.5" x14ac:dyDescent="0.35">
      <c r="A21" s="247" t="s">
        <v>9</v>
      </c>
      <c r="B21" s="246">
        <v>306.65640000000008</v>
      </c>
      <c r="C21" s="246">
        <v>65.380299999999991</v>
      </c>
      <c r="D21" s="246">
        <v>54.8855</v>
      </c>
      <c r="E21" s="246">
        <v>10.494700000000002</v>
      </c>
      <c r="F21" s="246">
        <v>297.13660000000004</v>
      </c>
      <c r="G21" s="246">
        <v>4.4128999999999605</v>
      </c>
      <c r="H21" s="246">
        <v>8.1384000000000007</v>
      </c>
      <c r="I21" s="246">
        <v>626.83900000000006</v>
      </c>
      <c r="J21" s="238"/>
      <c r="L21" s="236"/>
      <c r="P21" s="229"/>
      <c r="Q21" s="229"/>
      <c r="R21" s="242"/>
      <c r="S21" s="242"/>
      <c r="T21" s="242"/>
      <c r="U21" s="242"/>
      <c r="V21" s="242"/>
      <c r="W21" s="242"/>
      <c r="X21" s="242"/>
      <c r="Y21" s="242"/>
      <c r="Z21" s="243"/>
    </row>
    <row r="22" spans="1:26" ht="14.5" x14ac:dyDescent="0.35">
      <c r="A22" s="247" t="s">
        <v>13</v>
      </c>
      <c r="B22" s="246">
        <v>154.02539999999999</v>
      </c>
      <c r="C22" s="246">
        <v>1.0362</v>
      </c>
      <c r="D22" s="246">
        <v>1.2165999999999999</v>
      </c>
      <c r="E22" s="246">
        <v>-0.1804</v>
      </c>
      <c r="F22" s="246">
        <v>0.87860000000000005</v>
      </c>
      <c r="G22" s="246">
        <v>1.7424000000000008</v>
      </c>
      <c r="H22" s="246">
        <v>-134.27609999999999</v>
      </c>
      <c r="I22" s="246">
        <v>22.189900000000002</v>
      </c>
      <c r="J22" s="238"/>
      <c r="L22" s="236"/>
      <c r="P22" s="229"/>
      <c r="Q22" s="229"/>
      <c r="R22" s="242"/>
      <c r="S22" s="242"/>
      <c r="T22" s="242"/>
      <c r="U22" s="242"/>
      <c r="V22" s="242"/>
      <c r="W22" s="242"/>
      <c r="X22" s="242"/>
      <c r="Y22" s="242"/>
      <c r="Z22" s="243"/>
    </row>
    <row r="23" spans="1:26" ht="14.5" x14ac:dyDescent="0.35">
      <c r="A23" s="247" t="s">
        <v>18</v>
      </c>
      <c r="B23" s="246">
        <v>0</v>
      </c>
      <c r="C23" s="246">
        <v>0</v>
      </c>
      <c r="D23" s="246">
        <v>0</v>
      </c>
      <c r="E23" s="246">
        <v>0</v>
      </c>
      <c r="F23" s="246">
        <v>0</v>
      </c>
      <c r="G23" s="246">
        <v>0</v>
      </c>
      <c r="H23" s="246">
        <v>0.16300000000000001</v>
      </c>
      <c r="I23" s="246">
        <v>0.16300000000000001</v>
      </c>
      <c r="J23" s="238"/>
      <c r="L23" s="236"/>
      <c r="P23" s="229"/>
      <c r="Q23" s="229"/>
      <c r="R23" s="242"/>
      <c r="S23" s="242"/>
      <c r="T23" s="242"/>
      <c r="U23" s="242"/>
      <c r="V23" s="242"/>
      <c r="W23" s="242"/>
      <c r="X23" s="242"/>
      <c r="Y23" s="242"/>
      <c r="Z23" s="242"/>
    </row>
    <row r="24" spans="1:26" ht="14.5" x14ac:dyDescent="0.35">
      <c r="A24" s="247" t="s">
        <v>30</v>
      </c>
      <c r="B24" s="246">
        <v>498.67699999999996</v>
      </c>
      <c r="C24" s="246">
        <v>48.622199999999999</v>
      </c>
      <c r="D24" s="246">
        <v>42.540499999999994</v>
      </c>
      <c r="E24" s="246">
        <v>6.0816999999999997</v>
      </c>
      <c r="F24" s="246">
        <v>347.0455</v>
      </c>
      <c r="G24" s="246">
        <v>5.8530000000000593</v>
      </c>
      <c r="H24" s="246">
        <v>-1.3599999999999999E-2</v>
      </c>
      <c r="I24" s="246">
        <v>857.64359999999999</v>
      </c>
      <c r="J24" s="238"/>
      <c r="L24" s="236"/>
      <c r="P24" s="229"/>
      <c r="Q24" s="229"/>
      <c r="R24" s="242"/>
      <c r="S24" s="242"/>
      <c r="T24" s="242"/>
      <c r="U24" s="242"/>
      <c r="V24" s="242"/>
      <c r="W24" s="242"/>
      <c r="X24" s="242"/>
      <c r="Y24" s="242"/>
      <c r="Z24" s="243"/>
    </row>
    <row r="25" spans="1:26" ht="14.5" x14ac:dyDescent="0.35">
      <c r="A25" s="247" t="s">
        <v>12</v>
      </c>
      <c r="B25" s="246">
        <v>16.0594</v>
      </c>
      <c r="C25" s="246">
        <v>8.4599999999999995E-2</v>
      </c>
      <c r="D25" s="246">
        <v>0.30099999999999999</v>
      </c>
      <c r="E25" s="246">
        <v>-0.21639999999999998</v>
      </c>
      <c r="F25" s="246">
        <v>0.47639999999999999</v>
      </c>
      <c r="G25" s="246">
        <v>0.19160000000000021</v>
      </c>
      <c r="H25" s="246">
        <v>3.1873</v>
      </c>
      <c r="I25" s="246">
        <v>19.6983</v>
      </c>
      <c r="J25" s="238"/>
      <c r="L25" s="236"/>
      <c r="P25" s="229"/>
      <c r="Q25" s="229"/>
      <c r="R25" s="242"/>
      <c r="S25" s="242"/>
      <c r="T25" s="242"/>
      <c r="U25" s="242"/>
      <c r="V25" s="242"/>
      <c r="W25" s="242"/>
      <c r="X25" s="242"/>
      <c r="Y25" s="242"/>
      <c r="Z25" s="242"/>
    </row>
    <row r="26" spans="1:26" ht="14.5" x14ac:dyDescent="0.35">
      <c r="A26" s="247" t="s">
        <v>36</v>
      </c>
      <c r="B26" s="246">
        <v>5.4729999999999999</v>
      </c>
      <c r="C26" s="246">
        <v>0.28620000000000001</v>
      </c>
      <c r="D26" s="246">
        <v>0</v>
      </c>
      <c r="E26" s="246">
        <v>0.28620000000000001</v>
      </c>
      <c r="F26" s="246">
        <v>0</v>
      </c>
      <c r="G26" s="246">
        <v>6.4999999999999586E-2</v>
      </c>
      <c r="H26" s="246">
        <v>0.17299999999999999</v>
      </c>
      <c r="I26" s="246">
        <v>5.9971999999999994</v>
      </c>
      <c r="J26" s="238"/>
      <c r="L26" s="236"/>
      <c r="P26" s="229"/>
      <c r="Q26" s="229"/>
      <c r="R26" s="242"/>
      <c r="S26" s="242"/>
      <c r="T26" s="242"/>
      <c r="U26" s="242"/>
      <c r="V26" s="242"/>
      <c r="W26" s="242"/>
      <c r="X26" s="242"/>
      <c r="Y26" s="242"/>
      <c r="Z26" s="243"/>
    </row>
    <row r="27" spans="1:26" ht="14.5" x14ac:dyDescent="0.35">
      <c r="A27" s="247" t="s">
        <v>17</v>
      </c>
      <c r="B27" s="246">
        <v>41.987900000000003</v>
      </c>
      <c r="C27" s="246">
        <v>7.6789000000000005</v>
      </c>
      <c r="D27" s="246">
        <v>0</v>
      </c>
      <c r="E27" s="246">
        <v>7.6789000000000005</v>
      </c>
      <c r="F27" s="246">
        <v>0</v>
      </c>
      <c r="G27" s="246">
        <v>0.4979000000000004</v>
      </c>
      <c r="H27" s="246">
        <v>-14.347200000000001</v>
      </c>
      <c r="I27" s="246">
        <v>35.817499999999995</v>
      </c>
      <c r="J27" s="238"/>
      <c r="L27" s="236"/>
      <c r="P27" s="229"/>
      <c r="Q27" s="229"/>
      <c r="R27" s="242"/>
      <c r="S27" s="242"/>
      <c r="T27" s="242"/>
      <c r="U27" s="242"/>
      <c r="V27" s="242"/>
      <c r="W27" s="242"/>
      <c r="X27" s="242"/>
      <c r="Y27" s="242"/>
      <c r="Z27" s="243"/>
    </row>
    <row r="28" spans="1:26" x14ac:dyDescent="0.3">
      <c r="A28" s="247" t="s">
        <v>22</v>
      </c>
      <c r="B28" s="246">
        <v>6.0173000000000005</v>
      </c>
      <c r="C28" s="246">
        <v>0.49269999999999997</v>
      </c>
      <c r="D28" s="246">
        <v>0</v>
      </c>
      <c r="E28" s="246">
        <v>0.49269999999999997</v>
      </c>
      <c r="F28" s="246">
        <v>0</v>
      </c>
      <c r="G28" s="246">
        <v>7.1799999999999697E-2</v>
      </c>
      <c r="H28" s="246">
        <v>1.8575000000000002</v>
      </c>
      <c r="I28" s="246">
        <v>8.4393000000000011</v>
      </c>
      <c r="J28" s="238"/>
      <c r="L28" s="236"/>
      <c r="Z28" s="243"/>
    </row>
    <row r="29" spans="1:26" ht="14.5" x14ac:dyDescent="0.35">
      <c r="A29" s="247" t="s">
        <v>32</v>
      </c>
      <c r="B29" s="246">
        <v>331.00110000000001</v>
      </c>
      <c r="C29" s="246">
        <v>180.0675</v>
      </c>
      <c r="D29" s="246">
        <v>4.1754999999999995</v>
      </c>
      <c r="E29" s="246">
        <v>175.892</v>
      </c>
      <c r="F29" s="246">
        <v>0</v>
      </c>
      <c r="G29" s="246">
        <v>3.9606999999999997</v>
      </c>
      <c r="H29" s="246">
        <v>8.3896999999999977</v>
      </c>
      <c r="I29" s="246">
        <v>519.24350000000004</v>
      </c>
      <c r="J29" s="238"/>
      <c r="L29" s="236"/>
      <c r="P29" s="229"/>
      <c r="Q29" s="229"/>
      <c r="R29" s="242"/>
      <c r="S29" s="242"/>
      <c r="T29" s="242"/>
      <c r="U29" s="242"/>
      <c r="V29" s="242"/>
      <c r="W29" s="242"/>
      <c r="X29" s="242"/>
      <c r="Y29" s="242"/>
      <c r="Z29" s="243"/>
    </row>
    <row r="30" spans="1:26" ht="14.5" x14ac:dyDescent="0.35">
      <c r="A30" s="247" t="s">
        <v>50</v>
      </c>
      <c r="B30" s="246">
        <v>159.88459999999998</v>
      </c>
      <c r="C30" s="246">
        <v>190.79579999999999</v>
      </c>
      <c r="D30" s="246">
        <v>95.691500000000005</v>
      </c>
      <c r="E30" s="246">
        <v>95.104299999999981</v>
      </c>
      <c r="F30" s="246">
        <v>18.601600000000001</v>
      </c>
      <c r="G30" s="246">
        <v>2.1323000000000047</v>
      </c>
      <c r="H30" s="246">
        <v>73.837999999999994</v>
      </c>
      <c r="I30" s="246">
        <v>349.56079999999997</v>
      </c>
      <c r="J30" s="238"/>
      <c r="L30" s="236"/>
      <c r="P30" s="229"/>
      <c r="Q30" s="229"/>
      <c r="R30" s="242"/>
      <c r="S30" s="242"/>
      <c r="T30" s="242"/>
      <c r="U30" s="242"/>
      <c r="V30" s="242"/>
      <c r="W30" s="242"/>
      <c r="X30" s="242"/>
      <c r="Y30" s="242"/>
      <c r="Z30" s="243"/>
    </row>
    <row r="31" spans="1:26" ht="14.5" x14ac:dyDescent="0.35">
      <c r="A31" s="247" t="s">
        <v>26</v>
      </c>
      <c r="B31" s="246">
        <v>109.26139999999998</v>
      </c>
      <c r="C31" s="246">
        <v>152.066</v>
      </c>
      <c r="D31" s="246">
        <v>87.867500000000007</v>
      </c>
      <c r="E31" s="246">
        <v>64.198499999999996</v>
      </c>
      <c r="F31" s="246">
        <v>0</v>
      </c>
      <c r="G31" s="246">
        <v>1.5237000000000072</v>
      </c>
      <c r="H31" s="246">
        <v>76.379099999999994</v>
      </c>
      <c r="I31" s="246">
        <v>251.36269999999996</v>
      </c>
      <c r="J31" s="238"/>
      <c r="L31" s="236"/>
      <c r="P31" s="229"/>
      <c r="Q31" s="229"/>
      <c r="R31" s="242"/>
      <c r="S31" s="242"/>
      <c r="T31" s="242"/>
      <c r="U31" s="242"/>
      <c r="V31" s="242"/>
      <c r="W31" s="242"/>
      <c r="X31" s="242"/>
      <c r="Y31" s="242"/>
      <c r="Z31" s="243"/>
    </row>
    <row r="32" spans="1:26" ht="14.5" x14ac:dyDescent="0.35">
      <c r="A32" s="247" t="s">
        <v>51</v>
      </c>
      <c r="B32" s="246">
        <v>50.623200000000004</v>
      </c>
      <c r="C32" s="246">
        <v>38.729799999999997</v>
      </c>
      <c r="D32" s="246">
        <v>7.8239999999999998</v>
      </c>
      <c r="E32" s="246">
        <v>30.905799999999999</v>
      </c>
      <c r="F32" s="246">
        <v>18.601600000000001</v>
      </c>
      <c r="G32" s="246">
        <v>0.60859999999999759</v>
      </c>
      <c r="H32" s="246">
        <v>-2.5410999999999997</v>
      </c>
      <c r="I32" s="246">
        <v>98.198100000000011</v>
      </c>
      <c r="J32" s="238"/>
      <c r="L32" s="236"/>
      <c r="P32" s="229"/>
      <c r="Q32" s="229"/>
      <c r="R32" s="242"/>
      <c r="S32" s="242"/>
      <c r="T32" s="242"/>
      <c r="U32" s="242"/>
      <c r="V32" s="242"/>
      <c r="W32" s="242"/>
      <c r="X32" s="242"/>
      <c r="Y32" s="242"/>
      <c r="Z32" s="243"/>
    </row>
    <row r="33" spans="1:26" ht="14.5" x14ac:dyDescent="0.35">
      <c r="A33" s="247" t="s">
        <v>52</v>
      </c>
      <c r="B33" s="246">
        <v>845.38510000000019</v>
      </c>
      <c r="C33" s="246">
        <v>58.140599999999999</v>
      </c>
      <c r="D33" s="246">
        <v>4.8824000000000005</v>
      </c>
      <c r="E33" s="246">
        <v>53.258200000000002</v>
      </c>
      <c r="F33" s="246">
        <v>344.11509999999998</v>
      </c>
      <c r="G33" s="246">
        <v>10.105600000000035</v>
      </c>
      <c r="H33" s="246">
        <v>-0.73240000000000061</v>
      </c>
      <c r="I33" s="246">
        <v>1252.1315999999997</v>
      </c>
      <c r="J33" s="238"/>
      <c r="L33" s="236"/>
      <c r="P33" s="229"/>
      <c r="Q33" s="229"/>
      <c r="R33" s="242"/>
      <c r="S33" s="242"/>
      <c r="T33" s="242"/>
      <c r="U33" s="242"/>
      <c r="V33" s="242"/>
      <c r="W33" s="242"/>
      <c r="X33" s="242"/>
      <c r="Y33" s="242"/>
      <c r="Z33" s="243"/>
    </row>
    <row r="34" spans="1:26" ht="14.5" x14ac:dyDescent="0.35">
      <c r="A34" s="247" t="s">
        <v>29</v>
      </c>
      <c r="B34" s="246">
        <v>45.623100000000001</v>
      </c>
      <c r="C34" s="246">
        <v>0.12140000000000001</v>
      </c>
      <c r="D34" s="246">
        <v>0</v>
      </c>
      <c r="E34" s="246">
        <v>0.12140000000000001</v>
      </c>
      <c r="F34" s="246">
        <v>0</v>
      </c>
      <c r="G34" s="246">
        <v>0.54209999999999781</v>
      </c>
      <c r="H34" s="246">
        <v>0</v>
      </c>
      <c r="I34" s="246">
        <v>46.2866</v>
      </c>
      <c r="J34" s="238"/>
      <c r="L34" s="236"/>
      <c r="P34" s="229"/>
      <c r="Q34" s="229"/>
      <c r="R34" s="242"/>
      <c r="S34" s="242"/>
      <c r="T34" s="242"/>
      <c r="U34" s="242"/>
      <c r="V34" s="242"/>
      <c r="W34" s="242"/>
      <c r="X34" s="242"/>
      <c r="Y34" s="242"/>
      <c r="Z34" s="243"/>
    </row>
    <row r="35" spans="1:26" ht="14.5" x14ac:dyDescent="0.35">
      <c r="A35" s="247" t="s">
        <v>16</v>
      </c>
      <c r="B35" s="246">
        <v>699.6409000000001</v>
      </c>
      <c r="C35" s="246">
        <v>36.839999999999996</v>
      </c>
      <c r="D35" s="246">
        <v>4.0973000000000006</v>
      </c>
      <c r="E35" s="246">
        <v>32.742699999999999</v>
      </c>
      <c r="F35" s="246">
        <v>286.5179</v>
      </c>
      <c r="G35" s="246">
        <v>8.3620000000000267</v>
      </c>
      <c r="H35" s="246">
        <v>1.5381999999999993</v>
      </c>
      <c r="I35" s="246">
        <v>1028.8016999999998</v>
      </c>
      <c r="J35" s="238"/>
      <c r="L35" s="236"/>
      <c r="P35" s="229"/>
      <c r="Q35" s="229"/>
      <c r="R35" s="242"/>
      <c r="S35" s="242"/>
      <c r="T35" s="242"/>
      <c r="U35" s="242"/>
      <c r="V35" s="242"/>
      <c r="W35" s="242"/>
      <c r="X35" s="242"/>
      <c r="Y35" s="242"/>
      <c r="Z35" s="243"/>
    </row>
    <row r="36" spans="1:26" ht="14.5" x14ac:dyDescent="0.35">
      <c r="A36" s="247" t="s">
        <v>53</v>
      </c>
      <c r="B36" s="246">
        <v>100.12110000000001</v>
      </c>
      <c r="C36" s="246">
        <v>21.179200000000002</v>
      </c>
      <c r="D36" s="246">
        <v>0.78510000000000002</v>
      </c>
      <c r="E36" s="246">
        <v>20.394100000000002</v>
      </c>
      <c r="F36" s="246">
        <v>57.597200000000001</v>
      </c>
      <c r="G36" s="246">
        <v>1.2015000000000096</v>
      </c>
      <c r="H36" s="246">
        <v>-2.2706</v>
      </c>
      <c r="I36" s="246">
        <v>177.04330000000002</v>
      </c>
      <c r="J36" s="238"/>
      <c r="L36" s="236"/>
      <c r="P36" s="229"/>
      <c r="Q36" s="229"/>
      <c r="R36" s="242"/>
      <c r="S36" s="242"/>
      <c r="T36" s="242"/>
      <c r="U36" s="242"/>
      <c r="V36" s="242"/>
      <c r="W36" s="242"/>
      <c r="X36" s="242"/>
      <c r="Y36" s="242"/>
      <c r="Z36" s="243"/>
    </row>
    <row r="37" spans="1:26" ht="14.5" x14ac:dyDescent="0.35">
      <c r="A37" s="247" t="s">
        <v>54</v>
      </c>
      <c r="B37" s="246">
        <v>6659.4200999999994</v>
      </c>
      <c r="C37" s="246">
        <v>2211.3828000000003</v>
      </c>
      <c r="D37" s="246">
        <v>879.98929999999996</v>
      </c>
      <c r="E37" s="246">
        <v>1331.3935000000004</v>
      </c>
      <c r="F37" s="246">
        <v>22.541699999999999</v>
      </c>
      <c r="G37" s="246">
        <v>78.490700000000118</v>
      </c>
      <c r="H37" s="246">
        <v>480.12759999999992</v>
      </c>
      <c r="I37" s="246">
        <v>8571.9739000000009</v>
      </c>
      <c r="J37" s="238"/>
      <c r="L37" s="236"/>
      <c r="P37" s="229"/>
      <c r="Q37" s="229"/>
      <c r="R37" s="242"/>
      <c r="S37" s="242"/>
      <c r="T37" s="242"/>
      <c r="U37" s="242"/>
      <c r="V37" s="242"/>
      <c r="W37" s="242"/>
      <c r="X37" s="242"/>
      <c r="Y37" s="242"/>
      <c r="Z37" s="243"/>
    </row>
    <row r="38" spans="1:26" ht="14.5" x14ac:dyDescent="0.35">
      <c r="A38" s="247" t="s">
        <v>2</v>
      </c>
      <c r="B38" s="246">
        <v>1585.4595999999997</v>
      </c>
      <c r="C38" s="246">
        <v>209.82379999999995</v>
      </c>
      <c r="D38" s="246">
        <v>142.70169999999999</v>
      </c>
      <c r="E38" s="246">
        <v>67.122299999999996</v>
      </c>
      <c r="F38" s="246">
        <v>22.541699999999999</v>
      </c>
      <c r="G38" s="246">
        <v>18.803299999999961</v>
      </c>
      <c r="H38" s="246">
        <v>47.628700000000002</v>
      </c>
      <c r="I38" s="246">
        <v>1741.5556000000001</v>
      </c>
      <c r="J38" s="238"/>
      <c r="L38" s="236"/>
      <c r="P38" s="229"/>
      <c r="Q38" s="229"/>
      <c r="R38" s="242"/>
      <c r="S38" s="242"/>
      <c r="T38" s="242"/>
      <c r="U38" s="242"/>
      <c r="V38" s="242"/>
      <c r="W38" s="242"/>
      <c r="X38" s="242"/>
      <c r="Y38" s="242"/>
      <c r="Z38" s="243"/>
    </row>
    <row r="39" spans="1:26" ht="14.5" x14ac:dyDescent="0.35">
      <c r="A39" s="247" t="s">
        <v>35</v>
      </c>
      <c r="B39" s="246">
        <v>1502.7272</v>
      </c>
      <c r="C39" s="246">
        <v>1010.0013</v>
      </c>
      <c r="D39" s="246">
        <v>111.7929</v>
      </c>
      <c r="E39" s="246">
        <v>898.20839999999998</v>
      </c>
      <c r="F39" s="246">
        <v>0</v>
      </c>
      <c r="G39" s="246">
        <v>17.790800000000079</v>
      </c>
      <c r="H39" s="246">
        <v>0.1059999999999981</v>
      </c>
      <c r="I39" s="246">
        <v>2418.8324000000002</v>
      </c>
      <c r="J39" s="238"/>
      <c r="L39" s="236"/>
      <c r="P39" s="229"/>
      <c r="Q39" s="229"/>
      <c r="R39" s="242"/>
      <c r="S39" s="242"/>
      <c r="T39" s="242"/>
      <c r="U39" s="242"/>
      <c r="V39" s="242"/>
      <c r="W39" s="242"/>
      <c r="X39" s="242"/>
      <c r="Y39" s="242"/>
      <c r="Z39" s="243"/>
    </row>
    <row r="40" spans="1:26" ht="14.5" x14ac:dyDescent="0.35">
      <c r="A40" s="247" t="s">
        <v>55</v>
      </c>
      <c r="B40" s="246">
        <v>3571.2332999999999</v>
      </c>
      <c r="C40" s="246">
        <v>991.55770000000007</v>
      </c>
      <c r="D40" s="246">
        <v>625.49469999999997</v>
      </c>
      <c r="E40" s="246">
        <v>366.06309999999996</v>
      </c>
      <c r="F40" s="246">
        <v>0</v>
      </c>
      <c r="G40" s="246">
        <v>41.89660000000007</v>
      </c>
      <c r="H40" s="246">
        <v>432.39289999999994</v>
      </c>
      <c r="I40" s="246">
        <v>4411.5859</v>
      </c>
      <c r="J40" s="238"/>
      <c r="L40" s="236"/>
      <c r="P40" s="229"/>
      <c r="Q40" s="229"/>
      <c r="R40" s="242"/>
      <c r="S40" s="242"/>
      <c r="T40" s="242"/>
      <c r="U40" s="242"/>
      <c r="V40" s="242"/>
      <c r="W40" s="242"/>
      <c r="X40" s="242"/>
      <c r="Y40" s="242"/>
      <c r="Z40" s="243"/>
    </row>
    <row r="41" spans="1:26" ht="14.5" x14ac:dyDescent="0.35">
      <c r="A41" s="247" t="s">
        <v>10</v>
      </c>
      <c r="B41" s="246">
        <v>585.69679999999983</v>
      </c>
      <c r="C41" s="246">
        <v>23.555900000000001</v>
      </c>
      <c r="D41" s="246">
        <v>55.9039</v>
      </c>
      <c r="E41" s="246">
        <v>-32.348000000000006</v>
      </c>
      <c r="F41" s="246">
        <v>0</v>
      </c>
      <c r="G41" s="246">
        <v>6.3697000000000008</v>
      </c>
      <c r="H41" s="246">
        <v>17.718099999999996</v>
      </c>
      <c r="I41" s="246">
        <v>577.4366</v>
      </c>
      <c r="J41" s="238"/>
      <c r="L41" s="236"/>
      <c r="P41" s="229"/>
      <c r="Q41" s="229"/>
      <c r="R41" s="242"/>
      <c r="S41" s="242"/>
      <c r="T41" s="242"/>
      <c r="U41" s="242"/>
      <c r="V41" s="242"/>
      <c r="W41" s="242"/>
      <c r="X41" s="242"/>
      <c r="Y41" s="242"/>
      <c r="Z41" s="243"/>
    </row>
    <row r="42" spans="1:26" ht="14.5" x14ac:dyDescent="0.35">
      <c r="A42" s="247" t="s">
        <v>1</v>
      </c>
      <c r="B42" s="246">
        <v>756.33380000000022</v>
      </c>
      <c r="C42" s="246">
        <v>102.77480000000003</v>
      </c>
      <c r="D42" s="246">
        <v>40.826699999999995</v>
      </c>
      <c r="E42" s="246">
        <v>61.948000000000015</v>
      </c>
      <c r="F42" s="246">
        <v>41.243299999999998</v>
      </c>
      <c r="G42" s="246">
        <v>8.9707999999999775</v>
      </c>
      <c r="H42" s="246">
        <v>-227.45829999999992</v>
      </c>
      <c r="I42" s="246">
        <v>641.03759999999977</v>
      </c>
      <c r="J42" s="238"/>
      <c r="L42" s="236"/>
      <c r="P42" s="229"/>
      <c r="Q42" s="229"/>
      <c r="R42" s="242"/>
      <c r="S42" s="242"/>
      <c r="T42" s="242"/>
      <c r="U42" s="242"/>
      <c r="V42" s="242"/>
      <c r="W42" s="242"/>
      <c r="X42" s="242"/>
      <c r="Y42" s="242"/>
      <c r="Z42" s="243"/>
    </row>
    <row r="43" spans="1:26" ht="14.5" x14ac:dyDescent="0.35">
      <c r="A43" s="247" t="s">
        <v>38</v>
      </c>
      <c r="B43" s="246">
        <v>239.01270000000011</v>
      </c>
      <c r="C43" s="246">
        <v>10.2493</v>
      </c>
      <c r="D43" s="246">
        <v>35.793799999999997</v>
      </c>
      <c r="E43" s="246">
        <v>-25.544500000000003</v>
      </c>
      <c r="F43" s="246">
        <v>-0.35609999999999997</v>
      </c>
      <c r="G43" s="246">
        <v>2.8447999999999887</v>
      </c>
      <c r="H43" s="246">
        <v>47.716300000000004</v>
      </c>
      <c r="I43" s="246">
        <v>263.67320000000007</v>
      </c>
      <c r="J43" s="238"/>
      <c r="L43" s="236"/>
      <c r="P43" s="229"/>
      <c r="Q43" s="229"/>
      <c r="R43" s="242"/>
      <c r="S43" s="242"/>
      <c r="T43" s="242"/>
      <c r="U43" s="242"/>
      <c r="V43" s="242"/>
      <c r="W43" s="242"/>
      <c r="X43" s="242"/>
      <c r="Y43" s="242"/>
      <c r="Z43" s="243"/>
    </row>
    <row r="44" spans="1:26" ht="14.5" x14ac:dyDescent="0.35">
      <c r="A44" s="247" t="s">
        <v>6</v>
      </c>
      <c r="B44" s="246">
        <v>75.801499999999976</v>
      </c>
      <c r="C44" s="246">
        <v>25.690200000000001</v>
      </c>
      <c r="D44" s="246">
        <v>0</v>
      </c>
      <c r="E44" s="246">
        <v>25.690200000000001</v>
      </c>
      <c r="F44" s="246">
        <v>0</v>
      </c>
      <c r="G44" s="246">
        <v>0.90210000000000601</v>
      </c>
      <c r="H44" s="246">
        <v>-20.3505</v>
      </c>
      <c r="I44" s="246">
        <v>82.043300000000002</v>
      </c>
      <c r="J44" s="238"/>
      <c r="L44" s="236"/>
      <c r="P44" s="229"/>
      <c r="Q44" s="229"/>
      <c r="R44" s="242"/>
      <c r="S44" s="242"/>
      <c r="T44" s="242"/>
      <c r="U44" s="242"/>
      <c r="V44" s="242"/>
      <c r="W44" s="242"/>
      <c r="X44" s="242"/>
      <c r="Y44" s="242"/>
      <c r="Z44" s="243"/>
    </row>
    <row r="45" spans="1:26" ht="14.5" x14ac:dyDescent="0.35">
      <c r="A45" s="247" t="s">
        <v>11</v>
      </c>
      <c r="B45" s="246">
        <v>33.932099999999991</v>
      </c>
      <c r="C45" s="246">
        <v>52.651700000000005</v>
      </c>
      <c r="D45" s="246">
        <v>1.8959999999999999</v>
      </c>
      <c r="E45" s="246">
        <v>50.755700000000004</v>
      </c>
      <c r="F45" s="246">
        <v>0</v>
      </c>
      <c r="G45" s="246">
        <v>0.4028000000000006</v>
      </c>
      <c r="H45" s="246">
        <v>-1.1581000000000004</v>
      </c>
      <c r="I45" s="246">
        <v>83.93249999999999</v>
      </c>
      <c r="J45" s="238"/>
      <c r="L45" s="236"/>
      <c r="P45" s="229"/>
      <c r="Q45" s="229"/>
      <c r="R45" s="242"/>
      <c r="S45" s="242"/>
      <c r="T45" s="242"/>
      <c r="U45" s="242"/>
      <c r="V45" s="242"/>
      <c r="W45" s="242"/>
      <c r="X45" s="242"/>
      <c r="Y45" s="242"/>
      <c r="Z45" s="243"/>
    </row>
    <row r="46" spans="1:26" ht="14.5" x14ac:dyDescent="0.35">
      <c r="A46" s="247" t="s">
        <v>56</v>
      </c>
      <c r="B46" s="246">
        <v>2029.4278000000006</v>
      </c>
      <c r="C46" s="246">
        <v>186.80529999999999</v>
      </c>
      <c r="D46" s="246">
        <v>211.95590000000001</v>
      </c>
      <c r="E46" s="246">
        <v>-25.150600000000026</v>
      </c>
      <c r="F46" s="246">
        <v>82.767199999999988</v>
      </c>
      <c r="G46" s="246">
        <v>24.111500000000028</v>
      </c>
      <c r="H46" s="246">
        <v>-57.656200000000005</v>
      </c>
      <c r="I46" s="246">
        <v>2053.4996999999998</v>
      </c>
      <c r="J46" s="238"/>
      <c r="L46" s="236"/>
      <c r="P46" s="229"/>
      <c r="Q46" s="229"/>
      <c r="R46" s="242"/>
      <c r="S46" s="242"/>
      <c r="T46" s="242"/>
      <c r="U46" s="242"/>
      <c r="V46" s="242"/>
      <c r="W46" s="242"/>
      <c r="X46" s="242"/>
      <c r="Y46" s="242"/>
      <c r="Z46" s="243"/>
    </row>
    <row r="47" spans="1:26" ht="14.5" x14ac:dyDescent="0.35">
      <c r="A47" s="247" t="s">
        <v>20</v>
      </c>
      <c r="B47" s="246">
        <v>1648.3484000000005</v>
      </c>
      <c r="C47" s="246">
        <v>118.2392</v>
      </c>
      <c r="D47" s="246">
        <v>206.89410000000001</v>
      </c>
      <c r="E47" s="246">
        <v>-88.654899999999998</v>
      </c>
      <c r="F47" s="246">
        <v>66.917199999999994</v>
      </c>
      <c r="G47" s="246">
        <v>19.575100000000035</v>
      </c>
      <c r="H47" s="246">
        <v>-72.842300000000009</v>
      </c>
      <c r="I47" s="246">
        <v>1573.3434999999999</v>
      </c>
      <c r="J47" s="238"/>
      <c r="L47" s="236"/>
      <c r="P47" s="229"/>
      <c r="Q47" s="229"/>
      <c r="R47" s="242"/>
      <c r="S47" s="242"/>
      <c r="T47" s="242"/>
      <c r="U47" s="242"/>
      <c r="V47" s="242"/>
      <c r="W47" s="242"/>
      <c r="X47" s="242"/>
      <c r="Y47" s="242"/>
      <c r="Z47" s="243"/>
    </row>
    <row r="48" spans="1:26" ht="14.5" x14ac:dyDescent="0.35">
      <c r="A48" s="247" t="s">
        <v>57</v>
      </c>
      <c r="B48" s="246">
        <v>377.30169999999993</v>
      </c>
      <c r="C48" s="246">
        <v>68.566099999999992</v>
      </c>
      <c r="D48" s="246">
        <v>5.0617999999999999</v>
      </c>
      <c r="E48" s="246">
        <v>63.504299999999994</v>
      </c>
      <c r="F48" s="246">
        <v>15.85</v>
      </c>
      <c r="G48" s="246">
        <v>4.4914999999999958</v>
      </c>
      <c r="H48" s="246">
        <v>15.186100000000003</v>
      </c>
      <c r="I48" s="246">
        <v>476.33360000000005</v>
      </c>
      <c r="J48" s="238"/>
      <c r="L48" s="236"/>
      <c r="P48" s="229"/>
      <c r="Q48" s="229"/>
      <c r="R48" s="242"/>
      <c r="S48" s="242"/>
      <c r="T48" s="242"/>
      <c r="U48" s="242"/>
      <c r="V48" s="242"/>
      <c r="W48" s="242"/>
      <c r="X48" s="242"/>
      <c r="Y48" s="242"/>
      <c r="Z48" s="243"/>
    </row>
    <row r="49" spans="1:26" ht="14.5" x14ac:dyDescent="0.35">
      <c r="A49" s="247" t="s">
        <v>58</v>
      </c>
      <c r="B49" s="246">
        <v>73.921000000000006</v>
      </c>
      <c r="C49" s="246">
        <v>10.385</v>
      </c>
      <c r="D49" s="246">
        <v>1.5256999999999998</v>
      </c>
      <c r="E49" s="246">
        <v>8.8592999999999993</v>
      </c>
      <c r="F49" s="246">
        <v>4.1800000000000004E-2</v>
      </c>
      <c r="G49" s="246">
        <v>0.88029999999999942</v>
      </c>
      <c r="H49" s="246">
        <v>7.9867999999999997</v>
      </c>
      <c r="I49" s="246">
        <v>91.689200000000042</v>
      </c>
      <c r="J49" s="238"/>
      <c r="L49" s="236"/>
      <c r="P49" s="229"/>
      <c r="Q49" s="229"/>
      <c r="R49" s="242"/>
      <c r="S49" s="242"/>
      <c r="T49" s="242"/>
      <c r="U49" s="242"/>
      <c r="V49" s="242"/>
      <c r="W49" s="242"/>
      <c r="X49" s="242"/>
      <c r="Y49" s="242"/>
      <c r="Z49" s="243"/>
    </row>
    <row r="50" spans="1:26" ht="14.5" x14ac:dyDescent="0.35">
      <c r="A50" s="247" t="s">
        <v>59</v>
      </c>
      <c r="B50" s="246">
        <v>2.4096000000000002</v>
      </c>
      <c r="C50" s="246">
        <v>0</v>
      </c>
      <c r="D50" s="246">
        <v>3.0999999999999999E-3</v>
      </c>
      <c r="E50" s="246">
        <v>-3.0999999999999999E-3</v>
      </c>
      <c r="F50" s="246">
        <v>0</v>
      </c>
      <c r="G50" s="246">
        <v>2.8499999999999928E-2</v>
      </c>
      <c r="H50" s="246">
        <v>0.33289999999999997</v>
      </c>
      <c r="I50" s="246">
        <v>2.7679</v>
      </c>
      <c r="J50" s="238"/>
      <c r="L50" s="236"/>
      <c r="P50" s="229"/>
      <c r="Q50" s="229"/>
      <c r="R50" s="242"/>
      <c r="S50" s="242"/>
      <c r="T50" s="242"/>
      <c r="U50" s="242"/>
      <c r="V50" s="242"/>
      <c r="W50" s="242"/>
      <c r="X50" s="242"/>
      <c r="Y50" s="242"/>
      <c r="Z50" s="243"/>
    </row>
    <row r="51" spans="1:26" ht="14.5" x14ac:dyDescent="0.35">
      <c r="A51" s="247" t="s">
        <v>21</v>
      </c>
      <c r="B51" s="246">
        <v>300.97109999999992</v>
      </c>
      <c r="C51" s="246">
        <v>58.181099999999986</v>
      </c>
      <c r="D51" s="246">
        <v>3.5329999999999999</v>
      </c>
      <c r="E51" s="246">
        <v>54.648099999999985</v>
      </c>
      <c r="F51" s="246">
        <v>15.808199999999999</v>
      </c>
      <c r="G51" s="246">
        <v>3.5826999999999964</v>
      </c>
      <c r="H51" s="246">
        <v>6.8664000000000041</v>
      </c>
      <c r="I51" s="246">
        <v>381.87650000000002</v>
      </c>
      <c r="J51" s="238"/>
      <c r="L51" s="236"/>
      <c r="P51" s="229"/>
      <c r="Q51" s="229"/>
      <c r="R51" s="242"/>
      <c r="S51" s="242"/>
      <c r="T51" s="242"/>
      <c r="U51" s="242"/>
      <c r="V51" s="242"/>
      <c r="W51" s="242"/>
      <c r="X51" s="242"/>
      <c r="Y51" s="242"/>
      <c r="Z51" s="243"/>
    </row>
    <row r="52" spans="1:26" ht="14.5" x14ac:dyDescent="0.35">
      <c r="A52" s="247" t="s">
        <v>60</v>
      </c>
      <c r="B52" s="246">
        <v>3.7777000000000003</v>
      </c>
      <c r="C52" s="246">
        <v>0</v>
      </c>
      <c r="D52" s="246">
        <v>0</v>
      </c>
      <c r="E52" s="246">
        <v>0</v>
      </c>
      <c r="F52" s="246">
        <v>0</v>
      </c>
      <c r="G52" s="246">
        <v>4.4899999999999718E-2</v>
      </c>
      <c r="H52" s="246">
        <v>0</v>
      </c>
      <c r="I52" s="246">
        <v>3.8226</v>
      </c>
      <c r="J52" s="238"/>
      <c r="L52" s="236"/>
      <c r="P52" s="229"/>
      <c r="Q52" s="229"/>
      <c r="R52" s="242"/>
      <c r="S52" s="244"/>
      <c r="T52" s="244"/>
      <c r="U52" s="244"/>
      <c r="V52" s="244"/>
      <c r="W52" s="244"/>
      <c r="X52" s="244"/>
      <c r="Y52" s="244"/>
      <c r="Z52" s="244"/>
    </row>
    <row r="53" spans="1:26" ht="14.5" x14ac:dyDescent="0.35">
      <c r="A53" s="247" t="s">
        <v>5</v>
      </c>
      <c r="B53" s="246">
        <v>5123.9534000000003</v>
      </c>
      <c r="C53" s="246">
        <v>768.79710000000023</v>
      </c>
      <c r="D53" s="246">
        <v>88.036100000000005</v>
      </c>
      <c r="E53" s="246">
        <v>680.76100000000008</v>
      </c>
      <c r="F53" s="246">
        <v>1326.8567</v>
      </c>
      <c r="G53" s="246">
        <v>60.569600000000079</v>
      </c>
      <c r="H53" s="246">
        <v>38.785700000000027</v>
      </c>
      <c r="I53" s="246">
        <v>7230.926400000003</v>
      </c>
      <c r="J53" s="238"/>
      <c r="L53" s="236"/>
      <c r="O53" s="238"/>
      <c r="P53" s="229"/>
      <c r="Q53" s="229"/>
      <c r="R53" s="242"/>
      <c r="S53" s="242"/>
      <c r="T53" s="242"/>
      <c r="U53" s="242"/>
      <c r="V53" s="242"/>
      <c r="W53" s="242"/>
      <c r="X53" s="242"/>
      <c r="Y53" s="242"/>
      <c r="Z53" s="243"/>
    </row>
    <row r="54" spans="1:26" ht="14.5" x14ac:dyDescent="0.35">
      <c r="A54" s="247" t="s">
        <v>4</v>
      </c>
      <c r="B54" s="246">
        <v>35.996099999999998</v>
      </c>
      <c r="C54" s="246">
        <v>4.3988000000000005</v>
      </c>
      <c r="D54" s="246">
        <v>0.44879999999999998</v>
      </c>
      <c r="E54" s="246">
        <v>3.9500000000000011</v>
      </c>
      <c r="F54" s="246">
        <v>0</v>
      </c>
      <c r="G54" s="246">
        <v>0.42869999999999964</v>
      </c>
      <c r="H54" s="246">
        <v>1.7772000000000003</v>
      </c>
      <c r="I54" s="246">
        <v>42.152000000000001</v>
      </c>
      <c r="J54" s="238"/>
      <c r="L54" s="236"/>
      <c r="P54" s="229"/>
      <c r="Q54" s="229"/>
      <c r="R54" s="242"/>
      <c r="S54" s="242"/>
      <c r="T54" s="242"/>
      <c r="U54" s="242"/>
      <c r="V54" s="242"/>
      <c r="W54" s="242"/>
      <c r="X54" s="242"/>
      <c r="Y54" s="242"/>
      <c r="Z54" s="243"/>
    </row>
    <row r="55" spans="1:26" ht="14.5" x14ac:dyDescent="0.35">
      <c r="A55" s="247" t="s">
        <v>15</v>
      </c>
      <c r="B55" s="246">
        <v>398.76869999999991</v>
      </c>
      <c r="C55" s="246">
        <v>122.542</v>
      </c>
      <c r="D55" s="246">
        <v>6.4002000000000008</v>
      </c>
      <c r="E55" s="246">
        <v>116.1418</v>
      </c>
      <c r="F55" s="246">
        <v>230.31370000000001</v>
      </c>
      <c r="G55" s="246">
        <v>4.7889999999999242</v>
      </c>
      <c r="H55" s="246">
        <v>86.98820000000002</v>
      </c>
      <c r="I55" s="246">
        <v>837.00139999999953</v>
      </c>
      <c r="J55" s="238"/>
      <c r="L55" s="236"/>
      <c r="P55" s="229"/>
      <c r="Q55" s="229"/>
      <c r="R55" s="242"/>
      <c r="S55" s="242"/>
      <c r="T55" s="242"/>
      <c r="U55" s="242"/>
      <c r="V55" s="242"/>
      <c r="W55" s="242"/>
      <c r="X55" s="242"/>
      <c r="Y55" s="242"/>
      <c r="Z55" s="243"/>
    </row>
    <row r="56" spans="1:26" ht="14.5" x14ac:dyDescent="0.35">
      <c r="A56" s="247" t="s">
        <v>3</v>
      </c>
      <c r="B56" s="246">
        <v>1095.9988000000001</v>
      </c>
      <c r="C56" s="246">
        <v>804.3492</v>
      </c>
      <c r="D56" s="246">
        <v>690.87350000000004</v>
      </c>
      <c r="E56" s="246">
        <v>113.4757</v>
      </c>
      <c r="F56" s="246">
        <v>-12.547800000000002</v>
      </c>
      <c r="G56" s="246">
        <v>13.087499999999984</v>
      </c>
      <c r="H56" s="246">
        <v>195.07339999999999</v>
      </c>
      <c r="I56" s="246">
        <v>1405.0875999999976</v>
      </c>
      <c r="J56" s="238"/>
      <c r="L56" s="236"/>
      <c r="P56" s="229"/>
      <c r="Q56" s="229"/>
      <c r="R56" s="242"/>
      <c r="S56" s="242"/>
      <c r="T56" s="242"/>
      <c r="U56" s="242"/>
      <c r="V56" s="242"/>
      <c r="W56" s="242"/>
      <c r="X56" s="242"/>
      <c r="Y56" s="242"/>
      <c r="Z56" s="243"/>
    </row>
    <row r="57" spans="1:26" ht="14.5" x14ac:dyDescent="0.35">
      <c r="A57" s="248" t="s">
        <v>61</v>
      </c>
      <c r="B57" s="232">
        <v>27169.605700000004</v>
      </c>
      <c r="C57" s="232">
        <v>5631.9791000000005</v>
      </c>
      <c r="D57" s="232">
        <v>2884.4125999999997</v>
      </c>
      <c r="E57" s="232">
        <v>2747.5667000000003</v>
      </c>
      <c r="F57" s="232">
        <v>3287.4009000000005</v>
      </c>
      <c r="G57" s="232">
        <v>320.43280000000027</v>
      </c>
      <c r="H57" s="232">
        <v>525.01100000000019</v>
      </c>
      <c r="I57" s="232">
        <v>34050.017400000004</v>
      </c>
      <c r="J57" s="238"/>
      <c r="L57" s="236"/>
      <c r="P57" s="229"/>
      <c r="Q57" s="229"/>
      <c r="R57" s="242"/>
      <c r="S57" s="242"/>
      <c r="T57" s="242"/>
      <c r="U57" s="242"/>
      <c r="V57" s="242"/>
      <c r="W57" s="242"/>
      <c r="X57" s="242"/>
      <c r="Y57" s="242"/>
      <c r="Z57" s="243"/>
    </row>
    <row r="58" spans="1:26" ht="12.75" customHeight="1" x14ac:dyDescent="0.35">
      <c r="A58" s="360" t="s">
        <v>326</v>
      </c>
      <c r="B58" s="360"/>
      <c r="C58" s="360"/>
      <c r="D58" s="360"/>
      <c r="E58" s="360"/>
      <c r="F58" s="360"/>
      <c r="G58" s="360"/>
      <c r="H58" s="360"/>
      <c r="I58" s="360"/>
      <c r="P58" s="229"/>
      <c r="Q58" s="229"/>
      <c r="R58" s="242"/>
      <c r="S58" s="242"/>
      <c r="T58" s="242"/>
      <c r="U58" s="242"/>
      <c r="V58" s="242"/>
      <c r="W58" s="242"/>
      <c r="X58" s="242"/>
      <c r="Y58" s="242"/>
      <c r="Z58" s="243"/>
    </row>
    <row r="59" spans="1:26" ht="12" customHeight="1" x14ac:dyDescent="0.35">
      <c r="A59" s="233"/>
      <c r="B59" s="236"/>
      <c r="C59" s="249"/>
      <c r="D59" s="249"/>
      <c r="E59" s="310">
        <v>10</v>
      </c>
      <c r="F59" s="249"/>
      <c r="G59" s="249"/>
      <c r="H59" s="249"/>
      <c r="I59" s="249"/>
      <c r="P59" s="229"/>
      <c r="Q59" s="229"/>
      <c r="R59" s="242"/>
      <c r="S59" s="242"/>
      <c r="T59" s="242"/>
      <c r="U59" s="242"/>
      <c r="V59" s="242"/>
      <c r="W59" s="242"/>
      <c r="X59" s="242"/>
      <c r="Y59" s="242"/>
      <c r="Z59" s="243"/>
    </row>
    <row r="60" spans="1:26" ht="14.5" x14ac:dyDescent="0.35">
      <c r="B60" s="236"/>
      <c r="C60" s="236"/>
      <c r="D60" s="236"/>
      <c r="E60" s="236"/>
      <c r="F60" s="236"/>
      <c r="G60" s="236"/>
      <c r="H60" s="236"/>
      <c r="I60" s="236"/>
      <c r="J60" s="236"/>
      <c r="P60" s="229"/>
      <c r="Q60" s="229"/>
      <c r="R60" s="242"/>
      <c r="S60" s="242"/>
      <c r="T60" s="242"/>
      <c r="U60" s="242"/>
      <c r="V60" s="242"/>
      <c r="W60" s="242"/>
      <c r="X60" s="242"/>
      <c r="Y60" s="242"/>
      <c r="Z60" s="243"/>
    </row>
    <row r="61" spans="1:26" ht="14.5" x14ac:dyDescent="0.35">
      <c r="B61" s="236"/>
      <c r="C61" s="236"/>
      <c r="D61" s="236"/>
      <c r="E61" s="236"/>
      <c r="F61" s="236"/>
      <c r="G61" s="236"/>
      <c r="H61" s="236"/>
      <c r="I61" s="236"/>
      <c r="P61" s="229"/>
      <c r="Q61" s="229"/>
      <c r="R61" s="242"/>
      <c r="S61" s="242"/>
      <c r="T61" s="242"/>
      <c r="U61" s="242"/>
      <c r="V61" s="242"/>
      <c r="W61" s="242"/>
      <c r="X61" s="242"/>
      <c r="Y61" s="242"/>
      <c r="Z61" s="243"/>
    </row>
    <row r="62" spans="1:26" ht="14.5" x14ac:dyDescent="0.35">
      <c r="B62" s="238"/>
      <c r="C62" s="238"/>
      <c r="D62" s="238"/>
      <c r="E62" s="238"/>
      <c r="F62" s="238"/>
      <c r="G62" s="238"/>
      <c r="H62" s="238"/>
      <c r="I62" s="238"/>
      <c r="P62" s="229"/>
      <c r="Q62" s="229"/>
      <c r="R62" s="242"/>
      <c r="S62" s="242"/>
      <c r="T62" s="242"/>
      <c r="U62" s="242"/>
      <c r="V62" s="242"/>
      <c r="W62" s="242"/>
      <c r="X62" s="242"/>
      <c r="Y62" s="242"/>
      <c r="Z62" s="243"/>
    </row>
    <row r="63" spans="1:26" ht="14.5" x14ac:dyDescent="0.35">
      <c r="P63" s="229"/>
      <c r="Q63" s="229"/>
      <c r="R63" s="242"/>
      <c r="S63" s="242"/>
      <c r="T63" s="242"/>
      <c r="U63" s="242"/>
      <c r="V63" s="242"/>
      <c r="W63" s="242"/>
      <c r="X63" s="242"/>
      <c r="Y63" s="242"/>
      <c r="Z63" s="243"/>
    </row>
    <row r="64" spans="1:26" ht="14.5" x14ac:dyDescent="0.35">
      <c r="B64" s="238"/>
      <c r="C64" s="238"/>
      <c r="D64" s="238"/>
      <c r="E64" s="238"/>
      <c r="F64" s="238"/>
      <c r="G64" s="238"/>
      <c r="H64" s="238"/>
      <c r="I64" s="238"/>
      <c r="P64" s="229"/>
      <c r="Q64" s="229"/>
      <c r="R64" s="242"/>
      <c r="S64" s="242"/>
      <c r="T64" s="242"/>
      <c r="U64" s="242"/>
      <c r="V64" s="242"/>
      <c r="W64" s="242"/>
      <c r="X64" s="242"/>
      <c r="Y64" s="242"/>
      <c r="Z64" s="243"/>
    </row>
    <row r="65" spans="2:25" ht="14.5" x14ac:dyDescent="0.35">
      <c r="B65" s="238"/>
      <c r="C65" s="238"/>
      <c r="D65" s="238"/>
      <c r="E65" s="238"/>
      <c r="F65" s="238"/>
      <c r="G65" s="238"/>
      <c r="H65" s="238"/>
      <c r="I65" s="238"/>
      <c r="J65" s="238"/>
      <c r="P65" s="229"/>
      <c r="Q65" s="229"/>
      <c r="R65" s="242"/>
      <c r="S65" s="242"/>
      <c r="T65" s="242"/>
      <c r="U65" s="242"/>
      <c r="V65" s="242"/>
      <c r="W65" s="242"/>
      <c r="X65" s="242"/>
      <c r="Y65" s="242"/>
    </row>
    <row r="66" spans="2:25" ht="14.5" x14ac:dyDescent="0.35">
      <c r="B66" s="238"/>
      <c r="C66" s="238"/>
      <c r="D66" s="238"/>
      <c r="E66" s="238"/>
      <c r="F66" s="238"/>
      <c r="G66" s="238"/>
      <c r="H66" s="238"/>
      <c r="I66" s="238"/>
      <c r="P66" s="229"/>
      <c r="Q66" s="229"/>
      <c r="R66" s="242"/>
      <c r="S66" s="242"/>
      <c r="T66" s="242"/>
      <c r="U66" s="242"/>
      <c r="V66" s="242"/>
      <c r="W66" s="242"/>
      <c r="X66" s="242"/>
      <c r="Y66" s="242"/>
    </row>
    <row r="67" spans="2:25" ht="14.5" x14ac:dyDescent="0.35">
      <c r="P67" s="229"/>
      <c r="Q67" s="229"/>
      <c r="R67" s="242"/>
      <c r="S67" s="242"/>
      <c r="T67" s="242"/>
      <c r="U67" s="242"/>
      <c r="V67" s="242"/>
      <c r="W67" s="242"/>
      <c r="X67" s="242"/>
      <c r="Y67" s="242"/>
    </row>
    <row r="68" spans="2:25" ht="14.5" x14ac:dyDescent="0.35">
      <c r="P68" s="229"/>
      <c r="Q68" s="229"/>
      <c r="R68" s="242"/>
      <c r="S68" s="242"/>
      <c r="T68" s="242"/>
      <c r="U68" s="242"/>
      <c r="V68" s="242"/>
      <c r="W68" s="242"/>
      <c r="X68" s="242"/>
      <c r="Y68" s="242"/>
    </row>
    <row r="69" spans="2:25" ht="14.5" x14ac:dyDescent="0.35">
      <c r="P69" s="229"/>
      <c r="Q69" s="229"/>
      <c r="R69" s="242"/>
      <c r="S69" s="242"/>
      <c r="T69" s="242"/>
      <c r="U69" s="242"/>
      <c r="V69" s="242"/>
      <c r="W69" s="242"/>
      <c r="X69" s="242"/>
      <c r="Y69" s="242"/>
    </row>
    <row r="70" spans="2:25" ht="14.5" x14ac:dyDescent="0.35">
      <c r="P70" s="229"/>
      <c r="Q70" s="229"/>
      <c r="R70" s="242"/>
      <c r="S70" s="242"/>
      <c r="T70" s="242"/>
      <c r="U70" s="242"/>
      <c r="V70" s="242"/>
      <c r="W70" s="242"/>
      <c r="X70" s="242"/>
      <c r="Y70" s="242"/>
    </row>
    <row r="71" spans="2:25" ht="14.5" x14ac:dyDescent="0.35">
      <c r="P71" s="229"/>
      <c r="Q71" s="229"/>
      <c r="R71" s="242"/>
      <c r="S71" s="242"/>
      <c r="T71" s="242"/>
      <c r="U71" s="242"/>
      <c r="V71" s="242"/>
      <c r="W71" s="242"/>
      <c r="X71" s="242"/>
      <c r="Y71" s="242"/>
    </row>
    <row r="72" spans="2:25" ht="14.5" x14ac:dyDescent="0.35">
      <c r="P72" s="229"/>
      <c r="Q72" s="229"/>
      <c r="R72" s="242"/>
      <c r="S72" s="242"/>
      <c r="T72" s="242"/>
      <c r="U72" s="242"/>
      <c r="V72" s="242"/>
      <c r="W72" s="242"/>
      <c r="X72" s="242"/>
      <c r="Y72" s="242"/>
    </row>
    <row r="73" spans="2:25" ht="14.5" x14ac:dyDescent="0.35">
      <c r="P73" s="229"/>
      <c r="Q73" s="229"/>
      <c r="R73" s="242"/>
      <c r="S73" s="242"/>
      <c r="T73" s="242"/>
      <c r="U73" s="242"/>
      <c r="V73" s="242"/>
      <c r="W73" s="242"/>
      <c r="X73" s="242"/>
      <c r="Y73" s="242"/>
    </row>
    <row r="74" spans="2:25" ht="14.5" x14ac:dyDescent="0.35">
      <c r="P74" s="229"/>
      <c r="Q74" s="229"/>
      <c r="R74" s="242"/>
      <c r="S74" s="242"/>
      <c r="T74" s="242"/>
      <c r="U74" s="242"/>
      <c r="V74" s="242"/>
      <c r="W74" s="242"/>
      <c r="X74" s="242"/>
      <c r="Y74" s="242"/>
    </row>
    <row r="75" spans="2:25" ht="14.5" x14ac:dyDescent="0.35">
      <c r="P75" s="229"/>
      <c r="Q75" s="229"/>
      <c r="R75" s="237"/>
      <c r="S75" s="237"/>
      <c r="T75" s="237"/>
      <c r="U75" s="237"/>
      <c r="V75" s="237"/>
      <c r="W75" s="237"/>
      <c r="X75" s="237"/>
      <c r="Y75" s="237"/>
    </row>
    <row r="76" spans="2:25" ht="14.5" x14ac:dyDescent="0.35">
      <c r="P76" s="229"/>
      <c r="Q76" s="229"/>
    </row>
    <row r="77" spans="2:25" ht="14.5" x14ac:dyDescent="0.35">
      <c r="P77" s="229"/>
      <c r="Q77" s="229"/>
    </row>
    <row r="78" spans="2:25" ht="14.5" x14ac:dyDescent="0.35">
      <c r="P78" s="229"/>
      <c r="Q78" s="229"/>
    </row>
    <row r="79" spans="2:25" ht="14.5" x14ac:dyDescent="0.35">
      <c r="P79" s="229"/>
      <c r="Q79" s="229"/>
    </row>
    <row r="80" spans="2:25" ht="14.5" x14ac:dyDescent="0.35">
      <c r="P80" s="229"/>
      <c r="Q80" s="229"/>
    </row>
    <row r="81" spans="16:17" ht="14.5" x14ac:dyDescent="0.35">
      <c r="P81" s="229"/>
      <c r="Q81" s="229"/>
    </row>
    <row r="82" spans="16:17" ht="14.5" x14ac:dyDescent="0.35">
      <c r="P82" s="229"/>
      <c r="Q82" s="229"/>
    </row>
    <row r="83" spans="16:17" ht="14.5" x14ac:dyDescent="0.35">
      <c r="P83" s="229"/>
      <c r="Q83" s="229"/>
    </row>
    <row r="84" spans="16:17" ht="14.5" x14ac:dyDescent="0.35">
      <c r="P84" s="229"/>
      <c r="Q84" s="229"/>
    </row>
  </sheetData>
  <mergeCells count="11">
    <mergeCell ref="A58:I58"/>
    <mergeCell ref="H3:I3"/>
    <mergeCell ref="A1:I1"/>
    <mergeCell ref="A2:I2"/>
    <mergeCell ref="A4:A6"/>
    <mergeCell ref="B4:B6"/>
    <mergeCell ref="C4:H4"/>
    <mergeCell ref="I4:I6"/>
    <mergeCell ref="C5:E5"/>
    <mergeCell ref="F5:G5"/>
    <mergeCell ref="H5:H6"/>
  </mergeCells>
  <pageMargins left="0.77" right="0.2" top="0.49" bottom="0.75" header="0.2"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Y76"/>
  <sheetViews>
    <sheetView showGridLines="0" view="pageBreakPreview" zoomScale="145" zoomScaleNormal="100" zoomScaleSheetLayoutView="145" workbookViewId="0">
      <selection activeCell="D7" sqref="D7:K57"/>
    </sheetView>
  </sheetViews>
  <sheetFormatPr defaultColWidth="9.1796875" defaultRowHeight="14" x14ac:dyDescent="0.3"/>
  <cols>
    <col min="1" max="1" width="3" style="10" customWidth="1"/>
    <col min="2" max="2" width="3.1796875" style="10" customWidth="1"/>
    <col min="3" max="3" width="18.81640625" style="10" customWidth="1"/>
    <col min="4" max="4" width="10.1796875" style="10" customWidth="1"/>
    <col min="5" max="5" width="8.1796875" style="10" customWidth="1"/>
    <col min="6" max="6" width="8.453125" style="10" customWidth="1"/>
    <col min="7" max="7" width="7" style="10" customWidth="1"/>
    <col min="8" max="8" width="7.81640625" style="10" customWidth="1"/>
    <col min="9" max="9" width="13" style="10" customWidth="1"/>
    <col min="10" max="10" width="8.26953125" style="10" customWidth="1"/>
    <col min="11" max="11" width="10.26953125" style="10" customWidth="1"/>
    <col min="12" max="12" width="9.1796875" style="10"/>
    <col min="13" max="13" width="10.1796875" style="10" hidden="1" customWidth="1"/>
    <col min="14" max="14" width="7.81640625" style="51" hidden="1" customWidth="1"/>
    <col min="15" max="15" width="9.1796875" style="10" hidden="1" customWidth="1"/>
    <col min="16" max="17" width="9.1796875" style="10"/>
    <col min="18" max="18" width="10.1796875" style="10" bestFit="1" customWidth="1"/>
    <col min="19" max="16384" width="9.1796875" style="10"/>
  </cols>
  <sheetData>
    <row r="1" spans="1:25" x14ac:dyDescent="0.3">
      <c r="A1" s="345" t="s">
        <v>62</v>
      </c>
      <c r="B1" s="345"/>
      <c r="C1" s="345"/>
      <c r="D1" s="345"/>
      <c r="E1" s="345"/>
      <c r="F1" s="345"/>
      <c r="G1" s="345"/>
      <c r="H1" s="345"/>
      <c r="I1" s="345"/>
      <c r="J1" s="345"/>
      <c r="K1" s="345"/>
    </row>
    <row r="2" spans="1:25" ht="17" customHeight="1" x14ac:dyDescent="0.3">
      <c r="A2" s="370" t="s">
        <v>266</v>
      </c>
      <c r="B2" s="370"/>
      <c r="C2" s="370"/>
      <c r="D2" s="370"/>
      <c r="E2" s="370"/>
      <c r="F2" s="370"/>
      <c r="G2" s="370"/>
      <c r="H2" s="370"/>
      <c r="I2" s="370"/>
      <c r="J2" s="370"/>
      <c r="K2" s="370"/>
    </row>
    <row r="3" spans="1:25" ht="14.5" x14ac:dyDescent="0.35">
      <c r="A3" s="2"/>
      <c r="B3" s="2"/>
      <c r="C3" s="2"/>
      <c r="D3" s="371" t="s">
        <v>39</v>
      </c>
      <c r="E3" s="371"/>
      <c r="F3" s="371"/>
      <c r="G3" s="371"/>
      <c r="H3" s="371"/>
      <c r="I3" s="371"/>
      <c r="J3" s="371"/>
      <c r="K3" s="372"/>
      <c r="P3"/>
      <c r="Q3"/>
      <c r="R3"/>
      <c r="S3"/>
      <c r="T3"/>
      <c r="U3"/>
      <c r="V3"/>
      <c r="W3"/>
      <c r="X3"/>
      <c r="Y3"/>
    </row>
    <row r="4" spans="1:25" ht="14.25" customHeight="1" x14ac:dyDescent="0.35">
      <c r="A4" s="373" t="s">
        <v>63</v>
      </c>
      <c r="B4" s="373"/>
      <c r="C4" s="374"/>
      <c r="D4" s="379" t="str">
        <f>'2.1'!D4:D6</f>
        <v>Stock as on
31-12-2023</v>
      </c>
      <c r="E4" s="382" t="s">
        <v>41</v>
      </c>
      <c r="F4" s="382"/>
      <c r="G4" s="382"/>
      <c r="H4" s="382"/>
      <c r="I4" s="382"/>
      <c r="J4" s="383"/>
      <c r="K4" s="379" t="str">
        <f>'2.1'!K4:K6</f>
        <v>Stock as on
31-12-2024</v>
      </c>
      <c r="P4"/>
      <c r="Q4"/>
      <c r="R4"/>
      <c r="S4"/>
      <c r="T4"/>
      <c r="U4"/>
      <c r="V4"/>
      <c r="W4"/>
      <c r="X4"/>
      <c r="Y4"/>
    </row>
    <row r="5" spans="1:25" ht="12.75" customHeight="1" x14ac:dyDescent="0.35">
      <c r="A5" s="375"/>
      <c r="B5" s="375"/>
      <c r="C5" s="376"/>
      <c r="D5" s="380"/>
      <c r="E5" s="384" t="s">
        <v>42</v>
      </c>
      <c r="F5" s="384"/>
      <c r="G5" s="384"/>
      <c r="H5" s="385" t="s">
        <v>43</v>
      </c>
      <c r="I5" s="385"/>
      <c r="J5" s="383" t="s">
        <v>44</v>
      </c>
      <c r="K5" s="380"/>
      <c r="P5"/>
      <c r="Q5"/>
      <c r="R5"/>
      <c r="S5"/>
      <c r="T5"/>
      <c r="U5"/>
      <c r="V5"/>
      <c r="W5"/>
      <c r="X5"/>
      <c r="Y5"/>
    </row>
    <row r="6" spans="1:25" ht="30" customHeight="1" x14ac:dyDescent="0.35">
      <c r="A6" s="377"/>
      <c r="B6" s="377"/>
      <c r="C6" s="378"/>
      <c r="D6" s="381"/>
      <c r="E6" s="36" t="s">
        <v>45</v>
      </c>
      <c r="F6" s="36" t="s">
        <v>46</v>
      </c>
      <c r="G6" s="36" t="s">
        <v>47</v>
      </c>
      <c r="H6" s="36" t="s">
        <v>48</v>
      </c>
      <c r="I6" s="36" t="s">
        <v>49</v>
      </c>
      <c r="J6" s="383"/>
      <c r="K6" s="381"/>
      <c r="P6"/>
      <c r="Q6"/>
      <c r="R6"/>
      <c r="S6"/>
      <c r="T6"/>
      <c r="U6"/>
      <c r="V6"/>
      <c r="W6"/>
      <c r="X6"/>
      <c r="Y6"/>
    </row>
    <row r="7" spans="1:25" ht="14.5" x14ac:dyDescent="0.35">
      <c r="A7" s="43" t="s">
        <v>64</v>
      </c>
      <c r="B7" s="1"/>
      <c r="C7" s="2"/>
      <c r="D7" s="63">
        <v>11813.274700000002</v>
      </c>
      <c r="E7" s="63">
        <v>1515.9514000000001</v>
      </c>
      <c r="F7" s="63">
        <v>1019.4959</v>
      </c>
      <c r="G7" s="63">
        <v>496.45550000000003</v>
      </c>
      <c r="H7" s="63">
        <v>2601.7665999999999</v>
      </c>
      <c r="I7" s="63">
        <v>140.87150000000017</v>
      </c>
      <c r="J7" s="63">
        <v>156.77850000000001</v>
      </c>
      <c r="K7" s="63">
        <v>15209.146800000002</v>
      </c>
      <c r="L7" s="8"/>
      <c r="M7" s="22"/>
      <c r="O7" s="24"/>
      <c r="P7"/>
      <c r="Q7"/>
      <c r="R7"/>
      <c r="S7"/>
      <c r="T7"/>
      <c r="U7"/>
      <c r="V7"/>
      <c r="W7"/>
      <c r="X7"/>
      <c r="Y7"/>
    </row>
    <row r="8" spans="1:25" ht="14.5" x14ac:dyDescent="0.35">
      <c r="A8" s="1"/>
      <c r="B8" s="43" t="s">
        <v>65</v>
      </c>
      <c r="C8" s="2"/>
      <c r="D8" s="63">
        <v>2335.7958999999996</v>
      </c>
      <c r="E8" s="63">
        <v>230.97550000000001</v>
      </c>
      <c r="F8" s="63">
        <v>245.82239999999999</v>
      </c>
      <c r="G8" s="63">
        <v>-14.847</v>
      </c>
      <c r="H8" s="63">
        <v>707.96270000000004</v>
      </c>
      <c r="I8" s="63">
        <v>27.813299999999884</v>
      </c>
      <c r="J8" s="63">
        <v>-317.92190000000005</v>
      </c>
      <c r="K8" s="63">
        <v>2738.8030000000003</v>
      </c>
      <c r="L8" s="52"/>
      <c r="M8" s="22"/>
      <c r="O8" s="24"/>
      <c r="P8"/>
      <c r="Q8"/>
      <c r="R8"/>
      <c r="S8"/>
      <c r="T8"/>
      <c r="U8"/>
      <c r="V8"/>
      <c r="W8"/>
      <c r="X8"/>
      <c r="Y8"/>
    </row>
    <row r="9" spans="1:25" ht="14.5" x14ac:dyDescent="0.35">
      <c r="A9" s="1"/>
      <c r="B9" s="1"/>
      <c r="C9" s="2" t="s">
        <v>67</v>
      </c>
      <c r="D9" s="61">
        <v>1295.9929999999997</v>
      </c>
      <c r="E9" s="61">
        <v>167.74730000000002</v>
      </c>
      <c r="F9" s="61">
        <v>102.73910000000001</v>
      </c>
      <c r="G9" s="61">
        <v>65.008199999999988</v>
      </c>
      <c r="H9" s="61">
        <v>595.15369999999996</v>
      </c>
      <c r="I9" s="61">
        <v>15.469899999999898</v>
      </c>
      <c r="J9" s="61">
        <v>-197.23260000000005</v>
      </c>
      <c r="K9" s="61">
        <v>1774.3921999999998</v>
      </c>
      <c r="L9" s="52"/>
      <c r="M9" s="22"/>
      <c r="O9" s="24"/>
      <c r="P9"/>
      <c r="Q9"/>
      <c r="R9"/>
      <c r="S9"/>
      <c r="T9"/>
      <c r="U9"/>
      <c r="V9"/>
      <c r="W9"/>
      <c r="X9"/>
      <c r="Y9"/>
    </row>
    <row r="10" spans="1:25" ht="14.5" x14ac:dyDescent="0.35">
      <c r="A10" s="1"/>
      <c r="B10" s="1"/>
      <c r="C10" s="2" t="s">
        <v>68</v>
      </c>
      <c r="D10" s="61">
        <v>353.71859999999992</v>
      </c>
      <c r="E10" s="61">
        <v>27.199300000000004</v>
      </c>
      <c r="F10" s="61">
        <v>-2.6829000000000001</v>
      </c>
      <c r="G10" s="61">
        <v>29.882199999999997</v>
      </c>
      <c r="H10" s="61">
        <v>105.15870000000001</v>
      </c>
      <c r="I10" s="61">
        <v>4.2198000000000011</v>
      </c>
      <c r="J10" s="61">
        <v>-24.046800000000001</v>
      </c>
      <c r="K10" s="61">
        <v>468.93250000000012</v>
      </c>
      <c r="L10" s="52"/>
      <c r="M10" s="22"/>
      <c r="O10" s="24"/>
      <c r="P10"/>
      <c r="Q10"/>
      <c r="R10"/>
      <c r="S10"/>
      <c r="T10"/>
      <c r="U10"/>
      <c r="V10"/>
      <c r="W10"/>
      <c r="X10"/>
      <c r="Y10"/>
    </row>
    <row r="11" spans="1:25" ht="14.5" x14ac:dyDescent="0.35">
      <c r="A11" s="1"/>
      <c r="B11" s="1"/>
      <c r="C11" s="2" t="s">
        <v>74</v>
      </c>
      <c r="D11" s="61">
        <v>271.86349999999999</v>
      </c>
      <c r="E11" s="61">
        <v>0.36149999999999999</v>
      </c>
      <c r="F11" s="61">
        <v>125.3222</v>
      </c>
      <c r="G11" s="61">
        <v>-124.96069999999999</v>
      </c>
      <c r="H11" s="61">
        <v>0</v>
      </c>
      <c r="I11" s="61">
        <v>3.2011999999999965</v>
      </c>
      <c r="J11" s="61">
        <v>-74.885000000000005</v>
      </c>
      <c r="K11" s="61">
        <v>75.218999999999994</v>
      </c>
      <c r="L11" s="52"/>
      <c r="M11" s="22"/>
      <c r="O11" s="24"/>
      <c r="P11"/>
      <c r="Q11"/>
      <c r="R11"/>
      <c r="S11"/>
      <c r="T11"/>
      <c r="U11"/>
      <c r="V11"/>
      <c r="W11"/>
      <c r="X11"/>
      <c r="Y11"/>
    </row>
    <row r="12" spans="1:25" ht="14.5" x14ac:dyDescent="0.35">
      <c r="A12" s="1"/>
      <c r="B12" s="1"/>
      <c r="C12" s="2" t="s">
        <v>73</v>
      </c>
      <c r="D12" s="61">
        <v>162.34709999999998</v>
      </c>
      <c r="E12" s="61">
        <v>11.3773</v>
      </c>
      <c r="F12" s="61">
        <v>0</v>
      </c>
      <c r="G12" s="61">
        <v>11.3773</v>
      </c>
      <c r="H12" s="61">
        <v>7.6502999999999997</v>
      </c>
      <c r="I12" s="61">
        <v>1.9333999999999953</v>
      </c>
      <c r="J12" s="61">
        <v>9.5198999999999998</v>
      </c>
      <c r="K12" s="61">
        <v>192.82799999999997</v>
      </c>
      <c r="L12" s="52"/>
      <c r="M12" s="22"/>
      <c r="O12" s="24"/>
      <c r="P12"/>
      <c r="Q12"/>
      <c r="R12"/>
      <c r="S12"/>
      <c r="T12"/>
      <c r="U12"/>
      <c r="V12"/>
      <c r="W12"/>
      <c r="X12"/>
      <c r="Y12"/>
    </row>
    <row r="13" spans="1:25" ht="14.5" x14ac:dyDescent="0.35">
      <c r="A13" s="1"/>
      <c r="B13" s="1"/>
      <c r="C13" s="2" t="s">
        <v>227</v>
      </c>
      <c r="D13" s="61">
        <v>70.159499999999994</v>
      </c>
      <c r="E13" s="61">
        <v>0.68740000000000001</v>
      </c>
      <c r="F13" s="61">
        <v>6.5005999999999995</v>
      </c>
      <c r="G13" s="61">
        <v>-5.8132999999999999</v>
      </c>
      <c r="H13" s="61">
        <v>0</v>
      </c>
      <c r="I13" s="61">
        <v>0.83300000000000063</v>
      </c>
      <c r="J13" s="61">
        <v>0</v>
      </c>
      <c r="K13" s="61">
        <v>65.179199999999994</v>
      </c>
      <c r="L13" s="52"/>
      <c r="M13" s="22"/>
      <c r="O13" s="24"/>
      <c r="P13"/>
      <c r="Q13"/>
      <c r="R13"/>
      <c r="S13"/>
      <c r="T13"/>
      <c r="U13"/>
      <c r="V13"/>
      <c r="W13"/>
      <c r="X13"/>
      <c r="Y13"/>
    </row>
    <row r="14" spans="1:25" ht="14.5" x14ac:dyDescent="0.35">
      <c r="A14" s="1"/>
      <c r="B14" s="1"/>
      <c r="C14" s="2" t="s">
        <v>129</v>
      </c>
      <c r="D14" s="61">
        <v>48.9527</v>
      </c>
      <c r="E14" s="61">
        <v>8.9099999999999999E-2</v>
      </c>
      <c r="F14" s="61">
        <v>5.1837</v>
      </c>
      <c r="G14" s="61">
        <v>-5.0945999999999998</v>
      </c>
      <c r="H14" s="61">
        <v>0</v>
      </c>
      <c r="I14" s="61">
        <v>0.58170000000000022</v>
      </c>
      <c r="J14" s="61">
        <v>5.1837</v>
      </c>
      <c r="K14" s="61">
        <v>49.6235</v>
      </c>
      <c r="L14" s="52"/>
      <c r="M14" s="22"/>
      <c r="O14" s="24"/>
      <c r="P14"/>
      <c r="Q14"/>
      <c r="R14"/>
      <c r="S14"/>
      <c r="T14"/>
      <c r="U14"/>
      <c r="V14"/>
      <c r="W14"/>
      <c r="X14"/>
      <c r="Y14"/>
    </row>
    <row r="15" spans="1:25" ht="14.5" x14ac:dyDescent="0.35">
      <c r="A15" s="1"/>
      <c r="B15" s="1"/>
      <c r="C15" s="2" t="s">
        <v>72</v>
      </c>
      <c r="D15" s="61">
        <v>47.683700000000002</v>
      </c>
      <c r="E15" s="61">
        <v>4.9921999999999995</v>
      </c>
      <c r="F15" s="61">
        <v>0</v>
      </c>
      <c r="G15" s="61">
        <v>4.9921999999999995</v>
      </c>
      <c r="H15" s="61">
        <v>0</v>
      </c>
      <c r="I15" s="61">
        <v>0.56739999999999935</v>
      </c>
      <c r="J15" s="61">
        <v>0</v>
      </c>
      <c r="K15" s="61">
        <v>53.243300000000005</v>
      </c>
      <c r="L15" s="52"/>
      <c r="M15" s="22"/>
      <c r="O15" s="24"/>
      <c r="P15"/>
      <c r="Q15"/>
      <c r="R15"/>
      <c r="S15"/>
      <c r="T15"/>
      <c r="U15"/>
      <c r="V15"/>
      <c r="W15"/>
      <c r="X15"/>
      <c r="Y15"/>
    </row>
    <row r="16" spans="1:25" ht="14.5" x14ac:dyDescent="0.35">
      <c r="A16" s="1"/>
      <c r="B16" s="1"/>
      <c r="C16" s="2" t="s">
        <v>70</v>
      </c>
      <c r="D16" s="61">
        <v>46.246099999999998</v>
      </c>
      <c r="E16" s="61">
        <v>0.51959999999999995</v>
      </c>
      <c r="F16" s="61">
        <v>0</v>
      </c>
      <c r="G16" s="61">
        <v>0.51959999999999995</v>
      </c>
      <c r="H16" s="61">
        <v>0</v>
      </c>
      <c r="I16" s="61">
        <v>0.5496999999999963</v>
      </c>
      <c r="J16" s="61">
        <v>0.28700000000000003</v>
      </c>
      <c r="K16" s="61">
        <v>47.602400000000003</v>
      </c>
      <c r="L16" s="52"/>
      <c r="M16" s="22"/>
      <c r="O16" s="24"/>
      <c r="P16"/>
      <c r="Q16"/>
      <c r="R16"/>
      <c r="S16"/>
      <c r="T16"/>
      <c r="U16"/>
      <c r="V16"/>
      <c r="W16"/>
      <c r="X16"/>
      <c r="Y16"/>
    </row>
    <row r="17" spans="1:25" ht="14.5" x14ac:dyDescent="0.35">
      <c r="A17" s="1"/>
      <c r="B17" s="1"/>
      <c r="C17" s="2" t="s">
        <v>69</v>
      </c>
      <c r="D17" s="61">
        <v>18.9344</v>
      </c>
      <c r="E17" s="61">
        <v>1.3376000000000001</v>
      </c>
      <c r="F17" s="61">
        <v>0</v>
      </c>
      <c r="G17" s="61">
        <v>1.3376000000000001</v>
      </c>
      <c r="H17" s="61">
        <v>0</v>
      </c>
      <c r="I17" s="61">
        <v>0.22560000000000002</v>
      </c>
      <c r="J17" s="61">
        <v>2.7894000000000001</v>
      </c>
      <c r="K17" s="61">
        <v>23.286999999999995</v>
      </c>
      <c r="L17" s="52"/>
      <c r="M17" s="22"/>
      <c r="O17" s="24"/>
      <c r="P17"/>
      <c r="Q17"/>
      <c r="R17"/>
      <c r="S17"/>
      <c r="T17"/>
      <c r="U17"/>
      <c r="V17"/>
      <c r="W17"/>
      <c r="X17"/>
      <c r="Y17"/>
    </row>
    <row r="18" spans="1:25" ht="14.5" x14ac:dyDescent="0.35">
      <c r="A18" s="1"/>
      <c r="B18" s="1"/>
      <c r="C18" s="2" t="s">
        <v>75</v>
      </c>
      <c r="D18" s="61">
        <v>19.897300000000005</v>
      </c>
      <c r="E18" s="61">
        <v>16.664200000000001</v>
      </c>
      <c r="F18" s="61">
        <v>8.7596999999999987</v>
      </c>
      <c r="G18" s="61">
        <v>7.9045000000000005</v>
      </c>
      <c r="H18" s="61">
        <v>0</v>
      </c>
      <c r="I18" s="61">
        <v>0.23159999999999215</v>
      </c>
      <c r="J18" s="61">
        <v>-39.537499999999994</v>
      </c>
      <c r="K18" s="61">
        <v>-11.504099999999996</v>
      </c>
      <c r="L18" s="52"/>
      <c r="M18" s="22"/>
      <c r="O18" s="24"/>
      <c r="P18"/>
      <c r="Q18"/>
      <c r="R18"/>
      <c r="S18"/>
      <c r="T18"/>
      <c r="U18"/>
      <c r="V18"/>
      <c r="W18"/>
      <c r="X18"/>
      <c r="Y18"/>
    </row>
    <row r="19" spans="1:25" ht="14.5" x14ac:dyDescent="0.35">
      <c r="A19" s="1"/>
      <c r="B19" s="1"/>
      <c r="C19" s="61"/>
      <c r="D19" s="61"/>
      <c r="E19" s="61"/>
      <c r="F19" s="61"/>
      <c r="G19" s="61"/>
      <c r="H19" s="61"/>
      <c r="I19" s="61"/>
      <c r="J19" s="61"/>
      <c r="K19" s="61"/>
      <c r="M19" s="22"/>
      <c r="O19" s="24"/>
      <c r="P19"/>
      <c r="Q19"/>
      <c r="R19"/>
      <c r="S19"/>
      <c r="T19"/>
      <c r="U19"/>
      <c r="V19"/>
      <c r="W19"/>
      <c r="X19"/>
      <c r="Y19"/>
    </row>
    <row r="20" spans="1:25" ht="14.5" x14ac:dyDescent="0.35">
      <c r="A20" s="1"/>
      <c r="B20" s="43" t="s">
        <v>76</v>
      </c>
      <c r="C20" s="65"/>
      <c r="D20" s="63">
        <v>9477.4788000000026</v>
      </c>
      <c r="E20" s="63">
        <v>1284.9759000000001</v>
      </c>
      <c r="F20" s="63">
        <v>773.67349999999999</v>
      </c>
      <c r="G20" s="63">
        <v>511.30250000000001</v>
      </c>
      <c r="H20" s="63">
        <v>1893.8039000000001</v>
      </c>
      <c r="I20" s="63">
        <v>113.05820000000028</v>
      </c>
      <c r="J20" s="63">
        <v>474.70040000000006</v>
      </c>
      <c r="K20" s="63">
        <v>12470.343800000002</v>
      </c>
      <c r="L20" s="8"/>
      <c r="M20" s="22"/>
      <c r="O20" s="24"/>
      <c r="P20"/>
      <c r="Q20"/>
      <c r="R20"/>
      <c r="S20"/>
      <c r="T20"/>
      <c r="U20"/>
      <c r="V20"/>
      <c r="W20"/>
      <c r="X20"/>
      <c r="Y20"/>
    </row>
    <row r="21" spans="1:25" ht="14.5" x14ac:dyDescent="0.35">
      <c r="A21" s="1"/>
      <c r="B21" s="1"/>
      <c r="C21" s="2" t="s">
        <v>66</v>
      </c>
      <c r="D21" s="61">
        <v>4478.626400000001</v>
      </c>
      <c r="E21" s="61">
        <v>357.57580000000002</v>
      </c>
      <c r="F21" s="61">
        <v>110.26119999999999</v>
      </c>
      <c r="G21" s="61">
        <v>247.31459999999998</v>
      </c>
      <c r="H21" s="61">
        <v>1542.1686</v>
      </c>
      <c r="I21" s="61">
        <v>53.513000000000311</v>
      </c>
      <c r="J21" s="61">
        <v>152.69030000000001</v>
      </c>
      <c r="K21" s="61">
        <v>6474.3129000000026</v>
      </c>
      <c r="L21" s="8"/>
      <c r="M21" s="22"/>
      <c r="O21" s="24"/>
      <c r="P21"/>
      <c r="Q21"/>
      <c r="R21"/>
      <c r="S21"/>
      <c r="T21"/>
      <c r="U21"/>
      <c r="V21"/>
      <c r="W21"/>
      <c r="X21"/>
      <c r="Y21"/>
    </row>
    <row r="22" spans="1:25" ht="14.5" x14ac:dyDescent="0.35">
      <c r="A22" s="1"/>
      <c r="B22" s="1"/>
      <c r="C22" s="2" t="s">
        <v>77</v>
      </c>
      <c r="D22" s="61">
        <v>2452.7512000000006</v>
      </c>
      <c r="E22" s="61">
        <v>227.19309999999999</v>
      </c>
      <c r="F22" s="61">
        <v>14.649400000000002</v>
      </c>
      <c r="G22" s="61">
        <v>212.54370000000003</v>
      </c>
      <c r="H22" s="61">
        <v>186.37049999999999</v>
      </c>
      <c r="I22" s="61">
        <v>29.199899999999957</v>
      </c>
      <c r="J22" s="61">
        <v>-52.712799999999994</v>
      </c>
      <c r="K22" s="61">
        <v>2828.1525000000006</v>
      </c>
      <c r="L22" s="8"/>
      <c r="M22" s="22"/>
      <c r="O22" s="24"/>
      <c r="P22"/>
      <c r="Q22"/>
      <c r="R22"/>
      <c r="S22"/>
      <c r="T22"/>
      <c r="U22"/>
      <c r="V22"/>
      <c r="W22"/>
      <c r="X22"/>
      <c r="Y22"/>
    </row>
    <row r="23" spans="1:25" ht="14.5" x14ac:dyDescent="0.35">
      <c r="A23" s="1"/>
      <c r="B23" s="1"/>
      <c r="C23" s="2" t="s">
        <v>78</v>
      </c>
      <c r="D23" s="61">
        <v>1650.5614999999996</v>
      </c>
      <c r="E23" s="61">
        <v>69.980800000000002</v>
      </c>
      <c r="F23" s="61">
        <v>42.721699999999998</v>
      </c>
      <c r="G23" s="61">
        <v>27.2591</v>
      </c>
      <c r="H23" s="61">
        <v>-39.915199999999999</v>
      </c>
      <c r="I23" s="61">
        <v>19.618800000000046</v>
      </c>
      <c r="J23" s="61">
        <v>43.502000000000002</v>
      </c>
      <c r="K23" s="61">
        <v>1701.0261999999998</v>
      </c>
      <c r="L23" s="8"/>
      <c r="M23" s="22"/>
      <c r="O23" s="24"/>
      <c r="P23"/>
      <c r="Q23"/>
      <c r="R23"/>
      <c r="S23"/>
      <c r="T23"/>
      <c r="U23"/>
      <c r="V23"/>
      <c r="W23"/>
      <c r="X23"/>
      <c r="Y23"/>
    </row>
    <row r="24" spans="1:25" ht="14.5" x14ac:dyDescent="0.35">
      <c r="A24" s="1"/>
      <c r="B24" s="1"/>
      <c r="C24" s="2" t="s">
        <v>79</v>
      </c>
      <c r="D24" s="61">
        <v>650.2555000000001</v>
      </c>
      <c r="E24" s="61">
        <v>29.5687</v>
      </c>
      <c r="F24" s="61">
        <v>0.50229999999999997</v>
      </c>
      <c r="G24" s="61">
        <v>29.066400000000002</v>
      </c>
      <c r="H24" s="61">
        <v>209.87560000000002</v>
      </c>
      <c r="I24" s="61">
        <v>7.7670000000000314</v>
      </c>
      <c r="J24" s="61">
        <v>21.973000000000003</v>
      </c>
      <c r="K24" s="61">
        <v>918.93749999999989</v>
      </c>
      <c r="L24" s="8"/>
      <c r="M24" s="22"/>
      <c r="O24" s="24"/>
      <c r="P24"/>
      <c r="Q24"/>
      <c r="R24"/>
      <c r="S24"/>
      <c r="T24"/>
      <c r="U24"/>
      <c r="V24"/>
      <c r="W24"/>
      <c r="X24"/>
      <c r="Y24"/>
    </row>
    <row r="25" spans="1:25" ht="14.5" x14ac:dyDescent="0.35">
      <c r="A25" s="1"/>
      <c r="B25" s="1"/>
      <c r="C25" s="2" t="s">
        <v>318</v>
      </c>
      <c r="D25" s="61">
        <v>143.57380000000001</v>
      </c>
      <c r="E25" s="61">
        <v>531.60619999999994</v>
      </c>
      <c r="F25" s="61">
        <v>589.14970000000005</v>
      </c>
      <c r="G25" s="61">
        <v>-57.543399999999991</v>
      </c>
      <c r="H25" s="61">
        <v>0</v>
      </c>
      <c r="I25" s="61">
        <v>1.7135999999999285</v>
      </c>
      <c r="J25" s="61">
        <v>107.20740000000001</v>
      </c>
      <c r="K25" s="61">
        <v>194.95139999999998</v>
      </c>
      <c r="L25" s="8"/>
      <c r="M25" s="22"/>
      <c r="O25" s="24"/>
      <c r="P25"/>
      <c r="Q25"/>
      <c r="R25"/>
      <c r="S25"/>
      <c r="T25"/>
      <c r="U25"/>
      <c r="V25"/>
      <c r="W25"/>
      <c r="X25"/>
      <c r="Y25"/>
    </row>
    <row r="26" spans="1:25" ht="14.5" x14ac:dyDescent="0.35">
      <c r="A26" s="1"/>
      <c r="B26" s="1"/>
      <c r="C26" s="2" t="s">
        <v>130</v>
      </c>
      <c r="D26" s="61">
        <v>97.029799999999994</v>
      </c>
      <c r="E26" s="61">
        <v>0</v>
      </c>
      <c r="F26" s="61">
        <v>16.3308</v>
      </c>
      <c r="G26" s="61">
        <v>-16.3308</v>
      </c>
      <c r="H26" s="61">
        <v>-4.6955999999999998</v>
      </c>
      <c r="I26" s="61">
        <v>1.1501999999999994</v>
      </c>
      <c r="J26" s="61">
        <v>0</v>
      </c>
      <c r="K26" s="61">
        <v>77.153599999999997</v>
      </c>
      <c r="L26" s="8"/>
      <c r="M26" s="22"/>
      <c r="O26" s="24"/>
      <c r="P26"/>
      <c r="Q26"/>
      <c r="R26"/>
      <c r="S26"/>
      <c r="T26"/>
      <c r="U26"/>
      <c r="V26"/>
      <c r="W26"/>
      <c r="X26"/>
      <c r="Y26"/>
    </row>
    <row r="27" spans="1:25" ht="14.5" x14ac:dyDescent="0.35">
      <c r="A27" s="1"/>
      <c r="B27" s="1"/>
      <c r="C27" s="2" t="s">
        <v>80</v>
      </c>
      <c r="D27" s="61">
        <v>10.934799999999999</v>
      </c>
      <c r="E27" s="61">
        <v>3.0712999999999999</v>
      </c>
      <c r="F27" s="61">
        <v>0</v>
      </c>
      <c r="G27" s="61">
        <v>3.0712999999999999</v>
      </c>
      <c r="H27" s="61">
        <v>0</v>
      </c>
      <c r="I27" s="61">
        <v>0.13560000000000033</v>
      </c>
      <c r="J27" s="61">
        <v>35.415300000000009</v>
      </c>
      <c r="K27" s="61">
        <v>49.557000000000009</v>
      </c>
      <c r="L27" s="8"/>
      <c r="M27" s="22"/>
      <c r="O27" s="24"/>
      <c r="P27"/>
      <c r="Q27"/>
      <c r="R27"/>
      <c r="S27"/>
      <c r="T27"/>
      <c r="U27"/>
      <c r="V27"/>
      <c r="W27"/>
      <c r="X27"/>
      <c r="Y27"/>
    </row>
    <row r="28" spans="1:25" ht="14.5" x14ac:dyDescent="0.35">
      <c r="A28" s="1"/>
      <c r="B28" s="1"/>
      <c r="C28" s="2" t="s">
        <v>75</v>
      </c>
      <c r="D28" s="61">
        <v>-6.2541999999999707</v>
      </c>
      <c r="E28" s="61">
        <v>65.98</v>
      </c>
      <c r="F28" s="61">
        <v>5.8400000000000001E-2</v>
      </c>
      <c r="G28" s="61">
        <v>65.921599999999998</v>
      </c>
      <c r="H28" s="61">
        <v>0</v>
      </c>
      <c r="I28" s="61">
        <v>-3.9899999999983532E-2</v>
      </c>
      <c r="J28" s="61">
        <v>166.62519999999998</v>
      </c>
      <c r="K28" s="61">
        <v>226.2527</v>
      </c>
      <c r="L28" s="8"/>
      <c r="M28" s="22"/>
      <c r="O28" s="24"/>
      <c r="P28"/>
      <c r="Q28"/>
      <c r="R28"/>
      <c r="S28"/>
      <c r="T28"/>
      <c r="U28"/>
      <c r="V28"/>
      <c r="W28"/>
      <c r="X28"/>
      <c r="Y28"/>
    </row>
    <row r="29" spans="1:25" ht="14.5" x14ac:dyDescent="0.35">
      <c r="A29" s="1"/>
      <c r="B29" s="1"/>
      <c r="C29" s="65"/>
      <c r="D29" s="61"/>
      <c r="E29" s="61"/>
      <c r="F29" s="61"/>
      <c r="G29" s="61"/>
      <c r="H29" s="61"/>
      <c r="I29" s="61"/>
      <c r="J29" s="61"/>
      <c r="K29" s="61"/>
      <c r="M29" s="22"/>
      <c r="O29" s="24"/>
      <c r="P29"/>
      <c r="Q29"/>
      <c r="R29"/>
      <c r="S29"/>
      <c r="T29"/>
      <c r="U29"/>
      <c r="V29"/>
      <c r="W29"/>
      <c r="X29"/>
      <c r="Y29"/>
    </row>
    <row r="30" spans="1:25" ht="14.5" x14ac:dyDescent="0.35">
      <c r="A30" s="43" t="s">
        <v>82</v>
      </c>
      <c r="B30" s="1"/>
      <c r="C30" s="65"/>
      <c r="D30" s="63">
        <v>9417.8830999999991</v>
      </c>
      <c r="E30" s="63">
        <v>2706.1797000000001</v>
      </c>
      <c r="F30" s="63">
        <v>462.15059999999994</v>
      </c>
      <c r="G30" s="63">
        <v>2244.0293000000006</v>
      </c>
      <c r="H30" s="63">
        <v>678.13170000000002</v>
      </c>
      <c r="I30" s="63">
        <v>111.8396</v>
      </c>
      <c r="J30" s="63">
        <v>492.36230000000012</v>
      </c>
      <c r="K30" s="63">
        <v>12944.246000000003</v>
      </c>
      <c r="L30" s="8"/>
      <c r="M30" s="22"/>
      <c r="O30" s="24"/>
      <c r="P30"/>
      <c r="Q30"/>
      <c r="R30"/>
      <c r="S30"/>
      <c r="T30"/>
      <c r="U30"/>
      <c r="V30"/>
      <c r="W30"/>
      <c r="X30"/>
      <c r="Y30"/>
    </row>
    <row r="31" spans="1:25" ht="14.5" x14ac:dyDescent="0.35">
      <c r="A31" s="1"/>
      <c r="B31" s="47" t="s">
        <v>83</v>
      </c>
      <c r="C31" s="65"/>
      <c r="D31" s="63">
        <v>3292.9672999999989</v>
      </c>
      <c r="E31" s="63">
        <v>715.27050000000008</v>
      </c>
      <c r="F31" s="63">
        <v>107.8087</v>
      </c>
      <c r="G31" s="63">
        <v>607.46170000000018</v>
      </c>
      <c r="H31" s="63">
        <v>495.24020000000002</v>
      </c>
      <c r="I31" s="63">
        <v>39.295600000000007</v>
      </c>
      <c r="J31" s="63">
        <v>-29.384099999999993</v>
      </c>
      <c r="K31" s="63">
        <v>4405.5807000000013</v>
      </c>
      <c r="L31" s="8"/>
      <c r="M31" s="22"/>
      <c r="O31" s="24"/>
      <c r="P31"/>
      <c r="Q31"/>
      <c r="R31"/>
      <c r="S31"/>
      <c r="T31"/>
      <c r="U31"/>
      <c r="V31"/>
      <c r="W31"/>
      <c r="X31"/>
      <c r="Y31"/>
    </row>
    <row r="32" spans="1:25" ht="14.5" x14ac:dyDescent="0.35">
      <c r="A32" s="1"/>
      <c r="B32" s="1"/>
      <c r="C32" s="2" t="s">
        <v>84</v>
      </c>
      <c r="D32" s="61">
        <v>1782.3531999999987</v>
      </c>
      <c r="E32" s="61">
        <v>513.37820000000011</v>
      </c>
      <c r="F32" s="61">
        <v>106.5167</v>
      </c>
      <c r="G32" s="61">
        <v>406.86150000000015</v>
      </c>
      <c r="H32" s="61">
        <v>139.17239999999998</v>
      </c>
      <c r="I32" s="61">
        <v>21.255900000000096</v>
      </c>
      <c r="J32" s="61">
        <v>-52.846699999999984</v>
      </c>
      <c r="K32" s="61">
        <v>2296.7963000000013</v>
      </c>
      <c r="L32" s="8"/>
      <c r="M32" s="22"/>
      <c r="O32" s="24"/>
      <c r="P32"/>
      <c r="Q32"/>
      <c r="R32"/>
      <c r="S32"/>
      <c r="T32"/>
      <c r="U32"/>
      <c r="V32"/>
      <c r="W32"/>
      <c r="X32"/>
      <c r="Y32"/>
    </row>
    <row r="33" spans="1:25" ht="14.5" x14ac:dyDescent="0.35">
      <c r="A33" s="1"/>
      <c r="B33" s="1"/>
      <c r="C33" s="2" t="s">
        <v>87</v>
      </c>
      <c r="D33" s="61">
        <v>792.16980000000012</v>
      </c>
      <c r="E33" s="61">
        <v>118.3869</v>
      </c>
      <c r="F33" s="61">
        <v>1.0620000000000001</v>
      </c>
      <c r="G33" s="61">
        <v>117.3248</v>
      </c>
      <c r="H33" s="61">
        <v>182.5968</v>
      </c>
      <c r="I33" s="61">
        <v>9.445099999999897</v>
      </c>
      <c r="J33" s="61">
        <v>-94.3797</v>
      </c>
      <c r="K33" s="61">
        <v>1007.1567999999999</v>
      </c>
      <c r="L33" s="8"/>
      <c r="M33" s="22"/>
      <c r="O33" s="24"/>
      <c r="P33"/>
      <c r="Q33"/>
      <c r="R33"/>
      <c r="S33"/>
      <c r="T33"/>
      <c r="U33"/>
      <c r="V33"/>
      <c r="W33"/>
      <c r="X33"/>
      <c r="Y33"/>
    </row>
    <row r="34" spans="1:25" ht="14.5" x14ac:dyDescent="0.35">
      <c r="A34" s="1"/>
      <c r="B34" s="1"/>
      <c r="C34" s="2" t="s">
        <v>89</v>
      </c>
      <c r="D34" s="61">
        <v>258.38599999999997</v>
      </c>
      <c r="E34" s="61">
        <v>12.1488</v>
      </c>
      <c r="F34" s="61">
        <v>0</v>
      </c>
      <c r="G34" s="61">
        <v>12.1488</v>
      </c>
      <c r="H34" s="61">
        <v>134.83500000000001</v>
      </c>
      <c r="I34" s="61">
        <v>3.0695000000000077</v>
      </c>
      <c r="J34" s="61">
        <v>-156.05490000000003</v>
      </c>
      <c r="K34" s="61">
        <v>252.38440000000003</v>
      </c>
      <c r="L34" s="8"/>
      <c r="M34" s="22"/>
      <c r="O34" s="24"/>
      <c r="P34"/>
      <c r="Q34"/>
      <c r="R34"/>
      <c r="S34"/>
      <c r="T34"/>
      <c r="U34"/>
      <c r="V34"/>
      <c r="W34"/>
      <c r="X34"/>
      <c r="Y34"/>
    </row>
    <row r="35" spans="1:25" ht="14.5" x14ac:dyDescent="0.35">
      <c r="A35" s="1"/>
      <c r="B35" s="1"/>
      <c r="C35" s="2" t="s">
        <v>86</v>
      </c>
      <c r="D35" s="61">
        <v>249.55040000000002</v>
      </c>
      <c r="E35" s="61">
        <v>60.8795</v>
      </c>
      <c r="F35" s="61">
        <v>1.03E-2</v>
      </c>
      <c r="G35" s="61">
        <v>60.869199999999999</v>
      </c>
      <c r="H35" s="61">
        <v>41.643099999999997</v>
      </c>
      <c r="I35" s="61">
        <v>3.0221000000000071</v>
      </c>
      <c r="J35" s="61">
        <v>278.1558</v>
      </c>
      <c r="K35" s="61">
        <v>633.24059999999997</v>
      </c>
      <c r="L35" s="8"/>
      <c r="M35" s="22"/>
      <c r="O35" s="24"/>
      <c r="P35"/>
      <c r="Q35"/>
      <c r="R35"/>
      <c r="S35"/>
      <c r="T35"/>
      <c r="U35"/>
      <c r="V35"/>
      <c r="W35"/>
      <c r="X35"/>
      <c r="Y35"/>
    </row>
    <row r="36" spans="1:25" ht="14.5" x14ac:dyDescent="0.35">
      <c r="A36" s="1"/>
      <c r="B36" s="1"/>
      <c r="C36" s="2" t="s">
        <v>85</v>
      </c>
      <c r="D36" s="61">
        <v>125.47280000000002</v>
      </c>
      <c r="E36" s="61">
        <v>6.5055000000000005</v>
      </c>
      <c r="F36" s="61">
        <v>0.12959999999999999</v>
      </c>
      <c r="G36" s="61">
        <v>6.3759000000000006</v>
      </c>
      <c r="H36" s="61">
        <v>-3.6169000000000002</v>
      </c>
      <c r="I36" s="61">
        <v>1.4923000000000053</v>
      </c>
      <c r="J36" s="61">
        <v>-2.5000000000000001E-3</v>
      </c>
      <c r="K36" s="61">
        <v>129.72160000000002</v>
      </c>
      <c r="L36" s="8"/>
      <c r="M36" s="22"/>
      <c r="O36" s="24"/>
      <c r="P36"/>
      <c r="Q36"/>
      <c r="R36"/>
      <c r="S36"/>
      <c r="T36"/>
      <c r="U36"/>
      <c r="V36"/>
      <c r="W36"/>
      <c r="X36"/>
      <c r="Y36"/>
    </row>
    <row r="37" spans="1:25" ht="14.5" x14ac:dyDescent="0.35">
      <c r="A37" s="1"/>
      <c r="B37" s="1"/>
      <c r="C37" s="2" t="s">
        <v>88</v>
      </c>
      <c r="D37" s="61">
        <v>44.757000000000005</v>
      </c>
      <c r="E37" s="61">
        <v>0.99060000000000004</v>
      </c>
      <c r="F37" s="61">
        <v>0</v>
      </c>
      <c r="G37" s="61">
        <v>0.99060000000000004</v>
      </c>
      <c r="H37" s="61">
        <v>0</v>
      </c>
      <c r="I37" s="61">
        <v>0.53160000000000007</v>
      </c>
      <c r="J37" s="61">
        <v>-3.4341999999999997</v>
      </c>
      <c r="K37" s="61">
        <v>42.844999999999999</v>
      </c>
      <c r="L37" s="8"/>
      <c r="M37" s="22"/>
      <c r="O37" s="24"/>
      <c r="P37"/>
      <c r="Q37"/>
      <c r="R37"/>
      <c r="S37"/>
      <c r="T37"/>
      <c r="U37"/>
      <c r="V37"/>
      <c r="W37"/>
      <c r="X37"/>
      <c r="Y37"/>
    </row>
    <row r="38" spans="1:25" ht="14.5" x14ac:dyDescent="0.35">
      <c r="A38" s="1"/>
      <c r="B38" s="1"/>
      <c r="C38" s="2" t="s">
        <v>322</v>
      </c>
      <c r="D38" s="61">
        <v>23.749999999999996</v>
      </c>
      <c r="E38" s="61">
        <v>0.67830000000000001</v>
      </c>
      <c r="F38" s="61">
        <v>0</v>
      </c>
      <c r="G38" s="61">
        <v>0.67830000000000001</v>
      </c>
      <c r="H38" s="61">
        <v>0.60980000000000001</v>
      </c>
      <c r="I38" s="61">
        <v>0.28250000000000064</v>
      </c>
      <c r="J38" s="61">
        <v>0</v>
      </c>
      <c r="K38" s="61">
        <v>25.320600000000006</v>
      </c>
      <c r="L38" s="8"/>
      <c r="M38" s="22"/>
      <c r="O38" s="24"/>
      <c r="P38"/>
      <c r="Q38"/>
      <c r="R38"/>
      <c r="S38"/>
      <c r="T38"/>
      <c r="U38"/>
      <c r="V38"/>
      <c r="W38"/>
      <c r="X38"/>
      <c r="Y38"/>
    </row>
    <row r="39" spans="1:25" ht="14.5" x14ac:dyDescent="0.35">
      <c r="A39" s="1"/>
      <c r="B39" s="1"/>
      <c r="C39" s="2" t="s">
        <v>90</v>
      </c>
      <c r="D39" s="61">
        <v>13.645500000000004</v>
      </c>
      <c r="E39" s="61">
        <v>2.1936</v>
      </c>
      <c r="F39" s="61">
        <v>0</v>
      </c>
      <c r="G39" s="61">
        <v>2.1936</v>
      </c>
      <c r="H39" s="61">
        <v>0</v>
      </c>
      <c r="I39" s="61">
        <v>0.16220000000000057</v>
      </c>
      <c r="J39" s="61">
        <v>-0.34379999999999999</v>
      </c>
      <c r="K39" s="61">
        <v>15.657500000000002</v>
      </c>
      <c r="L39" s="8"/>
      <c r="M39" s="22"/>
      <c r="O39" s="24"/>
      <c r="P39"/>
      <c r="Q39"/>
      <c r="R39"/>
      <c r="S39"/>
      <c r="T39"/>
      <c r="U39"/>
      <c r="V39"/>
      <c r="W39"/>
      <c r="X39"/>
      <c r="Y39"/>
    </row>
    <row r="40" spans="1:25" ht="14.5" x14ac:dyDescent="0.35">
      <c r="A40" s="1"/>
      <c r="B40" s="1"/>
      <c r="C40" s="2" t="s">
        <v>75</v>
      </c>
      <c r="D40" s="61">
        <v>2.8826000000000001</v>
      </c>
      <c r="E40" s="61">
        <v>0.1091</v>
      </c>
      <c r="F40" s="61">
        <v>9.01E-2</v>
      </c>
      <c r="G40" s="61">
        <v>1.9E-2</v>
      </c>
      <c r="H40" s="61">
        <v>0</v>
      </c>
      <c r="I40" s="61">
        <v>3.440000000000018E-2</v>
      </c>
      <c r="J40" s="61">
        <v>-0.47810000000000002</v>
      </c>
      <c r="K40" s="61">
        <v>2.4579000000000004</v>
      </c>
      <c r="L40" s="8"/>
      <c r="M40" s="22"/>
      <c r="O40" s="24"/>
      <c r="P40"/>
      <c r="Q40"/>
      <c r="R40"/>
      <c r="S40"/>
      <c r="T40"/>
      <c r="U40"/>
      <c r="V40"/>
      <c r="W40"/>
      <c r="X40"/>
      <c r="Y40"/>
    </row>
    <row r="41" spans="1:25" ht="14.5" x14ac:dyDescent="0.35">
      <c r="A41" s="1"/>
      <c r="B41" s="1"/>
      <c r="C41" s="66"/>
      <c r="D41" s="61"/>
      <c r="E41" s="61"/>
      <c r="F41" s="61"/>
      <c r="G41" s="61"/>
      <c r="H41" s="61"/>
      <c r="I41" s="61"/>
      <c r="J41" s="61"/>
      <c r="K41" s="61"/>
      <c r="M41" s="22"/>
      <c r="O41" s="24"/>
      <c r="P41"/>
      <c r="Q41"/>
      <c r="R41"/>
      <c r="S41"/>
      <c r="T41"/>
      <c r="U41"/>
      <c r="V41"/>
      <c r="W41"/>
      <c r="X41"/>
      <c r="Y41"/>
    </row>
    <row r="42" spans="1:25" ht="14.5" x14ac:dyDescent="0.35">
      <c r="A42" s="1"/>
      <c r="B42" s="47" t="s">
        <v>91</v>
      </c>
      <c r="C42" s="2"/>
      <c r="D42" s="63">
        <v>6124.9158000000007</v>
      </c>
      <c r="E42" s="63">
        <v>1990.9092000000001</v>
      </c>
      <c r="F42" s="63">
        <v>354.34189999999995</v>
      </c>
      <c r="G42" s="63">
        <v>1636.5676000000003</v>
      </c>
      <c r="H42" s="125">
        <v>182.89150000000004</v>
      </c>
      <c r="I42" s="125">
        <v>72.543999999999997</v>
      </c>
      <c r="J42" s="63">
        <v>521.74640000000011</v>
      </c>
      <c r="K42" s="63">
        <v>8538.6653000000006</v>
      </c>
      <c r="M42" s="22"/>
      <c r="O42" s="24"/>
      <c r="P42"/>
      <c r="Q42"/>
      <c r="R42"/>
      <c r="S42"/>
      <c r="T42"/>
      <c r="U42"/>
      <c r="V42"/>
      <c r="W42"/>
      <c r="X42"/>
      <c r="Y42"/>
    </row>
    <row r="43" spans="1:25" ht="14.5" x14ac:dyDescent="0.35">
      <c r="A43" s="1"/>
      <c r="B43" s="43"/>
      <c r="C43" s="2" t="s">
        <v>93</v>
      </c>
      <c r="D43" s="61">
        <v>2386.898900000001</v>
      </c>
      <c r="E43" s="61">
        <v>1057.8869</v>
      </c>
      <c r="F43" s="61">
        <v>58.559999999999988</v>
      </c>
      <c r="G43" s="61">
        <v>999.32700000000011</v>
      </c>
      <c r="H43" s="61">
        <v>9.0501000000000005</v>
      </c>
      <c r="I43" s="61">
        <v>27.961200000000069</v>
      </c>
      <c r="J43" s="61">
        <v>267.15160000000003</v>
      </c>
      <c r="K43" s="61">
        <v>3690.3887999999997</v>
      </c>
      <c r="L43" s="8"/>
      <c r="M43" s="22"/>
      <c r="O43" s="24"/>
      <c r="P43"/>
      <c r="Q43"/>
      <c r="R43"/>
      <c r="S43"/>
      <c r="T43"/>
      <c r="U43"/>
      <c r="V43"/>
      <c r="W43"/>
      <c r="X43"/>
      <c r="Y43"/>
    </row>
    <row r="44" spans="1:25" ht="14.5" x14ac:dyDescent="0.35">
      <c r="A44" s="1"/>
      <c r="B44" s="1"/>
      <c r="C44" s="2" t="s">
        <v>92</v>
      </c>
      <c r="D44" s="61">
        <v>895.33280000000002</v>
      </c>
      <c r="E44" s="61">
        <v>291.68200000000002</v>
      </c>
      <c r="F44" s="61">
        <v>19.929499999999997</v>
      </c>
      <c r="G44" s="61">
        <v>271.75249999999994</v>
      </c>
      <c r="H44" s="61">
        <v>41.361800000000002</v>
      </c>
      <c r="I44" s="61">
        <v>10.683099999999932</v>
      </c>
      <c r="J44" s="61">
        <v>-27.097000000000005</v>
      </c>
      <c r="K44" s="61">
        <v>1192.0331999999996</v>
      </c>
      <c r="L44" s="8"/>
      <c r="M44" s="22"/>
      <c r="O44" s="24"/>
      <c r="P44"/>
      <c r="Q44"/>
      <c r="R44"/>
      <c r="S44"/>
      <c r="T44"/>
      <c r="U44"/>
      <c r="V44"/>
      <c r="W44"/>
      <c r="X44"/>
      <c r="Y44"/>
    </row>
    <row r="45" spans="1:25" ht="14.5" x14ac:dyDescent="0.35">
      <c r="A45" s="1"/>
      <c r="B45" s="1"/>
      <c r="C45" s="2" t="s">
        <v>276</v>
      </c>
      <c r="D45" s="61">
        <v>810.54869999999994</v>
      </c>
      <c r="E45" s="61">
        <v>26.220400000000001</v>
      </c>
      <c r="F45" s="61">
        <v>1.6344000000000001</v>
      </c>
      <c r="G45" s="61">
        <v>24.586000000000002</v>
      </c>
      <c r="H45" s="61">
        <v>22.3858</v>
      </c>
      <c r="I45" s="61">
        <v>9.6419999999999835</v>
      </c>
      <c r="J45" s="61">
        <v>15.799200000000001</v>
      </c>
      <c r="K45" s="61">
        <v>882.96170000000006</v>
      </c>
      <c r="L45" s="8"/>
      <c r="M45" s="22"/>
      <c r="O45" s="24"/>
      <c r="P45"/>
      <c r="Q45"/>
      <c r="R45"/>
      <c r="S45"/>
      <c r="T45"/>
      <c r="U45"/>
      <c r="V45"/>
      <c r="W45"/>
      <c r="X45"/>
      <c r="Y45"/>
    </row>
    <row r="46" spans="1:25" ht="14.5" x14ac:dyDescent="0.35">
      <c r="A46" s="1"/>
      <c r="B46" s="1"/>
      <c r="C46" s="2" t="s">
        <v>95</v>
      </c>
      <c r="D46" s="61">
        <v>397.97749999999996</v>
      </c>
      <c r="E46" s="61">
        <v>187.54319999999998</v>
      </c>
      <c r="F46" s="61">
        <v>22.295100000000001</v>
      </c>
      <c r="G46" s="61">
        <v>165.24809999999999</v>
      </c>
      <c r="H46" s="61">
        <v>0.64670000000000005</v>
      </c>
      <c r="I46" s="61">
        <v>4.7722000000000255</v>
      </c>
      <c r="J46" s="61">
        <v>116.17209999999999</v>
      </c>
      <c r="K46" s="61">
        <v>684.81659999999977</v>
      </c>
      <c r="L46" s="8"/>
      <c r="M46" s="22"/>
      <c r="O46" s="24"/>
      <c r="P46"/>
      <c r="Q46"/>
      <c r="R46"/>
      <c r="S46"/>
      <c r="T46"/>
      <c r="U46"/>
      <c r="V46"/>
      <c r="W46"/>
      <c r="X46"/>
      <c r="Y46"/>
    </row>
    <row r="47" spans="1:25" ht="14.5" x14ac:dyDescent="0.35">
      <c r="A47" s="1"/>
      <c r="B47" s="1"/>
      <c r="C47" s="2" t="s">
        <v>141</v>
      </c>
      <c r="D47" s="61">
        <v>350.29440000000005</v>
      </c>
      <c r="E47" s="61">
        <v>86.762299999999996</v>
      </c>
      <c r="F47" s="61">
        <v>89.791499999999999</v>
      </c>
      <c r="G47" s="61">
        <v>-3.0292000000000021</v>
      </c>
      <c r="H47" s="61">
        <v>45.4285</v>
      </c>
      <c r="I47" s="61">
        <v>4.1728000000000227</v>
      </c>
      <c r="J47" s="61">
        <v>21.102100000000007</v>
      </c>
      <c r="K47" s="61">
        <v>417.96860000000004</v>
      </c>
      <c r="L47" s="8"/>
      <c r="M47" s="22"/>
      <c r="O47" s="24"/>
      <c r="P47"/>
    </row>
    <row r="48" spans="1:25" ht="14.5" x14ac:dyDescent="0.35">
      <c r="A48" s="1"/>
      <c r="B48" s="1"/>
      <c r="C48" s="2" t="s">
        <v>94</v>
      </c>
      <c r="D48" s="61">
        <v>349.69839999999999</v>
      </c>
      <c r="E48" s="61">
        <v>50.840800000000002</v>
      </c>
      <c r="F48" s="61">
        <v>0</v>
      </c>
      <c r="G48" s="61">
        <v>50.840800000000002</v>
      </c>
      <c r="H48" s="61">
        <v>86.929100000000005</v>
      </c>
      <c r="I48" s="61">
        <v>4.1901999999999688</v>
      </c>
      <c r="J48" s="61">
        <v>94.345800000000011</v>
      </c>
      <c r="K48" s="61">
        <v>586.00430000000017</v>
      </c>
      <c r="L48" s="8"/>
      <c r="M48" s="22"/>
      <c r="O48" s="24"/>
      <c r="P48"/>
      <c r="Q48"/>
      <c r="R48"/>
      <c r="S48"/>
      <c r="T48"/>
      <c r="U48"/>
      <c r="V48"/>
      <c r="W48"/>
      <c r="X48"/>
      <c r="Y48"/>
    </row>
    <row r="49" spans="1:25" ht="14.5" x14ac:dyDescent="0.35">
      <c r="A49" s="1"/>
      <c r="B49" s="1"/>
      <c r="C49" s="2" t="s">
        <v>290</v>
      </c>
      <c r="D49" s="61">
        <v>257.55550000000005</v>
      </c>
      <c r="E49" s="61">
        <v>214.17939999999999</v>
      </c>
      <c r="F49" s="61">
        <v>125.0257</v>
      </c>
      <c r="G49" s="61">
        <v>89.153800000000004</v>
      </c>
      <c r="H49" s="61">
        <v>0</v>
      </c>
      <c r="I49" s="61">
        <v>3.0830000000000108</v>
      </c>
      <c r="J49" s="61">
        <v>59.203899999999997</v>
      </c>
      <c r="K49" s="61">
        <v>408.99619999999999</v>
      </c>
      <c r="L49" s="8"/>
      <c r="M49" s="22"/>
      <c r="O49" s="24"/>
      <c r="P49"/>
      <c r="Q49"/>
      <c r="R49"/>
      <c r="S49"/>
      <c r="T49"/>
      <c r="U49"/>
      <c r="V49"/>
      <c r="W49"/>
      <c r="X49"/>
      <c r="Y49"/>
    </row>
    <row r="50" spans="1:25" ht="14.5" x14ac:dyDescent="0.35">
      <c r="A50" s="1"/>
      <c r="B50" s="1"/>
      <c r="C50" s="2" t="s">
        <v>323</v>
      </c>
      <c r="D50" s="61">
        <v>232.40680000000006</v>
      </c>
      <c r="E50" s="61">
        <v>33.806899999999999</v>
      </c>
      <c r="F50" s="61">
        <v>0</v>
      </c>
      <c r="G50" s="61">
        <v>33.806899999999999</v>
      </c>
      <c r="H50" s="61">
        <v>-24.7986</v>
      </c>
      <c r="I50" s="61">
        <v>2.7631999999999999</v>
      </c>
      <c r="J50" s="61">
        <v>1.2738000000000014</v>
      </c>
      <c r="K50" s="61">
        <v>245.4521</v>
      </c>
      <c r="L50" s="8"/>
      <c r="M50" s="22"/>
      <c r="O50" s="24"/>
      <c r="P50"/>
      <c r="Q50"/>
      <c r="R50"/>
      <c r="S50"/>
      <c r="T50"/>
      <c r="U50"/>
      <c r="V50"/>
      <c r="W50"/>
      <c r="X50"/>
      <c r="Y50"/>
    </row>
    <row r="51" spans="1:25" ht="14.5" x14ac:dyDescent="0.35">
      <c r="A51" s="1"/>
      <c r="B51" s="1"/>
      <c r="C51" s="2" t="s">
        <v>133</v>
      </c>
      <c r="D51" s="61">
        <v>205.96359999999999</v>
      </c>
      <c r="E51" s="61">
        <v>7.713000000000001</v>
      </c>
      <c r="F51" s="61">
        <v>9.9702000000000002</v>
      </c>
      <c r="G51" s="61">
        <v>-2.2571999999999992</v>
      </c>
      <c r="H51" s="61">
        <v>0.60980000000000001</v>
      </c>
      <c r="I51" s="61">
        <v>2.4457999999999926</v>
      </c>
      <c r="J51" s="61">
        <v>-11.413600000000001</v>
      </c>
      <c r="K51" s="61">
        <v>195.34839999999994</v>
      </c>
      <c r="L51" s="8"/>
      <c r="M51" s="22"/>
      <c r="O51" s="24"/>
      <c r="P51"/>
      <c r="Q51"/>
      <c r="R51"/>
      <c r="S51"/>
      <c r="T51"/>
      <c r="U51"/>
      <c r="V51"/>
      <c r="W51"/>
      <c r="X51"/>
      <c r="Y51"/>
    </row>
    <row r="52" spans="1:25" ht="14.5" x14ac:dyDescent="0.35">
      <c r="A52" s="1"/>
      <c r="B52" s="1"/>
      <c r="C52" s="2" t="s">
        <v>96</v>
      </c>
      <c r="D52" s="61">
        <v>119.5475</v>
      </c>
      <c r="E52" s="61">
        <v>0</v>
      </c>
      <c r="F52" s="61">
        <v>20.149899999999999</v>
      </c>
      <c r="G52" s="61">
        <v>-20.149899999999999</v>
      </c>
      <c r="H52" s="61">
        <v>0</v>
      </c>
      <c r="I52" s="61">
        <v>1.4176999999999995</v>
      </c>
      <c r="J52" s="61">
        <v>0</v>
      </c>
      <c r="K52" s="61">
        <v>100.81529999999999</v>
      </c>
      <c r="L52" s="8"/>
      <c r="M52" s="22"/>
      <c r="O52" s="24"/>
      <c r="P52"/>
      <c r="Q52"/>
      <c r="R52"/>
      <c r="S52"/>
      <c r="T52"/>
      <c r="U52"/>
      <c r="V52"/>
      <c r="W52"/>
      <c r="X52"/>
      <c r="Y52"/>
    </row>
    <row r="53" spans="1:25" ht="14.25" customHeight="1" x14ac:dyDescent="0.35">
      <c r="A53" s="1"/>
      <c r="B53" s="1"/>
      <c r="C53" s="2" t="s">
        <v>302</v>
      </c>
      <c r="D53" s="61">
        <v>29.369799999999998</v>
      </c>
      <c r="E53" s="61">
        <v>0</v>
      </c>
      <c r="F53" s="61">
        <v>0</v>
      </c>
      <c r="G53" s="61">
        <v>0</v>
      </c>
      <c r="H53" s="61">
        <v>0</v>
      </c>
      <c r="I53" s="61">
        <v>0.34900000000000342</v>
      </c>
      <c r="J53" s="61">
        <v>0</v>
      </c>
      <c r="K53" s="61">
        <v>29.718800000000002</v>
      </c>
      <c r="L53" s="8"/>
      <c r="M53" s="22"/>
      <c r="O53" s="24"/>
      <c r="P53"/>
    </row>
    <row r="54" spans="1:25" ht="14.5" x14ac:dyDescent="0.35">
      <c r="A54" s="1"/>
      <c r="B54" s="1"/>
      <c r="C54" s="2" t="s">
        <v>75</v>
      </c>
      <c r="D54" s="61">
        <v>89.321900000000014</v>
      </c>
      <c r="E54" s="61">
        <v>34.274299999999997</v>
      </c>
      <c r="F54" s="61">
        <v>6.9855999999999998</v>
      </c>
      <c r="G54" s="61">
        <v>27.288800000000002</v>
      </c>
      <c r="H54" s="61">
        <v>1.2783</v>
      </c>
      <c r="I54" s="61">
        <v>1.0638000000000001</v>
      </c>
      <c r="J54" s="61">
        <v>-14.791499999999999</v>
      </c>
      <c r="K54" s="61">
        <v>104.1613</v>
      </c>
      <c r="L54" s="8"/>
      <c r="M54" s="22"/>
      <c r="O54" s="24"/>
      <c r="P54"/>
    </row>
    <row r="55" spans="1:25" ht="9.75" customHeight="1" x14ac:dyDescent="0.35">
      <c r="A55" s="1"/>
      <c r="B55" s="1"/>
      <c r="C55" s="66"/>
      <c r="D55" s="61"/>
      <c r="E55" s="61"/>
      <c r="F55" s="61"/>
      <c r="G55" s="61"/>
      <c r="H55" s="61"/>
      <c r="I55" s="61"/>
      <c r="J55" s="61"/>
      <c r="K55" s="61"/>
      <c r="L55" s="8"/>
      <c r="M55" s="22"/>
      <c r="O55" s="24"/>
      <c r="P55"/>
      <c r="Q55"/>
      <c r="R55"/>
      <c r="S55"/>
      <c r="T55"/>
      <c r="U55"/>
      <c r="V55"/>
      <c r="W55"/>
      <c r="X55"/>
      <c r="Y55"/>
    </row>
    <row r="56" spans="1:25" ht="14.5" x14ac:dyDescent="0.35">
      <c r="A56" s="1"/>
      <c r="B56" s="47" t="s">
        <v>269</v>
      </c>
      <c r="D56" s="63">
        <v>138.8603</v>
      </c>
      <c r="E56" s="63">
        <v>7.2415000000000003</v>
      </c>
      <c r="F56" s="63">
        <v>12.1111</v>
      </c>
      <c r="G56" s="63">
        <v>-4.8694999999999995</v>
      </c>
      <c r="H56" s="63">
        <v>7.4345999999999997</v>
      </c>
      <c r="I56" s="63">
        <v>1.6497999999999995</v>
      </c>
      <c r="J56" s="63">
        <v>-2.7634999999999996</v>
      </c>
      <c r="K56" s="63">
        <v>140.3117</v>
      </c>
      <c r="L56" s="8"/>
      <c r="M56" s="22"/>
      <c r="O56" s="24"/>
      <c r="P56"/>
      <c r="Q56"/>
      <c r="R56"/>
      <c r="S56"/>
      <c r="T56"/>
      <c r="U56"/>
      <c r="V56"/>
      <c r="W56"/>
      <c r="X56"/>
      <c r="Y56"/>
    </row>
    <row r="57" spans="1:25" ht="14.5" x14ac:dyDescent="0.35">
      <c r="A57" s="2"/>
      <c r="B57" s="388" t="s">
        <v>61</v>
      </c>
      <c r="C57" s="388"/>
      <c r="D57" s="80">
        <v>21370.018100000001</v>
      </c>
      <c r="E57" s="80">
        <v>4229.3726000000006</v>
      </c>
      <c r="F57" s="80">
        <v>1493.7575999999999</v>
      </c>
      <c r="G57" s="80">
        <v>2735.6153000000008</v>
      </c>
      <c r="H57" s="80">
        <v>3287.3328999999999</v>
      </c>
      <c r="I57" s="80">
        <v>254.36090000000016</v>
      </c>
      <c r="J57" s="80">
        <v>646.3773000000001</v>
      </c>
      <c r="K57" s="80">
        <v>28293.704500000003</v>
      </c>
      <c r="L57" s="154"/>
      <c r="M57" s="22"/>
      <c r="O57" s="24"/>
      <c r="P57"/>
      <c r="Q57"/>
      <c r="R57"/>
      <c r="S57"/>
      <c r="T57"/>
      <c r="U57"/>
      <c r="V57"/>
      <c r="W57"/>
      <c r="X57"/>
      <c r="Y57"/>
    </row>
    <row r="58" spans="1:25" ht="14.5" x14ac:dyDescent="0.35">
      <c r="A58" s="43" t="s">
        <v>277</v>
      </c>
      <c r="C58" s="387" t="s">
        <v>327</v>
      </c>
      <c r="D58" s="387"/>
      <c r="E58" s="387"/>
      <c r="F58" s="387"/>
      <c r="G58" s="387"/>
      <c r="H58" s="387"/>
      <c r="I58" s="387"/>
      <c r="J58" s="387"/>
      <c r="K58" s="387"/>
      <c r="P58"/>
      <c r="Q58"/>
      <c r="R58"/>
      <c r="S58"/>
      <c r="T58"/>
      <c r="U58"/>
      <c r="V58"/>
      <c r="W58"/>
      <c r="X58"/>
      <c r="Y58"/>
    </row>
    <row r="59" spans="1:25" ht="14.5" x14ac:dyDescent="0.35">
      <c r="B59" s="32"/>
      <c r="C59" s="386">
        <v>11</v>
      </c>
      <c r="D59" s="386"/>
      <c r="E59" s="386"/>
      <c r="F59" s="386"/>
      <c r="G59" s="386"/>
      <c r="H59" s="386"/>
      <c r="I59" s="386"/>
      <c r="J59" s="386"/>
      <c r="K59" s="386"/>
      <c r="P59"/>
      <c r="Q59"/>
      <c r="R59"/>
      <c r="S59"/>
      <c r="T59"/>
      <c r="U59"/>
      <c r="V59"/>
      <c r="W59"/>
      <c r="X59"/>
      <c r="Y59"/>
    </row>
    <row r="60" spans="1:25" ht="14.5" x14ac:dyDescent="0.35">
      <c r="D60" s="39"/>
      <c r="E60" s="39"/>
      <c r="F60" s="39"/>
      <c r="G60" s="39"/>
      <c r="H60" s="39"/>
      <c r="I60" s="39"/>
      <c r="J60" s="39"/>
      <c r="K60" s="39"/>
      <c r="P60"/>
      <c r="Q60"/>
      <c r="R60"/>
      <c r="S60"/>
      <c r="T60"/>
      <c r="U60"/>
      <c r="V60"/>
      <c r="W60"/>
      <c r="X60"/>
      <c r="Y60"/>
    </row>
    <row r="61" spans="1:25" ht="14.5" x14ac:dyDescent="0.35">
      <c r="D61" s="24"/>
      <c r="E61" s="24"/>
      <c r="F61" s="24"/>
      <c r="G61" s="24"/>
      <c r="H61" s="24"/>
      <c r="I61" s="24"/>
      <c r="J61" s="24"/>
      <c r="K61" s="24"/>
      <c r="P61"/>
      <c r="Q61"/>
      <c r="R61"/>
      <c r="S61"/>
      <c r="T61"/>
      <c r="U61"/>
      <c r="V61"/>
      <c r="W61"/>
      <c r="X61"/>
      <c r="Y61"/>
    </row>
    <row r="62" spans="1:25" ht="14.5" x14ac:dyDescent="0.35">
      <c r="D62" s="8"/>
      <c r="E62" s="8"/>
      <c r="F62" s="8"/>
      <c r="G62" s="8"/>
      <c r="H62" s="8"/>
      <c r="I62" s="8"/>
      <c r="J62" s="8"/>
      <c r="K62" s="8"/>
      <c r="P62"/>
      <c r="Q62"/>
      <c r="R62"/>
      <c r="S62"/>
      <c r="T62"/>
      <c r="U62"/>
      <c r="V62"/>
      <c r="W62"/>
      <c r="X62"/>
      <c r="Y62"/>
    </row>
    <row r="63" spans="1:25" ht="14.5" x14ac:dyDescent="0.35">
      <c r="D63" s="8"/>
      <c r="E63" s="8"/>
      <c r="F63" s="8"/>
      <c r="G63" s="8"/>
      <c r="H63" s="8"/>
      <c r="I63" s="8"/>
      <c r="J63" s="8"/>
      <c r="K63" s="8"/>
      <c r="P63"/>
    </row>
    <row r="64" spans="1:25" ht="14.5" x14ac:dyDescent="0.35">
      <c r="P64"/>
      <c r="Q64"/>
      <c r="R64"/>
      <c r="S64"/>
      <c r="T64"/>
      <c r="U64"/>
      <c r="V64"/>
      <c r="W64"/>
      <c r="X64"/>
      <c r="Y64"/>
    </row>
    <row r="65" spans="1:25" ht="14.5" x14ac:dyDescent="0.35">
      <c r="P65"/>
      <c r="Q65"/>
      <c r="R65"/>
      <c r="S65"/>
      <c r="T65"/>
      <c r="U65"/>
      <c r="V65"/>
      <c r="W65"/>
      <c r="X65"/>
      <c r="Y65"/>
    </row>
    <row r="66" spans="1:25" ht="14.5" x14ac:dyDescent="0.35">
      <c r="P66"/>
      <c r="Q66"/>
      <c r="R66"/>
      <c r="S66"/>
      <c r="T66"/>
      <c r="U66"/>
      <c r="V66"/>
      <c r="W66"/>
      <c r="X66"/>
      <c r="Y66"/>
    </row>
    <row r="67" spans="1:25" ht="14.5" x14ac:dyDescent="0.35">
      <c r="P67"/>
      <c r="Q67"/>
      <c r="R67"/>
      <c r="S67"/>
      <c r="T67"/>
      <c r="U67"/>
      <c r="V67"/>
      <c r="W67"/>
      <c r="X67"/>
      <c r="Y67"/>
    </row>
    <row r="68" spans="1:25" ht="14.5" x14ac:dyDescent="0.35">
      <c r="P68"/>
    </row>
    <row r="69" spans="1:25" ht="14.5" x14ac:dyDescent="0.35">
      <c r="P69"/>
      <c r="Q69"/>
      <c r="R69"/>
      <c r="S69"/>
      <c r="T69"/>
      <c r="U69"/>
      <c r="V69"/>
      <c r="W69"/>
      <c r="X69"/>
      <c r="Y69"/>
    </row>
    <row r="70" spans="1:25" ht="14.5" x14ac:dyDescent="0.35">
      <c r="Q70"/>
      <c r="R70"/>
      <c r="S70"/>
      <c r="T70"/>
      <c r="U70"/>
      <c r="V70"/>
      <c r="W70"/>
      <c r="X70"/>
      <c r="Y70"/>
    </row>
    <row r="71" spans="1:25" x14ac:dyDescent="0.3">
      <c r="R71" s="8"/>
      <c r="S71" s="8"/>
      <c r="T71" s="8"/>
      <c r="U71" s="8"/>
      <c r="V71" s="8"/>
      <c r="W71" s="8"/>
      <c r="X71" s="8"/>
      <c r="Y71" s="8"/>
    </row>
    <row r="72" spans="1:25" ht="14.5" x14ac:dyDescent="0.35">
      <c r="Q72"/>
      <c r="R72"/>
      <c r="S72"/>
      <c r="T72"/>
      <c r="U72"/>
      <c r="V72"/>
      <c r="W72"/>
      <c r="X72"/>
      <c r="Y72"/>
    </row>
    <row r="73" spans="1:25" ht="14.5" x14ac:dyDescent="0.35">
      <c r="Q73"/>
      <c r="R73"/>
      <c r="S73"/>
      <c r="T73"/>
      <c r="U73"/>
      <c r="V73"/>
      <c r="W73"/>
      <c r="X73"/>
      <c r="Y73"/>
    </row>
    <row r="74" spans="1:25" ht="14.5" x14ac:dyDescent="0.35">
      <c r="Q74"/>
      <c r="R74"/>
      <c r="S74"/>
      <c r="T74"/>
      <c r="U74"/>
      <c r="V74"/>
      <c r="W74"/>
      <c r="X74"/>
      <c r="Y74"/>
    </row>
    <row r="75" spans="1:25" ht="14.5" x14ac:dyDescent="0.35">
      <c r="Q75"/>
      <c r="R75"/>
      <c r="S75"/>
      <c r="T75"/>
      <c r="U75"/>
      <c r="V75"/>
      <c r="W75"/>
      <c r="X75"/>
      <c r="Y75"/>
    </row>
    <row r="76" spans="1:25" ht="15.5" x14ac:dyDescent="0.35">
      <c r="A76" s="369"/>
      <c r="B76" s="369"/>
      <c r="C76" s="369"/>
      <c r="D76" s="369"/>
      <c r="E76" s="369"/>
      <c r="F76" s="369"/>
      <c r="G76" s="369"/>
      <c r="H76" s="369"/>
      <c r="I76" s="369"/>
      <c r="J76" s="369"/>
      <c r="K76" s="369"/>
      <c r="R76" s="22"/>
      <c r="S76" s="22"/>
      <c r="T76" s="22"/>
      <c r="U76" s="22"/>
      <c r="V76" s="22"/>
      <c r="W76" s="22"/>
      <c r="X76" s="22"/>
      <c r="Y76" s="22"/>
    </row>
  </sheetData>
  <sortState xmlns:xlrd2="http://schemas.microsoft.com/office/spreadsheetml/2017/richdata2" ref="Q47:Y75">
    <sortCondition descending="1" ref="R47:R75"/>
  </sortState>
  <mergeCells count="14">
    <mergeCell ref="A76:K76"/>
    <mergeCell ref="A1:K1"/>
    <mergeCell ref="A2:K2"/>
    <mergeCell ref="D3:K3"/>
    <mergeCell ref="A4:C6"/>
    <mergeCell ref="D4:D6"/>
    <mergeCell ref="E4:J4"/>
    <mergeCell ref="K4:K6"/>
    <mergeCell ref="E5:G5"/>
    <mergeCell ref="H5:I5"/>
    <mergeCell ref="J5:J6"/>
    <mergeCell ref="C59:K59"/>
    <mergeCell ref="C58:K58"/>
    <mergeCell ref="B57:C57"/>
  </mergeCells>
  <pageMargins left="0.76" right="0.7" top="0.59" bottom="0.45" header="0.3" footer="0.3"/>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AI84"/>
  <sheetViews>
    <sheetView showGridLines="0" view="pageBreakPreview" zoomScale="145" zoomScaleNormal="100" zoomScaleSheetLayoutView="145" workbookViewId="0">
      <selection activeCell="D8" sqref="D8:K56"/>
    </sheetView>
  </sheetViews>
  <sheetFormatPr defaultColWidth="9.1796875" defaultRowHeight="14" x14ac:dyDescent="0.3"/>
  <cols>
    <col min="1" max="1" width="3.54296875" style="10" customWidth="1"/>
    <col min="2" max="2" width="3" style="10" customWidth="1"/>
    <col min="3" max="3" width="20" style="10" customWidth="1"/>
    <col min="4" max="4" width="10.453125" style="10" customWidth="1"/>
    <col min="5" max="5" width="11" style="10" bestFit="1" customWidth="1"/>
    <col min="6" max="6" width="7.7265625" style="10" bestFit="1" customWidth="1"/>
    <col min="7" max="7" width="7.453125" style="10" customWidth="1"/>
    <col min="8" max="8" width="8.453125" style="10" customWidth="1"/>
    <col min="9" max="9" width="11.26953125" style="10" customWidth="1"/>
    <col min="10" max="10" width="8" style="10" customWidth="1"/>
    <col min="11" max="11" width="11.26953125" style="10" customWidth="1"/>
    <col min="12" max="12" width="9.1796875" style="10"/>
    <col min="13" max="13" width="9.1796875" style="24" hidden="1" customWidth="1"/>
    <col min="14" max="15" width="9.1796875" style="10" hidden="1" customWidth="1"/>
    <col min="16" max="16384" width="9.1796875" style="10"/>
  </cols>
  <sheetData>
    <row r="1" spans="1:26" ht="15" customHeight="1" x14ac:dyDescent="0.3">
      <c r="A1" s="391" t="s">
        <v>332</v>
      </c>
      <c r="B1" s="391"/>
      <c r="C1" s="391"/>
      <c r="D1" s="391"/>
      <c r="E1" s="391"/>
      <c r="F1" s="391"/>
      <c r="G1" s="391"/>
      <c r="H1" s="391"/>
      <c r="I1" s="391"/>
      <c r="J1" s="391"/>
      <c r="K1" s="391"/>
    </row>
    <row r="2" spans="1:26" x14ac:dyDescent="0.3">
      <c r="A2" s="392" t="s">
        <v>267</v>
      </c>
      <c r="B2" s="392"/>
      <c r="C2" s="392"/>
      <c r="D2" s="392"/>
      <c r="E2" s="392"/>
      <c r="F2" s="392"/>
      <c r="G2" s="392"/>
      <c r="H2" s="392"/>
      <c r="I2" s="392"/>
      <c r="J2" s="392"/>
      <c r="K2" s="392"/>
    </row>
    <row r="3" spans="1:26" x14ac:dyDescent="0.3">
      <c r="A3" s="372" t="s">
        <v>39</v>
      </c>
      <c r="B3" s="372"/>
      <c r="C3" s="372"/>
      <c r="D3" s="371"/>
      <c r="E3" s="371"/>
      <c r="F3" s="371"/>
      <c r="G3" s="371"/>
      <c r="H3" s="371"/>
      <c r="I3" s="371"/>
      <c r="J3" s="371"/>
      <c r="K3" s="372"/>
    </row>
    <row r="4" spans="1:26" ht="14.25" customHeight="1" x14ac:dyDescent="0.35">
      <c r="A4" s="373" t="s">
        <v>63</v>
      </c>
      <c r="B4" s="373"/>
      <c r="C4" s="374"/>
      <c r="D4" s="393" t="str">
        <f>'2.1'!D4:D6</f>
        <v>Stock as on
31-12-2023</v>
      </c>
      <c r="E4" s="383" t="s">
        <v>41</v>
      </c>
      <c r="F4" s="396"/>
      <c r="G4" s="396"/>
      <c r="H4" s="396"/>
      <c r="I4" s="396"/>
      <c r="J4" s="397"/>
      <c r="K4" s="379" t="str">
        <f>'2.1'!K4:K6</f>
        <v>Stock as on
31-12-2024</v>
      </c>
      <c r="Q4"/>
      <c r="R4"/>
      <c r="S4"/>
      <c r="T4"/>
      <c r="U4"/>
      <c r="V4"/>
      <c r="W4"/>
      <c r="X4"/>
      <c r="Y4"/>
      <c r="Z4"/>
    </row>
    <row r="5" spans="1:26" ht="14.25" customHeight="1" x14ac:dyDescent="0.35">
      <c r="A5" s="375"/>
      <c r="B5" s="375"/>
      <c r="C5" s="376"/>
      <c r="D5" s="394"/>
      <c r="E5" s="398" t="s">
        <v>42</v>
      </c>
      <c r="F5" s="388"/>
      <c r="G5" s="399"/>
      <c r="H5" s="400" t="s">
        <v>43</v>
      </c>
      <c r="I5" s="401"/>
      <c r="J5" s="393" t="s">
        <v>44</v>
      </c>
      <c r="K5" s="380"/>
      <c r="Q5"/>
      <c r="R5"/>
      <c r="S5"/>
      <c r="T5"/>
      <c r="U5"/>
      <c r="V5"/>
      <c r="W5"/>
      <c r="X5"/>
      <c r="Y5"/>
      <c r="Z5"/>
    </row>
    <row r="6" spans="1:26" ht="21" x14ac:dyDescent="0.35">
      <c r="A6" s="377"/>
      <c r="B6" s="377"/>
      <c r="C6" s="378"/>
      <c r="D6" s="395"/>
      <c r="E6" s="36" t="s">
        <v>45</v>
      </c>
      <c r="F6" s="36" t="s">
        <v>46</v>
      </c>
      <c r="G6" s="36" t="s">
        <v>47</v>
      </c>
      <c r="H6" s="36" t="s">
        <v>48</v>
      </c>
      <c r="I6" s="36" t="s">
        <v>49</v>
      </c>
      <c r="J6" s="395"/>
      <c r="K6" s="381"/>
      <c r="Q6"/>
      <c r="R6"/>
      <c r="S6"/>
      <c r="T6"/>
      <c r="U6"/>
      <c r="V6"/>
      <c r="W6"/>
      <c r="X6"/>
      <c r="Y6"/>
      <c r="Z6"/>
    </row>
    <row r="7" spans="1:26" ht="14.5" x14ac:dyDescent="0.35">
      <c r="A7" s="29"/>
      <c r="B7" s="29"/>
      <c r="C7" s="29"/>
      <c r="D7" s="29"/>
      <c r="E7" s="29"/>
      <c r="F7" s="29"/>
      <c r="G7" s="29"/>
      <c r="H7" s="29"/>
      <c r="I7" s="29"/>
      <c r="J7" s="29"/>
      <c r="K7" s="29"/>
      <c r="Q7"/>
      <c r="R7"/>
      <c r="S7"/>
      <c r="T7"/>
      <c r="U7"/>
      <c r="V7"/>
      <c r="W7"/>
      <c r="X7"/>
      <c r="Y7"/>
      <c r="Z7"/>
    </row>
    <row r="8" spans="1:26" ht="14.5" x14ac:dyDescent="0.35">
      <c r="A8" s="43" t="s">
        <v>64</v>
      </c>
      <c r="B8" s="1"/>
      <c r="C8" s="2"/>
      <c r="D8" s="63">
        <v>1468.1727000000001</v>
      </c>
      <c r="E8" s="63">
        <v>277.83140000000003</v>
      </c>
      <c r="F8" s="63">
        <v>439.45009999999996</v>
      </c>
      <c r="G8" s="63">
        <v>-161.61849999999998</v>
      </c>
      <c r="H8" s="63">
        <v>6.8000000000000005E-2</v>
      </c>
      <c r="I8" s="63">
        <v>17.512200000000014</v>
      </c>
      <c r="J8" s="63">
        <v>-33.202100000000002</v>
      </c>
      <c r="K8" s="63">
        <v>1290.9322999999999</v>
      </c>
      <c r="L8" s="8"/>
      <c r="M8" s="24">
        <f>N8-K8</f>
        <v>-1.9999999972242222E-4</v>
      </c>
      <c r="N8" s="51">
        <f t="shared" ref="N8:N9" si="0">D8+E8-F8+H8+I8+J8</f>
        <v>1290.9321000000002</v>
      </c>
      <c r="O8" s="40">
        <f>(K8-D8)/D8*100</f>
        <v>-12.072176522557607</v>
      </c>
      <c r="Q8"/>
      <c r="R8"/>
      <c r="S8"/>
      <c r="T8"/>
      <c r="U8"/>
      <c r="V8"/>
      <c r="W8"/>
      <c r="X8"/>
      <c r="Y8"/>
      <c r="Z8"/>
    </row>
    <row r="9" spans="1:26" ht="14.5" x14ac:dyDescent="0.35">
      <c r="A9" s="1"/>
      <c r="B9" s="43" t="s">
        <v>65</v>
      </c>
      <c r="C9" s="2"/>
      <c r="D9" s="63">
        <v>584.54269999999997</v>
      </c>
      <c r="E9" s="63">
        <v>156.09630000000001</v>
      </c>
      <c r="F9" s="63">
        <v>153.11809999999997</v>
      </c>
      <c r="G9" s="63">
        <v>2.9783999999999953</v>
      </c>
      <c r="H9" s="63">
        <v>0</v>
      </c>
      <c r="I9" s="63">
        <v>7.0147999999999975</v>
      </c>
      <c r="J9" s="63">
        <v>-47.967600000000004</v>
      </c>
      <c r="K9" s="63">
        <v>546.56829999999991</v>
      </c>
      <c r="L9" s="8"/>
      <c r="M9" s="24">
        <f t="shared" ref="M9:M19" si="1">K9-N9</f>
        <v>1.9999999994979589E-4</v>
      </c>
      <c r="N9" s="51">
        <f t="shared" si="0"/>
        <v>546.56809999999996</v>
      </c>
      <c r="O9" s="40">
        <f t="shared" ref="O9:O56" si="2">(K9-D9)/D9*100</f>
        <v>-6.4964287467793298</v>
      </c>
      <c r="Q9"/>
      <c r="R9"/>
      <c r="S9"/>
      <c r="T9"/>
      <c r="U9"/>
      <c r="V9"/>
      <c r="W9"/>
      <c r="X9"/>
      <c r="Y9"/>
      <c r="Z9"/>
    </row>
    <row r="10" spans="1:26" ht="14.5" x14ac:dyDescent="0.35">
      <c r="A10" s="1"/>
      <c r="B10" s="1"/>
      <c r="C10" s="2" t="s">
        <v>67</v>
      </c>
      <c r="D10" s="61">
        <v>236.7492</v>
      </c>
      <c r="E10" s="61">
        <v>66.646799999999999</v>
      </c>
      <c r="F10" s="61">
        <v>58.390599999999999</v>
      </c>
      <c r="G10" s="61">
        <v>8.2563999999999993</v>
      </c>
      <c r="H10" s="61">
        <v>0</v>
      </c>
      <c r="I10" s="61">
        <v>2.8123999999999967</v>
      </c>
      <c r="J10" s="61">
        <v>-16.524699999999999</v>
      </c>
      <c r="K10" s="61">
        <v>231.29329999999999</v>
      </c>
      <c r="L10" s="8"/>
      <c r="M10" s="24">
        <f t="shared" ref="M10:M18" si="3">K10-N10</f>
        <v>1.999999999782176E-4</v>
      </c>
      <c r="N10" s="51">
        <f t="shared" ref="N10:N18" si="4">D10+E10-F10+H10+I10+J10</f>
        <v>231.29310000000001</v>
      </c>
      <c r="O10" s="40">
        <f t="shared" ref="O10:O18" si="5">(K10-D10)/D10*100</f>
        <v>-2.3045062031888657</v>
      </c>
      <c r="Q10"/>
      <c r="R10"/>
      <c r="S10"/>
      <c r="T10"/>
      <c r="U10"/>
      <c r="V10"/>
      <c r="W10"/>
      <c r="X10"/>
      <c r="Y10"/>
      <c r="Z10"/>
    </row>
    <row r="11" spans="1:26" ht="14.5" x14ac:dyDescent="0.35">
      <c r="A11" s="1"/>
      <c r="B11" s="1"/>
      <c r="C11" s="2" t="s">
        <v>68</v>
      </c>
      <c r="D11" s="61">
        <v>166.78179999999995</v>
      </c>
      <c r="E11" s="61">
        <v>52.604300000000002</v>
      </c>
      <c r="F11" s="61">
        <v>43.519999999999996</v>
      </c>
      <c r="G11" s="61">
        <v>9.0842999999999954</v>
      </c>
      <c r="H11" s="61">
        <v>0</v>
      </c>
      <c r="I11" s="61">
        <v>1.4391999999999991</v>
      </c>
      <c r="J11" s="61">
        <v>-29.3491</v>
      </c>
      <c r="K11" s="61">
        <v>147.9562</v>
      </c>
      <c r="L11" s="8"/>
      <c r="M11" s="24">
        <f t="shared" si="3"/>
        <v>0</v>
      </c>
      <c r="N11" s="51">
        <f t="shared" si="4"/>
        <v>147.95619999999997</v>
      </c>
      <c r="O11" s="40">
        <f t="shared" si="5"/>
        <v>-11.287562551789199</v>
      </c>
      <c r="Q11"/>
      <c r="R11"/>
      <c r="S11"/>
      <c r="T11"/>
      <c r="U11"/>
      <c r="V11"/>
      <c r="W11"/>
      <c r="X11"/>
      <c r="Y11"/>
      <c r="Z11"/>
    </row>
    <row r="12" spans="1:26" ht="14.5" x14ac:dyDescent="0.35">
      <c r="A12" s="1"/>
      <c r="B12" s="1"/>
      <c r="C12" s="2" t="s">
        <v>71</v>
      </c>
      <c r="D12" s="61">
        <v>73.763800000000003</v>
      </c>
      <c r="E12" s="61">
        <v>1.2348000000000001</v>
      </c>
      <c r="F12" s="61">
        <v>1.2165999999999999</v>
      </c>
      <c r="G12" s="61">
        <v>1.8199999999999994E-2</v>
      </c>
      <c r="H12" s="61">
        <v>0</v>
      </c>
      <c r="I12" s="61">
        <v>0.80600000000000127</v>
      </c>
      <c r="J12" s="61">
        <v>-0.5413</v>
      </c>
      <c r="K12" s="61">
        <v>74.046700000000001</v>
      </c>
      <c r="L12" s="8"/>
      <c r="M12" s="24">
        <f t="shared" si="3"/>
        <v>0</v>
      </c>
      <c r="N12" s="51">
        <f t="shared" si="4"/>
        <v>74.046700000000001</v>
      </c>
      <c r="O12" s="40">
        <f t="shared" si="5"/>
        <v>0.38352145632410195</v>
      </c>
      <c r="Q12"/>
      <c r="R12"/>
      <c r="S12"/>
      <c r="T12"/>
      <c r="U12"/>
      <c r="V12"/>
      <c r="W12"/>
      <c r="X12"/>
      <c r="Y12"/>
      <c r="Z12"/>
    </row>
    <row r="13" spans="1:26" ht="14.5" x14ac:dyDescent="0.35">
      <c r="A13" s="1"/>
      <c r="B13" s="1"/>
      <c r="C13" s="2" t="s">
        <v>73</v>
      </c>
      <c r="D13" s="61">
        <v>28.552200000000003</v>
      </c>
      <c r="E13" s="61">
        <v>0</v>
      </c>
      <c r="F13" s="61">
        <v>4</v>
      </c>
      <c r="G13" s="61">
        <v>-4</v>
      </c>
      <c r="H13" s="61">
        <v>0</v>
      </c>
      <c r="I13" s="61">
        <v>0.33900000000000075</v>
      </c>
      <c r="J13" s="61">
        <v>1.7867999999999999</v>
      </c>
      <c r="K13" s="61">
        <v>26.678000000000001</v>
      </c>
      <c r="L13" s="8"/>
      <c r="M13" s="24">
        <f t="shared" si="3"/>
        <v>0</v>
      </c>
      <c r="N13" s="51">
        <f t="shared" si="4"/>
        <v>26.678000000000004</v>
      </c>
      <c r="O13" s="40">
        <f t="shared" si="5"/>
        <v>-6.5641176511792496</v>
      </c>
      <c r="Q13"/>
      <c r="R13"/>
      <c r="S13"/>
      <c r="T13"/>
      <c r="U13"/>
      <c r="V13"/>
      <c r="W13"/>
      <c r="X13"/>
      <c r="Y13"/>
      <c r="Z13"/>
    </row>
    <row r="14" spans="1:26" ht="14.5" x14ac:dyDescent="0.35">
      <c r="A14" s="1"/>
      <c r="B14" s="1"/>
      <c r="C14" s="2" t="s">
        <v>72</v>
      </c>
      <c r="D14" s="61">
        <v>22.152299999999997</v>
      </c>
      <c r="E14" s="61">
        <v>0</v>
      </c>
      <c r="F14" s="61">
        <v>7.6864999999999997</v>
      </c>
      <c r="G14" s="61">
        <v>-7.6864999999999997</v>
      </c>
      <c r="H14" s="61">
        <v>0</v>
      </c>
      <c r="I14" s="61">
        <v>0.2608000000000007</v>
      </c>
      <c r="J14" s="61">
        <v>-9.1957000000000004</v>
      </c>
      <c r="K14" s="61">
        <v>5.5309000000000008</v>
      </c>
      <c r="L14" s="8"/>
      <c r="M14" s="24">
        <f t="shared" si="3"/>
        <v>0</v>
      </c>
      <c r="N14" s="51">
        <f t="shared" si="4"/>
        <v>5.530899999999999</v>
      </c>
      <c r="O14" s="40">
        <f t="shared" si="5"/>
        <v>-75.032389413288897</v>
      </c>
      <c r="Q14"/>
      <c r="R14"/>
      <c r="S14"/>
      <c r="T14"/>
      <c r="U14"/>
      <c r="V14"/>
      <c r="W14"/>
      <c r="X14"/>
      <c r="Y14"/>
      <c r="Z14"/>
    </row>
    <row r="15" spans="1:26" ht="14.5" x14ac:dyDescent="0.35">
      <c r="A15" s="1"/>
      <c r="B15" s="1"/>
      <c r="C15" s="2" t="s">
        <v>127</v>
      </c>
      <c r="D15" s="61">
        <v>15.1114</v>
      </c>
      <c r="E15" s="61">
        <v>20.520400000000002</v>
      </c>
      <c r="F15" s="61">
        <v>21.880700000000001</v>
      </c>
      <c r="G15" s="61">
        <v>-1.3602999999999998</v>
      </c>
      <c r="H15" s="61">
        <v>0</v>
      </c>
      <c r="I15" s="61">
        <v>0.8645999999999987</v>
      </c>
      <c r="J15" s="61">
        <v>3.7246000000000001</v>
      </c>
      <c r="K15" s="61">
        <v>18.340299999999999</v>
      </c>
      <c r="L15" s="8"/>
      <c r="M15" s="24">
        <f t="shared" si="3"/>
        <v>0</v>
      </c>
      <c r="N15" s="51">
        <f t="shared" si="4"/>
        <v>18.340299999999996</v>
      </c>
      <c r="O15" s="40">
        <f t="shared" si="5"/>
        <v>21.367312095504055</v>
      </c>
      <c r="Q15"/>
      <c r="R15"/>
      <c r="S15"/>
      <c r="T15"/>
      <c r="U15"/>
      <c r="V15"/>
      <c r="W15"/>
      <c r="X15"/>
      <c r="Y15"/>
      <c r="Z15"/>
    </row>
    <row r="16" spans="1:26" ht="14.5" x14ac:dyDescent="0.35">
      <c r="A16" s="1"/>
      <c r="B16" s="1"/>
      <c r="C16" s="2" t="s">
        <v>70</v>
      </c>
      <c r="D16" s="61">
        <v>10.561</v>
      </c>
      <c r="E16" s="61">
        <v>0</v>
      </c>
      <c r="F16" s="61">
        <v>0.37480000000000002</v>
      </c>
      <c r="G16" s="61">
        <v>-0.37480000000000002</v>
      </c>
      <c r="H16" s="61">
        <v>0</v>
      </c>
      <c r="I16" s="61">
        <v>0.1262000000000012</v>
      </c>
      <c r="J16" s="61">
        <v>4.8452999999999999</v>
      </c>
      <c r="K16" s="61">
        <v>15.1577</v>
      </c>
      <c r="L16" s="8"/>
      <c r="M16" s="24">
        <f t="shared" si="3"/>
        <v>0</v>
      </c>
      <c r="N16" s="51">
        <f t="shared" si="4"/>
        <v>15.1577</v>
      </c>
      <c r="O16" s="40">
        <f t="shared" si="5"/>
        <v>43.525234352807502</v>
      </c>
      <c r="Q16"/>
      <c r="R16"/>
      <c r="S16"/>
      <c r="T16"/>
      <c r="U16"/>
      <c r="V16"/>
      <c r="W16"/>
      <c r="X16"/>
      <c r="Y16"/>
      <c r="Z16"/>
    </row>
    <row r="17" spans="1:26" ht="14.5" x14ac:dyDescent="0.35">
      <c r="A17" s="1"/>
      <c r="B17" s="1"/>
      <c r="C17" s="2" t="s">
        <v>69</v>
      </c>
      <c r="D17" s="61">
        <v>10.415900000000001</v>
      </c>
      <c r="E17" s="61">
        <v>12.054</v>
      </c>
      <c r="F17" s="61">
        <v>13.5</v>
      </c>
      <c r="G17" s="61">
        <v>-1.446</v>
      </c>
      <c r="H17" s="61">
        <v>0</v>
      </c>
      <c r="I17" s="61">
        <v>0.12300000000000008</v>
      </c>
      <c r="J17" s="61">
        <v>-4.6018000000000008</v>
      </c>
      <c r="K17" s="61">
        <v>4.4910999999999994</v>
      </c>
      <c r="L17" s="8"/>
      <c r="M17" s="24">
        <f t="shared" si="3"/>
        <v>0</v>
      </c>
      <c r="N17" s="51">
        <f t="shared" si="4"/>
        <v>4.4911000000000012</v>
      </c>
      <c r="O17" s="40">
        <f t="shared" si="5"/>
        <v>-56.882266534816971</v>
      </c>
      <c r="Q17"/>
      <c r="R17"/>
      <c r="S17"/>
      <c r="T17"/>
      <c r="U17"/>
      <c r="V17"/>
      <c r="W17"/>
      <c r="X17"/>
      <c r="Y17"/>
      <c r="Z17"/>
    </row>
    <row r="18" spans="1:26" ht="14.5" x14ac:dyDescent="0.35">
      <c r="A18" s="1"/>
      <c r="B18" s="1"/>
      <c r="C18" s="2" t="s">
        <v>138</v>
      </c>
      <c r="D18" s="61">
        <v>7.2188999999999997</v>
      </c>
      <c r="E18" s="61">
        <v>2.6825999999999999</v>
      </c>
      <c r="F18" s="61">
        <v>2.5230999999999999</v>
      </c>
      <c r="G18" s="61">
        <v>0.1595</v>
      </c>
      <c r="H18" s="61">
        <v>0</v>
      </c>
      <c r="I18" s="61">
        <v>8.609999999999926E-2</v>
      </c>
      <c r="J18" s="61">
        <v>1.2947000000000002</v>
      </c>
      <c r="K18" s="61">
        <v>8.7591999999999999</v>
      </c>
      <c r="L18" s="8"/>
      <c r="M18" s="24">
        <f t="shared" si="3"/>
        <v>0</v>
      </c>
      <c r="N18" s="51">
        <f t="shared" si="4"/>
        <v>8.7591999999999981</v>
      </c>
      <c r="O18" s="40">
        <f t="shared" si="5"/>
        <v>21.337045810303511</v>
      </c>
      <c r="Q18"/>
      <c r="R18"/>
      <c r="S18"/>
      <c r="T18"/>
      <c r="U18"/>
      <c r="V18"/>
      <c r="W18"/>
      <c r="X18"/>
      <c r="Y18"/>
      <c r="Z18"/>
    </row>
    <row r="19" spans="1:26" ht="14.5" x14ac:dyDescent="0.35">
      <c r="A19" s="1"/>
      <c r="B19" s="1"/>
      <c r="C19" s="2" t="s">
        <v>75</v>
      </c>
      <c r="D19" s="61">
        <v>13.2362</v>
      </c>
      <c r="E19" s="61">
        <v>0.35339999999999999</v>
      </c>
      <c r="F19" s="61">
        <v>2.58E-2</v>
      </c>
      <c r="G19" s="61">
        <v>0.3276</v>
      </c>
      <c r="H19" s="61">
        <v>0</v>
      </c>
      <c r="I19" s="61">
        <v>0.15750000000000081</v>
      </c>
      <c r="J19" s="61">
        <v>0.59359999999999991</v>
      </c>
      <c r="K19" s="61">
        <v>14.314899999999998</v>
      </c>
      <c r="L19" s="8"/>
      <c r="M19" s="24">
        <f t="shared" si="1"/>
        <v>0</v>
      </c>
      <c r="N19" s="51">
        <f t="shared" ref="N19:N56" si="6">D19+E19-F19+H19+I19+J19</f>
        <v>14.314900000000002</v>
      </c>
      <c r="O19" s="40">
        <f t="shared" si="2"/>
        <v>8.1496199815656887</v>
      </c>
      <c r="Q19"/>
      <c r="R19"/>
      <c r="S19"/>
      <c r="T19"/>
      <c r="U19"/>
      <c r="V19"/>
      <c r="W19"/>
      <c r="X19"/>
      <c r="Y19"/>
      <c r="Z19"/>
    </row>
    <row r="20" spans="1:26" ht="14.5" x14ac:dyDescent="0.35">
      <c r="A20" s="1"/>
      <c r="B20" s="1"/>
      <c r="C20" s="2"/>
      <c r="D20" s="61"/>
      <c r="E20" s="61"/>
      <c r="F20" s="61"/>
      <c r="G20" s="61"/>
      <c r="H20" s="61"/>
      <c r="I20" s="61"/>
      <c r="J20" s="61"/>
      <c r="K20" s="61"/>
      <c r="L20" s="8"/>
      <c r="N20" s="51"/>
      <c r="O20" s="40"/>
      <c r="Q20"/>
      <c r="R20"/>
      <c r="S20"/>
      <c r="T20"/>
      <c r="U20"/>
      <c r="V20"/>
      <c r="W20"/>
      <c r="X20"/>
      <c r="Y20"/>
      <c r="Z20"/>
    </row>
    <row r="21" spans="1:26" ht="14.5" x14ac:dyDescent="0.35">
      <c r="A21" s="1"/>
      <c r="B21" s="43" t="s">
        <v>76</v>
      </c>
      <c r="C21" s="65"/>
      <c r="D21" s="63">
        <v>883.63000000000022</v>
      </c>
      <c r="E21" s="63">
        <v>121.73509999999999</v>
      </c>
      <c r="F21" s="63">
        <v>286.33199999999999</v>
      </c>
      <c r="G21" s="63">
        <v>-164.59689999999998</v>
      </c>
      <c r="H21" s="63">
        <v>6.8000000000000005E-2</v>
      </c>
      <c r="I21" s="63">
        <v>10.497400000000015</v>
      </c>
      <c r="J21" s="63">
        <v>14.765499999999999</v>
      </c>
      <c r="K21" s="63">
        <v>744.36400000000003</v>
      </c>
      <c r="L21" s="8"/>
      <c r="M21" s="24">
        <f t="shared" ref="M21:M28" si="7">K21-N21</f>
        <v>0</v>
      </c>
      <c r="N21" s="51">
        <f t="shared" si="6"/>
        <v>744.36400000000015</v>
      </c>
      <c r="O21" s="40">
        <f t="shared" si="2"/>
        <v>-15.760669058316282</v>
      </c>
      <c r="Q21"/>
      <c r="R21"/>
      <c r="S21"/>
      <c r="T21"/>
      <c r="U21"/>
      <c r="V21"/>
      <c r="W21"/>
      <c r="X21"/>
      <c r="Y21"/>
      <c r="Z21"/>
    </row>
    <row r="22" spans="1:26" ht="14.5" x14ac:dyDescent="0.35">
      <c r="A22" s="1"/>
      <c r="B22" s="1"/>
      <c r="C22" s="2" t="s">
        <v>81</v>
      </c>
      <c r="D22" s="61">
        <v>356.78700000000003</v>
      </c>
      <c r="E22" s="61">
        <v>20</v>
      </c>
      <c r="F22" s="61">
        <v>34</v>
      </c>
      <c r="G22" s="61">
        <v>-14</v>
      </c>
      <c r="H22" s="61">
        <v>0</v>
      </c>
      <c r="I22" s="61">
        <v>4.2375000000000203</v>
      </c>
      <c r="J22" s="61">
        <v>-2.2947999999999995</v>
      </c>
      <c r="K22" s="61">
        <v>344.72970000000004</v>
      </c>
      <c r="L22" s="8"/>
      <c r="M22" s="24">
        <f t="shared" ref="M22:M27" si="8">K22-N22</f>
        <v>0</v>
      </c>
      <c r="N22" s="51">
        <f t="shared" ref="N22:N27" si="9">D22+E22-F22+H22+I22+J22</f>
        <v>344.72970000000004</v>
      </c>
      <c r="O22" s="40">
        <f t="shared" ref="O22:O27" si="10">(K22-D22)/D22*100</f>
        <v>-3.3794112453648806</v>
      </c>
      <c r="Q22"/>
      <c r="R22"/>
      <c r="S22"/>
      <c r="T22"/>
      <c r="U22"/>
      <c r="V22"/>
      <c r="W22"/>
      <c r="X22"/>
      <c r="Y22"/>
      <c r="Z22"/>
    </row>
    <row r="23" spans="1:26" ht="14.5" x14ac:dyDescent="0.35">
      <c r="A23" s="1"/>
      <c r="B23" s="1"/>
      <c r="C23" s="2" t="s">
        <v>78</v>
      </c>
      <c r="D23" s="61">
        <v>211.70660000000001</v>
      </c>
      <c r="E23" s="61">
        <v>28.662600000000001</v>
      </c>
      <c r="F23" s="61">
        <v>24.6203</v>
      </c>
      <c r="G23" s="61">
        <v>4.0423</v>
      </c>
      <c r="H23" s="61">
        <v>0</v>
      </c>
      <c r="I23" s="61">
        <v>2.5147000000000013</v>
      </c>
      <c r="J23" s="61">
        <v>-9.4698999999999991</v>
      </c>
      <c r="K23" s="61">
        <v>208.79369999999997</v>
      </c>
      <c r="L23" s="8"/>
      <c r="M23" s="24">
        <f t="shared" si="8"/>
        <v>0</v>
      </c>
      <c r="N23" s="51">
        <f t="shared" si="9"/>
        <v>208.7937</v>
      </c>
      <c r="O23" s="40">
        <f t="shared" si="10"/>
        <v>-1.3759136465278059</v>
      </c>
      <c r="Q23"/>
      <c r="R23"/>
      <c r="S23"/>
      <c r="T23"/>
      <c r="U23"/>
      <c r="V23"/>
      <c r="W23"/>
      <c r="X23"/>
      <c r="Y23"/>
      <c r="Z23"/>
    </row>
    <row r="24" spans="1:26" ht="14.5" x14ac:dyDescent="0.35">
      <c r="A24" s="1"/>
      <c r="B24" s="1"/>
      <c r="C24" s="29" t="s">
        <v>66</v>
      </c>
      <c r="D24" s="61">
        <v>172.66810000000004</v>
      </c>
      <c r="E24" s="61">
        <v>24.413299999999996</v>
      </c>
      <c r="F24" s="61">
        <v>130.7808</v>
      </c>
      <c r="G24" s="61">
        <v>-106.36749999999999</v>
      </c>
      <c r="H24" s="61">
        <v>0</v>
      </c>
      <c r="I24" s="61">
        <v>2.029399999999999</v>
      </c>
      <c r="J24" s="61">
        <v>-10.539800000000001</v>
      </c>
      <c r="K24" s="61">
        <v>57.790200000000013</v>
      </c>
      <c r="L24" s="8"/>
      <c r="M24" s="24">
        <f t="shared" si="8"/>
        <v>0</v>
      </c>
      <c r="N24" s="51">
        <f t="shared" si="9"/>
        <v>57.790200000000027</v>
      </c>
      <c r="O24" s="40">
        <f t="shared" si="10"/>
        <v>-66.531050031824051</v>
      </c>
      <c r="Q24"/>
      <c r="R24"/>
      <c r="S24"/>
      <c r="T24"/>
      <c r="U24"/>
      <c r="V24"/>
      <c r="W24"/>
      <c r="X24"/>
      <c r="Y24"/>
      <c r="Z24"/>
    </row>
    <row r="25" spans="1:26" ht="14.5" x14ac:dyDescent="0.35">
      <c r="A25" s="1"/>
      <c r="B25" s="1"/>
      <c r="C25" s="2" t="s">
        <v>77</v>
      </c>
      <c r="D25" s="61">
        <v>87.259999999999991</v>
      </c>
      <c r="E25" s="61">
        <v>25.541</v>
      </c>
      <c r="F25" s="61">
        <v>71.608100000000007</v>
      </c>
      <c r="G25" s="61">
        <v>-46.067099999999989</v>
      </c>
      <c r="H25" s="61">
        <v>0</v>
      </c>
      <c r="I25" s="61">
        <v>1.0344999999999955</v>
      </c>
      <c r="J25" s="61">
        <v>29.876299999999997</v>
      </c>
      <c r="K25" s="61">
        <v>72.103699999999989</v>
      </c>
      <c r="L25" s="8"/>
      <c r="M25" s="24">
        <f t="shared" si="8"/>
        <v>0</v>
      </c>
      <c r="N25" s="51">
        <f t="shared" si="9"/>
        <v>72.103699999999975</v>
      </c>
      <c r="O25" s="40">
        <f t="shared" si="10"/>
        <v>-17.369126747650704</v>
      </c>
      <c r="Q25"/>
      <c r="R25"/>
      <c r="S25"/>
      <c r="T25"/>
      <c r="U25"/>
      <c r="V25"/>
      <c r="W25"/>
      <c r="X25"/>
      <c r="Y25"/>
      <c r="Z25"/>
    </row>
    <row r="26" spans="1:26" ht="14.5" x14ac:dyDescent="0.35">
      <c r="A26" s="1"/>
      <c r="B26" s="1"/>
      <c r="C26" s="2" t="s">
        <v>79</v>
      </c>
      <c r="D26" s="61">
        <v>39.073299999999996</v>
      </c>
      <c r="E26" s="61">
        <v>2.0853000000000002</v>
      </c>
      <c r="F26" s="61">
        <v>2.9243000000000001</v>
      </c>
      <c r="G26" s="61">
        <v>-0.83899999999999986</v>
      </c>
      <c r="H26" s="61">
        <v>0</v>
      </c>
      <c r="I26" s="61">
        <v>0.48869999999999891</v>
      </c>
      <c r="J26" s="61">
        <v>-0.6352000000000001</v>
      </c>
      <c r="K26" s="61">
        <v>38.087800000000001</v>
      </c>
      <c r="L26" s="8"/>
      <c r="M26" s="24">
        <f t="shared" si="8"/>
        <v>0</v>
      </c>
      <c r="N26" s="51">
        <f t="shared" si="9"/>
        <v>38.087799999999994</v>
      </c>
      <c r="O26" s="40">
        <f t="shared" si="10"/>
        <v>-2.5221826669362324</v>
      </c>
      <c r="Q26"/>
      <c r="R26"/>
      <c r="S26"/>
      <c r="T26"/>
      <c r="U26"/>
      <c r="V26"/>
      <c r="W26"/>
      <c r="X26"/>
      <c r="Y26"/>
      <c r="Z26"/>
    </row>
    <row r="27" spans="1:26" ht="14.5" x14ac:dyDescent="0.35">
      <c r="A27" s="1"/>
      <c r="B27" s="1"/>
      <c r="C27" s="2" t="s">
        <v>130</v>
      </c>
      <c r="D27" s="61">
        <v>9.7833000000000006</v>
      </c>
      <c r="E27" s="61">
        <v>0</v>
      </c>
      <c r="F27" s="61">
        <v>0</v>
      </c>
      <c r="G27" s="61">
        <v>0</v>
      </c>
      <c r="H27" s="61">
        <v>0</v>
      </c>
      <c r="I27" s="61">
        <v>0.11629999999999965</v>
      </c>
      <c r="J27" s="61">
        <v>0</v>
      </c>
      <c r="K27" s="61">
        <v>9.8995999999999995</v>
      </c>
      <c r="L27" s="8"/>
      <c r="M27" s="24">
        <f t="shared" si="8"/>
        <v>0</v>
      </c>
      <c r="N27" s="51">
        <f t="shared" si="9"/>
        <v>9.8995999999999995</v>
      </c>
      <c r="O27" s="40">
        <f t="shared" si="10"/>
        <v>1.1887604387067652</v>
      </c>
      <c r="Q27"/>
      <c r="R27"/>
      <c r="S27"/>
      <c r="T27"/>
      <c r="U27"/>
      <c r="V27"/>
      <c r="W27"/>
      <c r="X27"/>
      <c r="Y27"/>
      <c r="Z27"/>
    </row>
    <row r="28" spans="1:26" ht="14.5" x14ac:dyDescent="0.35">
      <c r="A28" s="1"/>
      <c r="B28" s="1"/>
      <c r="C28" s="2" t="s">
        <v>75</v>
      </c>
      <c r="D28" s="61">
        <v>6.3517000000000001</v>
      </c>
      <c r="E28" s="61">
        <v>21.032899999999998</v>
      </c>
      <c r="F28" s="61">
        <v>22.398499999999999</v>
      </c>
      <c r="G28" s="61">
        <v>-1.3655999999999999</v>
      </c>
      <c r="H28" s="61">
        <v>6.8000000000000005E-2</v>
      </c>
      <c r="I28" s="61">
        <v>7.6299999999999951E-2</v>
      </c>
      <c r="J28" s="61">
        <v>7.8289</v>
      </c>
      <c r="K28" s="61">
        <v>12.959300000000001</v>
      </c>
      <c r="L28" s="8"/>
      <c r="M28" s="24">
        <f t="shared" si="7"/>
        <v>0</v>
      </c>
      <c r="N28" s="51">
        <f t="shared" si="6"/>
        <v>12.959299999999999</v>
      </c>
      <c r="O28" s="40">
        <f t="shared" si="2"/>
        <v>104.02884267204055</v>
      </c>
      <c r="Q28"/>
      <c r="R28"/>
      <c r="S28"/>
      <c r="T28"/>
      <c r="U28"/>
      <c r="V28"/>
      <c r="W28"/>
      <c r="X28"/>
      <c r="Y28"/>
      <c r="Z28"/>
    </row>
    <row r="29" spans="1:26" ht="14.5" x14ac:dyDescent="0.35">
      <c r="A29" s="1"/>
      <c r="B29" s="1"/>
      <c r="C29" s="2"/>
      <c r="D29" s="61"/>
      <c r="E29" s="61"/>
      <c r="F29" s="61"/>
      <c r="G29" s="61"/>
      <c r="H29" s="61"/>
      <c r="I29" s="61"/>
      <c r="J29" s="61"/>
      <c r="K29" s="61"/>
      <c r="L29" s="8"/>
      <c r="N29" s="51"/>
      <c r="O29" s="40"/>
      <c r="Q29"/>
      <c r="R29"/>
      <c r="S29"/>
      <c r="T29"/>
      <c r="U29"/>
      <c r="V29"/>
      <c r="W29"/>
      <c r="X29"/>
      <c r="Y29"/>
      <c r="Z29"/>
    </row>
    <row r="30" spans="1:26" ht="14.5" x14ac:dyDescent="0.35">
      <c r="A30" s="1"/>
      <c r="B30" s="1"/>
      <c r="C30" s="65"/>
      <c r="D30" s="61"/>
      <c r="E30" s="61"/>
      <c r="F30" s="61"/>
      <c r="G30" s="61"/>
      <c r="H30" s="61"/>
      <c r="I30" s="61"/>
      <c r="J30" s="61"/>
      <c r="K30" s="61"/>
      <c r="L30" s="8"/>
      <c r="N30" s="51"/>
      <c r="O30" s="40"/>
      <c r="Q30"/>
      <c r="R30"/>
      <c r="S30"/>
      <c r="T30"/>
      <c r="U30"/>
      <c r="V30"/>
      <c r="W30"/>
      <c r="X30"/>
      <c r="Y30"/>
      <c r="Z30"/>
    </row>
    <row r="31" spans="1:26" ht="14.5" x14ac:dyDescent="0.35">
      <c r="A31" s="43" t="s">
        <v>82</v>
      </c>
      <c r="B31" s="1"/>
      <c r="C31" s="65"/>
      <c r="D31" s="63">
        <v>3810.8389000000002</v>
      </c>
      <c r="E31" s="63">
        <v>1022.6747999999999</v>
      </c>
      <c r="F31" s="63">
        <v>760.79949999999997</v>
      </c>
      <c r="G31" s="63">
        <v>261.87520000000006</v>
      </c>
      <c r="H31" s="63">
        <v>0</v>
      </c>
      <c r="I31" s="63">
        <v>43.375799999999991</v>
      </c>
      <c r="J31" s="63">
        <v>7.6974000000000267</v>
      </c>
      <c r="K31" s="63">
        <v>4123.7873</v>
      </c>
      <c r="L31" s="8"/>
      <c r="M31" s="24">
        <f t="shared" ref="M31:M40" si="11">K31-N31</f>
        <v>-1.0000000020227162E-4</v>
      </c>
      <c r="N31" s="51">
        <f t="shared" si="6"/>
        <v>4123.7874000000002</v>
      </c>
      <c r="O31" s="40">
        <f t="shared" si="2"/>
        <v>8.2120606042937094</v>
      </c>
      <c r="Q31"/>
      <c r="R31"/>
      <c r="S31"/>
      <c r="T31"/>
      <c r="U31"/>
      <c r="V31"/>
      <c r="W31"/>
      <c r="X31"/>
      <c r="Y31"/>
      <c r="Z31"/>
    </row>
    <row r="32" spans="1:26" ht="14.5" x14ac:dyDescent="0.35">
      <c r="A32" s="1"/>
      <c r="B32" s="47" t="s">
        <v>83</v>
      </c>
      <c r="C32" s="65"/>
      <c r="D32" s="63">
        <v>2259.9731000000002</v>
      </c>
      <c r="E32" s="63">
        <v>523.5560999999999</v>
      </c>
      <c r="F32" s="63">
        <v>377.74529999999999</v>
      </c>
      <c r="G32" s="63">
        <v>145.8108</v>
      </c>
      <c r="H32" s="63">
        <v>0</v>
      </c>
      <c r="I32" s="63">
        <v>26.134699999999956</v>
      </c>
      <c r="J32" s="63">
        <v>-18.514299999999984</v>
      </c>
      <c r="K32" s="63">
        <v>2413.4043000000001</v>
      </c>
      <c r="L32" s="8"/>
      <c r="M32" s="24">
        <f t="shared" si="11"/>
        <v>0</v>
      </c>
      <c r="N32" s="51">
        <f t="shared" si="6"/>
        <v>2413.4043000000001</v>
      </c>
      <c r="O32" s="40">
        <f t="shared" si="2"/>
        <v>6.7890719584228671</v>
      </c>
      <c r="Q32"/>
      <c r="R32"/>
      <c r="S32"/>
      <c r="T32"/>
      <c r="U32"/>
      <c r="V32"/>
      <c r="W32"/>
      <c r="X32"/>
      <c r="Y32"/>
      <c r="Z32"/>
    </row>
    <row r="33" spans="1:26" ht="14.5" x14ac:dyDescent="0.35">
      <c r="A33" s="1"/>
      <c r="B33" s="1"/>
      <c r="C33" s="2" t="s">
        <v>84</v>
      </c>
      <c r="D33" s="61">
        <v>2090.9756000000002</v>
      </c>
      <c r="E33" s="61">
        <v>507.34530000000001</v>
      </c>
      <c r="F33" s="61">
        <v>373.67919999999998</v>
      </c>
      <c r="G33" s="61">
        <v>133.6661</v>
      </c>
      <c r="H33" s="61">
        <v>0</v>
      </c>
      <c r="I33" s="61">
        <v>24.167299999999962</v>
      </c>
      <c r="J33" s="61">
        <v>-32.095399999999984</v>
      </c>
      <c r="K33" s="61">
        <v>2216.7136</v>
      </c>
      <c r="L33" s="8"/>
      <c r="M33" s="24">
        <f t="shared" ref="M33:M39" si="12">K33-N33</f>
        <v>0</v>
      </c>
      <c r="N33" s="51">
        <f t="shared" ref="N33:N39" si="13">D33+E33-F33+H33+I33+J33</f>
        <v>2216.7136</v>
      </c>
      <c r="O33" s="40">
        <f t="shared" ref="O33:O39" si="14">(K33-D33)/D33*100</f>
        <v>6.0133652444342163</v>
      </c>
      <c r="Q33"/>
      <c r="R33"/>
      <c r="S33"/>
      <c r="T33"/>
      <c r="U33"/>
      <c r="V33"/>
      <c r="W33"/>
      <c r="X33"/>
      <c r="Y33"/>
      <c r="Z33"/>
    </row>
    <row r="34" spans="1:26" ht="14.5" x14ac:dyDescent="0.35">
      <c r="A34" s="1"/>
      <c r="B34" s="1"/>
      <c r="C34" s="2" t="s">
        <v>86</v>
      </c>
      <c r="D34" s="61">
        <v>88.057300000000012</v>
      </c>
      <c r="E34" s="61">
        <v>0.45320000000000005</v>
      </c>
      <c r="F34" s="61">
        <v>0.34749999999999998</v>
      </c>
      <c r="G34" s="61">
        <v>0.10570000000000004</v>
      </c>
      <c r="H34" s="61">
        <v>0</v>
      </c>
      <c r="I34" s="61">
        <v>1.0462999999999933</v>
      </c>
      <c r="J34" s="61">
        <v>7.0700000000000013E-2</v>
      </c>
      <c r="K34" s="61">
        <v>89.28</v>
      </c>
      <c r="M34" s="24">
        <f t="shared" si="12"/>
        <v>0</v>
      </c>
      <c r="N34" s="51">
        <f t="shared" si="13"/>
        <v>89.28</v>
      </c>
      <c r="O34" s="40">
        <f t="shared" si="14"/>
        <v>1.3885276973061733</v>
      </c>
      <c r="Q34"/>
      <c r="R34"/>
      <c r="S34"/>
      <c r="T34"/>
      <c r="U34"/>
      <c r="V34"/>
      <c r="W34"/>
      <c r="X34"/>
      <c r="Y34"/>
      <c r="Z34"/>
    </row>
    <row r="35" spans="1:26" ht="14.5" x14ac:dyDescent="0.35">
      <c r="A35" s="1"/>
      <c r="B35" s="1"/>
      <c r="C35" s="2" t="s">
        <v>87</v>
      </c>
      <c r="D35" s="61">
        <v>38.818099999999994</v>
      </c>
      <c r="E35" s="61">
        <v>0</v>
      </c>
      <c r="F35" s="61">
        <v>1.8317999999999999</v>
      </c>
      <c r="G35" s="61">
        <v>-1.8317999999999999</v>
      </c>
      <c r="H35" s="61">
        <v>0</v>
      </c>
      <c r="I35" s="61">
        <v>0.51340000000000019</v>
      </c>
      <c r="J35" s="61">
        <v>-0.45040000000000002</v>
      </c>
      <c r="K35" s="61">
        <v>37.049300000000002</v>
      </c>
      <c r="M35" s="24">
        <f t="shared" si="12"/>
        <v>0</v>
      </c>
      <c r="N35" s="51">
        <f t="shared" si="13"/>
        <v>37.049299999999988</v>
      </c>
      <c r="O35" s="40">
        <f t="shared" si="14"/>
        <v>-4.5566372388138312</v>
      </c>
      <c r="Q35"/>
      <c r="R35"/>
      <c r="S35"/>
      <c r="T35"/>
      <c r="U35"/>
      <c r="V35"/>
      <c r="W35"/>
      <c r="X35"/>
      <c r="Y35"/>
      <c r="Z35"/>
    </row>
    <row r="36" spans="1:26" ht="14.5" x14ac:dyDescent="0.35">
      <c r="A36" s="1"/>
      <c r="B36" s="1"/>
      <c r="C36" s="2" t="s">
        <v>89</v>
      </c>
      <c r="D36" s="61">
        <v>20</v>
      </c>
      <c r="E36" s="61">
        <v>0</v>
      </c>
      <c r="F36" s="61">
        <v>0</v>
      </c>
      <c r="G36" s="61">
        <v>0</v>
      </c>
      <c r="H36" s="61">
        <v>0</v>
      </c>
      <c r="I36" s="61">
        <v>0.23760000000000048</v>
      </c>
      <c r="J36" s="61">
        <v>-0.23760000000000001</v>
      </c>
      <c r="K36" s="61">
        <v>20</v>
      </c>
      <c r="L36" s="8"/>
      <c r="M36" s="24">
        <f t="shared" si="12"/>
        <v>0</v>
      </c>
      <c r="N36" s="51">
        <f t="shared" si="13"/>
        <v>20</v>
      </c>
      <c r="O36" s="40">
        <f t="shared" si="14"/>
        <v>0</v>
      </c>
      <c r="Q36"/>
      <c r="R36"/>
      <c r="S36"/>
      <c r="T36"/>
      <c r="U36"/>
      <c r="V36"/>
      <c r="W36"/>
      <c r="X36"/>
      <c r="Y36"/>
      <c r="Z36"/>
    </row>
    <row r="37" spans="1:26" ht="14.5" x14ac:dyDescent="0.35">
      <c r="A37" s="1"/>
      <c r="B37" s="1"/>
      <c r="C37" s="2" t="s">
        <v>85</v>
      </c>
      <c r="D37" s="61">
        <v>18.737400000000001</v>
      </c>
      <c r="E37" s="61">
        <v>13.7742</v>
      </c>
      <c r="F37" s="61">
        <v>1.8868</v>
      </c>
      <c r="G37" s="61">
        <v>11.8874</v>
      </c>
      <c r="H37" s="61">
        <v>0</v>
      </c>
      <c r="I37" s="61">
        <v>0.12869999999999734</v>
      </c>
      <c r="J37" s="61">
        <v>9</v>
      </c>
      <c r="K37" s="61">
        <v>39.753499999999995</v>
      </c>
      <c r="M37" s="24">
        <f t="shared" si="12"/>
        <v>0</v>
      </c>
      <c r="N37" s="51">
        <f t="shared" si="13"/>
        <v>39.753500000000003</v>
      </c>
      <c r="O37" s="40">
        <f t="shared" si="14"/>
        <v>112.16123901928758</v>
      </c>
      <c r="Q37"/>
      <c r="R37"/>
      <c r="S37"/>
      <c r="T37"/>
      <c r="U37"/>
      <c r="V37"/>
      <c r="W37"/>
      <c r="X37"/>
      <c r="Y37"/>
      <c r="Z37"/>
    </row>
    <row r="38" spans="1:26" ht="14.5" x14ac:dyDescent="0.35">
      <c r="A38" s="1"/>
      <c r="B38" s="1"/>
      <c r="C38" s="2" t="s">
        <v>322</v>
      </c>
      <c r="D38" s="61">
        <v>1.7374000000000001</v>
      </c>
      <c r="E38" s="61">
        <v>1.9834000000000001</v>
      </c>
      <c r="F38" s="61">
        <v>0</v>
      </c>
      <c r="G38" s="61">
        <v>1.9834000000000001</v>
      </c>
      <c r="H38" s="61">
        <v>0</v>
      </c>
      <c r="I38" s="61">
        <v>2.1699999999999164E-2</v>
      </c>
      <c r="J38" s="61">
        <v>4.8144</v>
      </c>
      <c r="K38" s="61">
        <v>8.5568999999999988</v>
      </c>
      <c r="M38" s="24">
        <f t="shared" si="12"/>
        <v>0</v>
      </c>
      <c r="N38" s="51">
        <f t="shared" si="13"/>
        <v>8.5568999999999988</v>
      </c>
      <c r="O38" s="40">
        <f t="shared" si="14"/>
        <v>392.51179924024393</v>
      </c>
      <c r="Q38"/>
      <c r="R38"/>
      <c r="S38"/>
      <c r="T38"/>
      <c r="U38"/>
      <c r="V38"/>
      <c r="W38"/>
      <c r="X38"/>
      <c r="Y38"/>
      <c r="Z38"/>
    </row>
    <row r="39" spans="1:26" ht="14.5" x14ac:dyDescent="0.35">
      <c r="A39" s="1"/>
      <c r="B39" s="1"/>
      <c r="C39" s="2" t="s">
        <v>90</v>
      </c>
      <c r="D39" s="61">
        <v>1.6473</v>
      </c>
      <c r="E39" s="61">
        <v>0</v>
      </c>
      <c r="F39" s="61">
        <v>0</v>
      </c>
      <c r="G39" s="61">
        <v>0</v>
      </c>
      <c r="H39" s="61">
        <v>0</v>
      </c>
      <c r="I39" s="61">
        <v>1.9700000000000273E-2</v>
      </c>
      <c r="J39" s="61">
        <v>0.38400000000000001</v>
      </c>
      <c r="K39" s="61">
        <v>2.0510000000000002</v>
      </c>
      <c r="M39" s="24">
        <f t="shared" si="12"/>
        <v>0</v>
      </c>
      <c r="N39" s="51">
        <f t="shared" si="13"/>
        <v>2.0510000000000002</v>
      </c>
      <c r="O39" s="40">
        <f t="shared" si="14"/>
        <v>24.50676865173315</v>
      </c>
      <c r="Q39"/>
      <c r="R39"/>
      <c r="S39"/>
      <c r="T39"/>
      <c r="U39"/>
      <c r="V39"/>
      <c r="W39"/>
      <c r="X39"/>
      <c r="Y39"/>
      <c r="Z39"/>
    </row>
    <row r="40" spans="1:26" ht="14.5" x14ac:dyDescent="0.35">
      <c r="A40" s="1"/>
      <c r="B40" s="1"/>
      <c r="C40" s="2" t="s">
        <v>75</v>
      </c>
      <c r="D40" s="61">
        <v>0</v>
      </c>
      <c r="E40" s="61">
        <v>0</v>
      </c>
      <c r="F40" s="61">
        <v>0</v>
      </c>
      <c r="G40" s="61">
        <v>0</v>
      </c>
      <c r="H40" s="61">
        <v>0</v>
      </c>
      <c r="I40" s="61">
        <v>0</v>
      </c>
      <c r="J40" s="61">
        <v>0</v>
      </c>
      <c r="K40" s="61">
        <v>0</v>
      </c>
      <c r="M40" s="24">
        <f t="shared" si="11"/>
        <v>0</v>
      </c>
      <c r="N40" s="51">
        <f t="shared" si="6"/>
        <v>0</v>
      </c>
      <c r="O40" s="40" t="e">
        <f t="shared" si="2"/>
        <v>#DIV/0!</v>
      </c>
      <c r="Q40"/>
      <c r="R40"/>
      <c r="S40"/>
      <c r="T40"/>
      <c r="U40"/>
      <c r="V40"/>
      <c r="W40"/>
      <c r="X40"/>
      <c r="Y40"/>
      <c r="Z40"/>
    </row>
    <row r="41" spans="1:26" ht="14.5" x14ac:dyDescent="0.35">
      <c r="A41" s="1"/>
      <c r="B41" s="1"/>
      <c r="C41" s="2"/>
      <c r="D41" s="61"/>
      <c r="E41" s="61"/>
      <c r="F41" s="61"/>
      <c r="G41" s="61"/>
      <c r="H41" s="61"/>
      <c r="I41" s="61"/>
      <c r="J41" s="61"/>
      <c r="K41" s="61"/>
      <c r="N41" s="51"/>
      <c r="O41" s="40"/>
      <c r="Q41"/>
      <c r="R41"/>
      <c r="S41"/>
      <c r="T41"/>
      <c r="U41"/>
      <c r="V41"/>
      <c r="W41"/>
      <c r="X41"/>
      <c r="Y41"/>
      <c r="Z41"/>
    </row>
    <row r="42" spans="1:26" ht="14.5" x14ac:dyDescent="0.35">
      <c r="A42" s="1"/>
      <c r="B42" s="47" t="s">
        <v>91</v>
      </c>
      <c r="C42" s="2"/>
      <c r="D42" s="63">
        <v>1550.8658</v>
      </c>
      <c r="E42" s="63">
        <v>499.11869999999999</v>
      </c>
      <c r="F42" s="63">
        <v>383.05419999999998</v>
      </c>
      <c r="G42" s="63">
        <v>116.06440000000003</v>
      </c>
      <c r="H42" s="63">
        <v>0</v>
      </c>
      <c r="I42" s="63">
        <v>17.241100000000035</v>
      </c>
      <c r="J42" s="63">
        <v>26.211700000000011</v>
      </c>
      <c r="K42" s="63">
        <v>1710.3830000000003</v>
      </c>
      <c r="M42" s="24">
        <f t="shared" ref="M42:M53" si="15">K42-N42</f>
        <v>-9.9999999747524271E-5</v>
      </c>
      <c r="N42" s="51">
        <f t="shared" si="6"/>
        <v>1710.3831</v>
      </c>
      <c r="O42" s="40">
        <f t="shared" si="2"/>
        <v>10.285686872455388</v>
      </c>
      <c r="Q42"/>
      <c r="R42"/>
      <c r="S42"/>
      <c r="T42"/>
      <c r="U42"/>
      <c r="V42"/>
      <c r="W42"/>
      <c r="X42"/>
      <c r="Y42"/>
      <c r="Z42"/>
    </row>
    <row r="43" spans="1:26" ht="14.5" x14ac:dyDescent="0.35">
      <c r="A43" s="1"/>
      <c r="B43" s="1"/>
      <c r="C43" s="2" t="s">
        <v>93</v>
      </c>
      <c r="D43" s="61">
        <v>816.94389999999987</v>
      </c>
      <c r="E43" s="61">
        <v>335.51350000000002</v>
      </c>
      <c r="F43" s="61">
        <v>252.12769999999995</v>
      </c>
      <c r="G43" s="61">
        <v>83.385800000000003</v>
      </c>
      <c r="H43" s="61">
        <v>0</v>
      </c>
      <c r="I43" s="61">
        <v>9.0247000000000259</v>
      </c>
      <c r="J43" s="61">
        <v>43.263900000000007</v>
      </c>
      <c r="K43" s="61">
        <v>952.61830000000009</v>
      </c>
      <c r="M43" s="24">
        <f t="shared" ref="M43:M52" si="16">K43-N43</f>
        <v>0</v>
      </c>
      <c r="N43" s="51">
        <f t="shared" ref="N43:N52" si="17">D43+E43-F43+H43+I43+J43</f>
        <v>952.61829999999986</v>
      </c>
      <c r="O43" s="40">
        <f t="shared" ref="O43:O52" si="18">(K43-D43)/D43*100</f>
        <v>16.607554080518899</v>
      </c>
      <c r="Q43"/>
      <c r="R43"/>
      <c r="S43"/>
      <c r="T43"/>
      <c r="U43"/>
      <c r="V43"/>
      <c r="W43"/>
      <c r="X43"/>
      <c r="Y43"/>
      <c r="Z43"/>
    </row>
    <row r="44" spans="1:26" ht="14.5" x14ac:dyDescent="0.35">
      <c r="A44" s="1"/>
      <c r="B44" s="1"/>
      <c r="C44" s="2" t="s">
        <v>290</v>
      </c>
      <c r="D44" s="61">
        <v>184.93349999999995</v>
      </c>
      <c r="E44" s="61">
        <v>1.6065</v>
      </c>
      <c r="F44" s="61">
        <v>0.17760000000000001</v>
      </c>
      <c r="G44" s="61">
        <v>1.4289000000000001</v>
      </c>
      <c r="H44" s="61">
        <v>0</v>
      </c>
      <c r="I44" s="61">
        <v>2.166700000000005</v>
      </c>
      <c r="J44" s="61">
        <v>1.0240999999999998</v>
      </c>
      <c r="K44" s="61">
        <v>189.5532</v>
      </c>
      <c r="M44" s="24">
        <f t="shared" si="16"/>
        <v>0</v>
      </c>
      <c r="N44" s="51">
        <f t="shared" si="17"/>
        <v>189.55319999999995</v>
      </c>
      <c r="O44" s="40">
        <f t="shared" si="18"/>
        <v>2.4980330767546457</v>
      </c>
      <c r="Q44"/>
      <c r="R44"/>
      <c r="S44"/>
      <c r="T44"/>
      <c r="U44"/>
      <c r="V44"/>
      <c r="W44"/>
      <c r="X44"/>
      <c r="Y44"/>
      <c r="Z44"/>
    </row>
    <row r="45" spans="1:26" ht="14.5" x14ac:dyDescent="0.35">
      <c r="A45" s="1"/>
      <c r="B45" s="1"/>
      <c r="C45" s="2" t="s">
        <v>92</v>
      </c>
      <c r="D45" s="61">
        <v>178.33410000000001</v>
      </c>
      <c r="E45" s="61">
        <v>5.9900000000000002E-2</v>
      </c>
      <c r="F45" s="61">
        <v>0.435</v>
      </c>
      <c r="G45" s="61">
        <v>-0.37509999999999999</v>
      </c>
      <c r="H45" s="61">
        <v>0</v>
      </c>
      <c r="I45" s="61">
        <v>2.1201000000000061</v>
      </c>
      <c r="J45" s="61">
        <v>7.1037999999999997</v>
      </c>
      <c r="K45" s="61">
        <v>187.18290000000005</v>
      </c>
      <c r="M45" s="24">
        <f t="shared" si="16"/>
        <v>0</v>
      </c>
      <c r="N45" s="51">
        <f t="shared" si="17"/>
        <v>187.18290000000002</v>
      </c>
      <c r="O45" s="40">
        <f t="shared" si="18"/>
        <v>4.9619225936038251</v>
      </c>
      <c r="Q45"/>
      <c r="R45"/>
      <c r="S45"/>
      <c r="T45"/>
      <c r="U45"/>
      <c r="V45"/>
      <c r="W45"/>
      <c r="X45"/>
      <c r="Y45"/>
      <c r="Z45"/>
    </row>
    <row r="46" spans="1:26" ht="14.5" x14ac:dyDescent="0.35">
      <c r="A46" s="1"/>
      <c r="B46" s="1"/>
      <c r="C46" s="2" t="s">
        <v>141</v>
      </c>
      <c r="D46" s="61">
        <v>127.188</v>
      </c>
      <c r="E46" s="61">
        <v>2.6315</v>
      </c>
      <c r="F46" s="61">
        <v>3.9500999999999999</v>
      </c>
      <c r="G46" s="61">
        <v>-1.3185999999999998</v>
      </c>
      <c r="H46" s="61">
        <v>0</v>
      </c>
      <c r="I46" s="61">
        <v>1.4802999999999964</v>
      </c>
      <c r="J46" s="61">
        <v>-5.3154000000000003</v>
      </c>
      <c r="K46" s="61">
        <v>122.0343</v>
      </c>
      <c r="M46" s="24">
        <f t="shared" si="16"/>
        <v>0</v>
      </c>
      <c r="N46" s="51">
        <f t="shared" si="17"/>
        <v>122.0343</v>
      </c>
      <c r="O46" s="40">
        <f t="shared" si="18"/>
        <v>-4.0520332106802535</v>
      </c>
      <c r="Q46"/>
      <c r="R46"/>
      <c r="S46"/>
      <c r="T46"/>
      <c r="U46"/>
      <c r="V46"/>
      <c r="W46"/>
      <c r="X46"/>
      <c r="Y46"/>
      <c r="Z46"/>
    </row>
    <row r="47" spans="1:26" ht="14.5" x14ac:dyDescent="0.35">
      <c r="A47" s="1"/>
      <c r="B47" s="1"/>
      <c r="C47" s="2" t="s">
        <v>133</v>
      </c>
      <c r="D47" s="61">
        <v>101.578</v>
      </c>
      <c r="E47" s="61">
        <v>14.3323</v>
      </c>
      <c r="F47" s="61">
        <v>7.0341999999999993</v>
      </c>
      <c r="G47" s="61">
        <v>7.2981000000000007</v>
      </c>
      <c r="H47" s="61">
        <v>0</v>
      </c>
      <c r="I47" s="61">
        <v>0.78310000000000557</v>
      </c>
      <c r="J47" s="61">
        <v>2.2250999999999999</v>
      </c>
      <c r="K47" s="61">
        <v>111.88430000000002</v>
      </c>
      <c r="M47" s="24">
        <f t="shared" si="16"/>
        <v>0</v>
      </c>
      <c r="N47" s="51">
        <f t="shared" si="17"/>
        <v>111.88430000000001</v>
      </c>
      <c r="O47" s="40">
        <f t="shared" si="18"/>
        <v>10.146193073303294</v>
      </c>
      <c r="Q47"/>
      <c r="R47"/>
      <c r="S47"/>
      <c r="T47"/>
      <c r="U47"/>
      <c r="V47"/>
      <c r="W47"/>
      <c r="X47"/>
      <c r="Y47"/>
      <c r="Z47"/>
    </row>
    <row r="48" spans="1:26" ht="14.5" x14ac:dyDescent="0.35">
      <c r="A48" s="1"/>
      <c r="B48" s="1"/>
      <c r="C48" s="2" t="s">
        <v>95</v>
      </c>
      <c r="D48" s="61">
        <v>65.29010000000001</v>
      </c>
      <c r="E48" s="61">
        <v>102.28790000000001</v>
      </c>
      <c r="F48" s="61">
        <v>28.826600000000003</v>
      </c>
      <c r="G48" s="61">
        <v>73.461200000000019</v>
      </c>
      <c r="H48" s="61">
        <v>0</v>
      </c>
      <c r="I48" s="61">
        <v>0.78449999999999454</v>
      </c>
      <c r="J48" s="61">
        <v>-16.336099999999995</v>
      </c>
      <c r="K48" s="61">
        <v>123.19969999999998</v>
      </c>
      <c r="M48" s="24">
        <f t="shared" si="16"/>
        <v>-1.0000000006016307E-4</v>
      </c>
      <c r="N48" s="51">
        <f t="shared" si="17"/>
        <v>123.19980000000004</v>
      </c>
      <c r="O48" s="40">
        <f t="shared" si="18"/>
        <v>88.695835969005969</v>
      </c>
      <c r="Q48"/>
      <c r="R48"/>
      <c r="S48"/>
      <c r="T48"/>
      <c r="U48"/>
      <c r="V48"/>
      <c r="W48"/>
      <c r="X48"/>
      <c r="Y48"/>
      <c r="Z48"/>
    </row>
    <row r="49" spans="1:35" ht="14.5" x14ac:dyDescent="0.35">
      <c r="A49" s="1"/>
      <c r="B49" s="1"/>
      <c r="C49" s="2" t="s">
        <v>323</v>
      </c>
      <c r="D49" s="61">
        <v>30.127799999999997</v>
      </c>
      <c r="E49" s="61">
        <v>4.5249000000000006</v>
      </c>
      <c r="F49" s="61">
        <v>16.314900000000002</v>
      </c>
      <c r="G49" s="61">
        <v>-11.790000000000001</v>
      </c>
      <c r="H49" s="61">
        <v>0</v>
      </c>
      <c r="I49" s="61">
        <v>0.3541000000000038</v>
      </c>
      <c r="J49" s="61">
        <v>-12.9956</v>
      </c>
      <c r="K49" s="61">
        <v>5.696299999999999</v>
      </c>
      <c r="M49" s="24">
        <f t="shared" si="16"/>
        <v>0</v>
      </c>
      <c r="N49" s="51">
        <f t="shared" si="17"/>
        <v>5.6962999999999973</v>
      </c>
      <c r="O49" s="40">
        <f t="shared" si="18"/>
        <v>-81.092877674440217</v>
      </c>
      <c r="Q49"/>
      <c r="R49"/>
      <c r="S49"/>
      <c r="T49"/>
      <c r="U49"/>
      <c r="V49"/>
      <c r="W49"/>
      <c r="X49"/>
      <c r="Y49"/>
      <c r="Z49"/>
    </row>
    <row r="50" spans="1:35" ht="14.5" x14ac:dyDescent="0.35">
      <c r="A50" s="1"/>
      <c r="B50" s="1"/>
      <c r="C50" s="2" t="s">
        <v>276</v>
      </c>
      <c r="D50" s="61">
        <v>25.355600000000003</v>
      </c>
      <c r="E50" s="61">
        <v>37.6282</v>
      </c>
      <c r="F50" s="61">
        <v>62.209599999999995</v>
      </c>
      <c r="G50" s="61">
        <v>-24.581399999999999</v>
      </c>
      <c r="H50" s="61">
        <v>0</v>
      </c>
      <c r="I50" s="61">
        <v>0.27709999999999735</v>
      </c>
      <c r="J50" s="61">
        <v>0.48099999999999998</v>
      </c>
      <c r="K50" s="61">
        <v>1.5323</v>
      </c>
      <c r="M50" s="24">
        <f t="shared" si="16"/>
        <v>-4.6629367034256575E-15</v>
      </c>
      <c r="N50" s="51">
        <f t="shared" si="17"/>
        <v>1.5323000000000047</v>
      </c>
      <c r="O50" s="40">
        <f t="shared" si="18"/>
        <v>-93.956759059142755</v>
      </c>
      <c r="Q50"/>
      <c r="R50"/>
      <c r="S50"/>
      <c r="T50"/>
      <c r="U50"/>
      <c r="V50"/>
      <c r="W50"/>
      <c r="X50"/>
      <c r="Y50"/>
      <c r="Z50"/>
    </row>
    <row r="51" spans="1:35" ht="14.5" x14ac:dyDescent="0.35">
      <c r="A51" s="1"/>
      <c r="B51" s="1"/>
      <c r="C51" s="2" t="s">
        <v>94</v>
      </c>
      <c r="D51" s="61">
        <v>9.2721</v>
      </c>
      <c r="E51" s="61">
        <v>0.53400000000000003</v>
      </c>
      <c r="F51" s="61">
        <v>0.57140000000000002</v>
      </c>
      <c r="G51" s="61">
        <v>-3.7399999999999989E-2</v>
      </c>
      <c r="H51" s="61">
        <v>0</v>
      </c>
      <c r="I51" s="61">
        <v>0.11080000000000029</v>
      </c>
      <c r="J51" s="61">
        <v>3.1951000000000001</v>
      </c>
      <c r="K51" s="61">
        <v>12.5406</v>
      </c>
      <c r="M51" s="24">
        <f t="shared" si="16"/>
        <v>0</v>
      </c>
      <c r="N51" s="51">
        <f t="shared" si="17"/>
        <v>12.540600000000001</v>
      </c>
      <c r="O51" s="40">
        <f t="shared" si="18"/>
        <v>35.250914032419836</v>
      </c>
      <c r="Q51"/>
      <c r="R51"/>
      <c r="S51"/>
      <c r="T51"/>
      <c r="U51"/>
      <c r="V51"/>
      <c r="W51"/>
      <c r="X51"/>
      <c r="Y51"/>
      <c r="Z51"/>
    </row>
    <row r="52" spans="1:35" ht="14.5" x14ac:dyDescent="0.35">
      <c r="A52" s="1"/>
      <c r="B52" s="43"/>
      <c r="C52" s="2" t="s">
        <v>301</v>
      </c>
      <c r="D52" s="61">
        <v>4.1013000000000002</v>
      </c>
      <c r="E52" s="61">
        <v>0</v>
      </c>
      <c r="F52" s="61">
        <v>0</v>
      </c>
      <c r="G52" s="61">
        <v>0</v>
      </c>
      <c r="H52" s="61">
        <v>0</v>
      </c>
      <c r="I52" s="61">
        <v>4.8599999999999755E-2</v>
      </c>
      <c r="J52" s="61">
        <v>-1.9069</v>
      </c>
      <c r="K52" s="61">
        <v>2.2429999999999999</v>
      </c>
      <c r="M52" s="24">
        <f t="shared" si="16"/>
        <v>0</v>
      </c>
      <c r="N52" s="51">
        <f t="shared" si="17"/>
        <v>2.2429999999999994</v>
      </c>
      <c r="O52" s="40">
        <f t="shared" si="18"/>
        <v>-45.310023651037476</v>
      </c>
      <c r="Q52"/>
      <c r="R52"/>
      <c r="S52"/>
      <c r="T52"/>
      <c r="U52"/>
      <c r="V52"/>
      <c r="W52"/>
      <c r="X52"/>
      <c r="Y52"/>
      <c r="Z52"/>
    </row>
    <row r="53" spans="1:35" ht="14.5" x14ac:dyDescent="0.35">
      <c r="A53" s="1"/>
      <c r="B53" s="1"/>
      <c r="C53" s="2" t="s">
        <v>75</v>
      </c>
      <c r="D53" s="61">
        <v>7.7414000000000005</v>
      </c>
      <c r="E53" s="61">
        <v>0</v>
      </c>
      <c r="F53" s="61">
        <v>11.4071</v>
      </c>
      <c r="G53" s="61">
        <v>-11.4071</v>
      </c>
      <c r="H53" s="61">
        <v>0</v>
      </c>
      <c r="I53" s="61">
        <v>9.1099999999999681E-2</v>
      </c>
      <c r="J53" s="61">
        <v>5.4726999999999997</v>
      </c>
      <c r="K53" s="61">
        <v>1.8980999999999997</v>
      </c>
      <c r="M53" s="24">
        <f t="shared" si="15"/>
        <v>0</v>
      </c>
      <c r="N53" s="51">
        <f t="shared" si="6"/>
        <v>1.8980999999999999</v>
      </c>
      <c r="O53" s="40">
        <f t="shared" si="2"/>
        <v>-75.481179114888789</v>
      </c>
      <c r="Q53"/>
      <c r="R53"/>
      <c r="S53"/>
      <c r="T53"/>
      <c r="U53"/>
      <c r="V53"/>
      <c r="W53"/>
      <c r="X53"/>
      <c r="Y53"/>
      <c r="Z53"/>
    </row>
    <row r="54" spans="1:35" ht="11.25" customHeight="1" x14ac:dyDescent="0.35">
      <c r="A54" s="1"/>
      <c r="B54" s="1"/>
      <c r="C54" s="2"/>
      <c r="D54" s="61"/>
      <c r="E54" s="61"/>
      <c r="F54" s="61"/>
      <c r="G54" s="61"/>
      <c r="H54" s="61"/>
      <c r="I54" s="61"/>
      <c r="J54" s="61"/>
      <c r="K54" s="61"/>
      <c r="N54" s="51"/>
      <c r="O54" s="40"/>
      <c r="Q54"/>
      <c r="R54"/>
      <c r="S54"/>
      <c r="T54"/>
      <c r="U54"/>
      <c r="V54"/>
      <c r="W54"/>
      <c r="X54"/>
      <c r="Y54"/>
      <c r="Z54"/>
    </row>
    <row r="55" spans="1:35" ht="14.5" x14ac:dyDescent="0.35">
      <c r="A55" s="1"/>
      <c r="B55" s="47" t="s">
        <v>269</v>
      </c>
      <c r="D55" s="63">
        <v>520.57600000000002</v>
      </c>
      <c r="E55" s="63">
        <v>102.10029999999999</v>
      </c>
      <c r="F55" s="63">
        <v>190.40539999999996</v>
      </c>
      <c r="G55" s="63">
        <v>-88.305000000000007</v>
      </c>
      <c r="H55" s="63">
        <v>0</v>
      </c>
      <c r="I55" s="63">
        <v>5.1839000000000022</v>
      </c>
      <c r="J55" s="63">
        <v>-95.86160000000001</v>
      </c>
      <c r="K55" s="63">
        <v>341.59330000000023</v>
      </c>
      <c r="M55" s="24">
        <f>K55-N55</f>
        <v>1.0000000025911504E-4</v>
      </c>
      <c r="N55" s="51">
        <f t="shared" si="6"/>
        <v>341.59319999999997</v>
      </c>
      <c r="O55" s="40">
        <f t="shared" si="2"/>
        <v>-34.381665693385749</v>
      </c>
      <c r="Q55"/>
      <c r="R55"/>
      <c r="S55"/>
      <c r="T55"/>
      <c r="U55"/>
      <c r="V55"/>
      <c r="W55"/>
      <c r="X55"/>
      <c r="Y55"/>
      <c r="Z55"/>
      <c r="AI55" s="10">
        <f t="shared" ref="AI55" si="19">SUM(Z52:Z60)</f>
        <v>0</v>
      </c>
    </row>
    <row r="56" spans="1:35" ht="12.75" customHeight="1" x14ac:dyDescent="0.35">
      <c r="A56" s="2"/>
      <c r="B56" s="402" t="s">
        <v>61</v>
      </c>
      <c r="C56" s="402"/>
      <c r="D56" s="101">
        <v>5799.5875999999998</v>
      </c>
      <c r="E56" s="101">
        <v>1402.6064999999999</v>
      </c>
      <c r="F56" s="146">
        <v>1390.6549999999997</v>
      </c>
      <c r="G56" s="101">
        <v>11.951700000000073</v>
      </c>
      <c r="H56" s="101">
        <v>6.8000000000000005E-2</v>
      </c>
      <c r="I56" s="101">
        <v>66.071900000000014</v>
      </c>
      <c r="J56" s="101">
        <v>-121.36629999999998</v>
      </c>
      <c r="K56" s="101">
        <v>5756.3129000000008</v>
      </c>
      <c r="M56" s="24">
        <f>K56-N56</f>
        <v>2.0000000040454324E-4</v>
      </c>
      <c r="N56" s="51">
        <f t="shared" si="6"/>
        <v>5756.3127000000004</v>
      </c>
      <c r="O56" s="40">
        <f t="shared" si="2"/>
        <v>-0.74616857239985535</v>
      </c>
      <c r="Q56"/>
      <c r="R56"/>
      <c r="S56"/>
      <c r="T56"/>
      <c r="U56"/>
      <c r="V56"/>
      <c r="W56"/>
      <c r="X56"/>
      <c r="Y56"/>
      <c r="Z56"/>
    </row>
    <row r="57" spans="1:35" ht="12" customHeight="1" x14ac:dyDescent="0.35">
      <c r="A57" s="43" t="s">
        <v>277</v>
      </c>
      <c r="C57" s="389" t="s">
        <v>328</v>
      </c>
      <c r="D57" s="387"/>
      <c r="E57" s="387"/>
      <c r="F57" s="387"/>
      <c r="G57" s="387"/>
      <c r="H57" s="387"/>
      <c r="I57" s="387"/>
      <c r="J57" s="387"/>
      <c r="K57" s="387"/>
      <c r="Q57"/>
      <c r="R57"/>
      <c r="S57"/>
      <c r="T57"/>
      <c r="U57"/>
      <c r="V57"/>
      <c r="W57"/>
      <c r="X57"/>
      <c r="Y57"/>
      <c r="Z57"/>
    </row>
    <row r="58" spans="1:35" ht="11.25" customHeight="1" x14ac:dyDescent="0.35">
      <c r="B58" s="32"/>
      <c r="C58" s="390">
        <v>12</v>
      </c>
      <c r="D58" s="390"/>
      <c r="E58" s="390"/>
      <c r="F58" s="390"/>
      <c r="G58" s="390"/>
      <c r="H58" s="390"/>
      <c r="I58" s="390"/>
      <c r="J58" s="390"/>
      <c r="K58" s="390"/>
      <c r="Q58"/>
      <c r="R58"/>
      <c r="S58"/>
      <c r="T58"/>
      <c r="U58"/>
      <c r="V58"/>
      <c r="W58"/>
      <c r="X58"/>
      <c r="Y58"/>
      <c r="Z58"/>
    </row>
    <row r="59" spans="1:35" ht="14.5" x14ac:dyDescent="0.35">
      <c r="D59" s="8"/>
      <c r="E59" s="8"/>
      <c r="F59" s="8"/>
      <c r="G59" s="8"/>
      <c r="H59" s="8"/>
      <c r="I59" s="8"/>
      <c r="J59" s="8"/>
      <c r="K59" s="8"/>
      <c r="Q59"/>
      <c r="R59"/>
      <c r="S59"/>
      <c r="T59"/>
      <c r="U59"/>
      <c r="V59"/>
      <c r="W59"/>
      <c r="X59"/>
      <c r="Y59"/>
      <c r="Z59"/>
    </row>
    <row r="60" spans="1:35" ht="14.5" x14ac:dyDescent="0.35">
      <c r="D60" s="8"/>
      <c r="E60" s="8"/>
      <c r="F60" s="8"/>
      <c r="G60" s="8"/>
      <c r="I60" s="8"/>
      <c r="J60" s="8"/>
      <c r="K60" s="8"/>
      <c r="L60" s="8"/>
      <c r="Q60"/>
      <c r="R60"/>
      <c r="S60"/>
      <c r="T60"/>
      <c r="U60"/>
      <c r="V60"/>
      <c r="W60"/>
      <c r="X60"/>
      <c r="Y60"/>
      <c r="Z60"/>
    </row>
    <row r="61" spans="1:35" ht="14.5" x14ac:dyDescent="0.35">
      <c r="D61" s="145"/>
      <c r="E61" s="145"/>
      <c r="F61" s="145"/>
      <c r="G61" s="145"/>
      <c r="H61" s="145"/>
      <c r="I61" s="145"/>
      <c r="J61" s="145"/>
      <c r="K61" s="145"/>
      <c r="Q61"/>
      <c r="R61"/>
      <c r="S61"/>
      <c r="T61"/>
      <c r="U61"/>
      <c r="V61"/>
      <c r="W61"/>
      <c r="X61"/>
      <c r="Y61"/>
      <c r="Z61"/>
    </row>
    <row r="62" spans="1:35" ht="14.5" x14ac:dyDescent="0.35">
      <c r="D62" s="8"/>
      <c r="E62" s="8"/>
      <c r="F62" s="8"/>
      <c r="G62" s="8"/>
      <c r="H62" s="8"/>
      <c r="I62" s="8"/>
      <c r="J62" s="8"/>
      <c r="K62" s="145"/>
      <c r="Q62"/>
      <c r="R62"/>
      <c r="S62"/>
      <c r="T62"/>
      <c r="U62"/>
      <c r="V62"/>
      <c r="W62"/>
      <c r="X62"/>
      <c r="Y62"/>
      <c r="Z62"/>
    </row>
    <row r="63" spans="1:35" ht="14.5" x14ac:dyDescent="0.35">
      <c r="E63" s="8"/>
      <c r="F63" s="8"/>
      <c r="G63" s="8"/>
      <c r="H63" s="8"/>
      <c r="I63" s="8"/>
      <c r="J63" s="8"/>
      <c r="K63" s="8"/>
      <c r="Q63"/>
      <c r="R63"/>
      <c r="S63"/>
      <c r="T63"/>
      <c r="U63"/>
      <c r="V63"/>
      <c r="W63"/>
      <c r="X63"/>
      <c r="Y63"/>
      <c r="Z63"/>
    </row>
    <row r="64" spans="1:35" ht="14.5" x14ac:dyDescent="0.35">
      <c r="D64" s="8"/>
      <c r="E64" s="8"/>
      <c r="F64" s="8"/>
      <c r="G64" s="8"/>
      <c r="H64" s="8"/>
      <c r="I64" s="8"/>
      <c r="J64" s="8"/>
      <c r="K64" s="8"/>
      <c r="Q64"/>
      <c r="R64"/>
      <c r="S64" s="150"/>
      <c r="T64" s="150"/>
      <c r="U64" s="150"/>
      <c r="V64" s="150"/>
      <c r="W64" s="150"/>
      <c r="X64" s="150"/>
      <c r="Y64" s="150"/>
      <c r="Z64" s="150"/>
    </row>
    <row r="65" spans="4:26" ht="14.5" x14ac:dyDescent="0.35">
      <c r="D65" s="8"/>
      <c r="E65" s="8"/>
      <c r="F65" s="8"/>
      <c r="G65" s="8"/>
      <c r="H65" s="8"/>
      <c r="I65" s="8"/>
      <c r="J65" s="8"/>
      <c r="K65" s="8"/>
      <c r="Q65"/>
      <c r="R65"/>
      <c r="S65"/>
      <c r="T65"/>
      <c r="U65"/>
      <c r="V65"/>
      <c r="W65"/>
      <c r="X65"/>
      <c r="Y65"/>
      <c r="Z65"/>
    </row>
    <row r="66" spans="4:26" ht="14.5" x14ac:dyDescent="0.35">
      <c r="D66" s="8"/>
      <c r="E66" s="8"/>
      <c r="F66" s="8"/>
      <c r="G66" s="8"/>
      <c r="H66" s="8"/>
      <c r="I66" s="8"/>
      <c r="J66" s="8"/>
      <c r="K66" s="8"/>
      <c r="Q66"/>
      <c r="R66"/>
      <c r="S66" s="147"/>
      <c r="T66" s="147"/>
      <c r="U66" s="147"/>
      <c r="V66" s="147"/>
      <c r="W66" s="147"/>
      <c r="X66" s="147"/>
      <c r="Y66" s="147"/>
      <c r="Z66" s="147"/>
    </row>
    <row r="67" spans="4:26" ht="14.5" x14ac:dyDescent="0.35">
      <c r="D67" s="8"/>
      <c r="E67" s="8"/>
      <c r="F67" s="8"/>
      <c r="G67" s="8"/>
      <c r="H67" s="8"/>
      <c r="I67" s="8"/>
      <c r="J67" s="8"/>
      <c r="Q67"/>
      <c r="R67"/>
      <c r="S67"/>
      <c r="T67"/>
      <c r="U67"/>
      <c r="V67"/>
      <c r="W67"/>
      <c r="X67"/>
      <c r="Y67"/>
      <c r="Z67"/>
    </row>
    <row r="68" spans="4:26" ht="14.5" x14ac:dyDescent="0.35">
      <c r="D68" s="8"/>
      <c r="E68" s="8"/>
      <c r="F68" s="8"/>
      <c r="G68" s="8"/>
      <c r="H68" s="8"/>
      <c r="I68" s="8"/>
      <c r="J68" s="8"/>
      <c r="K68" s="8"/>
      <c r="Q68"/>
      <c r="R68"/>
      <c r="S68"/>
      <c r="T68"/>
      <c r="U68"/>
      <c r="V68"/>
      <c r="W68"/>
      <c r="X68"/>
      <c r="Y68"/>
      <c r="Z68"/>
    </row>
    <row r="69" spans="4:26" ht="14.5" x14ac:dyDescent="0.35">
      <c r="D69" s="8"/>
      <c r="E69" s="8"/>
      <c r="F69" s="8"/>
      <c r="G69" s="8"/>
      <c r="H69" s="8"/>
      <c r="I69" s="8"/>
      <c r="J69" s="8"/>
      <c r="K69" s="8"/>
      <c r="Q69"/>
      <c r="R69"/>
      <c r="S69" s="147"/>
      <c r="T69"/>
      <c r="U69"/>
      <c r="V69"/>
      <c r="W69"/>
      <c r="X69"/>
      <c r="Y69"/>
      <c r="Z69"/>
    </row>
    <row r="70" spans="4:26" x14ac:dyDescent="0.3">
      <c r="D70" s="8"/>
      <c r="E70" s="8"/>
      <c r="F70" s="8"/>
      <c r="G70" s="8"/>
      <c r="H70" s="8"/>
      <c r="I70" s="8"/>
      <c r="J70" s="8"/>
      <c r="K70" s="8"/>
      <c r="S70" s="8"/>
      <c r="T70" s="8"/>
      <c r="U70" s="8"/>
      <c r="V70" s="8"/>
      <c r="W70" s="8"/>
      <c r="X70" s="8"/>
      <c r="Y70" s="8"/>
      <c r="Z70" s="8"/>
    </row>
    <row r="71" spans="4:26" x14ac:dyDescent="0.3">
      <c r="D71" s="8"/>
      <c r="E71" s="8"/>
      <c r="F71" s="8"/>
      <c r="G71" s="8"/>
      <c r="H71" s="8"/>
      <c r="I71" s="8"/>
      <c r="J71" s="8"/>
      <c r="K71" s="8"/>
    </row>
    <row r="72" spans="4:26" x14ac:dyDescent="0.3">
      <c r="D72" s="8"/>
      <c r="E72" s="8"/>
      <c r="F72" s="8"/>
      <c r="G72" s="8"/>
      <c r="H72" s="8"/>
      <c r="I72" s="8"/>
      <c r="J72" s="8"/>
      <c r="K72" s="8"/>
    </row>
    <row r="73" spans="4:26" x14ac:dyDescent="0.3">
      <c r="D73" s="8"/>
      <c r="E73" s="8"/>
      <c r="F73" s="8"/>
      <c r="G73" s="8"/>
      <c r="H73" s="8"/>
      <c r="I73" s="8"/>
      <c r="J73" s="8"/>
      <c r="K73" s="8"/>
    </row>
    <row r="74" spans="4:26" x14ac:dyDescent="0.3">
      <c r="D74" s="8"/>
      <c r="E74" s="8"/>
      <c r="F74" s="8"/>
      <c r="G74" s="8"/>
      <c r="H74" s="8"/>
      <c r="I74" s="8"/>
      <c r="J74" s="8"/>
      <c r="K74" s="8"/>
    </row>
    <row r="75" spans="4:26" x14ac:dyDescent="0.3">
      <c r="D75" s="8"/>
      <c r="E75" s="8"/>
      <c r="F75" s="8"/>
      <c r="G75" s="8"/>
      <c r="H75" s="8"/>
      <c r="I75" s="8"/>
      <c r="J75" s="8"/>
      <c r="K75" s="8"/>
    </row>
    <row r="76" spans="4:26" x14ac:dyDescent="0.3">
      <c r="D76" s="8"/>
      <c r="E76" s="8"/>
      <c r="F76" s="8"/>
      <c r="G76" s="8"/>
      <c r="H76" s="8"/>
      <c r="I76" s="8"/>
      <c r="J76" s="8"/>
      <c r="K76" s="8"/>
    </row>
    <row r="77" spans="4:26" x14ac:dyDescent="0.3">
      <c r="D77" s="8"/>
      <c r="E77" s="8"/>
      <c r="F77" s="8"/>
      <c r="G77" s="8"/>
      <c r="H77" s="8"/>
      <c r="I77" s="8"/>
      <c r="J77" s="8"/>
      <c r="K77" s="8"/>
    </row>
    <row r="84" spans="1:11" ht="15.5" x14ac:dyDescent="0.35">
      <c r="A84" s="23"/>
      <c r="B84" s="23"/>
      <c r="C84" s="23"/>
      <c r="D84" s="23"/>
      <c r="E84" s="23"/>
      <c r="F84" s="23"/>
      <c r="G84" s="23"/>
      <c r="H84" s="23"/>
      <c r="I84" s="23"/>
      <c r="J84" s="23"/>
      <c r="K84" s="23"/>
    </row>
  </sheetData>
  <sortState xmlns:xlrd2="http://schemas.microsoft.com/office/spreadsheetml/2017/richdata2" ref="R42:Z60">
    <sortCondition descending="1" ref="S42:S60"/>
  </sortState>
  <mergeCells count="13">
    <mergeCell ref="C57:K57"/>
    <mergeCell ref="C58:K58"/>
    <mergeCell ref="A1:K1"/>
    <mergeCell ref="A2:K2"/>
    <mergeCell ref="A4:C6"/>
    <mergeCell ref="D4:D6"/>
    <mergeCell ref="E4:J4"/>
    <mergeCell ref="K4:K6"/>
    <mergeCell ref="E5:G5"/>
    <mergeCell ref="H5:I5"/>
    <mergeCell ref="J5:J6"/>
    <mergeCell ref="A3:K3"/>
    <mergeCell ref="B56:C56"/>
  </mergeCells>
  <pageMargins left="0.7" right="0.7" top="0.56999999999999995" bottom="0.32" header="0.3" footer="0.17"/>
  <pageSetup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X96"/>
  <sheetViews>
    <sheetView showGridLines="0" view="pageBreakPreview" topLeftCell="B1" zoomScale="145" zoomScaleNormal="160" zoomScaleSheetLayoutView="145" workbookViewId="0">
      <selection activeCell="B5" sqref="B5:R55"/>
    </sheetView>
  </sheetViews>
  <sheetFormatPr defaultColWidth="9.1796875" defaultRowHeight="14" x14ac:dyDescent="0.3"/>
  <cols>
    <col min="1" max="1" width="17.453125" style="10" customWidth="1"/>
    <col min="2" max="15" width="6.453125" style="10" customWidth="1"/>
    <col min="16" max="17" width="6.453125" style="24" customWidth="1"/>
    <col min="18" max="18" width="9.81640625" style="24" bestFit="1" customWidth="1"/>
    <col min="19" max="19" width="8.81640625" style="10" customWidth="1"/>
    <col min="20" max="20" width="10.453125" style="40" hidden="1" customWidth="1"/>
    <col min="21" max="21" width="11.1796875" style="10" hidden="1" customWidth="1"/>
    <col min="22" max="22" width="0" style="10" hidden="1" customWidth="1"/>
    <col min="23" max="16384" width="9.1796875" style="10"/>
  </cols>
  <sheetData>
    <row r="1" spans="1:24" ht="12.75" customHeight="1" x14ac:dyDescent="0.3">
      <c r="A1" s="403" t="str">
        <f>'2.3'!A1:K1</f>
        <v>State Bank of Pakistan</v>
      </c>
      <c r="B1" s="403"/>
      <c r="C1" s="403"/>
      <c r="D1" s="403"/>
      <c r="E1" s="403"/>
      <c r="F1" s="403"/>
      <c r="G1" s="403"/>
      <c r="H1" s="403"/>
      <c r="I1" s="403"/>
      <c r="J1" s="403"/>
      <c r="K1" s="403"/>
      <c r="L1" s="403"/>
      <c r="M1" s="403"/>
      <c r="N1" s="403"/>
      <c r="O1" s="403"/>
      <c r="P1" s="403"/>
      <c r="Q1" s="403"/>
      <c r="R1" s="403"/>
    </row>
    <row r="2" spans="1:24" ht="14.25" customHeight="1" x14ac:dyDescent="0.3">
      <c r="A2" s="407" t="s">
        <v>99</v>
      </c>
      <c r="B2" s="407"/>
      <c r="C2" s="407"/>
      <c r="D2" s="407"/>
      <c r="E2" s="407"/>
      <c r="F2" s="407"/>
      <c r="G2" s="407"/>
      <c r="H2" s="407"/>
      <c r="I2" s="407"/>
      <c r="J2" s="407"/>
      <c r="K2" s="407"/>
      <c r="L2" s="407"/>
      <c r="M2" s="407"/>
      <c r="N2" s="407"/>
      <c r="O2" s="407"/>
      <c r="P2" s="407"/>
      <c r="Q2" s="407"/>
      <c r="R2" s="407"/>
    </row>
    <row r="3" spans="1:24" ht="14.25" customHeight="1" x14ac:dyDescent="0.35">
      <c r="A3" s="405" t="s">
        <v>333</v>
      </c>
      <c r="B3" s="405"/>
      <c r="C3" s="405"/>
      <c r="D3" s="405"/>
      <c r="E3" s="405"/>
      <c r="F3" s="405"/>
      <c r="G3" s="405"/>
      <c r="H3" s="405"/>
      <c r="I3" s="405"/>
      <c r="J3" s="405"/>
      <c r="K3" s="405"/>
      <c r="L3" s="405"/>
      <c r="M3" s="405"/>
      <c r="N3" s="405"/>
      <c r="O3" s="405"/>
      <c r="P3" s="405"/>
      <c r="Q3" s="406" t="s">
        <v>39</v>
      </c>
      <c r="R3" s="406"/>
      <c r="S3" s="16"/>
    </row>
    <row r="4" spans="1:24" ht="23.25" customHeight="1" x14ac:dyDescent="0.35">
      <c r="A4" s="177" t="s">
        <v>100</v>
      </c>
      <c r="B4" s="167" t="s">
        <v>66</v>
      </c>
      <c r="C4" s="167" t="s">
        <v>93</v>
      </c>
      <c r="D4" s="167" t="s">
        <v>84</v>
      </c>
      <c r="E4" s="168" t="s">
        <v>77</v>
      </c>
      <c r="F4" s="169" t="s">
        <v>67</v>
      </c>
      <c r="G4" s="170" t="s">
        <v>78</v>
      </c>
      <c r="H4" s="171" t="s">
        <v>92</v>
      </c>
      <c r="I4" s="170" t="s">
        <v>87</v>
      </c>
      <c r="J4" s="170" t="s">
        <v>79</v>
      </c>
      <c r="K4" s="172" t="s">
        <v>276</v>
      </c>
      <c r="L4" s="172" t="s">
        <v>95</v>
      </c>
      <c r="M4" s="173" t="s">
        <v>86</v>
      </c>
      <c r="N4" s="170" t="s">
        <v>68</v>
      </c>
      <c r="O4" s="172" t="s">
        <v>290</v>
      </c>
      <c r="P4" s="167" t="s">
        <v>94</v>
      </c>
      <c r="Q4" s="174" t="s">
        <v>75</v>
      </c>
      <c r="R4" s="174" t="s">
        <v>61</v>
      </c>
      <c r="W4"/>
      <c r="X4"/>
    </row>
    <row r="5" spans="1:24" ht="14.5" x14ac:dyDescent="0.35">
      <c r="A5" s="178" t="s">
        <v>101</v>
      </c>
      <c r="B5" s="215">
        <v>122.27400000000002</v>
      </c>
      <c r="C5" s="215">
        <v>12.124599999999999</v>
      </c>
      <c r="D5" s="215">
        <v>14.915999999999999</v>
      </c>
      <c r="E5" s="215">
        <v>808.88270000000011</v>
      </c>
      <c r="F5" s="215">
        <v>158.7636</v>
      </c>
      <c r="G5" s="215">
        <v>713.63139999999999</v>
      </c>
      <c r="H5" s="215">
        <v>0</v>
      </c>
      <c r="I5" s="216">
        <v>0</v>
      </c>
      <c r="J5" s="215">
        <v>57.367600000000003</v>
      </c>
      <c r="K5" s="216">
        <v>0</v>
      </c>
      <c r="L5" s="215">
        <v>43.672600000000003</v>
      </c>
      <c r="M5" s="215">
        <v>3.8199999999999998E-2</v>
      </c>
      <c r="N5" s="215">
        <v>1.3759000000000001</v>
      </c>
      <c r="O5" s="215">
        <v>14.1524</v>
      </c>
      <c r="P5" s="216">
        <v>0</v>
      </c>
      <c r="Q5" s="215">
        <v>63.951899999999995</v>
      </c>
      <c r="R5" s="175">
        <v>2011.1509000000001</v>
      </c>
      <c r="T5" s="40">
        <f t="shared" ref="T5:T36" si="0">R5-SUM(B5:Q5)</f>
        <v>0</v>
      </c>
      <c r="U5" s="40">
        <f t="shared" ref="U5:U36" si="1">R5-T5</f>
        <v>2011.1509000000001</v>
      </c>
      <c r="V5" s="8">
        <f>R5-S5</f>
        <v>2011.1509000000001</v>
      </c>
      <c r="W5"/>
      <c r="X5"/>
    </row>
    <row r="6" spans="1:24" ht="14.5" x14ac:dyDescent="0.35">
      <c r="A6" s="178" t="s">
        <v>102</v>
      </c>
      <c r="B6" s="216">
        <v>0</v>
      </c>
      <c r="C6" s="215">
        <v>0.96100000000000008</v>
      </c>
      <c r="D6" s="216">
        <v>0</v>
      </c>
      <c r="E6" s="215">
        <v>0</v>
      </c>
      <c r="F6" s="216">
        <v>0</v>
      </c>
      <c r="G6" s="216">
        <v>0</v>
      </c>
      <c r="H6" s="216">
        <v>0</v>
      </c>
      <c r="I6" s="216">
        <v>0</v>
      </c>
      <c r="J6" s="216">
        <v>0</v>
      </c>
      <c r="K6" s="216">
        <v>0</v>
      </c>
      <c r="L6" s="216">
        <v>0</v>
      </c>
      <c r="M6" s="216">
        <v>0</v>
      </c>
      <c r="N6" s="216">
        <v>0</v>
      </c>
      <c r="O6" s="216">
        <v>0</v>
      </c>
      <c r="P6" s="216">
        <v>0</v>
      </c>
      <c r="Q6" s="215">
        <v>31.613399999999999</v>
      </c>
      <c r="R6" s="175">
        <v>32.574399999999997</v>
      </c>
      <c r="T6" s="40">
        <f t="shared" si="0"/>
        <v>0</v>
      </c>
      <c r="U6" s="40">
        <f t="shared" si="1"/>
        <v>32.574399999999997</v>
      </c>
      <c r="V6" s="8">
        <f t="shared" ref="V6:V56" si="2">R6-S6</f>
        <v>32.574399999999997</v>
      </c>
      <c r="W6"/>
      <c r="X6"/>
    </row>
    <row r="7" spans="1:24" ht="14.5" x14ac:dyDescent="0.35">
      <c r="A7" s="178" t="s">
        <v>103</v>
      </c>
      <c r="B7" s="215">
        <v>0</v>
      </c>
      <c r="C7" s="216">
        <v>0</v>
      </c>
      <c r="D7" s="215">
        <v>0.53390000000000004</v>
      </c>
      <c r="E7" s="216">
        <v>0</v>
      </c>
      <c r="F7" s="215">
        <v>89.409700000000001</v>
      </c>
      <c r="G7" s="215">
        <v>37.696799999999996</v>
      </c>
      <c r="H7" s="215">
        <v>0</v>
      </c>
      <c r="I7" s="215">
        <v>0</v>
      </c>
      <c r="J7" s="216">
        <v>0</v>
      </c>
      <c r="K7" s="216">
        <v>0</v>
      </c>
      <c r="L7" s="216">
        <v>3.9853999999999998</v>
      </c>
      <c r="M7" s="215">
        <v>0</v>
      </c>
      <c r="N7" s="216">
        <v>0</v>
      </c>
      <c r="O7" s="216">
        <v>8.1399000000000008</v>
      </c>
      <c r="P7" s="215">
        <v>0</v>
      </c>
      <c r="Q7" s="215">
        <v>180.54189999999997</v>
      </c>
      <c r="R7" s="175">
        <v>320.30759999999998</v>
      </c>
      <c r="T7" s="40">
        <f t="shared" si="0"/>
        <v>0</v>
      </c>
      <c r="U7" s="40">
        <f t="shared" si="1"/>
        <v>320.30759999999998</v>
      </c>
      <c r="V7" s="8">
        <f t="shared" si="2"/>
        <v>320.30759999999998</v>
      </c>
      <c r="W7"/>
      <c r="X7"/>
    </row>
    <row r="8" spans="1:24" ht="14.5" x14ac:dyDescent="0.35">
      <c r="A8" s="178" t="s">
        <v>104</v>
      </c>
      <c r="B8" s="215">
        <v>1330.6541999999999</v>
      </c>
      <c r="C8" s="216">
        <v>0</v>
      </c>
      <c r="D8" s="215">
        <v>3.9119999999999999</v>
      </c>
      <c r="E8" s="215">
        <v>35.082000000000001</v>
      </c>
      <c r="F8" s="215">
        <v>136.27340000000001</v>
      </c>
      <c r="G8" s="215">
        <v>0.19439999999999999</v>
      </c>
      <c r="H8" s="216">
        <v>0</v>
      </c>
      <c r="I8" s="216">
        <v>0.13020000000000001</v>
      </c>
      <c r="J8" s="216">
        <v>0</v>
      </c>
      <c r="K8" s="216">
        <v>0</v>
      </c>
      <c r="L8" s="216">
        <v>6.1499999999999999E-2</v>
      </c>
      <c r="M8" s="215">
        <v>0</v>
      </c>
      <c r="N8" s="216">
        <v>0</v>
      </c>
      <c r="O8" s="216">
        <v>0</v>
      </c>
      <c r="P8" s="216">
        <v>0</v>
      </c>
      <c r="Q8" s="215">
        <v>16.011500000000002</v>
      </c>
      <c r="R8" s="175">
        <v>1522.3192000000004</v>
      </c>
      <c r="T8" s="40">
        <f t="shared" si="0"/>
        <v>0</v>
      </c>
      <c r="U8" s="40">
        <f t="shared" si="1"/>
        <v>1522.3192000000004</v>
      </c>
      <c r="V8" s="8">
        <f t="shared" si="2"/>
        <v>1522.3192000000004</v>
      </c>
      <c r="W8"/>
      <c r="X8" s="137"/>
    </row>
    <row r="9" spans="1:24" ht="14.5" x14ac:dyDescent="0.35">
      <c r="A9" s="178" t="s">
        <v>105</v>
      </c>
      <c r="B9" s="215">
        <v>0</v>
      </c>
      <c r="C9" s="216">
        <v>0</v>
      </c>
      <c r="D9" s="215">
        <v>0</v>
      </c>
      <c r="E9" s="215">
        <v>1.9274</v>
      </c>
      <c r="F9" s="216">
        <v>0</v>
      </c>
      <c r="G9" s="216">
        <v>0</v>
      </c>
      <c r="H9" s="216">
        <v>0</v>
      </c>
      <c r="I9" s="216">
        <v>0</v>
      </c>
      <c r="J9" s="216">
        <v>0</v>
      </c>
      <c r="K9" s="216">
        <v>0</v>
      </c>
      <c r="L9" s="216">
        <v>0</v>
      </c>
      <c r="M9" s="216">
        <v>0</v>
      </c>
      <c r="N9" s="216">
        <v>0</v>
      </c>
      <c r="O9" s="216">
        <v>0</v>
      </c>
      <c r="P9" s="216">
        <v>0</v>
      </c>
      <c r="Q9" s="215">
        <v>0</v>
      </c>
      <c r="R9" s="175">
        <v>1.9274</v>
      </c>
      <c r="T9" s="40">
        <f t="shared" si="0"/>
        <v>0</v>
      </c>
      <c r="U9" s="40">
        <f t="shared" si="1"/>
        <v>1.9274</v>
      </c>
      <c r="V9" s="8">
        <f t="shared" si="2"/>
        <v>1.9274</v>
      </c>
      <c r="W9"/>
      <c r="X9" s="137"/>
    </row>
    <row r="10" spans="1:24" ht="14.5" x14ac:dyDescent="0.35">
      <c r="A10" s="178" t="s">
        <v>106</v>
      </c>
      <c r="B10" s="215">
        <v>10.139800000000001</v>
      </c>
      <c r="C10" s="215">
        <v>20.283099999999997</v>
      </c>
      <c r="D10" s="215">
        <v>17.756699999999999</v>
      </c>
      <c r="E10" s="216">
        <v>0</v>
      </c>
      <c r="F10" s="215">
        <v>-21.138799999999993</v>
      </c>
      <c r="G10" s="215">
        <v>28.397100000000002</v>
      </c>
      <c r="H10" s="216">
        <v>0</v>
      </c>
      <c r="I10" s="216">
        <v>0</v>
      </c>
      <c r="J10" s="215">
        <v>0</v>
      </c>
      <c r="K10" s="216">
        <v>0</v>
      </c>
      <c r="L10" s="215">
        <v>0</v>
      </c>
      <c r="M10" s="215">
        <v>317.74899999999997</v>
      </c>
      <c r="N10" s="216">
        <v>0.45230000000000004</v>
      </c>
      <c r="O10" s="215">
        <v>2.3889</v>
      </c>
      <c r="P10" s="215">
        <v>0</v>
      </c>
      <c r="Q10" s="215">
        <v>252.28810000000001</v>
      </c>
      <c r="R10" s="175">
        <v>628.31619999999998</v>
      </c>
      <c r="T10" s="40">
        <f t="shared" si="0"/>
        <v>0</v>
      </c>
      <c r="U10" s="40">
        <f t="shared" si="1"/>
        <v>628.31619999999998</v>
      </c>
      <c r="V10" s="8">
        <f t="shared" si="2"/>
        <v>628.31619999999998</v>
      </c>
      <c r="W10"/>
      <c r="X10" s="137"/>
    </row>
    <row r="11" spans="1:24" ht="14.5" x14ac:dyDescent="0.35">
      <c r="A11" s="178" t="s">
        <v>107</v>
      </c>
      <c r="B11" s="215">
        <v>0</v>
      </c>
      <c r="C11" s="216">
        <v>0</v>
      </c>
      <c r="D11" s="215">
        <v>0.12559999999999999</v>
      </c>
      <c r="E11" s="216">
        <v>0</v>
      </c>
      <c r="F11" s="215">
        <v>0</v>
      </c>
      <c r="G11" s="216">
        <v>0.25679999999999997</v>
      </c>
      <c r="H11" s="216">
        <v>0</v>
      </c>
      <c r="I11" s="216">
        <v>0</v>
      </c>
      <c r="J11" s="215">
        <v>0</v>
      </c>
      <c r="K11" s="216">
        <v>0</v>
      </c>
      <c r="L11" s="216">
        <v>0</v>
      </c>
      <c r="M11" s="216">
        <v>0</v>
      </c>
      <c r="N11" s="216">
        <v>0</v>
      </c>
      <c r="O11" s="216">
        <v>0</v>
      </c>
      <c r="P11" s="216">
        <v>0</v>
      </c>
      <c r="Q11" s="215">
        <v>0.56820000000000004</v>
      </c>
      <c r="R11" s="175">
        <v>0.9506</v>
      </c>
      <c r="T11" s="40">
        <f t="shared" si="0"/>
        <v>0</v>
      </c>
      <c r="U11" s="40">
        <f t="shared" si="1"/>
        <v>0.9506</v>
      </c>
      <c r="V11" s="8">
        <f t="shared" si="2"/>
        <v>0.9506</v>
      </c>
      <c r="W11"/>
      <c r="X11" s="137"/>
    </row>
    <row r="12" spans="1:24" ht="14.5" x14ac:dyDescent="0.35">
      <c r="A12" s="178" t="s">
        <v>108</v>
      </c>
      <c r="B12" s="216">
        <v>0</v>
      </c>
      <c r="C12" s="215">
        <v>3.0800000000000001E-2</v>
      </c>
      <c r="D12" s="216">
        <v>0</v>
      </c>
      <c r="E12" s="215">
        <v>0</v>
      </c>
      <c r="F12" s="216">
        <v>73.387900000000002</v>
      </c>
      <c r="G12" s="215">
        <v>0</v>
      </c>
      <c r="H12" s="216">
        <v>0</v>
      </c>
      <c r="I12" s="216">
        <v>0</v>
      </c>
      <c r="J12" s="216">
        <v>0</v>
      </c>
      <c r="K12" s="216">
        <v>0</v>
      </c>
      <c r="L12" s="216">
        <v>0</v>
      </c>
      <c r="M12" s="215">
        <v>0</v>
      </c>
      <c r="N12" s="216">
        <v>0</v>
      </c>
      <c r="O12" s="216">
        <v>4.2999999999999997E-2</v>
      </c>
      <c r="P12" s="216">
        <v>0</v>
      </c>
      <c r="Q12" s="215">
        <v>6.4942000000000002</v>
      </c>
      <c r="R12" s="175">
        <v>79.955900000000014</v>
      </c>
      <c r="T12" s="40">
        <f t="shared" si="0"/>
        <v>0</v>
      </c>
      <c r="U12" s="40">
        <f t="shared" si="1"/>
        <v>79.955900000000014</v>
      </c>
      <c r="V12" s="8">
        <f t="shared" si="2"/>
        <v>79.955900000000014</v>
      </c>
      <c r="W12"/>
      <c r="X12" s="137"/>
    </row>
    <row r="13" spans="1:24" ht="14.5" x14ac:dyDescent="0.35">
      <c r="A13" s="178" t="s">
        <v>109</v>
      </c>
      <c r="B13" s="216">
        <v>0</v>
      </c>
      <c r="C13" s="215">
        <v>27.065899999999999</v>
      </c>
      <c r="D13" s="216">
        <v>10</v>
      </c>
      <c r="E13" s="216">
        <v>0</v>
      </c>
      <c r="F13" s="216">
        <v>0</v>
      </c>
      <c r="G13" s="216">
        <v>0</v>
      </c>
      <c r="H13" s="216">
        <v>0</v>
      </c>
      <c r="I13" s="216">
        <v>0</v>
      </c>
      <c r="J13" s="215">
        <v>0</v>
      </c>
      <c r="K13" s="216">
        <v>0</v>
      </c>
      <c r="L13" s="216">
        <v>0</v>
      </c>
      <c r="M13" s="216">
        <v>0</v>
      </c>
      <c r="N13" s="216">
        <v>0</v>
      </c>
      <c r="O13" s="215">
        <v>0</v>
      </c>
      <c r="P13" s="216">
        <v>0</v>
      </c>
      <c r="Q13" s="215">
        <v>3.1330999999999998</v>
      </c>
      <c r="R13" s="175">
        <v>40.198999999999998</v>
      </c>
      <c r="T13" s="40">
        <f t="shared" si="0"/>
        <v>0</v>
      </c>
      <c r="U13" s="40">
        <f t="shared" si="1"/>
        <v>40.198999999999998</v>
      </c>
      <c r="V13" s="8">
        <f t="shared" si="2"/>
        <v>40.198999999999998</v>
      </c>
      <c r="W13"/>
      <c r="X13" s="137"/>
    </row>
    <row r="14" spans="1:24" ht="14.5" x14ac:dyDescent="0.35">
      <c r="A14" s="178" t="s">
        <v>7</v>
      </c>
      <c r="B14" s="216">
        <v>402.65409999999997</v>
      </c>
      <c r="C14" s="215">
        <v>17.594800000000003</v>
      </c>
      <c r="D14" s="215">
        <v>13.630199999999999</v>
      </c>
      <c r="E14" s="215">
        <v>190.45200000000003</v>
      </c>
      <c r="F14" s="215">
        <v>55.889599999999987</v>
      </c>
      <c r="G14" s="215">
        <v>36.250000000000007</v>
      </c>
      <c r="H14" s="216">
        <v>0</v>
      </c>
      <c r="I14" s="216">
        <v>0</v>
      </c>
      <c r="J14" s="215">
        <v>28.3918</v>
      </c>
      <c r="K14" s="216">
        <v>0</v>
      </c>
      <c r="L14" s="215">
        <v>17.6311</v>
      </c>
      <c r="M14" s="215">
        <v>0</v>
      </c>
      <c r="N14" s="215">
        <v>70.489099999999993</v>
      </c>
      <c r="O14" s="215">
        <v>0.28820000000000001</v>
      </c>
      <c r="P14" s="215">
        <v>7.2416999999999998</v>
      </c>
      <c r="Q14" s="215">
        <v>248.57699999999994</v>
      </c>
      <c r="R14" s="175">
        <v>1089.0895999999998</v>
      </c>
      <c r="T14" s="40">
        <f t="shared" si="0"/>
        <v>0</v>
      </c>
      <c r="U14" s="40">
        <f t="shared" si="1"/>
        <v>1089.0895999999998</v>
      </c>
      <c r="V14" s="8">
        <f t="shared" si="2"/>
        <v>1089.0895999999998</v>
      </c>
      <c r="W14"/>
      <c r="X14" s="137"/>
    </row>
    <row r="15" spans="1:24" ht="14.5" x14ac:dyDescent="0.35">
      <c r="A15" s="178" t="s">
        <v>37</v>
      </c>
      <c r="B15" s="215">
        <v>0</v>
      </c>
      <c r="C15" s="215">
        <v>0</v>
      </c>
      <c r="D15" s="215">
        <v>4.6127000000000002</v>
      </c>
      <c r="E15" s="216">
        <v>0</v>
      </c>
      <c r="F15" s="216">
        <v>0</v>
      </c>
      <c r="G15" s="216">
        <v>0</v>
      </c>
      <c r="H15" s="215">
        <v>3.6700000000000003E-2</v>
      </c>
      <c r="I15" s="216">
        <v>0</v>
      </c>
      <c r="J15" s="216">
        <v>0</v>
      </c>
      <c r="K15" s="216">
        <v>0</v>
      </c>
      <c r="L15" s="216">
        <v>25.790900000000001</v>
      </c>
      <c r="M15" s="216">
        <v>0</v>
      </c>
      <c r="N15" s="216">
        <v>0</v>
      </c>
      <c r="O15" s="216">
        <v>0</v>
      </c>
      <c r="P15" s="216">
        <v>0</v>
      </c>
      <c r="Q15" s="215">
        <v>0.69669999999999999</v>
      </c>
      <c r="R15" s="175">
        <v>31.137</v>
      </c>
      <c r="T15" s="40">
        <f t="shared" si="0"/>
        <v>0</v>
      </c>
      <c r="U15" s="40">
        <f t="shared" si="1"/>
        <v>31.137</v>
      </c>
      <c r="V15" s="8">
        <f t="shared" si="2"/>
        <v>31.137</v>
      </c>
      <c r="W15"/>
      <c r="X15" s="137"/>
    </row>
    <row r="16" spans="1:24" ht="14.5" x14ac:dyDescent="0.35">
      <c r="A16" s="178" t="s">
        <v>19</v>
      </c>
      <c r="B16" s="215">
        <v>825.72640000000013</v>
      </c>
      <c r="C16" s="215">
        <v>0.70750000000000002</v>
      </c>
      <c r="D16" s="215">
        <v>74.827899999999985</v>
      </c>
      <c r="E16" s="216">
        <v>0</v>
      </c>
      <c r="F16" s="215">
        <v>0</v>
      </c>
      <c r="G16" s="216">
        <v>1.1906000000000001</v>
      </c>
      <c r="H16" s="215">
        <v>68.312799999999996</v>
      </c>
      <c r="I16" s="216">
        <v>0</v>
      </c>
      <c r="J16" s="216">
        <v>0</v>
      </c>
      <c r="K16" s="216">
        <v>0</v>
      </c>
      <c r="L16" s="216">
        <v>0</v>
      </c>
      <c r="M16" s="216">
        <v>87.4649</v>
      </c>
      <c r="N16" s="216">
        <v>0</v>
      </c>
      <c r="O16" s="216">
        <v>0</v>
      </c>
      <c r="P16" s="216">
        <v>0</v>
      </c>
      <c r="Q16" s="215">
        <v>173.29040000000001</v>
      </c>
      <c r="R16" s="175">
        <v>1231.5205000000003</v>
      </c>
      <c r="T16" s="40">
        <f t="shared" si="0"/>
        <v>0</v>
      </c>
      <c r="U16" s="40">
        <f t="shared" si="1"/>
        <v>1231.5205000000003</v>
      </c>
      <c r="V16" s="8">
        <f t="shared" si="2"/>
        <v>1231.5205000000003</v>
      </c>
      <c r="W16"/>
      <c r="X16" s="137"/>
    </row>
    <row r="17" spans="1:24" ht="14.5" x14ac:dyDescent="0.35">
      <c r="A17" s="178" t="s">
        <v>110</v>
      </c>
      <c r="B17" s="216">
        <v>0</v>
      </c>
      <c r="C17" s="215">
        <v>1.1819999999999999</v>
      </c>
      <c r="D17" s="215">
        <v>1.5253000000000001</v>
      </c>
      <c r="E17" s="216">
        <v>0</v>
      </c>
      <c r="F17" s="215">
        <v>0</v>
      </c>
      <c r="G17" s="216">
        <v>0.25650000000000001</v>
      </c>
      <c r="H17" s="216">
        <v>0</v>
      </c>
      <c r="I17" s="216">
        <v>0</v>
      </c>
      <c r="J17" s="216">
        <v>0</v>
      </c>
      <c r="K17" s="216">
        <v>0</v>
      </c>
      <c r="L17" s="216">
        <v>1.0517000000000001</v>
      </c>
      <c r="M17" s="215">
        <v>0</v>
      </c>
      <c r="N17" s="216">
        <v>0</v>
      </c>
      <c r="O17" s="215">
        <v>0</v>
      </c>
      <c r="P17" s="215">
        <v>0</v>
      </c>
      <c r="Q17" s="215">
        <v>2.6442000000000001</v>
      </c>
      <c r="R17" s="175">
        <v>6.6597000000000008</v>
      </c>
      <c r="T17" s="40">
        <f t="shared" si="0"/>
        <v>0</v>
      </c>
      <c r="U17" s="40">
        <f t="shared" si="1"/>
        <v>6.6597000000000008</v>
      </c>
      <c r="V17" s="8">
        <f t="shared" si="2"/>
        <v>6.6597000000000008</v>
      </c>
      <c r="W17"/>
      <c r="X17" s="137"/>
    </row>
    <row r="18" spans="1:24" ht="14.5" x14ac:dyDescent="0.35">
      <c r="A18" s="178" t="s">
        <v>14</v>
      </c>
      <c r="B18" s="215">
        <v>123.83609999999999</v>
      </c>
      <c r="C18" s="215">
        <v>2.0913999999999993</v>
      </c>
      <c r="D18" s="215">
        <v>0</v>
      </c>
      <c r="E18" s="216">
        <v>0</v>
      </c>
      <c r="F18" s="215">
        <v>40.386299999999999</v>
      </c>
      <c r="G18" s="215">
        <v>45.869899999999994</v>
      </c>
      <c r="H18" s="215">
        <v>898.68290000000002</v>
      </c>
      <c r="I18" s="215">
        <v>17.8369</v>
      </c>
      <c r="J18" s="216">
        <v>0</v>
      </c>
      <c r="K18" s="215">
        <v>21.941500000000001</v>
      </c>
      <c r="L18" s="216">
        <v>73.905600000000007</v>
      </c>
      <c r="M18" s="215">
        <v>0</v>
      </c>
      <c r="N18" s="216">
        <v>2.0802999999999998</v>
      </c>
      <c r="O18" s="215">
        <v>5.2046999999999999</v>
      </c>
      <c r="P18" s="215">
        <v>0</v>
      </c>
      <c r="Q18" s="215">
        <v>335.58589999999998</v>
      </c>
      <c r="R18" s="175">
        <v>1567.4215000000002</v>
      </c>
      <c r="T18" s="40">
        <f t="shared" si="0"/>
        <v>0</v>
      </c>
      <c r="U18" s="40">
        <f t="shared" si="1"/>
        <v>1567.4215000000002</v>
      </c>
      <c r="V18" s="8">
        <f t="shared" si="2"/>
        <v>1567.4215000000002</v>
      </c>
      <c r="W18"/>
      <c r="X18" s="137"/>
    </row>
    <row r="19" spans="1:24" ht="14.5" x14ac:dyDescent="0.35">
      <c r="A19" s="178" t="s">
        <v>9</v>
      </c>
      <c r="B19" s="215">
        <v>11.305</v>
      </c>
      <c r="C19" s="215">
        <v>-1.1147</v>
      </c>
      <c r="D19" s="215">
        <v>1.1560999999999999</v>
      </c>
      <c r="E19" s="215">
        <v>35.908399999999993</v>
      </c>
      <c r="F19" s="215">
        <v>457.66669999999999</v>
      </c>
      <c r="G19" s="215">
        <v>10.302099999999999</v>
      </c>
      <c r="H19" s="215">
        <v>20.2303</v>
      </c>
      <c r="I19" s="216">
        <v>0</v>
      </c>
      <c r="J19" s="216">
        <v>0</v>
      </c>
      <c r="K19" s="216">
        <v>0</v>
      </c>
      <c r="L19" s="215">
        <v>15.9666</v>
      </c>
      <c r="M19" s="215">
        <v>2.98E-2</v>
      </c>
      <c r="N19" s="216">
        <v>13.337100000000001</v>
      </c>
      <c r="O19" s="215">
        <v>0.94290000000000007</v>
      </c>
      <c r="P19" s="215">
        <v>5.3268999999999993</v>
      </c>
      <c r="Q19" s="215">
        <v>55.781799999999997</v>
      </c>
      <c r="R19" s="175">
        <v>626.83899999999994</v>
      </c>
      <c r="T19" s="40">
        <f t="shared" si="0"/>
        <v>0</v>
      </c>
      <c r="U19" s="40">
        <f t="shared" si="1"/>
        <v>626.83899999999994</v>
      </c>
      <c r="V19" s="8">
        <f t="shared" si="2"/>
        <v>626.83899999999994</v>
      </c>
      <c r="W19"/>
      <c r="X19" s="137"/>
    </row>
    <row r="20" spans="1:24" ht="14.5" x14ac:dyDescent="0.35">
      <c r="A20" s="178" t="s">
        <v>13</v>
      </c>
      <c r="B20" s="216">
        <v>0</v>
      </c>
      <c r="C20" s="216">
        <v>0</v>
      </c>
      <c r="D20" s="215">
        <v>1.0310000000000001</v>
      </c>
      <c r="E20" s="216">
        <v>0</v>
      </c>
      <c r="F20" s="216">
        <v>19.950199999999999</v>
      </c>
      <c r="G20" s="216">
        <v>0</v>
      </c>
      <c r="H20" s="216">
        <v>0</v>
      </c>
      <c r="I20" s="216">
        <v>0</v>
      </c>
      <c r="J20" s="216">
        <v>0</v>
      </c>
      <c r="K20" s="216">
        <v>0</v>
      </c>
      <c r="L20" s="216">
        <v>0.125</v>
      </c>
      <c r="M20" s="216">
        <v>0</v>
      </c>
      <c r="N20" s="216">
        <v>0</v>
      </c>
      <c r="O20" s="216">
        <v>0</v>
      </c>
      <c r="P20" s="216">
        <v>0</v>
      </c>
      <c r="Q20" s="215">
        <v>1.0837000000000001</v>
      </c>
      <c r="R20" s="175">
        <v>22.189899999999998</v>
      </c>
      <c r="T20" s="40">
        <f t="shared" si="0"/>
        <v>0</v>
      </c>
      <c r="U20" s="40">
        <f t="shared" si="1"/>
        <v>22.189899999999998</v>
      </c>
      <c r="V20" s="8">
        <f t="shared" si="2"/>
        <v>22.189899999999998</v>
      </c>
      <c r="W20"/>
      <c r="X20" s="137"/>
    </row>
    <row r="21" spans="1:24" ht="14.5" x14ac:dyDescent="0.35">
      <c r="A21" s="178" t="s">
        <v>18</v>
      </c>
      <c r="B21" s="215">
        <v>0.16300000000000001</v>
      </c>
      <c r="C21" s="215">
        <v>0</v>
      </c>
      <c r="D21" s="215">
        <v>0</v>
      </c>
      <c r="E21" s="215">
        <v>0</v>
      </c>
      <c r="F21" s="215">
        <v>0</v>
      </c>
      <c r="G21" s="215">
        <v>0</v>
      </c>
      <c r="H21" s="215">
        <v>0</v>
      </c>
      <c r="I21" s="215">
        <v>0</v>
      </c>
      <c r="J21" s="215">
        <v>0</v>
      </c>
      <c r="K21" s="215">
        <v>0</v>
      </c>
      <c r="L21" s="215">
        <v>0</v>
      </c>
      <c r="M21" s="215">
        <v>0</v>
      </c>
      <c r="N21" s="215">
        <v>0</v>
      </c>
      <c r="O21" s="215">
        <v>0</v>
      </c>
      <c r="P21" s="215">
        <v>0</v>
      </c>
      <c r="Q21" s="215">
        <v>0</v>
      </c>
      <c r="R21" s="175">
        <v>0.16300000000000001</v>
      </c>
      <c r="T21" s="40">
        <f t="shared" si="0"/>
        <v>0</v>
      </c>
      <c r="U21" s="40">
        <f t="shared" si="1"/>
        <v>0.16300000000000001</v>
      </c>
      <c r="V21" s="8">
        <f t="shared" si="2"/>
        <v>0.16300000000000001</v>
      </c>
      <c r="W21"/>
      <c r="X21" s="137"/>
    </row>
    <row r="22" spans="1:24" ht="14.5" x14ac:dyDescent="0.35">
      <c r="A22" s="178" t="s">
        <v>30</v>
      </c>
      <c r="B22" s="215">
        <v>557.2097</v>
      </c>
      <c r="C22" s="216">
        <v>0</v>
      </c>
      <c r="D22" s="215">
        <v>4.3165999999999993</v>
      </c>
      <c r="E22" s="216">
        <v>0</v>
      </c>
      <c r="F22" s="216">
        <v>0</v>
      </c>
      <c r="G22" s="216">
        <v>0</v>
      </c>
      <c r="H22" s="216">
        <v>0</v>
      </c>
      <c r="I22" s="216">
        <v>0</v>
      </c>
      <c r="J22" s="216">
        <v>0</v>
      </c>
      <c r="K22" s="216">
        <v>0</v>
      </c>
      <c r="L22" s="215">
        <v>0</v>
      </c>
      <c r="M22" s="215">
        <v>0</v>
      </c>
      <c r="N22" s="216">
        <v>9.7135999999999996</v>
      </c>
      <c r="O22" s="215">
        <v>0</v>
      </c>
      <c r="P22" s="216">
        <v>0</v>
      </c>
      <c r="Q22" s="215">
        <v>286.40369999999996</v>
      </c>
      <c r="R22" s="175">
        <v>857.64359999999999</v>
      </c>
      <c r="T22" s="40">
        <f t="shared" si="0"/>
        <v>0</v>
      </c>
      <c r="U22" s="40">
        <f t="shared" si="1"/>
        <v>857.64359999999999</v>
      </c>
      <c r="V22" s="8">
        <f t="shared" si="2"/>
        <v>857.64359999999999</v>
      </c>
      <c r="W22"/>
      <c r="X22" s="137"/>
    </row>
    <row r="23" spans="1:24" ht="14.5" x14ac:dyDescent="0.35">
      <c r="A23" s="178" t="s">
        <v>111</v>
      </c>
      <c r="B23" s="216">
        <v>0</v>
      </c>
      <c r="C23" s="215">
        <v>10.8797</v>
      </c>
      <c r="D23" s="216">
        <v>1.4511000000000001</v>
      </c>
      <c r="E23" s="216">
        <v>0</v>
      </c>
      <c r="F23" s="216">
        <v>0</v>
      </c>
      <c r="G23" s="216">
        <v>0</v>
      </c>
      <c r="H23" s="216">
        <v>0</v>
      </c>
      <c r="I23" s="216">
        <v>0</v>
      </c>
      <c r="J23" s="216">
        <v>0</v>
      </c>
      <c r="K23" s="216">
        <v>0</v>
      </c>
      <c r="L23" s="216">
        <v>0</v>
      </c>
      <c r="M23" s="216">
        <v>0</v>
      </c>
      <c r="N23" s="216">
        <v>0</v>
      </c>
      <c r="O23" s="216">
        <v>0</v>
      </c>
      <c r="P23" s="216">
        <v>0</v>
      </c>
      <c r="Q23" s="215">
        <v>7.3675000000000006</v>
      </c>
      <c r="R23" s="175">
        <v>19.6983</v>
      </c>
      <c r="T23" s="40">
        <f t="shared" si="0"/>
        <v>0</v>
      </c>
      <c r="U23" s="40">
        <f t="shared" si="1"/>
        <v>19.6983</v>
      </c>
      <c r="V23" s="8">
        <f t="shared" si="2"/>
        <v>19.6983</v>
      </c>
      <c r="W23"/>
      <c r="X23" s="137"/>
    </row>
    <row r="24" spans="1:24" ht="14.5" x14ac:dyDescent="0.35">
      <c r="A24" s="178" t="s">
        <v>36</v>
      </c>
      <c r="B24" s="216">
        <v>0</v>
      </c>
      <c r="C24" s="216">
        <v>0.20669999999999999</v>
      </c>
      <c r="D24" s="215">
        <v>4.6593999999999998</v>
      </c>
      <c r="E24" s="216">
        <v>0</v>
      </c>
      <c r="F24" s="215">
        <v>0</v>
      </c>
      <c r="G24" s="216">
        <v>0.15</v>
      </c>
      <c r="H24" s="216">
        <v>0</v>
      </c>
      <c r="I24" s="216">
        <v>0</v>
      </c>
      <c r="J24" s="216">
        <v>0</v>
      </c>
      <c r="K24" s="216">
        <v>0</v>
      </c>
      <c r="L24" s="216">
        <v>0</v>
      </c>
      <c r="M24" s="216">
        <v>0</v>
      </c>
      <c r="N24" s="216">
        <v>0</v>
      </c>
      <c r="O24" s="215">
        <v>5.7200000000000001E-2</v>
      </c>
      <c r="P24" s="215">
        <v>0</v>
      </c>
      <c r="Q24" s="215">
        <v>0.92390000000000005</v>
      </c>
      <c r="R24" s="175">
        <v>5.9971999999999994</v>
      </c>
      <c r="T24" s="40">
        <f t="shared" si="0"/>
        <v>0</v>
      </c>
      <c r="U24" s="40">
        <f t="shared" si="1"/>
        <v>5.9971999999999994</v>
      </c>
      <c r="V24" s="8">
        <f t="shared" si="2"/>
        <v>5.9971999999999994</v>
      </c>
      <c r="W24"/>
      <c r="X24" s="137"/>
    </row>
    <row r="25" spans="1:24" ht="14.5" x14ac:dyDescent="0.35">
      <c r="A25" s="178" t="s">
        <v>17</v>
      </c>
      <c r="B25" s="215">
        <v>0</v>
      </c>
      <c r="C25" s="215">
        <v>1.4834000000000001</v>
      </c>
      <c r="D25" s="216">
        <v>2.0213999999999999</v>
      </c>
      <c r="E25" s="216">
        <v>0</v>
      </c>
      <c r="F25" s="215">
        <v>0</v>
      </c>
      <c r="G25" s="216">
        <v>0.54170000000000007</v>
      </c>
      <c r="H25" s="216">
        <v>0</v>
      </c>
      <c r="I25" s="216">
        <v>0</v>
      </c>
      <c r="J25" s="216">
        <v>0</v>
      </c>
      <c r="K25" s="215">
        <v>0</v>
      </c>
      <c r="L25" s="216">
        <v>2.7465999999999999</v>
      </c>
      <c r="M25" s="215">
        <v>0</v>
      </c>
      <c r="N25" s="216">
        <v>0</v>
      </c>
      <c r="O25" s="216">
        <v>8.3590999999999998</v>
      </c>
      <c r="P25" s="216">
        <v>0</v>
      </c>
      <c r="Q25" s="215">
        <v>20.665300000000002</v>
      </c>
      <c r="R25" s="175">
        <v>35.817500000000003</v>
      </c>
      <c r="T25" s="40">
        <f t="shared" si="0"/>
        <v>0</v>
      </c>
      <c r="U25" s="40">
        <f t="shared" si="1"/>
        <v>35.817500000000003</v>
      </c>
      <c r="V25" s="8">
        <f t="shared" si="2"/>
        <v>35.817500000000003</v>
      </c>
      <c r="W25"/>
      <c r="X25" s="137"/>
    </row>
    <row r="26" spans="1:24" ht="16.5" customHeight="1" x14ac:dyDescent="0.35">
      <c r="A26" s="178" t="s">
        <v>22</v>
      </c>
      <c r="B26" s="216">
        <v>0</v>
      </c>
      <c r="C26" s="215">
        <v>0.78420000000000001</v>
      </c>
      <c r="D26" s="215">
        <v>1.7018</v>
      </c>
      <c r="E26" s="216">
        <v>0</v>
      </c>
      <c r="F26" s="215">
        <v>0</v>
      </c>
      <c r="G26" s="216">
        <v>1.7270999999999999</v>
      </c>
      <c r="H26" s="216">
        <v>0</v>
      </c>
      <c r="I26" s="216">
        <v>0</v>
      </c>
      <c r="J26" s="215">
        <v>0</v>
      </c>
      <c r="K26" s="216">
        <v>0</v>
      </c>
      <c r="L26" s="215">
        <v>0.21489999999999998</v>
      </c>
      <c r="M26" s="215">
        <v>0</v>
      </c>
      <c r="N26" s="216">
        <v>1.0506</v>
      </c>
      <c r="O26" s="216">
        <v>1</v>
      </c>
      <c r="P26" s="216">
        <v>0</v>
      </c>
      <c r="Q26" s="215">
        <v>1.9607000000000001</v>
      </c>
      <c r="R26" s="175">
        <v>8.4392999999999994</v>
      </c>
      <c r="T26" s="40">
        <f t="shared" si="0"/>
        <v>0</v>
      </c>
      <c r="U26" s="40">
        <f t="shared" si="1"/>
        <v>8.4392999999999994</v>
      </c>
      <c r="V26" s="8">
        <f t="shared" si="2"/>
        <v>8.4392999999999994</v>
      </c>
      <c r="W26"/>
      <c r="X26" s="137"/>
    </row>
    <row r="27" spans="1:24" ht="14.5" x14ac:dyDescent="0.35">
      <c r="A27" s="178" t="s">
        <v>32</v>
      </c>
      <c r="B27" s="215">
        <v>0.8004</v>
      </c>
      <c r="C27" s="215">
        <v>465.13040000000007</v>
      </c>
      <c r="D27" s="216">
        <v>1.0406</v>
      </c>
      <c r="E27" s="215">
        <v>1.2247000000000001</v>
      </c>
      <c r="F27" s="215">
        <v>9.5500000000000002E-2</v>
      </c>
      <c r="G27" s="215">
        <v>2.8834999999999997</v>
      </c>
      <c r="H27" s="216">
        <v>0</v>
      </c>
      <c r="I27" s="216">
        <v>0</v>
      </c>
      <c r="J27" s="215">
        <v>0</v>
      </c>
      <c r="K27" s="216">
        <v>15.7956</v>
      </c>
      <c r="L27" s="215">
        <v>4.7161999999999997</v>
      </c>
      <c r="M27" s="215">
        <v>0</v>
      </c>
      <c r="N27" s="216">
        <v>16.319700000000001</v>
      </c>
      <c r="O27" s="216">
        <v>0.14990000000000001</v>
      </c>
      <c r="P27" s="215">
        <v>0</v>
      </c>
      <c r="Q27" s="215">
        <v>11.087</v>
      </c>
      <c r="R27" s="175">
        <v>519.24350000000015</v>
      </c>
      <c r="T27" s="40">
        <f t="shared" si="0"/>
        <v>0</v>
      </c>
      <c r="U27" s="40">
        <f t="shared" si="1"/>
        <v>519.24350000000015</v>
      </c>
      <c r="V27" s="8">
        <f t="shared" si="2"/>
        <v>519.24350000000015</v>
      </c>
      <c r="W27"/>
      <c r="X27" s="137"/>
    </row>
    <row r="28" spans="1:24" ht="14.5" x14ac:dyDescent="0.35">
      <c r="A28" s="178" t="s">
        <v>50</v>
      </c>
      <c r="B28" s="215">
        <v>0</v>
      </c>
      <c r="C28" s="215">
        <v>98.476100000000002</v>
      </c>
      <c r="D28" s="215">
        <v>31.4175</v>
      </c>
      <c r="E28" s="215">
        <v>0</v>
      </c>
      <c r="F28" s="215">
        <v>50.980699999999999</v>
      </c>
      <c r="G28" s="215">
        <v>13.616300000000001</v>
      </c>
      <c r="H28" s="215">
        <v>0</v>
      </c>
      <c r="I28" s="215">
        <v>3.7699999999999997E-2</v>
      </c>
      <c r="J28" s="215">
        <v>0.66970000000000018</v>
      </c>
      <c r="K28" s="215">
        <v>0</v>
      </c>
      <c r="L28" s="215">
        <v>58.092500000000001</v>
      </c>
      <c r="M28" s="215">
        <v>0</v>
      </c>
      <c r="N28" s="215">
        <v>50.592600000000004</v>
      </c>
      <c r="O28" s="215">
        <v>6.9999999999999999E-4</v>
      </c>
      <c r="P28" s="215">
        <v>0</v>
      </c>
      <c r="Q28" s="215">
        <v>45.677</v>
      </c>
      <c r="R28" s="175">
        <v>349.56080000000003</v>
      </c>
      <c r="T28" s="40">
        <f t="shared" si="0"/>
        <v>0</v>
      </c>
      <c r="U28" s="40">
        <f t="shared" si="1"/>
        <v>349.56080000000003</v>
      </c>
      <c r="V28" s="8">
        <f t="shared" si="2"/>
        <v>349.56080000000003</v>
      </c>
      <c r="W28"/>
      <c r="X28" s="137"/>
    </row>
    <row r="29" spans="1:24" ht="14.5" x14ac:dyDescent="0.35">
      <c r="A29" s="179" t="s">
        <v>112</v>
      </c>
      <c r="B29" s="216">
        <v>0</v>
      </c>
      <c r="C29" s="215">
        <v>98.370400000000004</v>
      </c>
      <c r="D29" s="215">
        <v>31.4175</v>
      </c>
      <c r="E29" s="216">
        <v>0</v>
      </c>
      <c r="F29" s="215">
        <v>50.980699999999999</v>
      </c>
      <c r="G29" s="215">
        <v>13.5768</v>
      </c>
      <c r="H29" s="216">
        <v>0</v>
      </c>
      <c r="I29" s="216">
        <v>0</v>
      </c>
      <c r="J29" s="215">
        <v>0.66970000000000018</v>
      </c>
      <c r="K29" s="216">
        <v>0</v>
      </c>
      <c r="L29" s="215">
        <v>10.523000000000001</v>
      </c>
      <c r="M29" s="215">
        <v>0</v>
      </c>
      <c r="N29" s="216">
        <v>0.14760000000000001</v>
      </c>
      <c r="O29" s="216">
        <v>0</v>
      </c>
      <c r="P29" s="216">
        <v>0</v>
      </c>
      <c r="Q29" s="215">
        <v>45.677</v>
      </c>
      <c r="R29" s="175">
        <v>251.36269999999999</v>
      </c>
      <c r="T29" s="40">
        <f t="shared" si="0"/>
        <v>0</v>
      </c>
      <c r="U29" s="40">
        <f t="shared" si="1"/>
        <v>251.36269999999999</v>
      </c>
      <c r="V29" s="8">
        <f t="shared" si="2"/>
        <v>251.36269999999999</v>
      </c>
      <c r="W29"/>
      <c r="X29" s="137"/>
    </row>
    <row r="30" spans="1:24" ht="14.5" x14ac:dyDescent="0.35">
      <c r="A30" s="179" t="s">
        <v>113</v>
      </c>
      <c r="B30" s="216">
        <v>0</v>
      </c>
      <c r="C30" s="215">
        <v>0.10570000000000002</v>
      </c>
      <c r="D30" s="216">
        <v>0</v>
      </c>
      <c r="E30" s="215">
        <v>0</v>
      </c>
      <c r="F30" s="215">
        <v>0</v>
      </c>
      <c r="G30" s="215">
        <v>3.95E-2</v>
      </c>
      <c r="H30" s="216">
        <v>0</v>
      </c>
      <c r="I30" s="216">
        <v>3.7699999999999997E-2</v>
      </c>
      <c r="J30" s="216">
        <v>0</v>
      </c>
      <c r="K30" s="215">
        <v>0</v>
      </c>
      <c r="L30" s="216">
        <v>47.569499999999998</v>
      </c>
      <c r="M30" s="215">
        <v>0</v>
      </c>
      <c r="N30" s="216">
        <v>50.445000000000007</v>
      </c>
      <c r="O30" s="216">
        <v>6.9999999999999999E-4</v>
      </c>
      <c r="P30" s="216">
        <v>0</v>
      </c>
      <c r="Q30" s="215">
        <v>0</v>
      </c>
      <c r="R30" s="175">
        <v>98.198099999999997</v>
      </c>
      <c r="T30" s="40">
        <f t="shared" si="0"/>
        <v>0</v>
      </c>
      <c r="U30" s="40">
        <f t="shared" si="1"/>
        <v>98.198099999999997</v>
      </c>
      <c r="V30" s="8">
        <f t="shared" si="2"/>
        <v>98.198099999999997</v>
      </c>
      <c r="W30"/>
      <c r="X30" s="137"/>
    </row>
    <row r="31" spans="1:24" ht="14.5" x14ac:dyDescent="0.35">
      <c r="A31" s="178" t="s">
        <v>114</v>
      </c>
      <c r="B31" s="215">
        <v>2.8029999999999999</v>
      </c>
      <c r="C31" s="215">
        <v>2.8546</v>
      </c>
      <c r="D31" s="215">
        <v>74.487500000000011</v>
      </c>
      <c r="E31" s="215">
        <v>0</v>
      </c>
      <c r="F31" s="215">
        <v>64.287000000000006</v>
      </c>
      <c r="G31" s="215">
        <v>2.7363</v>
      </c>
      <c r="H31" s="215">
        <v>0</v>
      </c>
      <c r="I31" s="215">
        <v>0</v>
      </c>
      <c r="J31" s="215">
        <v>804.61429999999973</v>
      </c>
      <c r="K31" s="215">
        <v>0</v>
      </c>
      <c r="L31" s="215">
        <v>2.6099999999999998E-2</v>
      </c>
      <c r="M31" s="215">
        <v>1.4088999999999998</v>
      </c>
      <c r="N31" s="215">
        <v>296.95760000000001</v>
      </c>
      <c r="O31" s="215">
        <v>0</v>
      </c>
      <c r="P31" s="215">
        <v>0</v>
      </c>
      <c r="Q31" s="215">
        <v>1.9563000000000001</v>
      </c>
      <c r="R31" s="175">
        <v>1252.1315999999999</v>
      </c>
      <c r="T31" s="40">
        <f t="shared" si="0"/>
        <v>0</v>
      </c>
      <c r="U31" s="40">
        <f t="shared" si="1"/>
        <v>1252.1315999999999</v>
      </c>
      <c r="V31" s="8">
        <f t="shared" si="2"/>
        <v>1252.1315999999999</v>
      </c>
      <c r="W31"/>
      <c r="X31" s="137"/>
    </row>
    <row r="32" spans="1:24" ht="14.5" x14ac:dyDescent="0.35">
      <c r="A32" s="179" t="s">
        <v>115</v>
      </c>
      <c r="B32" s="216">
        <v>3.0000000000000001E-3</v>
      </c>
      <c r="C32" s="216">
        <v>0</v>
      </c>
      <c r="D32" s="216">
        <v>0</v>
      </c>
      <c r="E32" s="216">
        <v>0</v>
      </c>
      <c r="F32" s="216">
        <v>0</v>
      </c>
      <c r="G32" s="216">
        <v>9.6600000000000005E-2</v>
      </c>
      <c r="H32" s="216">
        <v>0</v>
      </c>
      <c r="I32" s="216">
        <v>0</v>
      </c>
      <c r="J32" s="215">
        <v>46.160899999999998</v>
      </c>
      <c r="K32" s="216">
        <v>0</v>
      </c>
      <c r="L32" s="216">
        <v>2.6099999999999998E-2</v>
      </c>
      <c r="M32" s="215">
        <v>0</v>
      </c>
      <c r="N32" s="216">
        <v>0</v>
      </c>
      <c r="O32" s="216">
        <v>0</v>
      </c>
      <c r="P32" s="216">
        <v>0</v>
      </c>
      <c r="Q32" s="215">
        <v>0</v>
      </c>
      <c r="R32" s="175">
        <v>46.2866</v>
      </c>
      <c r="T32" s="40">
        <f t="shared" si="0"/>
        <v>0</v>
      </c>
      <c r="U32" s="40">
        <f t="shared" si="1"/>
        <v>46.2866</v>
      </c>
      <c r="V32" s="8">
        <f t="shared" si="2"/>
        <v>46.2866</v>
      </c>
      <c r="W32"/>
      <c r="X32" s="137"/>
    </row>
    <row r="33" spans="1:24" ht="14.5" x14ac:dyDescent="0.35">
      <c r="A33" s="179" t="s">
        <v>116</v>
      </c>
      <c r="B33" s="216">
        <v>2.8</v>
      </c>
      <c r="C33" s="215">
        <v>2.4832999999999998</v>
      </c>
      <c r="D33" s="216">
        <v>0</v>
      </c>
      <c r="E33" s="216">
        <v>0</v>
      </c>
      <c r="F33" s="215">
        <v>0</v>
      </c>
      <c r="G33" s="216">
        <v>2.6396999999999999</v>
      </c>
      <c r="H33" s="216">
        <v>0</v>
      </c>
      <c r="I33" s="216">
        <v>0</v>
      </c>
      <c r="J33" s="215">
        <v>721.00909999999976</v>
      </c>
      <c r="K33" s="216">
        <v>0</v>
      </c>
      <c r="L33" s="215">
        <v>0</v>
      </c>
      <c r="M33" s="216">
        <v>1.4088999999999998</v>
      </c>
      <c r="N33" s="216">
        <v>296.95760000000001</v>
      </c>
      <c r="O33" s="216">
        <v>0</v>
      </c>
      <c r="P33" s="216">
        <v>0</v>
      </c>
      <c r="Q33" s="215">
        <v>1.5031000000000001</v>
      </c>
      <c r="R33" s="175">
        <v>1028.8016999999998</v>
      </c>
      <c r="T33" s="40">
        <f t="shared" si="0"/>
        <v>0</v>
      </c>
      <c r="U33" s="40">
        <f t="shared" si="1"/>
        <v>1028.8016999999998</v>
      </c>
      <c r="V33" s="8">
        <f t="shared" si="2"/>
        <v>1028.8016999999998</v>
      </c>
      <c r="W33"/>
      <c r="X33" s="137"/>
    </row>
    <row r="34" spans="1:24" ht="14.5" x14ac:dyDescent="0.35">
      <c r="A34" s="179" t="s">
        <v>117</v>
      </c>
      <c r="B34" s="216">
        <v>0</v>
      </c>
      <c r="C34" s="216">
        <v>0.37130000000000002</v>
      </c>
      <c r="D34" s="215">
        <v>74.487500000000011</v>
      </c>
      <c r="E34" s="216">
        <v>0</v>
      </c>
      <c r="F34" s="216">
        <v>64.287000000000006</v>
      </c>
      <c r="G34" s="215">
        <v>0</v>
      </c>
      <c r="H34" s="215">
        <v>0</v>
      </c>
      <c r="I34" s="216">
        <v>0</v>
      </c>
      <c r="J34" s="215">
        <v>37.444299999999998</v>
      </c>
      <c r="K34" s="216">
        <v>0</v>
      </c>
      <c r="L34" s="216">
        <v>0</v>
      </c>
      <c r="M34" s="215">
        <v>0</v>
      </c>
      <c r="N34" s="216">
        <v>0</v>
      </c>
      <c r="O34" s="216">
        <v>0</v>
      </c>
      <c r="P34" s="216">
        <v>0</v>
      </c>
      <c r="Q34" s="215">
        <v>0.45320000000000005</v>
      </c>
      <c r="R34" s="175">
        <v>177.04330000000002</v>
      </c>
      <c r="T34" s="40">
        <f t="shared" si="0"/>
        <v>0</v>
      </c>
      <c r="U34" s="40">
        <f t="shared" si="1"/>
        <v>177.04330000000002</v>
      </c>
      <c r="V34" s="8">
        <f t="shared" si="2"/>
        <v>177.04330000000002</v>
      </c>
      <c r="W34"/>
      <c r="X34" s="137"/>
    </row>
    <row r="35" spans="1:24" ht="14.5" x14ac:dyDescent="0.35">
      <c r="A35" s="178" t="s">
        <v>54</v>
      </c>
      <c r="B35" s="215">
        <v>130.06739999999999</v>
      </c>
      <c r="C35" s="215">
        <v>2983.9423999999999</v>
      </c>
      <c r="D35" s="215">
        <v>2726.0942999999997</v>
      </c>
      <c r="E35" s="215">
        <v>14.826299999999998</v>
      </c>
      <c r="F35" s="215">
        <v>398.38210000000004</v>
      </c>
      <c r="G35" s="215">
        <v>12.3513</v>
      </c>
      <c r="H35" s="215">
        <v>200.8963</v>
      </c>
      <c r="I35" s="215">
        <v>0.22409999999999999</v>
      </c>
      <c r="J35" s="215">
        <v>7.7988999999999997</v>
      </c>
      <c r="K35" s="215">
        <v>846.12180000000001</v>
      </c>
      <c r="L35" s="215">
        <v>251.05280000000002</v>
      </c>
      <c r="M35" s="215">
        <v>0.51670000000000005</v>
      </c>
      <c r="N35" s="215">
        <v>2.4460999999999991</v>
      </c>
      <c r="O35" s="215">
        <v>547.02150000000006</v>
      </c>
      <c r="P35" s="215">
        <v>57.053700000000006</v>
      </c>
      <c r="Q35" s="215">
        <v>393.17820000000006</v>
      </c>
      <c r="R35" s="175">
        <v>8571.9739000000009</v>
      </c>
      <c r="T35" s="40">
        <f t="shared" si="0"/>
        <v>0</v>
      </c>
      <c r="U35" s="40">
        <f t="shared" si="1"/>
        <v>8571.9739000000009</v>
      </c>
      <c r="V35" s="8">
        <f t="shared" si="2"/>
        <v>8571.9739000000009</v>
      </c>
      <c r="W35"/>
      <c r="X35" s="137"/>
    </row>
    <row r="36" spans="1:24" ht="14.5" x14ac:dyDescent="0.35">
      <c r="A36" s="179" t="s">
        <v>118</v>
      </c>
      <c r="B36" s="215">
        <v>120.93210000000001</v>
      </c>
      <c r="C36" s="215">
        <v>163.15819999999999</v>
      </c>
      <c r="D36" s="215">
        <v>6.3853</v>
      </c>
      <c r="E36" s="215">
        <v>0.93989999999999996</v>
      </c>
      <c r="F36" s="215">
        <v>327.92340000000002</v>
      </c>
      <c r="G36" s="215">
        <v>9.5938999999999997</v>
      </c>
      <c r="H36" s="215">
        <v>76.025599999999997</v>
      </c>
      <c r="I36" s="215">
        <v>0</v>
      </c>
      <c r="J36" s="215">
        <v>0</v>
      </c>
      <c r="K36" s="216">
        <v>690.0163</v>
      </c>
      <c r="L36" s="215">
        <v>0</v>
      </c>
      <c r="M36" s="215">
        <v>0.51670000000000005</v>
      </c>
      <c r="N36" s="215">
        <v>2.4460999999999991</v>
      </c>
      <c r="O36" s="215">
        <v>47.384500000000003</v>
      </c>
      <c r="P36" s="215">
        <v>22.4678</v>
      </c>
      <c r="Q36" s="215">
        <v>273.76580000000001</v>
      </c>
      <c r="R36" s="175">
        <v>1741.5555999999997</v>
      </c>
      <c r="T36" s="40">
        <f t="shared" si="0"/>
        <v>0</v>
      </c>
      <c r="U36" s="40">
        <f t="shared" si="1"/>
        <v>1741.5555999999997</v>
      </c>
      <c r="V36" s="8">
        <f t="shared" si="2"/>
        <v>1741.5555999999997</v>
      </c>
      <c r="W36"/>
      <c r="X36" s="137"/>
    </row>
    <row r="37" spans="1:24" ht="14.5" x14ac:dyDescent="0.35">
      <c r="A37" s="179" t="s">
        <v>119</v>
      </c>
      <c r="B37" s="215">
        <v>9.1150000000000002</v>
      </c>
      <c r="C37" s="215">
        <v>1131.7680999999998</v>
      </c>
      <c r="D37" s="215">
        <v>495.54039999999998</v>
      </c>
      <c r="E37" s="216">
        <v>13.886399999999998</v>
      </c>
      <c r="F37" s="215">
        <v>70.458699999999993</v>
      </c>
      <c r="G37" s="215">
        <v>2.7574000000000001</v>
      </c>
      <c r="H37" s="215">
        <v>124.8707</v>
      </c>
      <c r="I37" s="215">
        <v>0.22409999999999999</v>
      </c>
      <c r="J37" s="215">
        <v>7.7988999999999997</v>
      </c>
      <c r="K37" s="215">
        <v>156.10550000000003</v>
      </c>
      <c r="L37" s="216">
        <v>251.05280000000002</v>
      </c>
      <c r="M37" s="215">
        <v>0</v>
      </c>
      <c r="N37" s="215">
        <v>0</v>
      </c>
      <c r="O37" s="215">
        <v>1.2561000000000002</v>
      </c>
      <c r="P37" s="215">
        <v>34.585900000000002</v>
      </c>
      <c r="Q37" s="215">
        <v>119.41240000000003</v>
      </c>
      <c r="R37" s="175">
        <v>2418.8324000000002</v>
      </c>
      <c r="T37" s="40">
        <f t="shared" ref="T37:T55" si="3">R37-SUM(B37:Q37)</f>
        <v>0</v>
      </c>
      <c r="U37" s="40">
        <f t="shared" ref="U37:U55" si="4">R37-T37</f>
        <v>2418.8324000000002</v>
      </c>
      <c r="V37" s="8">
        <f t="shared" si="2"/>
        <v>2418.8324000000002</v>
      </c>
      <c r="W37"/>
      <c r="X37" s="137"/>
    </row>
    <row r="38" spans="1:24" ht="14.5" x14ac:dyDescent="0.35">
      <c r="A38" s="179" t="s">
        <v>120</v>
      </c>
      <c r="B38" s="215">
        <v>2.0299999999999999E-2</v>
      </c>
      <c r="C38" s="215">
        <v>1689.0160999999998</v>
      </c>
      <c r="D38" s="215">
        <v>2224.1686</v>
      </c>
      <c r="E38" s="216">
        <v>0</v>
      </c>
      <c r="F38" s="216">
        <v>0</v>
      </c>
      <c r="G38" s="216">
        <v>0</v>
      </c>
      <c r="H38" s="216">
        <v>0</v>
      </c>
      <c r="I38" s="216">
        <v>0</v>
      </c>
      <c r="J38" s="216">
        <v>0</v>
      </c>
      <c r="K38" s="216">
        <v>0</v>
      </c>
      <c r="L38" s="216">
        <v>0</v>
      </c>
      <c r="M38" s="216">
        <v>0</v>
      </c>
      <c r="N38" s="216">
        <v>0</v>
      </c>
      <c r="O38" s="216">
        <v>498.3809</v>
      </c>
      <c r="P38" s="215">
        <v>0</v>
      </c>
      <c r="Q38" s="215">
        <v>0</v>
      </c>
      <c r="R38" s="175">
        <v>4411.5859</v>
      </c>
      <c r="T38" s="40">
        <f t="shared" si="3"/>
        <v>0</v>
      </c>
      <c r="U38" s="40">
        <f t="shared" si="4"/>
        <v>4411.5859</v>
      </c>
      <c r="V38" s="8">
        <f t="shared" si="2"/>
        <v>4411.5859</v>
      </c>
      <c r="W38"/>
      <c r="X38" s="137"/>
    </row>
    <row r="39" spans="1:24" ht="14.5" x14ac:dyDescent="0.35">
      <c r="A39" s="178" t="s">
        <v>10</v>
      </c>
      <c r="B39" s="215">
        <v>190.72229999999999</v>
      </c>
      <c r="C39" s="215">
        <v>157.43509999999998</v>
      </c>
      <c r="D39" s="215">
        <v>153.59409999999997</v>
      </c>
      <c r="E39" s="215">
        <v>0.2</v>
      </c>
      <c r="F39" s="215">
        <v>-42.414699999999996</v>
      </c>
      <c r="G39" s="215">
        <v>31.2849</v>
      </c>
      <c r="H39" s="216">
        <v>0</v>
      </c>
      <c r="I39" s="216">
        <v>1.6804000000000001</v>
      </c>
      <c r="J39" s="215">
        <v>11.428600000000001</v>
      </c>
      <c r="K39" s="215">
        <v>0</v>
      </c>
      <c r="L39" s="215">
        <v>1.5392000000000001</v>
      </c>
      <c r="M39" s="215">
        <v>0</v>
      </c>
      <c r="N39" s="216">
        <v>7.4099999999999999E-2</v>
      </c>
      <c r="O39" s="216">
        <v>0.16589999999999999</v>
      </c>
      <c r="P39" s="215">
        <v>13.233599999999999</v>
      </c>
      <c r="Q39" s="215">
        <v>58.493099999999998</v>
      </c>
      <c r="R39" s="175">
        <v>577.4366</v>
      </c>
      <c r="T39" s="40">
        <f t="shared" si="3"/>
        <v>0</v>
      </c>
      <c r="U39" s="40">
        <f t="shared" si="4"/>
        <v>577.4366</v>
      </c>
      <c r="V39" s="8">
        <f t="shared" si="2"/>
        <v>577.4366</v>
      </c>
      <c r="W39"/>
      <c r="X39" s="137"/>
    </row>
    <row r="40" spans="1:24" ht="14.5" x14ac:dyDescent="0.35">
      <c r="A40" s="178" t="s">
        <v>1</v>
      </c>
      <c r="B40" s="215">
        <v>216.40450000000004</v>
      </c>
      <c r="C40" s="215">
        <v>15.588999999999999</v>
      </c>
      <c r="D40" s="215">
        <v>35.893500000000003</v>
      </c>
      <c r="E40" s="215">
        <v>30.493300000000001</v>
      </c>
      <c r="F40" s="215">
        <v>13.729099999999999</v>
      </c>
      <c r="G40" s="215">
        <v>48.158700000000003</v>
      </c>
      <c r="H40" s="215">
        <v>34.505600000000001</v>
      </c>
      <c r="I40" s="216">
        <v>0.12529999999999999</v>
      </c>
      <c r="J40" s="215">
        <v>2.2898000000000001</v>
      </c>
      <c r="K40" s="215">
        <v>0</v>
      </c>
      <c r="L40" s="215">
        <v>72.171900000000008</v>
      </c>
      <c r="M40" s="215">
        <v>5.6300000000000003E-2</v>
      </c>
      <c r="N40" s="216">
        <v>30.253499999999999</v>
      </c>
      <c r="O40" s="215">
        <v>1.6908000000000001</v>
      </c>
      <c r="P40" s="215">
        <v>111.41250000000001</v>
      </c>
      <c r="Q40" s="215">
        <v>28.263800000000007</v>
      </c>
      <c r="R40" s="175">
        <v>641.03760000000011</v>
      </c>
      <c r="T40" s="40">
        <f t="shared" si="3"/>
        <v>0</v>
      </c>
      <c r="U40" s="40">
        <f t="shared" si="4"/>
        <v>641.03760000000011</v>
      </c>
      <c r="V40" s="8">
        <f t="shared" si="2"/>
        <v>641.03760000000011</v>
      </c>
      <c r="W40"/>
      <c r="X40" s="137"/>
    </row>
    <row r="41" spans="1:24" ht="14.5" x14ac:dyDescent="0.35">
      <c r="A41" s="178" t="s">
        <v>38</v>
      </c>
      <c r="B41" s="216">
        <v>14.737699999999998</v>
      </c>
      <c r="C41" s="216">
        <v>34.779600000000002</v>
      </c>
      <c r="D41" s="215">
        <v>31.605199999999993</v>
      </c>
      <c r="E41" s="215">
        <v>0.29599999999999999</v>
      </c>
      <c r="F41" s="215">
        <v>23.3856</v>
      </c>
      <c r="G41" s="216">
        <v>99.811799999999991</v>
      </c>
      <c r="H41" s="216">
        <v>15.7765</v>
      </c>
      <c r="I41" s="216">
        <v>15.199</v>
      </c>
      <c r="J41" s="215">
        <v>0</v>
      </c>
      <c r="K41" s="216">
        <v>0.36380000000000001</v>
      </c>
      <c r="L41" s="216">
        <v>12.7455</v>
      </c>
      <c r="M41" s="215">
        <v>14.213200000000001</v>
      </c>
      <c r="N41" s="216">
        <v>0</v>
      </c>
      <c r="O41" s="216">
        <v>-57.103300000000004</v>
      </c>
      <c r="P41" s="216">
        <v>0</v>
      </c>
      <c r="Q41" s="215">
        <v>57.8626</v>
      </c>
      <c r="R41" s="175">
        <v>263.67320000000001</v>
      </c>
      <c r="T41" s="40">
        <f t="shared" si="3"/>
        <v>0</v>
      </c>
      <c r="U41" s="40">
        <f t="shared" si="4"/>
        <v>263.67320000000001</v>
      </c>
      <c r="V41" s="8">
        <f t="shared" si="2"/>
        <v>263.67320000000001</v>
      </c>
      <c r="W41"/>
      <c r="X41" s="137"/>
    </row>
    <row r="42" spans="1:24" ht="14.5" x14ac:dyDescent="0.35">
      <c r="A42" s="178" t="s">
        <v>6</v>
      </c>
      <c r="B42" s="215">
        <v>0</v>
      </c>
      <c r="C42" s="215">
        <v>0</v>
      </c>
      <c r="D42" s="215">
        <v>11.495600000000001</v>
      </c>
      <c r="E42" s="215">
        <v>68.781100000000009</v>
      </c>
      <c r="F42" s="215">
        <v>0</v>
      </c>
      <c r="G42" s="215">
        <v>-0.33200000000000002</v>
      </c>
      <c r="H42" s="215">
        <v>0</v>
      </c>
      <c r="I42" s="215">
        <v>0</v>
      </c>
      <c r="J42" s="216">
        <v>0.10899999999999999</v>
      </c>
      <c r="K42" s="215">
        <v>0</v>
      </c>
      <c r="L42" s="215">
        <v>1.8925000000000001</v>
      </c>
      <c r="M42" s="215">
        <v>0</v>
      </c>
      <c r="N42" s="215">
        <v>0</v>
      </c>
      <c r="O42" s="215">
        <v>0</v>
      </c>
      <c r="P42" s="215">
        <v>0</v>
      </c>
      <c r="Q42" s="215">
        <v>9.7099999999999992E-2</v>
      </c>
      <c r="R42" s="175">
        <v>82.043300000000002</v>
      </c>
      <c r="T42" s="40">
        <f t="shared" si="3"/>
        <v>0</v>
      </c>
      <c r="U42" s="40">
        <f t="shared" si="4"/>
        <v>82.043300000000002</v>
      </c>
      <c r="V42" s="8">
        <f t="shared" si="2"/>
        <v>82.043300000000002</v>
      </c>
      <c r="W42"/>
      <c r="X42" s="137"/>
    </row>
    <row r="43" spans="1:24" ht="14.5" x14ac:dyDescent="0.35">
      <c r="A43" s="178" t="s">
        <v>11</v>
      </c>
      <c r="B43" s="215">
        <v>2.4199999999999999E-2</v>
      </c>
      <c r="C43" s="215">
        <v>2.7669000000000001</v>
      </c>
      <c r="D43" s="215">
        <v>56.2669</v>
      </c>
      <c r="E43" s="216">
        <v>0</v>
      </c>
      <c r="F43" s="215">
        <v>13.8764</v>
      </c>
      <c r="G43" s="215">
        <v>0.33760000000000001</v>
      </c>
      <c r="H43" s="216">
        <v>0</v>
      </c>
      <c r="I43" s="216">
        <v>0</v>
      </c>
      <c r="J43" s="215">
        <v>2.0177</v>
      </c>
      <c r="K43" s="216">
        <v>0</v>
      </c>
      <c r="L43" s="216">
        <v>8.6427999999999994</v>
      </c>
      <c r="M43" s="215">
        <v>0</v>
      </c>
      <c r="N43" s="216">
        <v>0</v>
      </c>
      <c r="O43" s="215">
        <v>0</v>
      </c>
      <c r="P43" s="216">
        <v>0</v>
      </c>
      <c r="Q43" s="215">
        <v>0</v>
      </c>
      <c r="R43" s="175">
        <v>83.93249999999999</v>
      </c>
      <c r="T43" s="40">
        <f t="shared" si="3"/>
        <v>0</v>
      </c>
      <c r="U43" s="40">
        <f t="shared" si="4"/>
        <v>83.93249999999999</v>
      </c>
      <c r="V43" s="8">
        <f t="shared" si="2"/>
        <v>83.93249999999999</v>
      </c>
      <c r="W43"/>
      <c r="X43" s="137"/>
    </row>
    <row r="44" spans="1:24" ht="14.5" x14ac:dyDescent="0.35">
      <c r="A44" s="178" t="s">
        <v>56</v>
      </c>
      <c r="B44" s="215">
        <v>11.2706</v>
      </c>
      <c r="C44" s="215">
        <v>70.719399999999979</v>
      </c>
      <c r="D44" s="215">
        <v>738.80259999999987</v>
      </c>
      <c r="E44" s="215">
        <v>8.0237999999999996</v>
      </c>
      <c r="F44" s="215">
        <v>106.72390000000001</v>
      </c>
      <c r="G44" s="215">
        <v>147.72919999999999</v>
      </c>
      <c r="H44" s="215">
        <v>103.46350000000001</v>
      </c>
      <c r="I44" s="215">
        <v>0.1342000000000001</v>
      </c>
      <c r="J44" s="215">
        <v>7.1300000000000002E-2</v>
      </c>
      <c r="K44" s="215">
        <v>0.23119999999999999</v>
      </c>
      <c r="L44" s="215">
        <v>31.758100000000002</v>
      </c>
      <c r="M44" s="215">
        <v>6.5990000000000002</v>
      </c>
      <c r="N44" s="215">
        <v>28.725800000000003</v>
      </c>
      <c r="O44" s="215">
        <v>46.994899999999987</v>
      </c>
      <c r="P44" s="215">
        <v>1.9773999999999998</v>
      </c>
      <c r="Q44" s="215">
        <v>750.27479999999969</v>
      </c>
      <c r="R44" s="175">
        <v>2053.4996999999994</v>
      </c>
      <c r="T44" s="40">
        <f t="shared" si="3"/>
        <v>0</v>
      </c>
      <c r="U44" s="40">
        <f t="shared" si="4"/>
        <v>2053.4996999999994</v>
      </c>
      <c r="V44" s="8">
        <f t="shared" si="2"/>
        <v>2053.4996999999994</v>
      </c>
      <c r="W44"/>
      <c r="X44" s="137"/>
    </row>
    <row r="45" spans="1:24" ht="14.5" x14ac:dyDescent="0.35">
      <c r="A45" s="179" t="s">
        <v>121</v>
      </c>
      <c r="B45" s="215">
        <v>1.3192999999999999</v>
      </c>
      <c r="C45" s="215">
        <v>70.20829999999998</v>
      </c>
      <c r="D45" s="215">
        <v>674.23099999999988</v>
      </c>
      <c r="E45" s="216">
        <v>1.5391999999999997</v>
      </c>
      <c r="F45" s="216">
        <v>94.697700000000012</v>
      </c>
      <c r="G45" s="215">
        <v>4.2523999999999997</v>
      </c>
      <c r="H45" s="215">
        <v>50.164600000000007</v>
      </c>
      <c r="I45" s="216">
        <v>8.6000000000000076E-2</v>
      </c>
      <c r="J45" s="216">
        <v>0</v>
      </c>
      <c r="K45" s="215">
        <v>0</v>
      </c>
      <c r="L45" s="216">
        <v>7.7600000000000002E-2</v>
      </c>
      <c r="M45" s="215">
        <v>0</v>
      </c>
      <c r="N45" s="215">
        <v>0</v>
      </c>
      <c r="O45" s="215">
        <v>7.2851999999999997</v>
      </c>
      <c r="P45" s="215">
        <v>1.9624999999999999</v>
      </c>
      <c r="Q45" s="215">
        <v>667.51969999999972</v>
      </c>
      <c r="R45" s="175">
        <v>1573.3434999999995</v>
      </c>
      <c r="S45" s="8"/>
      <c r="T45" s="40">
        <f t="shared" si="3"/>
        <v>0</v>
      </c>
      <c r="U45" s="40">
        <f t="shared" si="4"/>
        <v>1573.3434999999995</v>
      </c>
      <c r="V45" s="8">
        <f t="shared" si="2"/>
        <v>1573.3434999999995</v>
      </c>
      <c r="W45"/>
      <c r="X45" s="137"/>
    </row>
    <row r="46" spans="1:24" ht="14.5" x14ac:dyDescent="0.35">
      <c r="A46" s="179" t="s">
        <v>122</v>
      </c>
      <c r="B46" s="215">
        <v>6.1287000000000003</v>
      </c>
      <c r="C46" s="215">
        <v>0.5111</v>
      </c>
      <c r="D46" s="215">
        <v>64.571599999999989</v>
      </c>
      <c r="E46" s="215">
        <v>6.4846000000000004</v>
      </c>
      <c r="F46" s="215">
        <v>12.026199999999999</v>
      </c>
      <c r="G46" s="215">
        <v>143.4768</v>
      </c>
      <c r="H46" s="215">
        <v>53.298900000000003</v>
      </c>
      <c r="I46" s="215">
        <v>4.8200000000000007E-2</v>
      </c>
      <c r="J46" s="215">
        <v>7.1300000000000002E-2</v>
      </c>
      <c r="K46" s="215">
        <v>0.23119999999999999</v>
      </c>
      <c r="L46" s="215">
        <v>31.680500000000002</v>
      </c>
      <c r="M46" s="215">
        <v>6.5990000000000002</v>
      </c>
      <c r="N46" s="215">
        <v>28.725800000000003</v>
      </c>
      <c r="O46" s="215">
        <v>39.709699999999991</v>
      </c>
      <c r="P46" s="215">
        <v>1.49E-2</v>
      </c>
      <c r="Q46" s="215">
        <v>82.755099999999999</v>
      </c>
      <c r="R46" s="175">
        <v>476.33359999999993</v>
      </c>
      <c r="T46" s="40">
        <f t="shared" si="3"/>
        <v>0</v>
      </c>
      <c r="U46" s="40">
        <f t="shared" si="4"/>
        <v>476.33359999999993</v>
      </c>
      <c r="V46" s="8">
        <f t="shared" si="2"/>
        <v>476.33359999999993</v>
      </c>
      <c r="W46"/>
      <c r="X46" s="137"/>
    </row>
    <row r="47" spans="1:24" ht="14.5" x14ac:dyDescent="0.35">
      <c r="A47" s="179" t="s">
        <v>123</v>
      </c>
      <c r="B47" s="215">
        <v>2.5175999999999998</v>
      </c>
      <c r="C47" s="215">
        <v>0.38480000000000003</v>
      </c>
      <c r="D47" s="215">
        <v>10.306899999999999</v>
      </c>
      <c r="E47" s="215">
        <v>4.1264000000000003</v>
      </c>
      <c r="F47" s="215">
        <v>-1.2347999999999997</v>
      </c>
      <c r="G47" s="215">
        <v>33.091800000000006</v>
      </c>
      <c r="H47" s="216">
        <v>1.4356</v>
      </c>
      <c r="I47" s="216">
        <v>0</v>
      </c>
      <c r="J47" s="216">
        <v>3.5200000000000002E-2</v>
      </c>
      <c r="K47" s="216">
        <v>0</v>
      </c>
      <c r="L47" s="215">
        <v>15.8879</v>
      </c>
      <c r="M47" s="215">
        <v>0.61470000000000002</v>
      </c>
      <c r="N47" s="216">
        <v>1.4597</v>
      </c>
      <c r="O47" s="215">
        <v>0.22</v>
      </c>
      <c r="P47" s="215">
        <v>1.49E-2</v>
      </c>
      <c r="Q47" s="215">
        <v>22.828499999999998</v>
      </c>
      <c r="R47" s="175">
        <v>91.6892</v>
      </c>
      <c r="T47" s="40">
        <f t="shared" si="3"/>
        <v>0</v>
      </c>
      <c r="U47" s="40">
        <f t="shared" si="4"/>
        <v>91.6892</v>
      </c>
      <c r="V47" s="8">
        <f t="shared" si="2"/>
        <v>91.6892</v>
      </c>
      <c r="W47"/>
      <c r="X47" s="137"/>
    </row>
    <row r="48" spans="1:24" ht="14.5" x14ac:dyDescent="0.35">
      <c r="A48" s="179" t="s">
        <v>124</v>
      </c>
      <c r="B48" s="216">
        <v>0</v>
      </c>
      <c r="C48" s="216">
        <v>0</v>
      </c>
      <c r="D48" s="216">
        <v>0</v>
      </c>
      <c r="E48" s="216">
        <v>0</v>
      </c>
      <c r="F48" s="216">
        <v>0</v>
      </c>
      <c r="G48" s="216">
        <v>0.95130000000000003</v>
      </c>
      <c r="H48" s="215">
        <v>0</v>
      </c>
      <c r="I48" s="216">
        <v>0</v>
      </c>
      <c r="J48" s="216">
        <v>0</v>
      </c>
      <c r="K48" s="216">
        <v>0</v>
      </c>
      <c r="L48" s="216">
        <v>0</v>
      </c>
      <c r="M48" s="216">
        <v>1.4836</v>
      </c>
      <c r="N48" s="216">
        <v>0</v>
      </c>
      <c r="O48" s="216">
        <v>0</v>
      </c>
      <c r="P48" s="216">
        <v>0</v>
      </c>
      <c r="Q48" s="215">
        <v>0.33300000000000002</v>
      </c>
      <c r="R48" s="175">
        <v>2.7679</v>
      </c>
      <c r="T48" s="40">
        <f t="shared" si="3"/>
        <v>0</v>
      </c>
      <c r="U48" s="40">
        <f t="shared" si="4"/>
        <v>2.7679</v>
      </c>
      <c r="V48" s="8">
        <f t="shared" si="2"/>
        <v>2.7679</v>
      </c>
      <c r="W48"/>
      <c r="X48" s="137"/>
    </row>
    <row r="49" spans="1:24" ht="14.5" x14ac:dyDescent="0.35">
      <c r="A49" s="179" t="s">
        <v>125</v>
      </c>
      <c r="B49" s="215">
        <v>3.6111000000000004</v>
      </c>
      <c r="C49" s="215">
        <v>0.1263</v>
      </c>
      <c r="D49" s="215">
        <v>54.264699999999998</v>
      </c>
      <c r="E49" s="215">
        <v>2.3581999999999996</v>
      </c>
      <c r="F49" s="215">
        <v>13.260999999999999</v>
      </c>
      <c r="G49" s="215">
        <v>109.43369999999999</v>
      </c>
      <c r="H49" s="215">
        <v>51.863300000000002</v>
      </c>
      <c r="I49" s="216">
        <v>4.8200000000000007E-2</v>
      </c>
      <c r="J49" s="215">
        <v>3.61E-2</v>
      </c>
      <c r="K49" s="215">
        <v>0.23119999999999999</v>
      </c>
      <c r="L49" s="215">
        <v>15.7926</v>
      </c>
      <c r="M49" s="215">
        <v>4.5007000000000001</v>
      </c>
      <c r="N49" s="216">
        <v>27.266100000000002</v>
      </c>
      <c r="O49" s="215">
        <v>39.489699999999992</v>
      </c>
      <c r="P49" s="215">
        <v>0</v>
      </c>
      <c r="Q49" s="215">
        <v>59.593600000000002</v>
      </c>
      <c r="R49" s="175">
        <v>381.87649999999996</v>
      </c>
      <c r="T49" s="40">
        <f t="shared" si="3"/>
        <v>0</v>
      </c>
      <c r="U49" s="40">
        <f t="shared" si="4"/>
        <v>381.87649999999996</v>
      </c>
      <c r="V49" s="8">
        <f t="shared" si="2"/>
        <v>381.87649999999996</v>
      </c>
      <c r="W49"/>
      <c r="X49" s="137"/>
    </row>
    <row r="50" spans="1:24" ht="14.5" x14ac:dyDescent="0.35">
      <c r="A50" s="179" t="s">
        <v>126</v>
      </c>
      <c r="B50" s="215">
        <v>3.8226</v>
      </c>
      <c r="C50" s="215">
        <v>0</v>
      </c>
      <c r="D50" s="215">
        <v>0</v>
      </c>
      <c r="E50" s="215">
        <v>0</v>
      </c>
      <c r="F50" s="215">
        <v>0</v>
      </c>
      <c r="G50" s="215">
        <v>0</v>
      </c>
      <c r="H50" s="215">
        <v>0</v>
      </c>
      <c r="I50" s="215">
        <v>0</v>
      </c>
      <c r="J50" s="215">
        <v>0</v>
      </c>
      <c r="K50" s="215">
        <v>0</v>
      </c>
      <c r="L50" s="215">
        <v>0</v>
      </c>
      <c r="M50" s="215">
        <v>0</v>
      </c>
      <c r="N50" s="215">
        <v>0</v>
      </c>
      <c r="O50" s="215">
        <v>0</v>
      </c>
      <c r="P50" s="215">
        <v>0</v>
      </c>
      <c r="Q50" s="215">
        <v>0</v>
      </c>
      <c r="R50" s="175">
        <v>3.8226</v>
      </c>
      <c r="T50" s="40">
        <f t="shared" si="3"/>
        <v>0</v>
      </c>
      <c r="U50" s="40">
        <f t="shared" si="4"/>
        <v>3.8226</v>
      </c>
      <c r="V50" s="8">
        <f t="shared" si="2"/>
        <v>3.8226</v>
      </c>
      <c r="W50"/>
      <c r="X50" s="137"/>
    </row>
    <row r="51" spans="1:24" ht="14.5" x14ac:dyDescent="0.35">
      <c r="A51" s="178" t="s">
        <v>5</v>
      </c>
      <c r="B51" s="215">
        <v>2285.2022000000006</v>
      </c>
      <c r="C51" s="215">
        <v>689.65</v>
      </c>
      <c r="D51" s="215">
        <v>452.74489999999997</v>
      </c>
      <c r="E51" s="215">
        <v>1691.3563000000001</v>
      </c>
      <c r="F51" s="215">
        <v>30.656399999999994</v>
      </c>
      <c r="G51" s="215">
        <v>88.585899999999995</v>
      </c>
      <c r="H51" s="215">
        <v>21.667099999999998</v>
      </c>
      <c r="I51" s="215">
        <v>848.25839999999982</v>
      </c>
      <c r="J51" s="215">
        <v>26.964199999999998</v>
      </c>
      <c r="K51" s="215">
        <v>4.0099999999999997E-2</v>
      </c>
      <c r="L51" s="215">
        <v>121.63569999999999</v>
      </c>
      <c r="M51" s="215">
        <v>292.39269999999999</v>
      </c>
      <c r="N51" s="216">
        <v>36.742700000000006</v>
      </c>
      <c r="O51" s="216">
        <v>6.8973999999999993</v>
      </c>
      <c r="P51" s="215">
        <v>402.13760000000002</v>
      </c>
      <c r="Q51" s="215">
        <v>235.99480000000003</v>
      </c>
      <c r="R51" s="175">
        <v>7230.9264000000012</v>
      </c>
      <c r="T51" s="40">
        <f t="shared" si="3"/>
        <v>0</v>
      </c>
      <c r="U51" s="40">
        <f t="shared" si="4"/>
        <v>7230.9264000000012</v>
      </c>
      <c r="V51" s="8">
        <f t="shared" si="2"/>
        <v>7230.9264000000012</v>
      </c>
      <c r="W51"/>
      <c r="X51" s="137"/>
    </row>
    <row r="52" spans="1:24" ht="14.5" x14ac:dyDescent="0.35">
      <c r="A52" s="178" t="s">
        <v>4</v>
      </c>
      <c r="B52" s="215">
        <v>9.5038</v>
      </c>
      <c r="C52" s="215">
        <v>3.8671000000000002</v>
      </c>
      <c r="D52" s="215">
        <v>8.4830000000000005</v>
      </c>
      <c r="E52" s="216">
        <v>0</v>
      </c>
      <c r="F52" s="215">
        <v>0.42809999999999998</v>
      </c>
      <c r="G52" s="215">
        <v>14.964499999999999</v>
      </c>
      <c r="H52" s="215">
        <v>0</v>
      </c>
      <c r="I52" s="216">
        <v>0</v>
      </c>
      <c r="J52" s="216">
        <v>0</v>
      </c>
      <c r="K52" s="216">
        <v>0</v>
      </c>
      <c r="L52" s="216">
        <v>2.9999999999999997E-4</v>
      </c>
      <c r="M52" s="215">
        <v>0.15839999999999999</v>
      </c>
      <c r="N52" s="216">
        <v>0</v>
      </c>
      <c r="O52" s="216">
        <v>0</v>
      </c>
      <c r="P52" s="216">
        <v>0</v>
      </c>
      <c r="Q52" s="215">
        <v>4.7468000000000004</v>
      </c>
      <c r="R52" s="175">
        <v>42.152000000000008</v>
      </c>
      <c r="T52" s="40">
        <f t="shared" si="3"/>
        <v>0</v>
      </c>
      <c r="U52" s="40">
        <f t="shared" si="4"/>
        <v>42.152000000000008</v>
      </c>
      <c r="V52" s="8">
        <f t="shared" si="2"/>
        <v>42.152000000000008</v>
      </c>
      <c r="W52"/>
      <c r="X52" s="137"/>
    </row>
    <row r="53" spans="1:24" x14ac:dyDescent="0.3">
      <c r="A53" s="178" t="s">
        <v>15</v>
      </c>
      <c r="B53" s="215">
        <v>227.37850000000003</v>
      </c>
      <c r="C53" s="215">
        <v>6.3513999999999999</v>
      </c>
      <c r="D53" s="215">
        <v>14.6609</v>
      </c>
      <c r="E53" s="215">
        <v>10.7806</v>
      </c>
      <c r="F53" s="215">
        <v>331.87969999999996</v>
      </c>
      <c r="G53" s="215">
        <v>108.21509999999998</v>
      </c>
      <c r="H53" s="215">
        <v>8.0798000000000005</v>
      </c>
      <c r="I53" s="216">
        <v>21.507099999999998</v>
      </c>
      <c r="J53" s="215">
        <v>5.7500000000000002E-2</v>
      </c>
      <c r="K53" s="215">
        <v>0</v>
      </c>
      <c r="L53" s="215">
        <v>16.301099999999998</v>
      </c>
      <c r="M53" s="215">
        <v>0.37209999999999999</v>
      </c>
      <c r="N53" s="216">
        <v>39.684200000000004</v>
      </c>
      <c r="O53" s="216">
        <v>1.2379</v>
      </c>
      <c r="P53" s="215">
        <v>0.1186</v>
      </c>
      <c r="Q53" s="215">
        <v>50.376899999999999</v>
      </c>
      <c r="R53" s="175">
        <v>837.0014000000001</v>
      </c>
      <c r="T53" s="40">
        <f t="shared" si="3"/>
        <v>0</v>
      </c>
      <c r="U53" s="40">
        <f t="shared" si="4"/>
        <v>837.0014000000001</v>
      </c>
      <c r="V53" s="8">
        <f t="shared" si="2"/>
        <v>837.0014000000001</v>
      </c>
    </row>
    <row r="54" spans="1:24" x14ac:dyDescent="0.3">
      <c r="A54" s="178" t="s">
        <v>3</v>
      </c>
      <c r="B54" s="215">
        <v>59.226199999999992</v>
      </c>
      <c r="C54" s="215">
        <v>17.1647</v>
      </c>
      <c r="D54" s="215">
        <v>38.745599999999996</v>
      </c>
      <c r="E54" s="215">
        <v>2.0216000000000003</v>
      </c>
      <c r="F54" s="215">
        <v>3.0871000000000004</v>
      </c>
      <c r="G54" s="215">
        <v>492.61240000000004</v>
      </c>
      <c r="H54" s="215">
        <v>7.5646000000000004</v>
      </c>
      <c r="I54" s="216">
        <v>139.0728</v>
      </c>
      <c r="J54" s="215">
        <v>15.244899999999999</v>
      </c>
      <c r="K54" s="215">
        <v>0</v>
      </c>
      <c r="L54" s="215">
        <v>42.289700000000003</v>
      </c>
      <c r="M54" s="215">
        <v>1.5214000000000001</v>
      </c>
      <c r="N54" s="215">
        <v>16.593500000000002</v>
      </c>
      <c r="O54" s="215">
        <v>10.917400000000001</v>
      </c>
      <c r="P54" s="215">
        <v>4.2900000000000001E-2</v>
      </c>
      <c r="Q54" s="215">
        <v>558.9828</v>
      </c>
      <c r="R54" s="175">
        <v>1405.0876000000003</v>
      </c>
      <c r="T54" s="40">
        <f t="shared" si="3"/>
        <v>0</v>
      </c>
      <c r="U54" s="40">
        <f t="shared" si="4"/>
        <v>1405.0876000000003</v>
      </c>
      <c r="V54" s="8">
        <f t="shared" si="2"/>
        <v>1405.0876000000003</v>
      </c>
    </row>
    <row r="55" spans="1:24" ht="17.25" customHeight="1" x14ac:dyDescent="0.3">
      <c r="A55" s="180" t="s">
        <v>61</v>
      </c>
      <c r="B55" s="181">
        <v>6532.1031000000003</v>
      </c>
      <c r="C55" s="181">
        <v>4643.0070999999998</v>
      </c>
      <c r="D55" s="181">
        <v>4533.5099</v>
      </c>
      <c r="E55" s="181">
        <v>2900.2562000000007</v>
      </c>
      <c r="F55" s="181">
        <v>2005.6855000000003</v>
      </c>
      <c r="G55" s="181">
        <v>1939.4198999999999</v>
      </c>
      <c r="H55" s="181">
        <v>1379.2160999999999</v>
      </c>
      <c r="I55" s="181">
        <v>1044.2060999999999</v>
      </c>
      <c r="J55" s="181">
        <v>957.02529999999979</v>
      </c>
      <c r="K55" s="181">
        <v>884.49399999999991</v>
      </c>
      <c r="L55" s="181">
        <v>808.01630000000023</v>
      </c>
      <c r="M55" s="181">
        <v>722.52060000000017</v>
      </c>
      <c r="N55" s="181">
        <v>616.88869999999997</v>
      </c>
      <c r="O55" s="181">
        <v>598.54939999999999</v>
      </c>
      <c r="P55" s="181">
        <v>598.5449000000001</v>
      </c>
      <c r="Q55" s="181">
        <v>3886.5743000000002</v>
      </c>
      <c r="R55" s="181">
        <v>34050.017399999997</v>
      </c>
      <c r="T55" s="40">
        <f t="shared" si="3"/>
        <v>0</v>
      </c>
      <c r="U55" s="40">
        <f t="shared" si="4"/>
        <v>34050.017399999997</v>
      </c>
      <c r="V55" s="8">
        <f t="shared" si="2"/>
        <v>34050.017399999997</v>
      </c>
    </row>
    <row r="56" spans="1:24" ht="13.5" customHeight="1" x14ac:dyDescent="0.3">
      <c r="A56" s="404" t="s">
        <v>287</v>
      </c>
      <c r="B56" s="404"/>
      <c r="C56" s="404"/>
      <c r="D56" s="404"/>
      <c r="E56" s="404"/>
      <c r="F56" s="404"/>
      <c r="G56" s="404"/>
      <c r="H56" s="404"/>
      <c r="I56" s="404"/>
      <c r="J56" s="404"/>
      <c r="K56" s="404"/>
      <c r="L56" s="404"/>
      <c r="M56" s="404"/>
      <c r="N56" s="404"/>
      <c r="O56" s="404"/>
      <c r="P56" s="404"/>
      <c r="Q56" s="404"/>
      <c r="R56" s="404"/>
      <c r="V56" s="8">
        <f t="shared" si="2"/>
        <v>0</v>
      </c>
    </row>
    <row r="57" spans="1:24" x14ac:dyDescent="0.3">
      <c r="E57" s="8"/>
      <c r="H57" s="8"/>
      <c r="J57" s="10">
        <v>13</v>
      </c>
    </row>
    <row r="59" spans="1:24" x14ac:dyDescent="0.3">
      <c r="B59" s="41"/>
      <c r="C59" s="41"/>
      <c r="D59" s="41"/>
      <c r="E59" s="41"/>
      <c r="F59" s="41"/>
      <c r="G59" s="41"/>
      <c r="H59" s="41"/>
      <c r="I59" s="41"/>
      <c r="J59" s="41"/>
      <c r="K59" s="41"/>
      <c r="L59" s="41"/>
      <c r="M59" s="41"/>
      <c r="N59" s="41"/>
      <c r="O59" s="41"/>
      <c r="P59" s="41"/>
      <c r="Q59" s="41"/>
      <c r="R59" s="41"/>
    </row>
    <row r="62" spans="1:24" x14ac:dyDescent="0.3">
      <c r="B62" s="210"/>
      <c r="C62" s="210"/>
      <c r="D62" s="210"/>
      <c r="E62" s="210"/>
      <c r="F62" s="210"/>
      <c r="G62" s="210"/>
      <c r="H62" s="210"/>
      <c r="I62" s="210"/>
      <c r="J62" s="210"/>
      <c r="K62" s="210"/>
      <c r="L62" s="210"/>
      <c r="M62" s="210"/>
      <c r="N62" s="210"/>
      <c r="O62" s="210"/>
      <c r="P62" s="210"/>
      <c r="Q62" s="210"/>
      <c r="R62" s="210"/>
    </row>
    <row r="63" spans="1:24" x14ac:dyDescent="0.3">
      <c r="B63" s="210"/>
      <c r="C63" s="210"/>
      <c r="D63" s="210"/>
      <c r="E63" s="210"/>
      <c r="F63" s="210"/>
      <c r="G63" s="210"/>
      <c r="H63" s="210"/>
      <c r="I63" s="210"/>
      <c r="J63" s="210"/>
      <c r="K63" s="210"/>
      <c r="L63" s="210"/>
      <c r="M63" s="210"/>
      <c r="N63" s="210"/>
      <c r="O63" s="210"/>
      <c r="P63" s="210"/>
      <c r="Q63" s="210"/>
      <c r="R63" s="210"/>
    </row>
    <row r="64" spans="1:24" x14ac:dyDescent="0.3">
      <c r="B64" s="8"/>
      <c r="C64" s="53"/>
      <c r="D64" s="9"/>
      <c r="E64" s="9"/>
    </row>
    <row r="65" spans="2:5" x14ac:dyDescent="0.3">
      <c r="C65" s="53"/>
      <c r="D65" s="53"/>
      <c r="E65" s="9"/>
    </row>
    <row r="66" spans="2:5" x14ac:dyDescent="0.3">
      <c r="C66" s="53"/>
      <c r="D66" s="53"/>
      <c r="E66" s="9"/>
    </row>
    <row r="67" spans="2:5" x14ac:dyDescent="0.3">
      <c r="C67" s="53"/>
      <c r="D67" s="53"/>
      <c r="E67" s="9"/>
    </row>
    <row r="68" spans="2:5" x14ac:dyDescent="0.3">
      <c r="B68" s="8"/>
      <c r="C68" s="53"/>
      <c r="D68" s="53"/>
      <c r="E68" s="9"/>
    </row>
    <row r="69" spans="2:5" x14ac:dyDescent="0.3">
      <c r="C69" s="53"/>
      <c r="D69" s="53"/>
      <c r="E69" s="9"/>
    </row>
    <row r="70" spans="2:5" x14ac:dyDescent="0.3">
      <c r="B70" s="8"/>
      <c r="C70" s="53"/>
      <c r="D70" s="53"/>
      <c r="E70" s="9"/>
    </row>
    <row r="71" spans="2:5" x14ac:dyDescent="0.3">
      <c r="B71" s="8"/>
      <c r="C71" s="53"/>
      <c r="D71" s="53"/>
      <c r="E71" s="9"/>
    </row>
    <row r="72" spans="2:5" x14ac:dyDescent="0.3">
      <c r="C72" s="53"/>
      <c r="D72" s="53"/>
      <c r="E72" s="9"/>
    </row>
    <row r="73" spans="2:5" x14ac:dyDescent="0.3">
      <c r="B73" s="8"/>
      <c r="C73" s="53"/>
      <c r="D73" s="53"/>
      <c r="E73" s="9"/>
    </row>
    <row r="74" spans="2:5" x14ac:dyDescent="0.3">
      <c r="B74" s="8"/>
      <c r="C74" s="53"/>
      <c r="D74" s="53"/>
      <c r="E74" s="9"/>
    </row>
    <row r="75" spans="2:5" x14ac:dyDescent="0.3">
      <c r="C75" s="53"/>
      <c r="D75" s="53"/>
      <c r="E75" s="9"/>
    </row>
    <row r="76" spans="2:5" x14ac:dyDescent="0.3">
      <c r="B76" s="8"/>
      <c r="C76" s="53"/>
      <c r="D76" s="53"/>
      <c r="E76" s="9"/>
    </row>
    <row r="77" spans="2:5" x14ac:dyDescent="0.3">
      <c r="B77" s="8"/>
      <c r="C77" s="53"/>
      <c r="D77" s="53"/>
      <c r="E77" s="9"/>
    </row>
    <row r="78" spans="2:5" x14ac:dyDescent="0.3">
      <c r="C78" s="53"/>
      <c r="D78" s="53"/>
      <c r="E78" s="9"/>
    </row>
    <row r="79" spans="2:5" x14ac:dyDescent="0.3">
      <c r="B79" s="8"/>
      <c r="C79" s="53"/>
      <c r="D79" s="53"/>
      <c r="E79" s="9"/>
    </row>
    <row r="80" spans="2:5" x14ac:dyDescent="0.3">
      <c r="B80" s="8"/>
      <c r="C80" s="53"/>
      <c r="D80" s="53"/>
      <c r="E80" s="9"/>
    </row>
    <row r="81" spans="2:5" x14ac:dyDescent="0.3">
      <c r="B81" s="8"/>
      <c r="C81" s="53"/>
      <c r="D81" s="53"/>
      <c r="E81" s="9"/>
    </row>
    <row r="82" spans="2:5" x14ac:dyDescent="0.3">
      <c r="B82" s="8"/>
      <c r="C82" s="53"/>
      <c r="D82" s="53"/>
      <c r="E82" s="9"/>
    </row>
    <row r="83" spans="2:5" x14ac:dyDescent="0.3">
      <c r="C83" s="53"/>
      <c r="D83" s="53"/>
      <c r="E83" s="9"/>
    </row>
    <row r="84" spans="2:5" x14ac:dyDescent="0.3">
      <c r="C84" s="53"/>
      <c r="D84" s="54"/>
      <c r="E84" s="9"/>
    </row>
    <row r="85" spans="2:5" x14ac:dyDescent="0.3">
      <c r="C85" s="53"/>
      <c r="D85" s="53"/>
      <c r="E85" s="9"/>
    </row>
    <row r="86" spans="2:5" x14ac:dyDescent="0.3">
      <c r="B86" s="8"/>
      <c r="C86" s="53"/>
      <c r="D86" s="53"/>
      <c r="E86" s="9"/>
    </row>
    <row r="87" spans="2:5" x14ac:dyDescent="0.3">
      <c r="C87" s="53"/>
      <c r="D87" s="53"/>
      <c r="E87" s="9"/>
    </row>
    <row r="88" spans="2:5" x14ac:dyDescent="0.3">
      <c r="B88" s="8"/>
      <c r="C88" s="53"/>
      <c r="D88" s="53"/>
      <c r="E88" s="9"/>
    </row>
    <row r="89" spans="2:5" x14ac:dyDescent="0.3">
      <c r="B89" s="8"/>
      <c r="C89" s="53"/>
      <c r="D89" s="53"/>
      <c r="E89" s="9"/>
    </row>
    <row r="90" spans="2:5" x14ac:dyDescent="0.3">
      <c r="B90" s="8"/>
      <c r="C90" s="53"/>
      <c r="D90" s="53"/>
      <c r="E90" s="9"/>
    </row>
    <row r="91" spans="2:5" x14ac:dyDescent="0.3">
      <c r="B91" s="8"/>
      <c r="C91" s="53"/>
      <c r="D91" s="53"/>
    </row>
    <row r="92" spans="2:5" x14ac:dyDescent="0.3">
      <c r="B92" s="8"/>
      <c r="C92" s="53"/>
      <c r="D92" s="53"/>
      <c r="E92" s="9"/>
    </row>
    <row r="93" spans="2:5" x14ac:dyDescent="0.3">
      <c r="B93" s="8"/>
      <c r="C93" s="53"/>
      <c r="D93" s="53"/>
      <c r="E93" s="9"/>
    </row>
    <row r="94" spans="2:5" x14ac:dyDescent="0.3">
      <c r="B94" s="55"/>
      <c r="C94" s="53"/>
      <c r="D94" s="53"/>
      <c r="E94" s="54"/>
    </row>
    <row r="95" spans="2:5" x14ac:dyDescent="0.3">
      <c r="B95" s="8"/>
      <c r="C95" s="53"/>
      <c r="D95" s="53"/>
      <c r="E95" s="9"/>
    </row>
    <row r="96" spans="2:5" x14ac:dyDescent="0.3">
      <c r="B96" s="8"/>
    </row>
  </sheetData>
  <mergeCells count="5">
    <mergeCell ref="A1:R1"/>
    <mergeCell ref="A56:R56"/>
    <mergeCell ref="A3:P3"/>
    <mergeCell ref="Q3:R3"/>
    <mergeCell ref="A2:R2"/>
  </mergeCells>
  <printOptions horizontalCentered="1"/>
  <pageMargins left="0.27" right="0" top="0.75" bottom="0.37" header="0.3" footer="0.3"/>
  <pageSetup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X58"/>
  <sheetViews>
    <sheetView showGridLines="0" view="pageBreakPreview" zoomScale="145" zoomScaleNormal="130" zoomScaleSheetLayoutView="145" workbookViewId="0">
      <pane xSplit="1" ySplit="4" topLeftCell="E46" activePane="bottomRight" state="frozen"/>
      <selection activeCell="B9" sqref="B9:I45"/>
      <selection pane="topRight" activeCell="B9" sqref="B9:I45"/>
      <selection pane="bottomLeft" activeCell="B9" sqref="B9:I45"/>
      <selection pane="bottomRight" activeCell="B5" sqref="B5:R55"/>
    </sheetView>
  </sheetViews>
  <sheetFormatPr defaultColWidth="9.1796875" defaultRowHeight="14.5" x14ac:dyDescent="0.35"/>
  <cols>
    <col min="1" max="1" width="27.81640625" style="10" bestFit="1" customWidth="1"/>
    <col min="2" max="18" width="6.1796875" style="10" customWidth="1"/>
    <col min="19" max="19" width="9.1796875" style="10"/>
    <col min="20" max="20" width="9.1796875" style="10" customWidth="1"/>
    <col min="21" max="22" width="9.1796875" style="10" hidden="1" customWidth="1"/>
    <col min="23" max="23" width="8.7265625" customWidth="1"/>
    <col min="24" max="16384" width="9.1796875" style="10"/>
  </cols>
  <sheetData>
    <row r="1" spans="1:24" ht="13.5" customHeight="1" x14ac:dyDescent="0.35">
      <c r="A1" s="408" t="s">
        <v>332</v>
      </c>
      <c r="B1" s="408"/>
      <c r="C1" s="408"/>
      <c r="D1" s="408"/>
      <c r="E1" s="408"/>
      <c r="F1" s="408"/>
      <c r="G1" s="408"/>
      <c r="H1" s="408"/>
      <c r="I1" s="408"/>
      <c r="J1" s="408"/>
      <c r="K1" s="408"/>
      <c r="L1" s="408"/>
      <c r="M1" s="408"/>
      <c r="N1" s="408"/>
      <c r="O1" s="408"/>
      <c r="P1" s="408"/>
      <c r="Q1" s="408"/>
      <c r="R1" s="408"/>
    </row>
    <row r="2" spans="1:24" ht="14.25" customHeight="1" x14ac:dyDescent="0.35">
      <c r="A2" s="407" t="s">
        <v>334</v>
      </c>
      <c r="B2" s="407"/>
      <c r="C2" s="407"/>
      <c r="D2" s="407"/>
      <c r="E2" s="407"/>
      <c r="F2" s="407"/>
      <c r="G2" s="407"/>
      <c r="H2" s="407"/>
      <c r="I2" s="407"/>
      <c r="J2" s="407"/>
      <c r="K2" s="407"/>
      <c r="L2" s="407"/>
      <c r="M2" s="407"/>
      <c r="N2" s="407"/>
      <c r="O2" s="407"/>
      <c r="P2" s="407"/>
      <c r="Q2" s="407"/>
      <c r="R2" s="407"/>
    </row>
    <row r="3" spans="1:24" ht="12" customHeight="1" x14ac:dyDescent="0.35">
      <c r="A3" s="14"/>
      <c r="B3" s="14"/>
      <c r="C3" s="14"/>
      <c r="D3" s="14"/>
      <c r="E3" s="14"/>
      <c r="F3" s="14"/>
      <c r="G3" s="14"/>
      <c r="H3" s="14"/>
      <c r="I3" s="14"/>
      <c r="J3" s="14"/>
      <c r="K3" s="14"/>
      <c r="L3" s="14"/>
      <c r="M3" s="14"/>
      <c r="N3" s="14"/>
      <c r="O3" s="14"/>
      <c r="P3" s="14"/>
      <c r="Q3" s="406" t="s">
        <v>39</v>
      </c>
      <c r="R3" s="406"/>
    </row>
    <row r="4" spans="1:24" ht="27" customHeight="1" x14ac:dyDescent="0.35">
      <c r="A4" s="182" t="s">
        <v>100</v>
      </c>
      <c r="B4" s="172" t="s">
        <v>93</v>
      </c>
      <c r="C4" s="172" t="s">
        <v>84</v>
      </c>
      <c r="D4" s="172" t="s">
        <v>92</v>
      </c>
      <c r="E4" s="172" t="s">
        <v>95</v>
      </c>
      <c r="F4" s="172" t="s">
        <v>77</v>
      </c>
      <c r="G4" s="172" t="s">
        <v>66</v>
      </c>
      <c r="H4" s="172" t="s">
        <v>87</v>
      </c>
      <c r="I4" s="172" t="s">
        <v>290</v>
      </c>
      <c r="J4" s="172" t="s">
        <v>67</v>
      </c>
      <c r="K4" s="172" t="s">
        <v>86</v>
      </c>
      <c r="L4" s="172" t="s">
        <v>81</v>
      </c>
      <c r="M4" s="172" t="s">
        <v>94</v>
      </c>
      <c r="N4" s="172" t="s">
        <v>68</v>
      </c>
      <c r="O4" s="172" t="s">
        <v>78</v>
      </c>
      <c r="P4" s="172" t="s">
        <v>79</v>
      </c>
      <c r="Q4" s="172" t="s">
        <v>75</v>
      </c>
      <c r="R4" s="172" t="s">
        <v>61</v>
      </c>
      <c r="X4"/>
    </row>
    <row r="5" spans="1:24" x14ac:dyDescent="0.35">
      <c r="A5" s="178" t="s">
        <v>101</v>
      </c>
      <c r="B5" s="213">
        <v>14.5916</v>
      </c>
      <c r="C5" s="213">
        <v>0.59749999999999992</v>
      </c>
      <c r="D5" s="213">
        <v>-0.3</v>
      </c>
      <c r="E5" s="213">
        <v>15.3811</v>
      </c>
      <c r="F5" s="213">
        <v>-30.2484</v>
      </c>
      <c r="G5" s="213">
        <v>0.11560000000000001</v>
      </c>
      <c r="H5" s="213">
        <v>0</v>
      </c>
      <c r="I5" s="214">
        <v>1</v>
      </c>
      <c r="J5" s="213">
        <v>-3.6943999999999999</v>
      </c>
      <c r="K5" s="214">
        <v>0</v>
      </c>
      <c r="L5" s="213">
        <v>0</v>
      </c>
      <c r="M5" s="214">
        <v>0</v>
      </c>
      <c r="N5" s="213">
        <v>1E-4</v>
      </c>
      <c r="O5" s="213">
        <v>-2.3281999999999998</v>
      </c>
      <c r="P5" s="214">
        <v>0</v>
      </c>
      <c r="Q5" s="213">
        <v>2.1053999999999995</v>
      </c>
      <c r="R5" s="175">
        <v>-2.7797000000000018</v>
      </c>
      <c r="U5" s="8">
        <f>SUM(B5:Q5)</f>
        <v>-2.7797000000000018</v>
      </c>
      <c r="V5" s="8">
        <f>R5-U5</f>
        <v>0</v>
      </c>
      <c r="X5"/>
    </row>
    <row r="6" spans="1:24" x14ac:dyDescent="0.35">
      <c r="A6" s="178" t="s">
        <v>102</v>
      </c>
      <c r="B6" s="213">
        <v>0</v>
      </c>
      <c r="C6" s="214">
        <v>0</v>
      </c>
      <c r="D6" s="214">
        <v>0</v>
      </c>
      <c r="E6" s="214">
        <v>0</v>
      </c>
      <c r="F6" s="214">
        <v>0</v>
      </c>
      <c r="G6" s="214">
        <v>0</v>
      </c>
      <c r="H6" s="214">
        <v>0</v>
      </c>
      <c r="I6" s="214">
        <v>0</v>
      </c>
      <c r="J6" s="214">
        <v>0</v>
      </c>
      <c r="K6" s="214">
        <v>0</v>
      </c>
      <c r="L6" s="214">
        <v>0</v>
      </c>
      <c r="M6" s="214">
        <v>0</v>
      </c>
      <c r="N6" s="214">
        <v>0</v>
      </c>
      <c r="O6" s="213">
        <v>0</v>
      </c>
      <c r="P6" s="214">
        <v>0</v>
      </c>
      <c r="Q6" s="213">
        <v>1.6163000000000001</v>
      </c>
      <c r="R6" s="175">
        <v>1.6163000000000001</v>
      </c>
      <c r="U6" s="8">
        <f t="shared" ref="U6:U55" si="0">SUM(B6:Q6)</f>
        <v>1.6163000000000001</v>
      </c>
      <c r="V6" s="8">
        <f t="shared" ref="V6:V55" si="1">R6-U6</f>
        <v>0</v>
      </c>
      <c r="X6"/>
    </row>
    <row r="7" spans="1:24" x14ac:dyDescent="0.35">
      <c r="A7" s="178" t="s">
        <v>103</v>
      </c>
      <c r="B7" s="214">
        <v>0</v>
      </c>
      <c r="C7" s="213">
        <v>0</v>
      </c>
      <c r="D7" s="213">
        <v>0</v>
      </c>
      <c r="E7" s="213">
        <v>0</v>
      </c>
      <c r="F7" s="213">
        <v>0</v>
      </c>
      <c r="G7" s="213">
        <v>0</v>
      </c>
      <c r="H7" s="213">
        <v>0</v>
      </c>
      <c r="I7" s="214">
        <v>0</v>
      </c>
      <c r="J7" s="214">
        <v>0</v>
      </c>
      <c r="K7" s="214">
        <v>0</v>
      </c>
      <c r="L7" s="214">
        <v>0</v>
      </c>
      <c r="M7" s="213">
        <v>0</v>
      </c>
      <c r="N7" s="214">
        <v>0</v>
      </c>
      <c r="O7" s="213">
        <v>0</v>
      </c>
      <c r="P7" s="214">
        <v>0</v>
      </c>
      <c r="Q7" s="213">
        <v>-8.0357999999999983</v>
      </c>
      <c r="R7" s="175">
        <v>-8.0357999999999983</v>
      </c>
      <c r="U7" s="8">
        <f t="shared" si="0"/>
        <v>-8.0357999999999983</v>
      </c>
      <c r="V7" s="8">
        <f t="shared" si="1"/>
        <v>0</v>
      </c>
      <c r="X7"/>
    </row>
    <row r="8" spans="1:24" x14ac:dyDescent="0.35">
      <c r="A8" s="178" t="s">
        <v>104</v>
      </c>
      <c r="B8" s="214">
        <v>0</v>
      </c>
      <c r="C8" s="213">
        <v>-15.898999999999999</v>
      </c>
      <c r="D8" s="213">
        <v>0</v>
      </c>
      <c r="E8" s="213">
        <v>-0.24990000000000001</v>
      </c>
      <c r="F8" s="213">
        <v>0.24590000000000001</v>
      </c>
      <c r="G8" s="214">
        <v>-50.363100000000003</v>
      </c>
      <c r="H8" s="213">
        <v>-0.52910000000000001</v>
      </c>
      <c r="I8" s="214">
        <v>0</v>
      </c>
      <c r="J8" s="214">
        <v>0.95899999999999996</v>
      </c>
      <c r="K8" s="214">
        <v>0</v>
      </c>
      <c r="L8" s="214">
        <v>0</v>
      </c>
      <c r="M8" s="214">
        <v>0</v>
      </c>
      <c r="N8" s="214">
        <v>0</v>
      </c>
      <c r="O8" s="214">
        <v>0</v>
      </c>
      <c r="P8" s="214">
        <v>0</v>
      </c>
      <c r="Q8" s="213">
        <v>2.8336000000000001</v>
      </c>
      <c r="R8" s="175">
        <v>-63.002599999999994</v>
      </c>
      <c r="U8" s="8">
        <f t="shared" si="0"/>
        <v>-63.002599999999994</v>
      </c>
      <c r="V8" s="8">
        <f t="shared" si="1"/>
        <v>0</v>
      </c>
      <c r="X8" s="137"/>
    </row>
    <row r="9" spans="1:24" x14ac:dyDescent="0.35">
      <c r="A9" s="178" t="s">
        <v>105</v>
      </c>
      <c r="B9" s="214">
        <v>0</v>
      </c>
      <c r="C9" s="213">
        <v>0</v>
      </c>
      <c r="D9" s="213">
        <v>0</v>
      </c>
      <c r="E9" s="214">
        <v>0</v>
      </c>
      <c r="F9" s="214">
        <v>-0.1812</v>
      </c>
      <c r="G9" s="214">
        <v>0</v>
      </c>
      <c r="H9" s="214">
        <v>0</v>
      </c>
      <c r="I9" s="214">
        <v>0</v>
      </c>
      <c r="J9" s="214">
        <v>0</v>
      </c>
      <c r="K9" s="214">
        <v>0</v>
      </c>
      <c r="L9" s="214">
        <v>0</v>
      </c>
      <c r="M9" s="214">
        <v>0</v>
      </c>
      <c r="N9" s="214">
        <v>0</v>
      </c>
      <c r="O9" s="214">
        <v>0</v>
      </c>
      <c r="P9" s="214">
        <v>0</v>
      </c>
      <c r="Q9" s="213">
        <v>0</v>
      </c>
      <c r="R9" s="175">
        <v>-0.1812</v>
      </c>
      <c r="U9" s="8">
        <f t="shared" si="0"/>
        <v>-0.1812</v>
      </c>
      <c r="V9" s="8">
        <f t="shared" si="1"/>
        <v>0</v>
      </c>
      <c r="X9" s="137"/>
    </row>
    <row r="10" spans="1:24" x14ac:dyDescent="0.35">
      <c r="A10" s="178" t="s">
        <v>106</v>
      </c>
      <c r="B10" s="213">
        <v>-0.83879999999999999</v>
      </c>
      <c r="C10" s="213">
        <v>1.3039000000000001</v>
      </c>
      <c r="D10" s="213">
        <v>0</v>
      </c>
      <c r="E10" s="213">
        <v>0</v>
      </c>
      <c r="F10" s="213">
        <v>0</v>
      </c>
      <c r="G10" s="214">
        <v>0</v>
      </c>
      <c r="H10" s="213">
        <v>0</v>
      </c>
      <c r="I10" s="214">
        <v>-9.4799999999999995E-2</v>
      </c>
      <c r="J10" s="213">
        <v>7.7604999999999995</v>
      </c>
      <c r="K10" s="214">
        <v>30.4192</v>
      </c>
      <c r="L10" s="213">
        <v>0</v>
      </c>
      <c r="M10" s="214">
        <v>0</v>
      </c>
      <c r="N10" s="213">
        <v>0.16309999999999999</v>
      </c>
      <c r="O10" s="214">
        <v>1.2845</v>
      </c>
      <c r="P10" s="213">
        <v>0</v>
      </c>
      <c r="Q10" s="213">
        <v>-2.2182000000000004</v>
      </c>
      <c r="R10" s="175">
        <v>37.779399999999995</v>
      </c>
      <c r="U10" s="8">
        <f t="shared" si="0"/>
        <v>37.779399999999995</v>
      </c>
      <c r="V10" s="8">
        <f t="shared" si="1"/>
        <v>0</v>
      </c>
      <c r="X10" s="137"/>
    </row>
    <row r="11" spans="1:24" x14ac:dyDescent="0.35">
      <c r="A11" s="178" t="s">
        <v>107</v>
      </c>
      <c r="B11" s="214">
        <v>0</v>
      </c>
      <c r="C11" s="213">
        <v>-0.86739999999999995</v>
      </c>
      <c r="D11" s="213">
        <v>0</v>
      </c>
      <c r="E11" s="213">
        <v>0</v>
      </c>
      <c r="F11" s="214">
        <v>0</v>
      </c>
      <c r="G11" s="214">
        <v>-9.5699999999999993E-2</v>
      </c>
      <c r="H11" s="214">
        <v>0</v>
      </c>
      <c r="I11" s="214">
        <v>0</v>
      </c>
      <c r="J11" s="213">
        <v>0</v>
      </c>
      <c r="K11" s="214">
        <v>0</v>
      </c>
      <c r="L11" s="214">
        <v>0</v>
      </c>
      <c r="M11" s="214">
        <v>0</v>
      </c>
      <c r="N11" s="214">
        <v>0</v>
      </c>
      <c r="O11" s="214">
        <v>0</v>
      </c>
      <c r="P11" s="214">
        <v>0</v>
      </c>
      <c r="Q11" s="213">
        <v>0</v>
      </c>
      <c r="R11" s="175">
        <v>-0.96309999999999996</v>
      </c>
      <c r="U11" s="8">
        <f t="shared" si="0"/>
        <v>-0.96309999999999996</v>
      </c>
      <c r="V11" s="8">
        <f t="shared" si="1"/>
        <v>0</v>
      </c>
      <c r="X11" s="137"/>
    </row>
    <row r="12" spans="1:24" x14ac:dyDescent="0.35">
      <c r="A12" s="178" t="s">
        <v>108</v>
      </c>
      <c r="B12" s="213">
        <v>0</v>
      </c>
      <c r="C12" s="214">
        <v>0</v>
      </c>
      <c r="D12" s="214">
        <v>0</v>
      </c>
      <c r="E12" s="214">
        <v>0</v>
      </c>
      <c r="F12" s="213">
        <v>0</v>
      </c>
      <c r="G12" s="214">
        <v>0</v>
      </c>
      <c r="H12" s="213">
        <v>0</v>
      </c>
      <c r="I12" s="214">
        <v>4.2999999999999997E-2</v>
      </c>
      <c r="J12" s="214">
        <v>-0.16310000000000002</v>
      </c>
      <c r="K12" s="214">
        <v>0</v>
      </c>
      <c r="L12" s="214">
        <v>0</v>
      </c>
      <c r="M12" s="214">
        <v>0</v>
      </c>
      <c r="N12" s="214">
        <v>0</v>
      </c>
      <c r="O12" s="214">
        <v>0</v>
      </c>
      <c r="P12" s="214">
        <v>0</v>
      </c>
      <c r="Q12" s="213">
        <v>-5.3456000000000001</v>
      </c>
      <c r="R12" s="175">
        <v>-5.4657</v>
      </c>
      <c r="U12" s="8">
        <f t="shared" si="0"/>
        <v>-5.4657</v>
      </c>
      <c r="V12" s="8">
        <f t="shared" si="1"/>
        <v>0</v>
      </c>
      <c r="X12" s="137"/>
    </row>
    <row r="13" spans="1:24" x14ac:dyDescent="0.35">
      <c r="A13" s="178" t="s">
        <v>109</v>
      </c>
      <c r="B13" s="213">
        <v>2.6398999999999999</v>
      </c>
      <c r="C13" s="214">
        <v>23.3</v>
      </c>
      <c r="D13" s="214">
        <v>0</v>
      </c>
      <c r="E13" s="214">
        <v>0</v>
      </c>
      <c r="F13" s="214">
        <v>0</v>
      </c>
      <c r="G13" s="214">
        <v>0</v>
      </c>
      <c r="H13" s="214">
        <v>0</v>
      </c>
      <c r="I13" s="214">
        <v>0</v>
      </c>
      <c r="J13" s="213">
        <v>0</v>
      </c>
      <c r="K13" s="214">
        <v>0</v>
      </c>
      <c r="L13" s="213">
        <v>0</v>
      </c>
      <c r="M13" s="214">
        <v>0</v>
      </c>
      <c r="N13" s="214">
        <v>0</v>
      </c>
      <c r="O13" s="214">
        <v>2</v>
      </c>
      <c r="P13" s="214">
        <v>0</v>
      </c>
      <c r="Q13" s="213">
        <v>-1.5415999999999999</v>
      </c>
      <c r="R13" s="175">
        <v>26.398300000000003</v>
      </c>
      <c r="U13" s="8">
        <f t="shared" si="0"/>
        <v>26.398300000000003</v>
      </c>
      <c r="V13" s="8">
        <f t="shared" si="1"/>
        <v>0</v>
      </c>
      <c r="X13" s="137"/>
    </row>
    <row r="14" spans="1:24" x14ac:dyDescent="0.35">
      <c r="A14" s="178" t="s">
        <v>7</v>
      </c>
      <c r="B14" s="213">
        <v>4.0972000000000008</v>
      </c>
      <c r="C14" s="213">
        <v>-1.9599999999999999E-2</v>
      </c>
      <c r="D14" s="214">
        <v>0</v>
      </c>
      <c r="E14" s="213">
        <v>0.97499999999999987</v>
      </c>
      <c r="F14" s="213">
        <v>7.8796999999999997</v>
      </c>
      <c r="G14" s="214">
        <v>11.6517</v>
      </c>
      <c r="H14" s="213">
        <v>0</v>
      </c>
      <c r="I14" s="214">
        <v>0.2777</v>
      </c>
      <c r="J14" s="213">
        <v>15.684100000000001</v>
      </c>
      <c r="K14" s="214">
        <v>0</v>
      </c>
      <c r="L14" s="213">
        <v>1</v>
      </c>
      <c r="M14" s="214">
        <v>2.5000000000000001E-3</v>
      </c>
      <c r="N14" s="213">
        <v>0</v>
      </c>
      <c r="O14" s="213">
        <v>8.4270000000000014</v>
      </c>
      <c r="P14" s="214">
        <v>1.4333</v>
      </c>
      <c r="Q14" s="213">
        <v>-58.2408</v>
      </c>
      <c r="R14" s="175">
        <v>-6.8322000000000003</v>
      </c>
      <c r="T14" s="8"/>
      <c r="U14" s="8">
        <f t="shared" si="0"/>
        <v>-6.8322000000000003</v>
      </c>
      <c r="V14" s="8">
        <f t="shared" si="1"/>
        <v>0</v>
      </c>
      <c r="X14" s="137"/>
    </row>
    <row r="15" spans="1:24" x14ac:dyDescent="0.35">
      <c r="A15" s="178" t="s">
        <v>37</v>
      </c>
      <c r="B15" s="213">
        <v>0</v>
      </c>
      <c r="C15" s="213">
        <v>0</v>
      </c>
      <c r="D15" s="213">
        <v>0</v>
      </c>
      <c r="E15" s="214">
        <v>-20.637</v>
      </c>
      <c r="F15" s="214">
        <v>0</v>
      </c>
      <c r="G15" s="213">
        <v>0</v>
      </c>
      <c r="H15" s="214">
        <v>0</v>
      </c>
      <c r="I15" s="214">
        <v>0</v>
      </c>
      <c r="J15" s="214">
        <v>0</v>
      </c>
      <c r="K15" s="214">
        <v>0</v>
      </c>
      <c r="L15" s="214">
        <v>0</v>
      </c>
      <c r="M15" s="214">
        <v>0</v>
      </c>
      <c r="N15" s="214">
        <v>0</v>
      </c>
      <c r="O15" s="214">
        <v>0</v>
      </c>
      <c r="P15" s="214">
        <v>0</v>
      </c>
      <c r="Q15" s="213">
        <v>9.4999999999999998E-3</v>
      </c>
      <c r="R15" s="175">
        <v>-20.627500000000001</v>
      </c>
      <c r="U15" s="8">
        <f t="shared" si="0"/>
        <v>-20.627500000000001</v>
      </c>
      <c r="V15" s="8">
        <f t="shared" si="1"/>
        <v>0</v>
      </c>
      <c r="X15" s="137"/>
    </row>
    <row r="16" spans="1:24" x14ac:dyDescent="0.35">
      <c r="A16" s="178" t="s">
        <v>19</v>
      </c>
      <c r="B16" s="213">
        <v>0</v>
      </c>
      <c r="C16" s="213">
        <v>-16.7226</v>
      </c>
      <c r="D16" s="213">
        <v>54.585900000000002</v>
      </c>
      <c r="E16" s="213">
        <v>0</v>
      </c>
      <c r="F16" s="214">
        <v>0</v>
      </c>
      <c r="G16" s="213">
        <v>-7.7688999999999977</v>
      </c>
      <c r="H16" s="214">
        <v>0</v>
      </c>
      <c r="I16" s="214">
        <v>0</v>
      </c>
      <c r="J16" s="214">
        <v>0</v>
      </c>
      <c r="K16" s="214">
        <v>0</v>
      </c>
      <c r="L16" s="214">
        <v>0</v>
      </c>
      <c r="M16" s="214">
        <v>0</v>
      </c>
      <c r="N16" s="214">
        <v>0</v>
      </c>
      <c r="O16" s="214">
        <v>0.15260000000000001</v>
      </c>
      <c r="P16" s="214">
        <v>0</v>
      </c>
      <c r="Q16" s="213">
        <v>-2.5631000000000004</v>
      </c>
      <c r="R16" s="175">
        <v>27.683900000000001</v>
      </c>
      <c r="U16" s="8">
        <f t="shared" si="0"/>
        <v>27.683900000000001</v>
      </c>
      <c r="V16" s="8">
        <f t="shared" si="1"/>
        <v>0</v>
      </c>
      <c r="X16" s="137"/>
    </row>
    <row r="17" spans="1:24" x14ac:dyDescent="0.35">
      <c r="A17" s="178" t="s">
        <v>110</v>
      </c>
      <c r="B17" s="213">
        <v>-32.033799999999999</v>
      </c>
      <c r="C17" s="213">
        <v>0</v>
      </c>
      <c r="D17" s="214">
        <v>0</v>
      </c>
      <c r="E17" s="213">
        <v>3.2000000000000002E-3</v>
      </c>
      <c r="F17" s="214">
        <v>0</v>
      </c>
      <c r="G17" s="214">
        <v>0</v>
      </c>
      <c r="H17" s="213">
        <v>0</v>
      </c>
      <c r="I17" s="214">
        <v>0</v>
      </c>
      <c r="J17" s="214">
        <v>0</v>
      </c>
      <c r="K17" s="214">
        <v>0</v>
      </c>
      <c r="L17" s="213">
        <v>0</v>
      </c>
      <c r="M17" s="214">
        <v>0</v>
      </c>
      <c r="N17" s="214">
        <v>0</v>
      </c>
      <c r="O17" s="214">
        <v>6.6000000000000003E-2</v>
      </c>
      <c r="P17" s="214">
        <v>0</v>
      </c>
      <c r="Q17" s="213">
        <v>0</v>
      </c>
      <c r="R17" s="175">
        <v>-31.964600000000001</v>
      </c>
      <c r="S17" s="15"/>
      <c r="T17" s="15"/>
      <c r="U17" s="8">
        <f t="shared" si="0"/>
        <v>-31.964600000000001</v>
      </c>
      <c r="V17" s="8">
        <f t="shared" si="1"/>
        <v>0</v>
      </c>
      <c r="X17" s="137"/>
    </row>
    <row r="18" spans="1:24" x14ac:dyDescent="0.35">
      <c r="A18" s="178" t="s">
        <v>14</v>
      </c>
      <c r="B18" s="213">
        <v>0</v>
      </c>
      <c r="C18" s="213">
        <v>0</v>
      </c>
      <c r="D18" s="213">
        <v>214.98759999999999</v>
      </c>
      <c r="E18" s="213">
        <v>72.868499999999997</v>
      </c>
      <c r="F18" s="213">
        <v>0</v>
      </c>
      <c r="G18" s="213">
        <v>-91.496499999999997</v>
      </c>
      <c r="H18" s="213">
        <v>1.5488</v>
      </c>
      <c r="I18" s="213">
        <v>3.2214999999999998</v>
      </c>
      <c r="J18" s="214">
        <v>2.7586000000000013</v>
      </c>
      <c r="K18" s="214">
        <v>0</v>
      </c>
      <c r="L18" s="213">
        <v>0</v>
      </c>
      <c r="M18" s="213">
        <v>0</v>
      </c>
      <c r="N18" s="214">
        <v>0</v>
      </c>
      <c r="O18" s="214">
        <v>1.5488</v>
      </c>
      <c r="P18" s="214">
        <v>0</v>
      </c>
      <c r="Q18" s="213">
        <v>-61.460800000000006</v>
      </c>
      <c r="R18" s="175">
        <v>143.97649999999996</v>
      </c>
      <c r="S18" s="15"/>
      <c r="T18" s="15"/>
      <c r="U18" s="8">
        <f t="shared" si="0"/>
        <v>143.97649999999996</v>
      </c>
      <c r="V18" s="8">
        <f t="shared" si="1"/>
        <v>0</v>
      </c>
      <c r="X18" s="137"/>
    </row>
    <row r="19" spans="1:24" x14ac:dyDescent="0.35">
      <c r="A19" s="178" t="s">
        <v>9</v>
      </c>
      <c r="B19" s="213">
        <v>0</v>
      </c>
      <c r="C19" s="213">
        <v>-0.29580000000000001</v>
      </c>
      <c r="D19" s="213">
        <v>0</v>
      </c>
      <c r="E19" s="213">
        <v>1.2904</v>
      </c>
      <c r="F19" s="213">
        <v>0</v>
      </c>
      <c r="G19" s="213">
        <v>1.6331</v>
      </c>
      <c r="H19" s="213">
        <v>0</v>
      </c>
      <c r="I19" s="214">
        <v>0</v>
      </c>
      <c r="J19" s="214">
        <v>8.3838000000000008</v>
      </c>
      <c r="K19" s="214">
        <v>3.1E-2</v>
      </c>
      <c r="L19" s="213">
        <v>0</v>
      </c>
      <c r="M19" s="214">
        <v>0</v>
      </c>
      <c r="N19" s="213">
        <v>0</v>
      </c>
      <c r="O19" s="213">
        <v>4.7677000000000005</v>
      </c>
      <c r="P19" s="213">
        <v>0</v>
      </c>
      <c r="Q19" s="213">
        <v>-5.3155000000000001</v>
      </c>
      <c r="R19" s="175">
        <v>10.494700000000002</v>
      </c>
      <c r="S19" s="15"/>
      <c r="T19" s="15"/>
      <c r="U19" s="8">
        <f t="shared" si="0"/>
        <v>10.494700000000002</v>
      </c>
      <c r="V19" s="8">
        <f t="shared" si="1"/>
        <v>0</v>
      </c>
      <c r="X19" s="137"/>
    </row>
    <row r="20" spans="1:24" x14ac:dyDescent="0.35">
      <c r="A20" s="178" t="s">
        <v>13</v>
      </c>
      <c r="B20" s="214">
        <v>0</v>
      </c>
      <c r="C20" s="213">
        <v>0.13090000000000002</v>
      </c>
      <c r="D20" s="214">
        <v>0</v>
      </c>
      <c r="E20" s="214">
        <v>9.9900000000000003E-2</v>
      </c>
      <c r="F20" s="214">
        <v>0</v>
      </c>
      <c r="G20" s="214">
        <v>0</v>
      </c>
      <c r="H20" s="214">
        <v>0</v>
      </c>
      <c r="I20" s="214">
        <v>0</v>
      </c>
      <c r="J20" s="214">
        <v>0.34139999999999998</v>
      </c>
      <c r="K20" s="214">
        <v>0</v>
      </c>
      <c r="L20" s="214">
        <v>0</v>
      </c>
      <c r="M20" s="214">
        <v>0</v>
      </c>
      <c r="N20" s="214">
        <v>0</v>
      </c>
      <c r="O20" s="214">
        <v>0</v>
      </c>
      <c r="P20" s="214">
        <v>0</v>
      </c>
      <c r="Q20" s="213">
        <v>-0.75260000000000005</v>
      </c>
      <c r="R20" s="175">
        <v>-0.1804</v>
      </c>
      <c r="S20" s="15"/>
      <c r="T20" s="15"/>
      <c r="U20" s="8">
        <f t="shared" si="0"/>
        <v>-0.1804</v>
      </c>
      <c r="V20" s="8">
        <f t="shared" si="1"/>
        <v>0</v>
      </c>
      <c r="X20" s="137"/>
    </row>
    <row r="21" spans="1:24" x14ac:dyDescent="0.35">
      <c r="A21" s="178" t="s">
        <v>18</v>
      </c>
      <c r="B21" s="213">
        <v>0</v>
      </c>
      <c r="C21" s="213">
        <v>0</v>
      </c>
      <c r="D21" s="213">
        <v>0</v>
      </c>
      <c r="E21" s="213">
        <v>0</v>
      </c>
      <c r="F21" s="213">
        <v>0</v>
      </c>
      <c r="G21" s="213">
        <v>0</v>
      </c>
      <c r="H21" s="213">
        <v>0</v>
      </c>
      <c r="I21" s="213">
        <v>0</v>
      </c>
      <c r="J21" s="213">
        <v>0</v>
      </c>
      <c r="K21" s="213">
        <v>0</v>
      </c>
      <c r="L21" s="213">
        <v>0</v>
      </c>
      <c r="M21" s="213">
        <v>0</v>
      </c>
      <c r="N21" s="213">
        <v>0</v>
      </c>
      <c r="O21" s="213">
        <v>0</v>
      </c>
      <c r="P21" s="213">
        <v>0</v>
      </c>
      <c r="Q21" s="213">
        <v>0</v>
      </c>
      <c r="R21" s="175">
        <v>0</v>
      </c>
      <c r="S21" s="15"/>
      <c r="U21" s="8">
        <f>SUM(B21:R21)</f>
        <v>0</v>
      </c>
      <c r="V21" s="8">
        <f t="shared" si="1"/>
        <v>0</v>
      </c>
      <c r="X21" s="137"/>
    </row>
    <row r="22" spans="1:24" x14ac:dyDescent="0.35">
      <c r="A22" s="178" t="s">
        <v>30</v>
      </c>
      <c r="B22" s="214">
        <v>0</v>
      </c>
      <c r="C22" s="213">
        <v>0</v>
      </c>
      <c r="D22" s="213">
        <v>0</v>
      </c>
      <c r="E22" s="214">
        <v>0</v>
      </c>
      <c r="F22" s="214">
        <v>0</v>
      </c>
      <c r="G22" s="214">
        <v>7.7591000000000001</v>
      </c>
      <c r="H22" s="213">
        <v>0</v>
      </c>
      <c r="I22" s="214">
        <v>0</v>
      </c>
      <c r="J22" s="214">
        <v>0</v>
      </c>
      <c r="K22" s="213">
        <v>0</v>
      </c>
      <c r="L22" s="213">
        <v>0</v>
      </c>
      <c r="M22" s="214">
        <v>0</v>
      </c>
      <c r="N22" s="213">
        <v>-7.6600999999999999</v>
      </c>
      <c r="O22" s="214">
        <v>0</v>
      </c>
      <c r="P22" s="214">
        <v>0</v>
      </c>
      <c r="Q22" s="213">
        <v>5.9827000000000004</v>
      </c>
      <c r="R22" s="175">
        <v>6.0817000000000005</v>
      </c>
      <c r="S22" s="15"/>
      <c r="T22" s="15"/>
      <c r="U22" s="8">
        <f t="shared" si="0"/>
        <v>6.0817000000000005</v>
      </c>
      <c r="V22" s="8">
        <f t="shared" si="1"/>
        <v>0</v>
      </c>
      <c r="X22" s="137"/>
    </row>
    <row r="23" spans="1:24" x14ac:dyDescent="0.35">
      <c r="A23" s="178" t="s">
        <v>111</v>
      </c>
      <c r="B23" s="213">
        <v>0</v>
      </c>
      <c r="C23" s="214">
        <v>8.4599999999999995E-2</v>
      </c>
      <c r="D23" s="214">
        <v>0</v>
      </c>
      <c r="E23" s="214">
        <v>0</v>
      </c>
      <c r="F23" s="214">
        <v>0</v>
      </c>
      <c r="G23" s="214">
        <v>0</v>
      </c>
      <c r="H23" s="214">
        <v>0</v>
      </c>
      <c r="I23" s="214">
        <v>0</v>
      </c>
      <c r="J23" s="214">
        <v>0</v>
      </c>
      <c r="K23" s="214">
        <v>0</v>
      </c>
      <c r="L23" s="214">
        <v>0</v>
      </c>
      <c r="M23" s="214">
        <v>0</v>
      </c>
      <c r="N23" s="214">
        <v>0</v>
      </c>
      <c r="O23" s="214">
        <v>0</v>
      </c>
      <c r="P23" s="214">
        <v>0</v>
      </c>
      <c r="Q23" s="213">
        <v>-0.30099999999999999</v>
      </c>
      <c r="R23" s="175">
        <v>-0.21639999999999998</v>
      </c>
      <c r="U23" s="8">
        <f t="shared" si="0"/>
        <v>-0.21639999999999998</v>
      </c>
      <c r="V23" s="8">
        <f t="shared" si="1"/>
        <v>0</v>
      </c>
      <c r="X23" s="137"/>
    </row>
    <row r="24" spans="1:24" x14ac:dyDescent="0.35">
      <c r="A24" s="178" t="s">
        <v>36</v>
      </c>
      <c r="B24" s="214">
        <v>0.13619999999999999</v>
      </c>
      <c r="C24" s="213">
        <v>0</v>
      </c>
      <c r="D24" s="214">
        <v>0</v>
      </c>
      <c r="E24" s="213">
        <v>0</v>
      </c>
      <c r="F24" s="214">
        <v>0</v>
      </c>
      <c r="G24" s="214">
        <v>0</v>
      </c>
      <c r="H24" s="214">
        <v>0</v>
      </c>
      <c r="I24" s="214">
        <v>0</v>
      </c>
      <c r="J24" s="214">
        <v>0</v>
      </c>
      <c r="K24" s="214">
        <v>0</v>
      </c>
      <c r="L24" s="213">
        <v>0</v>
      </c>
      <c r="M24" s="214">
        <v>0</v>
      </c>
      <c r="N24" s="214">
        <v>0</v>
      </c>
      <c r="O24" s="214">
        <v>0.15</v>
      </c>
      <c r="P24" s="214">
        <v>0</v>
      </c>
      <c r="Q24" s="213">
        <v>0</v>
      </c>
      <c r="R24" s="175">
        <v>0.28620000000000001</v>
      </c>
      <c r="U24" s="8">
        <f t="shared" si="0"/>
        <v>0.28620000000000001</v>
      </c>
      <c r="V24" s="8">
        <f t="shared" si="1"/>
        <v>0</v>
      </c>
      <c r="X24" s="137"/>
    </row>
    <row r="25" spans="1:24" x14ac:dyDescent="0.35">
      <c r="A25" s="178" t="s">
        <v>17</v>
      </c>
      <c r="B25" s="213">
        <v>1.8031999999999999</v>
      </c>
      <c r="C25" s="214">
        <v>1.3609</v>
      </c>
      <c r="D25" s="213">
        <v>0</v>
      </c>
      <c r="E25" s="213">
        <v>0</v>
      </c>
      <c r="F25" s="214">
        <v>0</v>
      </c>
      <c r="G25" s="214">
        <v>0</v>
      </c>
      <c r="H25" s="213">
        <v>0</v>
      </c>
      <c r="I25" s="213">
        <v>4.5148000000000001</v>
      </c>
      <c r="J25" s="214">
        <v>0</v>
      </c>
      <c r="K25" s="214">
        <v>0</v>
      </c>
      <c r="L25" s="214">
        <v>0</v>
      </c>
      <c r="M25" s="214">
        <v>0</v>
      </c>
      <c r="N25" s="214">
        <v>0</v>
      </c>
      <c r="O25" s="214">
        <v>0</v>
      </c>
      <c r="P25" s="214">
        <v>0</v>
      </c>
      <c r="Q25" s="213">
        <v>0</v>
      </c>
      <c r="R25" s="175">
        <v>7.6789000000000005</v>
      </c>
      <c r="T25" s="8"/>
      <c r="U25" s="8">
        <f t="shared" si="0"/>
        <v>7.6789000000000005</v>
      </c>
      <c r="V25" s="8">
        <f t="shared" si="1"/>
        <v>0</v>
      </c>
      <c r="X25" s="137"/>
    </row>
    <row r="26" spans="1:24" x14ac:dyDescent="0.35">
      <c r="A26" s="178" t="s">
        <v>22</v>
      </c>
      <c r="B26" s="213">
        <v>0</v>
      </c>
      <c r="C26" s="213">
        <v>0</v>
      </c>
      <c r="D26" s="214">
        <v>0</v>
      </c>
      <c r="E26" s="213">
        <v>0</v>
      </c>
      <c r="F26" s="214">
        <v>0</v>
      </c>
      <c r="G26" s="214">
        <v>0</v>
      </c>
      <c r="H26" s="213">
        <v>0</v>
      </c>
      <c r="I26" s="214">
        <v>0</v>
      </c>
      <c r="J26" s="213">
        <v>0</v>
      </c>
      <c r="K26" s="214">
        <v>0</v>
      </c>
      <c r="L26" s="214">
        <v>0</v>
      </c>
      <c r="M26" s="214">
        <v>0</v>
      </c>
      <c r="N26" s="213">
        <v>0.43469999999999998</v>
      </c>
      <c r="O26" s="214">
        <v>0</v>
      </c>
      <c r="P26" s="214">
        <v>0</v>
      </c>
      <c r="Q26" s="213">
        <v>5.8000000000000003E-2</v>
      </c>
      <c r="R26" s="175">
        <v>0.49269999999999997</v>
      </c>
      <c r="T26" s="8"/>
      <c r="U26" s="8">
        <f t="shared" si="0"/>
        <v>0.49269999999999997</v>
      </c>
      <c r="V26" s="8">
        <f t="shared" si="1"/>
        <v>0</v>
      </c>
      <c r="X26" s="137"/>
    </row>
    <row r="27" spans="1:24" x14ac:dyDescent="0.35">
      <c r="A27" s="178" t="s">
        <v>32</v>
      </c>
      <c r="B27" s="213">
        <v>151.6439</v>
      </c>
      <c r="C27" s="214">
        <v>1.1854</v>
      </c>
      <c r="D27" s="213">
        <v>0</v>
      </c>
      <c r="E27" s="213">
        <v>0</v>
      </c>
      <c r="F27" s="213">
        <v>0</v>
      </c>
      <c r="G27" s="214">
        <v>0.80030000000000001</v>
      </c>
      <c r="H27" s="213">
        <v>0</v>
      </c>
      <c r="I27" s="214">
        <v>0</v>
      </c>
      <c r="J27" s="213">
        <v>7.1900000000000006E-2</v>
      </c>
      <c r="K27" s="214">
        <v>0</v>
      </c>
      <c r="L27" s="214">
        <v>0</v>
      </c>
      <c r="M27" s="214">
        <v>0</v>
      </c>
      <c r="N27" s="213">
        <v>17.119299999999999</v>
      </c>
      <c r="O27" s="213">
        <v>2.6970000000000001</v>
      </c>
      <c r="P27" s="213">
        <v>0</v>
      </c>
      <c r="Q27" s="213">
        <v>2.3742000000000005</v>
      </c>
      <c r="R27" s="175">
        <v>175.892</v>
      </c>
      <c r="U27" s="8">
        <f t="shared" si="0"/>
        <v>175.892</v>
      </c>
      <c r="V27" s="8">
        <f t="shared" si="1"/>
        <v>0</v>
      </c>
      <c r="X27" s="137"/>
    </row>
    <row r="28" spans="1:24" x14ac:dyDescent="0.35">
      <c r="A28" s="178" t="s">
        <v>50</v>
      </c>
      <c r="B28" s="213">
        <v>50.137999999999998</v>
      </c>
      <c r="C28" s="213">
        <v>27.484200000000001</v>
      </c>
      <c r="D28" s="213">
        <v>0</v>
      </c>
      <c r="E28" s="213">
        <v>52.499899999999997</v>
      </c>
      <c r="F28" s="213">
        <v>0</v>
      </c>
      <c r="G28" s="213">
        <v>0</v>
      </c>
      <c r="H28" s="213">
        <v>0</v>
      </c>
      <c r="I28" s="213">
        <v>0</v>
      </c>
      <c r="J28" s="213">
        <v>6.1612</v>
      </c>
      <c r="K28" s="213">
        <v>0</v>
      </c>
      <c r="L28" s="213">
        <v>0</v>
      </c>
      <c r="M28" s="213">
        <v>0</v>
      </c>
      <c r="N28" s="213">
        <v>-1.5941000000000001</v>
      </c>
      <c r="O28" s="213">
        <v>10</v>
      </c>
      <c r="P28" s="213">
        <v>0.2</v>
      </c>
      <c r="Q28" s="213">
        <v>-49.7849</v>
      </c>
      <c r="R28" s="175">
        <v>95.104299999999995</v>
      </c>
      <c r="U28" s="8">
        <f t="shared" si="0"/>
        <v>95.104299999999995</v>
      </c>
      <c r="V28" s="8">
        <f t="shared" si="1"/>
        <v>0</v>
      </c>
      <c r="X28" s="137"/>
    </row>
    <row r="29" spans="1:24" x14ac:dyDescent="0.35">
      <c r="A29" s="179" t="s">
        <v>112</v>
      </c>
      <c r="B29" s="213">
        <v>50.137999999999998</v>
      </c>
      <c r="C29" s="213">
        <v>27.484200000000001</v>
      </c>
      <c r="D29" s="214">
        <v>0</v>
      </c>
      <c r="E29" s="213">
        <v>20</v>
      </c>
      <c r="F29" s="213">
        <v>0</v>
      </c>
      <c r="G29" s="214">
        <v>0</v>
      </c>
      <c r="H29" s="213">
        <v>0</v>
      </c>
      <c r="I29" s="214">
        <v>0</v>
      </c>
      <c r="J29" s="213">
        <v>6.1612</v>
      </c>
      <c r="K29" s="214">
        <v>0</v>
      </c>
      <c r="L29" s="214">
        <v>0</v>
      </c>
      <c r="M29" s="214">
        <v>0</v>
      </c>
      <c r="N29" s="213">
        <v>0</v>
      </c>
      <c r="O29" s="213">
        <v>10</v>
      </c>
      <c r="P29" s="214">
        <v>0.2</v>
      </c>
      <c r="Q29" s="213">
        <v>-49.7849</v>
      </c>
      <c r="R29" s="175">
        <v>64.198499999999996</v>
      </c>
      <c r="U29" s="8">
        <f t="shared" si="0"/>
        <v>64.198499999999996</v>
      </c>
      <c r="V29" s="8">
        <f t="shared" si="1"/>
        <v>0</v>
      </c>
      <c r="X29" s="137"/>
    </row>
    <row r="30" spans="1:24" x14ac:dyDescent="0.35">
      <c r="A30" s="179" t="s">
        <v>113</v>
      </c>
      <c r="B30" s="213">
        <v>0</v>
      </c>
      <c r="C30" s="214">
        <v>0</v>
      </c>
      <c r="D30" s="214">
        <v>0</v>
      </c>
      <c r="E30" s="213">
        <v>32.499899999999997</v>
      </c>
      <c r="F30" s="213">
        <v>0</v>
      </c>
      <c r="G30" s="214">
        <v>0</v>
      </c>
      <c r="H30" s="213">
        <v>0</v>
      </c>
      <c r="I30" s="213">
        <v>0</v>
      </c>
      <c r="J30" s="214">
        <v>0</v>
      </c>
      <c r="K30" s="214">
        <v>0</v>
      </c>
      <c r="L30" s="214">
        <v>0</v>
      </c>
      <c r="M30" s="214">
        <v>0</v>
      </c>
      <c r="N30" s="214">
        <v>-1.5941000000000001</v>
      </c>
      <c r="O30" s="214">
        <v>0</v>
      </c>
      <c r="P30" s="214">
        <v>0</v>
      </c>
      <c r="Q30" s="213">
        <v>0</v>
      </c>
      <c r="R30" s="175">
        <v>30.905799999999996</v>
      </c>
      <c r="U30" s="8">
        <f>SUM(B30:R30)</f>
        <v>61.811599999999991</v>
      </c>
      <c r="V30" s="8">
        <f t="shared" si="1"/>
        <v>-30.905799999999996</v>
      </c>
      <c r="X30" s="137"/>
    </row>
    <row r="31" spans="1:24" x14ac:dyDescent="0.35">
      <c r="A31" s="178" t="s">
        <v>114</v>
      </c>
      <c r="B31" s="213">
        <v>-0.33929999999999999</v>
      </c>
      <c r="C31" s="213">
        <v>10.8933</v>
      </c>
      <c r="D31" s="213">
        <v>0</v>
      </c>
      <c r="E31" s="213">
        <v>-0.70489999999999997</v>
      </c>
      <c r="F31" s="213">
        <v>0</v>
      </c>
      <c r="G31" s="213">
        <v>3.0000000000000001E-3</v>
      </c>
      <c r="H31" s="213">
        <v>0</v>
      </c>
      <c r="I31" s="213">
        <v>0</v>
      </c>
      <c r="J31" s="213">
        <v>9.4016000000000002</v>
      </c>
      <c r="K31" s="213">
        <v>0</v>
      </c>
      <c r="L31" s="213">
        <v>0</v>
      </c>
      <c r="M31" s="213">
        <v>0</v>
      </c>
      <c r="N31" s="213">
        <v>12.406599999999999</v>
      </c>
      <c r="O31" s="213">
        <v>9.6600000000000005E-2</v>
      </c>
      <c r="P31" s="213">
        <v>23.225599999999996</v>
      </c>
      <c r="Q31" s="213">
        <v>-1.7242999999999999</v>
      </c>
      <c r="R31" s="175">
        <v>53.258199999999995</v>
      </c>
      <c r="U31" s="8">
        <f t="shared" si="0"/>
        <v>53.258199999999995</v>
      </c>
      <c r="V31" s="8">
        <f t="shared" si="1"/>
        <v>0</v>
      </c>
      <c r="X31" s="137"/>
    </row>
    <row r="32" spans="1:24" x14ac:dyDescent="0.35">
      <c r="A32" s="179" t="s">
        <v>115</v>
      </c>
      <c r="B32" s="214">
        <v>0</v>
      </c>
      <c r="C32" s="214">
        <v>0</v>
      </c>
      <c r="D32" s="214">
        <v>0</v>
      </c>
      <c r="E32" s="214">
        <v>2.18E-2</v>
      </c>
      <c r="F32" s="214">
        <v>0</v>
      </c>
      <c r="G32" s="214">
        <v>3.0000000000000001E-3</v>
      </c>
      <c r="H32" s="213">
        <v>0</v>
      </c>
      <c r="I32" s="214">
        <v>0</v>
      </c>
      <c r="J32" s="213">
        <v>0</v>
      </c>
      <c r="K32" s="214">
        <v>0</v>
      </c>
      <c r="L32" s="214">
        <v>0</v>
      </c>
      <c r="M32" s="214">
        <v>0</v>
      </c>
      <c r="N32" s="214">
        <v>0</v>
      </c>
      <c r="O32" s="214">
        <v>9.6600000000000005E-2</v>
      </c>
      <c r="P32" s="214">
        <v>0</v>
      </c>
      <c r="Q32" s="213">
        <v>0</v>
      </c>
      <c r="R32" s="175">
        <v>0.12140000000000001</v>
      </c>
      <c r="U32" s="8">
        <f t="shared" si="0"/>
        <v>0.12140000000000001</v>
      </c>
      <c r="V32" s="8">
        <f t="shared" si="1"/>
        <v>0</v>
      </c>
      <c r="X32" s="137"/>
    </row>
    <row r="33" spans="1:24" x14ac:dyDescent="0.35">
      <c r="A33" s="179" t="s">
        <v>116</v>
      </c>
      <c r="B33" s="213">
        <v>-0.33929999999999999</v>
      </c>
      <c r="C33" s="214">
        <v>0</v>
      </c>
      <c r="D33" s="214">
        <v>0</v>
      </c>
      <c r="E33" s="213">
        <v>0</v>
      </c>
      <c r="F33" s="214">
        <v>0</v>
      </c>
      <c r="G33" s="214">
        <v>0</v>
      </c>
      <c r="H33" s="214">
        <v>0</v>
      </c>
      <c r="I33" s="214">
        <v>0</v>
      </c>
      <c r="J33" s="213">
        <v>0</v>
      </c>
      <c r="K33" s="214">
        <v>0</v>
      </c>
      <c r="L33" s="214">
        <v>0</v>
      </c>
      <c r="M33" s="214">
        <v>0</v>
      </c>
      <c r="N33" s="213">
        <v>12.406599999999999</v>
      </c>
      <c r="O33" s="214">
        <v>0</v>
      </c>
      <c r="P33" s="214">
        <v>22.505999999999997</v>
      </c>
      <c r="Q33" s="213">
        <v>-1.8306</v>
      </c>
      <c r="R33" s="175">
        <v>32.742699999999999</v>
      </c>
      <c r="U33" s="8">
        <f t="shared" si="0"/>
        <v>32.742699999999999</v>
      </c>
      <c r="V33" s="8">
        <f t="shared" si="1"/>
        <v>0</v>
      </c>
      <c r="X33" s="137"/>
    </row>
    <row r="34" spans="1:24" x14ac:dyDescent="0.35">
      <c r="A34" s="179" t="s">
        <v>117</v>
      </c>
      <c r="B34" s="214">
        <v>0</v>
      </c>
      <c r="C34" s="213">
        <v>10.8933</v>
      </c>
      <c r="D34" s="214">
        <v>0</v>
      </c>
      <c r="E34" s="214">
        <v>-0.72670000000000001</v>
      </c>
      <c r="F34" s="213">
        <v>0</v>
      </c>
      <c r="G34" s="213">
        <v>0</v>
      </c>
      <c r="H34" s="213">
        <v>0</v>
      </c>
      <c r="I34" s="214">
        <v>0</v>
      </c>
      <c r="J34" s="213">
        <v>9.4016000000000002</v>
      </c>
      <c r="K34" s="214">
        <v>0</v>
      </c>
      <c r="L34" s="214">
        <v>0</v>
      </c>
      <c r="M34" s="214">
        <v>0</v>
      </c>
      <c r="N34" s="214">
        <v>0</v>
      </c>
      <c r="O34" s="213">
        <v>0</v>
      </c>
      <c r="P34" s="214">
        <v>0.71960000000000002</v>
      </c>
      <c r="Q34" s="213">
        <v>0.10629999999999999</v>
      </c>
      <c r="R34" s="175">
        <v>20.394100000000002</v>
      </c>
      <c r="U34" s="8">
        <f t="shared" si="0"/>
        <v>20.394100000000002</v>
      </c>
      <c r="V34" s="8">
        <f t="shared" si="1"/>
        <v>0</v>
      </c>
      <c r="X34" s="137"/>
    </row>
    <row r="35" spans="1:24" x14ac:dyDescent="0.35">
      <c r="A35" s="178" t="s">
        <v>54</v>
      </c>
      <c r="B35" s="213">
        <v>759.3424</v>
      </c>
      <c r="C35" s="213">
        <v>297.95109999999988</v>
      </c>
      <c r="D35" s="213">
        <v>5.9602000000000004</v>
      </c>
      <c r="E35" s="213">
        <v>63.417999999999999</v>
      </c>
      <c r="F35" s="213">
        <v>2.52E-2</v>
      </c>
      <c r="G35" s="213">
        <v>2.9195000000000002</v>
      </c>
      <c r="H35" s="213">
        <v>0</v>
      </c>
      <c r="I35" s="213">
        <v>97.424300000000002</v>
      </c>
      <c r="J35" s="213">
        <v>51.4465</v>
      </c>
      <c r="K35" s="213">
        <v>-0.35779999999999995</v>
      </c>
      <c r="L35" s="213">
        <v>0</v>
      </c>
      <c r="M35" s="213">
        <v>8.4464000000000006</v>
      </c>
      <c r="N35" s="213">
        <v>0</v>
      </c>
      <c r="O35" s="213">
        <v>1.7976000000000001</v>
      </c>
      <c r="P35" s="213">
        <v>0</v>
      </c>
      <c r="Q35" s="213">
        <v>43.020399999999995</v>
      </c>
      <c r="R35" s="175">
        <v>1331.3937999999998</v>
      </c>
      <c r="U35" s="8">
        <f t="shared" si="0"/>
        <v>1331.3937999999998</v>
      </c>
      <c r="V35" s="8">
        <f t="shared" si="1"/>
        <v>0</v>
      </c>
      <c r="X35" s="137"/>
    </row>
    <row r="36" spans="1:24" x14ac:dyDescent="0.35">
      <c r="A36" s="179" t="s">
        <v>118</v>
      </c>
      <c r="B36" s="213">
        <v>21.622199999999999</v>
      </c>
      <c r="C36" s="213">
        <v>-0.66779999999999995</v>
      </c>
      <c r="D36" s="213">
        <v>-8.5424000000000007</v>
      </c>
      <c r="E36" s="213">
        <v>0</v>
      </c>
      <c r="F36" s="213">
        <v>2.52E-2</v>
      </c>
      <c r="G36" s="213">
        <v>2.6080000000000001</v>
      </c>
      <c r="H36" s="213">
        <v>0</v>
      </c>
      <c r="I36" s="214">
        <v>11.441199999999998</v>
      </c>
      <c r="J36" s="213">
        <v>35.756100000000004</v>
      </c>
      <c r="K36" s="214">
        <v>-1.03E-2</v>
      </c>
      <c r="L36" s="213">
        <v>0</v>
      </c>
      <c r="M36" s="213">
        <v>6.5529000000000002</v>
      </c>
      <c r="N36" s="213">
        <v>0</v>
      </c>
      <c r="O36" s="214">
        <v>0.91620000000000001</v>
      </c>
      <c r="P36" s="214">
        <v>0</v>
      </c>
      <c r="Q36" s="213">
        <v>-2.578999999999998</v>
      </c>
      <c r="R36" s="175">
        <v>67.12230000000001</v>
      </c>
      <c r="U36" s="8">
        <f t="shared" si="0"/>
        <v>67.12230000000001</v>
      </c>
      <c r="V36" s="8">
        <f t="shared" si="1"/>
        <v>0</v>
      </c>
      <c r="X36" s="137"/>
    </row>
    <row r="37" spans="1:24" x14ac:dyDescent="0.35">
      <c r="A37" s="179" t="s">
        <v>119</v>
      </c>
      <c r="B37" s="213">
        <v>428.76920000000001</v>
      </c>
      <c r="C37" s="213">
        <v>326.55989999999997</v>
      </c>
      <c r="D37" s="213">
        <v>14.502600000000001</v>
      </c>
      <c r="E37" s="213">
        <v>63.417999999999999</v>
      </c>
      <c r="F37" s="213">
        <v>0</v>
      </c>
      <c r="G37" s="213">
        <v>0.3115</v>
      </c>
      <c r="H37" s="213">
        <v>0</v>
      </c>
      <c r="I37" s="213">
        <v>0.93</v>
      </c>
      <c r="J37" s="213">
        <v>15.6904</v>
      </c>
      <c r="K37" s="214">
        <v>-0.34749999999999998</v>
      </c>
      <c r="L37" s="213">
        <v>0</v>
      </c>
      <c r="M37" s="213">
        <v>1.8935</v>
      </c>
      <c r="N37" s="214">
        <v>0</v>
      </c>
      <c r="O37" s="213">
        <v>0.88139999999999996</v>
      </c>
      <c r="P37" s="214">
        <v>0</v>
      </c>
      <c r="Q37" s="213">
        <v>45.599399999999996</v>
      </c>
      <c r="R37" s="175">
        <v>898.20839999999987</v>
      </c>
      <c r="U37" s="8">
        <f t="shared" si="0"/>
        <v>898.20839999999987</v>
      </c>
      <c r="V37" s="8">
        <f t="shared" si="1"/>
        <v>0</v>
      </c>
      <c r="X37" s="137"/>
    </row>
    <row r="38" spans="1:24" x14ac:dyDescent="0.35">
      <c r="A38" s="179" t="s">
        <v>120</v>
      </c>
      <c r="B38" s="213">
        <v>308.95100000000002</v>
      </c>
      <c r="C38" s="213">
        <v>-27.941000000000059</v>
      </c>
      <c r="D38" s="213">
        <v>0</v>
      </c>
      <c r="E38" s="214">
        <v>0</v>
      </c>
      <c r="F38" s="214">
        <v>0</v>
      </c>
      <c r="G38" s="214">
        <v>0</v>
      </c>
      <c r="H38" s="214">
        <v>0</v>
      </c>
      <c r="I38" s="214">
        <v>85.053100000000001</v>
      </c>
      <c r="J38" s="214">
        <v>0</v>
      </c>
      <c r="K38" s="214">
        <v>0</v>
      </c>
      <c r="L38" s="214">
        <v>0</v>
      </c>
      <c r="M38" s="214">
        <v>0</v>
      </c>
      <c r="N38" s="214">
        <v>0</v>
      </c>
      <c r="O38" s="214">
        <v>0</v>
      </c>
      <c r="P38" s="214">
        <v>0</v>
      </c>
      <c r="Q38" s="213">
        <v>0</v>
      </c>
      <c r="R38" s="175">
        <v>366.06309999999996</v>
      </c>
      <c r="U38" s="8">
        <f t="shared" si="0"/>
        <v>366.06309999999996</v>
      </c>
      <c r="V38" s="8">
        <f t="shared" si="1"/>
        <v>0</v>
      </c>
      <c r="X38" s="137"/>
    </row>
    <row r="39" spans="1:24" x14ac:dyDescent="0.35">
      <c r="A39" s="178" t="s">
        <v>10</v>
      </c>
      <c r="B39" s="213">
        <v>4.1160000000000005</v>
      </c>
      <c r="C39" s="213">
        <v>-10.872300000000003</v>
      </c>
      <c r="D39" s="213">
        <v>0</v>
      </c>
      <c r="E39" s="213">
        <v>0.26229999999999998</v>
      </c>
      <c r="F39" s="213">
        <v>0</v>
      </c>
      <c r="G39" s="214">
        <v>-8.0699999999999994E-2</v>
      </c>
      <c r="H39" s="213">
        <v>0</v>
      </c>
      <c r="I39" s="213">
        <v>0</v>
      </c>
      <c r="J39" s="213">
        <v>-28.6068</v>
      </c>
      <c r="K39" s="214">
        <v>0</v>
      </c>
      <c r="L39" s="214">
        <v>0</v>
      </c>
      <c r="M39" s="214">
        <v>7.4999999999999997E-3</v>
      </c>
      <c r="N39" s="213">
        <v>-2.4799999999999999E-2</v>
      </c>
      <c r="O39" s="213">
        <v>2.3614999999999999</v>
      </c>
      <c r="P39" s="213">
        <v>5.0700000000000002E-2</v>
      </c>
      <c r="Q39" s="213">
        <v>0.43859999999999999</v>
      </c>
      <c r="R39" s="175">
        <v>-32.347999999999999</v>
      </c>
      <c r="T39" s="8"/>
      <c r="U39" s="8">
        <f t="shared" si="0"/>
        <v>-32.347999999999999</v>
      </c>
      <c r="V39" s="8">
        <f t="shared" si="1"/>
        <v>0</v>
      </c>
      <c r="X39" s="137"/>
    </row>
    <row r="40" spans="1:24" x14ac:dyDescent="0.35">
      <c r="A40" s="178" t="s">
        <v>1</v>
      </c>
      <c r="B40" s="213">
        <v>1.8645999999999998</v>
      </c>
      <c r="C40" s="213">
        <v>7.1648000000000005</v>
      </c>
      <c r="D40" s="213">
        <v>5.9482999999999997</v>
      </c>
      <c r="E40" s="213">
        <v>4.9787999999999997</v>
      </c>
      <c r="F40" s="213">
        <v>2.2410999999999999</v>
      </c>
      <c r="G40" s="213">
        <v>24.378500000000003</v>
      </c>
      <c r="H40" s="213">
        <v>0.09</v>
      </c>
      <c r="I40" s="213">
        <v>0.44950000000000001</v>
      </c>
      <c r="J40" s="213">
        <v>13.82</v>
      </c>
      <c r="K40" s="213">
        <v>0</v>
      </c>
      <c r="L40" s="213">
        <v>0.1154</v>
      </c>
      <c r="M40" s="214">
        <v>3.9579</v>
      </c>
      <c r="N40" s="213">
        <v>3.6299999999999999E-2</v>
      </c>
      <c r="O40" s="213">
        <v>1.6816999999999998</v>
      </c>
      <c r="P40" s="213">
        <v>1.3002</v>
      </c>
      <c r="Q40" s="213">
        <v>-6.0791000000000013</v>
      </c>
      <c r="R40" s="175">
        <v>61.948</v>
      </c>
      <c r="T40" s="8"/>
      <c r="U40" s="8">
        <f t="shared" si="0"/>
        <v>61.948</v>
      </c>
      <c r="V40" s="8">
        <f t="shared" si="1"/>
        <v>0</v>
      </c>
      <c r="X40" s="137"/>
    </row>
    <row r="41" spans="1:24" x14ac:dyDescent="0.35">
      <c r="A41" s="178" t="s">
        <v>38</v>
      </c>
      <c r="B41" s="214">
        <v>-8.6431000000000004</v>
      </c>
      <c r="C41" s="213">
        <v>3.4912000000000001</v>
      </c>
      <c r="D41" s="214">
        <v>-0.1943</v>
      </c>
      <c r="E41" s="213">
        <v>1.2199</v>
      </c>
      <c r="F41" s="214">
        <v>0</v>
      </c>
      <c r="G41" s="214">
        <v>-0.7792</v>
      </c>
      <c r="H41" s="213">
        <v>0</v>
      </c>
      <c r="I41" s="214">
        <v>-21.965499999999999</v>
      </c>
      <c r="J41" s="213">
        <v>0</v>
      </c>
      <c r="K41" s="214">
        <v>0.58530000000000004</v>
      </c>
      <c r="L41" s="214">
        <v>3.5999999999999999E-3</v>
      </c>
      <c r="M41" s="214">
        <v>0</v>
      </c>
      <c r="N41" s="214">
        <v>0</v>
      </c>
      <c r="O41" s="214">
        <v>0</v>
      </c>
      <c r="P41" s="214">
        <v>0</v>
      </c>
      <c r="Q41" s="213">
        <v>0.73760000000000003</v>
      </c>
      <c r="R41" s="175">
        <v>-25.544499999999999</v>
      </c>
      <c r="U41" s="8">
        <f t="shared" si="0"/>
        <v>-25.544499999999999</v>
      </c>
      <c r="V41" s="8">
        <f t="shared" si="1"/>
        <v>0</v>
      </c>
      <c r="X41" s="137"/>
    </row>
    <row r="42" spans="1:24" x14ac:dyDescent="0.35">
      <c r="A42" s="178" t="s">
        <v>6</v>
      </c>
      <c r="B42" s="213">
        <v>0</v>
      </c>
      <c r="C42" s="213">
        <v>16.320700000000002</v>
      </c>
      <c r="D42" s="213">
        <v>0</v>
      </c>
      <c r="E42" s="213">
        <v>0.10879999999999999</v>
      </c>
      <c r="F42" s="213">
        <v>9.1241000000000003</v>
      </c>
      <c r="G42" s="213">
        <v>0</v>
      </c>
      <c r="H42" s="213">
        <v>0</v>
      </c>
      <c r="I42" s="213">
        <v>0</v>
      </c>
      <c r="J42" s="214">
        <v>0</v>
      </c>
      <c r="K42" s="214">
        <v>0</v>
      </c>
      <c r="L42" s="213">
        <v>0</v>
      </c>
      <c r="M42" s="213">
        <v>0</v>
      </c>
      <c r="N42" s="213">
        <v>0</v>
      </c>
      <c r="O42" s="213">
        <v>1.9E-2</v>
      </c>
      <c r="P42" s="213">
        <v>9.8400000000000001E-2</v>
      </c>
      <c r="Q42" s="213">
        <v>1.9199999999999998E-2</v>
      </c>
      <c r="R42" s="175">
        <v>25.690200000000004</v>
      </c>
      <c r="U42" s="8">
        <f t="shared" si="0"/>
        <v>25.690200000000004</v>
      </c>
      <c r="V42" s="8">
        <f t="shared" si="1"/>
        <v>0</v>
      </c>
      <c r="X42" s="137"/>
    </row>
    <row r="43" spans="1:24" x14ac:dyDescent="0.35">
      <c r="A43" s="178" t="s">
        <v>11</v>
      </c>
      <c r="B43" s="213">
        <v>0.5</v>
      </c>
      <c r="C43" s="213">
        <v>49.434100000000001</v>
      </c>
      <c r="D43" s="213">
        <v>0</v>
      </c>
      <c r="E43" s="213">
        <v>0.8216</v>
      </c>
      <c r="F43" s="213">
        <v>0</v>
      </c>
      <c r="G43" s="214">
        <v>0</v>
      </c>
      <c r="H43" s="213">
        <v>0</v>
      </c>
      <c r="I43" s="214">
        <v>0</v>
      </c>
      <c r="J43" s="213">
        <v>0</v>
      </c>
      <c r="K43" s="214">
        <v>0</v>
      </c>
      <c r="L43" s="213">
        <v>0</v>
      </c>
      <c r="M43" s="214">
        <v>0</v>
      </c>
      <c r="N43" s="214">
        <v>0</v>
      </c>
      <c r="O43" s="214">
        <v>0</v>
      </c>
      <c r="P43" s="214">
        <v>0</v>
      </c>
      <c r="Q43" s="213">
        <v>0</v>
      </c>
      <c r="R43" s="175">
        <v>50.755699999999997</v>
      </c>
      <c r="U43" s="8">
        <f t="shared" si="0"/>
        <v>50.755699999999997</v>
      </c>
      <c r="V43" s="8">
        <f t="shared" si="1"/>
        <v>0</v>
      </c>
      <c r="X43" s="137"/>
    </row>
    <row r="44" spans="1:24" x14ac:dyDescent="0.35">
      <c r="A44" s="178" t="s">
        <v>56</v>
      </c>
      <c r="B44" s="213">
        <v>0.28199999999999997</v>
      </c>
      <c r="C44" s="213">
        <v>50.546700000000001</v>
      </c>
      <c r="D44" s="213">
        <v>0</v>
      </c>
      <c r="E44" s="213">
        <v>7.8801999999999994</v>
      </c>
      <c r="F44" s="213">
        <v>1.2157</v>
      </c>
      <c r="G44" s="213">
        <v>3.6061999999999999</v>
      </c>
      <c r="H44" s="213">
        <v>0</v>
      </c>
      <c r="I44" s="213">
        <v>1.6065</v>
      </c>
      <c r="J44" s="213">
        <v>-21.64</v>
      </c>
      <c r="K44" s="213">
        <v>5.0045999999999999</v>
      </c>
      <c r="L44" s="213">
        <v>44.799399999999999</v>
      </c>
      <c r="M44" s="213">
        <v>0</v>
      </c>
      <c r="N44" s="213">
        <v>6.4399999999999999E-2</v>
      </c>
      <c r="O44" s="213">
        <v>5.9276</v>
      </c>
      <c r="P44" s="213">
        <v>0</v>
      </c>
      <c r="Q44" s="213">
        <v>-124.44389999999999</v>
      </c>
      <c r="R44" s="175">
        <v>-25.150599999999983</v>
      </c>
      <c r="U44" s="8">
        <f t="shared" si="0"/>
        <v>-25.150599999999983</v>
      </c>
      <c r="V44" s="8">
        <f t="shared" si="1"/>
        <v>0</v>
      </c>
      <c r="X44" s="137"/>
    </row>
    <row r="45" spans="1:24" x14ac:dyDescent="0.35">
      <c r="A45" s="179" t="s">
        <v>121</v>
      </c>
      <c r="B45" s="213">
        <v>0</v>
      </c>
      <c r="C45" s="213">
        <v>25.029900000000001</v>
      </c>
      <c r="D45" s="213">
        <v>0</v>
      </c>
      <c r="E45" s="214">
        <v>0</v>
      </c>
      <c r="F45" s="213">
        <v>0</v>
      </c>
      <c r="G45" s="213">
        <v>-6.6500000000000004E-2</v>
      </c>
      <c r="H45" s="213">
        <v>0</v>
      </c>
      <c r="I45" s="213">
        <v>1.4999</v>
      </c>
      <c r="J45" s="214">
        <v>-22.1174</v>
      </c>
      <c r="K45" s="213">
        <v>0</v>
      </c>
      <c r="L45" s="213">
        <v>44.799399999999999</v>
      </c>
      <c r="M45" s="214">
        <v>0</v>
      </c>
      <c r="N45" s="214">
        <v>0</v>
      </c>
      <c r="O45" s="214">
        <v>0.1275</v>
      </c>
      <c r="P45" s="214">
        <v>0</v>
      </c>
      <c r="Q45" s="213">
        <v>-137.92769999999999</v>
      </c>
      <c r="R45" s="175">
        <v>-88.654899999999998</v>
      </c>
      <c r="U45" s="8">
        <f t="shared" si="0"/>
        <v>-88.654899999999998</v>
      </c>
      <c r="V45" s="8">
        <f t="shared" si="1"/>
        <v>0</v>
      </c>
      <c r="X45" s="137"/>
    </row>
    <row r="46" spans="1:24" x14ac:dyDescent="0.35">
      <c r="A46" s="179" t="s">
        <v>122</v>
      </c>
      <c r="B46" s="213">
        <v>0.28199999999999997</v>
      </c>
      <c r="C46" s="213">
        <v>25.5168</v>
      </c>
      <c r="D46" s="213">
        <v>0</v>
      </c>
      <c r="E46" s="213">
        <v>7.8801999999999994</v>
      </c>
      <c r="F46" s="213">
        <v>1.2157</v>
      </c>
      <c r="G46" s="213">
        <v>3.6726999999999999</v>
      </c>
      <c r="H46" s="213">
        <v>0</v>
      </c>
      <c r="I46" s="213">
        <v>0.1066</v>
      </c>
      <c r="J46" s="213">
        <v>0.47739999999999999</v>
      </c>
      <c r="K46" s="213">
        <v>5.0045999999999999</v>
      </c>
      <c r="L46" s="213">
        <v>0</v>
      </c>
      <c r="M46" s="213">
        <v>0</v>
      </c>
      <c r="N46" s="213">
        <v>6.4399999999999999E-2</v>
      </c>
      <c r="O46" s="213">
        <v>5.8000999999999996</v>
      </c>
      <c r="P46" s="213">
        <v>0</v>
      </c>
      <c r="Q46" s="213">
        <v>13.483800000000002</v>
      </c>
      <c r="R46" s="175">
        <v>63.504300000000008</v>
      </c>
      <c r="U46" s="8">
        <f t="shared" si="0"/>
        <v>63.504300000000008</v>
      </c>
      <c r="V46" s="8">
        <f t="shared" si="1"/>
        <v>0</v>
      </c>
      <c r="X46" s="137"/>
    </row>
    <row r="47" spans="1:24" x14ac:dyDescent="0.35">
      <c r="A47" s="179" t="s">
        <v>123</v>
      </c>
      <c r="B47" s="213">
        <v>0.28199999999999997</v>
      </c>
      <c r="C47" s="213">
        <v>0.22309999999999997</v>
      </c>
      <c r="D47" s="213">
        <v>0</v>
      </c>
      <c r="E47" s="213">
        <v>4.2551999999999994</v>
      </c>
      <c r="F47" s="213">
        <v>0</v>
      </c>
      <c r="G47" s="214">
        <v>1.1364000000000001</v>
      </c>
      <c r="H47" s="213">
        <v>0</v>
      </c>
      <c r="I47" s="214">
        <v>0.1</v>
      </c>
      <c r="J47" s="214">
        <v>-0.04</v>
      </c>
      <c r="K47" s="214">
        <v>0.50449999999999995</v>
      </c>
      <c r="L47" s="213">
        <v>0</v>
      </c>
      <c r="M47" s="214">
        <v>0</v>
      </c>
      <c r="N47" s="213">
        <v>6.4399999999999999E-2</v>
      </c>
      <c r="O47" s="214">
        <v>2.3316999999999997</v>
      </c>
      <c r="P47" s="214">
        <v>0</v>
      </c>
      <c r="Q47" s="213">
        <v>2.0000000000000018E-3</v>
      </c>
      <c r="R47" s="175">
        <v>8.8592999999999993</v>
      </c>
      <c r="U47" s="8">
        <f t="shared" si="0"/>
        <v>8.8592999999999993</v>
      </c>
      <c r="V47" s="8">
        <f t="shared" si="1"/>
        <v>0</v>
      </c>
      <c r="X47" s="137"/>
    </row>
    <row r="48" spans="1:24" x14ac:dyDescent="0.35">
      <c r="A48" s="179" t="s">
        <v>124</v>
      </c>
      <c r="B48" s="214">
        <v>0</v>
      </c>
      <c r="C48" s="214">
        <v>0</v>
      </c>
      <c r="D48" s="214">
        <v>0</v>
      </c>
      <c r="E48" s="214">
        <v>0</v>
      </c>
      <c r="F48" s="214">
        <v>0</v>
      </c>
      <c r="G48" s="213">
        <v>0</v>
      </c>
      <c r="H48" s="214">
        <v>0</v>
      </c>
      <c r="I48" s="214">
        <v>0</v>
      </c>
      <c r="J48" s="214">
        <v>0</v>
      </c>
      <c r="K48" s="214">
        <v>0</v>
      </c>
      <c r="L48" s="214">
        <v>0</v>
      </c>
      <c r="M48" s="214">
        <v>0</v>
      </c>
      <c r="N48" s="214">
        <v>0</v>
      </c>
      <c r="O48" s="214">
        <v>-3.0999999999999999E-3</v>
      </c>
      <c r="P48" s="214">
        <v>0</v>
      </c>
      <c r="Q48" s="213">
        <v>0</v>
      </c>
      <c r="R48" s="175">
        <v>-3.0999999999999999E-3</v>
      </c>
      <c r="U48" s="8">
        <f t="shared" si="0"/>
        <v>-3.0999999999999999E-3</v>
      </c>
      <c r="V48" s="8">
        <f t="shared" si="1"/>
        <v>0</v>
      </c>
      <c r="X48" s="137"/>
    </row>
    <row r="49" spans="1:24" x14ac:dyDescent="0.35">
      <c r="A49" s="179" t="s">
        <v>125</v>
      </c>
      <c r="B49" s="213">
        <v>0</v>
      </c>
      <c r="C49" s="213">
        <v>25.293700000000001</v>
      </c>
      <c r="D49" s="213">
        <v>0</v>
      </c>
      <c r="E49" s="213">
        <v>3.625</v>
      </c>
      <c r="F49" s="213">
        <v>1.2157</v>
      </c>
      <c r="G49" s="213">
        <v>2.5362999999999998</v>
      </c>
      <c r="H49" s="213">
        <v>0</v>
      </c>
      <c r="I49" s="213">
        <v>6.6E-3</v>
      </c>
      <c r="J49" s="213">
        <v>0.51739999999999997</v>
      </c>
      <c r="K49" s="214">
        <v>4.5000999999999998</v>
      </c>
      <c r="L49" s="213">
        <v>0</v>
      </c>
      <c r="M49" s="214">
        <v>0</v>
      </c>
      <c r="N49" s="213">
        <v>0</v>
      </c>
      <c r="O49" s="214">
        <v>3.4714999999999998</v>
      </c>
      <c r="P49" s="214">
        <v>0</v>
      </c>
      <c r="Q49" s="213">
        <v>13.481800000000002</v>
      </c>
      <c r="R49" s="175">
        <v>54.648099999999999</v>
      </c>
      <c r="U49" s="8">
        <f t="shared" si="0"/>
        <v>54.648099999999999</v>
      </c>
      <c r="V49" s="8">
        <f t="shared" si="1"/>
        <v>0</v>
      </c>
      <c r="X49" s="137"/>
    </row>
    <row r="50" spans="1:24" x14ac:dyDescent="0.35">
      <c r="A50" s="179" t="s">
        <v>126</v>
      </c>
      <c r="B50" s="213">
        <v>0</v>
      </c>
      <c r="C50" s="213">
        <v>0</v>
      </c>
      <c r="D50" s="213">
        <v>0</v>
      </c>
      <c r="E50" s="213">
        <v>0</v>
      </c>
      <c r="F50" s="213">
        <v>0</v>
      </c>
      <c r="G50" s="213">
        <v>0</v>
      </c>
      <c r="H50" s="213">
        <v>0</v>
      </c>
      <c r="I50" s="213">
        <v>0</v>
      </c>
      <c r="J50" s="213">
        <v>0</v>
      </c>
      <c r="K50" s="213">
        <v>0</v>
      </c>
      <c r="L50" s="213">
        <v>0</v>
      </c>
      <c r="M50" s="213">
        <v>0</v>
      </c>
      <c r="N50" s="213">
        <v>0</v>
      </c>
      <c r="O50" s="213">
        <v>0</v>
      </c>
      <c r="P50" s="213">
        <v>0</v>
      </c>
      <c r="Q50" s="213">
        <v>0</v>
      </c>
      <c r="R50" s="175">
        <v>0</v>
      </c>
      <c r="T50" s="8"/>
      <c r="U50" s="8">
        <f>SUM(B50:R50)</f>
        <v>0</v>
      </c>
      <c r="V50" s="8">
        <f t="shared" si="1"/>
        <v>0</v>
      </c>
      <c r="X50" s="137"/>
    </row>
    <row r="51" spans="1:24" x14ac:dyDescent="0.35">
      <c r="A51" s="178" t="s">
        <v>5</v>
      </c>
      <c r="B51" s="213">
        <v>134.9452</v>
      </c>
      <c r="C51" s="213">
        <v>33.279899999999998</v>
      </c>
      <c r="D51" s="213">
        <v>-9.6103000000000005</v>
      </c>
      <c r="E51" s="213">
        <v>18.626399999999997</v>
      </c>
      <c r="F51" s="213">
        <v>188.0401</v>
      </c>
      <c r="G51" s="213">
        <v>139.6857</v>
      </c>
      <c r="H51" s="213">
        <v>83.47059999999999</v>
      </c>
      <c r="I51" s="213">
        <v>2.8538000000000001</v>
      </c>
      <c r="J51" s="213">
        <v>-2.359</v>
      </c>
      <c r="K51" s="214">
        <v>24.415500000000002</v>
      </c>
      <c r="L51" s="214">
        <v>5.5</v>
      </c>
      <c r="M51" s="213">
        <v>37.819200000000002</v>
      </c>
      <c r="N51" s="213">
        <v>8.1768000000000001</v>
      </c>
      <c r="O51" s="214">
        <v>-25.216999999999999</v>
      </c>
      <c r="P51" s="213">
        <v>2.4702999999999999</v>
      </c>
      <c r="Q51" s="213">
        <v>38.663800000000002</v>
      </c>
      <c r="R51" s="175">
        <v>680.76099999999985</v>
      </c>
      <c r="U51" s="8">
        <f t="shared" si="0"/>
        <v>680.76099999999985</v>
      </c>
      <c r="V51" s="8">
        <f t="shared" si="1"/>
        <v>0</v>
      </c>
      <c r="X51" s="137"/>
    </row>
    <row r="52" spans="1:24" x14ac:dyDescent="0.35">
      <c r="A52" s="178" t="s">
        <v>4</v>
      </c>
      <c r="B52" s="213">
        <v>0</v>
      </c>
      <c r="C52" s="213">
        <v>0.91520000000000001</v>
      </c>
      <c r="D52" s="213">
        <v>0</v>
      </c>
      <c r="E52" s="213">
        <v>0</v>
      </c>
      <c r="F52" s="213">
        <v>0</v>
      </c>
      <c r="G52" s="213">
        <v>2.6938000000000004</v>
      </c>
      <c r="H52" s="213">
        <v>0</v>
      </c>
      <c r="I52" s="214">
        <v>0</v>
      </c>
      <c r="J52" s="214">
        <v>0</v>
      </c>
      <c r="K52" s="214">
        <v>0.12820000000000001</v>
      </c>
      <c r="L52" s="214">
        <v>0</v>
      </c>
      <c r="M52" s="214">
        <v>0</v>
      </c>
      <c r="N52" s="214">
        <v>0</v>
      </c>
      <c r="O52" s="214">
        <v>2.3400000000000001E-2</v>
      </c>
      <c r="P52" s="214">
        <v>0</v>
      </c>
      <c r="Q52" s="213">
        <v>0.18940000000000001</v>
      </c>
      <c r="R52" s="175">
        <v>3.9500000000000006</v>
      </c>
      <c r="U52" s="8">
        <f t="shared" si="0"/>
        <v>3.9500000000000006</v>
      </c>
      <c r="V52" s="8">
        <f t="shared" si="1"/>
        <v>0</v>
      </c>
      <c r="X52" s="137"/>
    </row>
    <row r="53" spans="1:24" x14ac:dyDescent="0.35">
      <c r="A53" s="178" t="s">
        <v>15</v>
      </c>
      <c r="B53" s="213">
        <v>-2.4282000000000004</v>
      </c>
      <c r="C53" s="213">
        <v>0.60970000000000002</v>
      </c>
      <c r="D53" s="213">
        <v>0</v>
      </c>
      <c r="E53" s="213">
        <v>0.4501</v>
      </c>
      <c r="F53" s="213">
        <v>-0.9</v>
      </c>
      <c r="G53" s="213">
        <v>94.697000000000003</v>
      </c>
      <c r="H53" s="213">
        <v>-0.3</v>
      </c>
      <c r="I53" s="213">
        <v>0</v>
      </c>
      <c r="J53" s="213">
        <v>12.555</v>
      </c>
      <c r="K53" s="214">
        <v>0.36280000000000001</v>
      </c>
      <c r="L53" s="214">
        <v>0.2238</v>
      </c>
      <c r="M53" s="214">
        <v>0</v>
      </c>
      <c r="N53" s="213">
        <v>0.1767</v>
      </c>
      <c r="O53" s="214">
        <v>6.5903000000000009</v>
      </c>
      <c r="P53" s="213">
        <v>0.01</v>
      </c>
      <c r="Q53" s="213">
        <v>4.0945999999999998</v>
      </c>
      <c r="R53" s="175">
        <v>116.1418</v>
      </c>
      <c r="T53" s="8"/>
      <c r="U53" s="8">
        <f t="shared" si="0"/>
        <v>116.1418</v>
      </c>
      <c r="V53" s="8">
        <f t="shared" si="1"/>
        <v>0</v>
      </c>
      <c r="X53" s="137"/>
    </row>
    <row r="54" spans="1:24" x14ac:dyDescent="0.35">
      <c r="A54" s="178" t="s">
        <v>3</v>
      </c>
      <c r="B54" s="213">
        <v>0.89580000000000015</v>
      </c>
      <c r="C54" s="213">
        <v>59.150199999999998</v>
      </c>
      <c r="D54" s="213">
        <v>0</v>
      </c>
      <c r="E54" s="213">
        <v>19.417000000000002</v>
      </c>
      <c r="F54" s="213">
        <v>-10.965599999999998</v>
      </c>
      <c r="G54" s="213">
        <v>1.5877000000000001</v>
      </c>
      <c r="H54" s="213">
        <v>31.212699999999998</v>
      </c>
      <c r="I54" s="213">
        <v>1.2519</v>
      </c>
      <c r="J54" s="213">
        <v>0.38429999999999997</v>
      </c>
      <c r="K54" s="214">
        <v>0.3861</v>
      </c>
      <c r="L54" s="213">
        <v>0.12330000000000001</v>
      </c>
      <c r="M54" s="214">
        <v>0.56990000000000007</v>
      </c>
      <c r="N54" s="213">
        <v>9.6675000000000022</v>
      </c>
      <c r="O54" s="214">
        <v>9.2553000000000001</v>
      </c>
      <c r="P54" s="214">
        <v>-0.56109999999999993</v>
      </c>
      <c r="Q54" s="213">
        <v>-8.8992999999999931</v>
      </c>
      <c r="R54" s="175">
        <v>113.47570000000002</v>
      </c>
      <c r="T54" s="8"/>
      <c r="U54" s="8">
        <f t="shared" si="0"/>
        <v>113.47570000000002</v>
      </c>
      <c r="V54" s="8">
        <f t="shared" si="1"/>
        <v>0</v>
      </c>
      <c r="X54" s="22"/>
    </row>
    <row r="55" spans="1:24" ht="17.25" customHeight="1" x14ac:dyDescent="0.35">
      <c r="A55" s="180" t="s">
        <v>61</v>
      </c>
      <c r="B55" s="176">
        <v>1082.7127999999998</v>
      </c>
      <c r="C55" s="176">
        <v>540.52759999999989</v>
      </c>
      <c r="D55" s="176">
        <v>271.37740000000002</v>
      </c>
      <c r="E55" s="176">
        <v>238.70930000000001</v>
      </c>
      <c r="F55" s="176">
        <v>166.47659999999999</v>
      </c>
      <c r="G55" s="176">
        <v>140.94710000000003</v>
      </c>
      <c r="H55" s="176">
        <v>115.49299999999999</v>
      </c>
      <c r="I55" s="176">
        <v>90.582700000000003</v>
      </c>
      <c r="J55" s="176">
        <v>73.264599999999987</v>
      </c>
      <c r="K55" s="176">
        <v>60.974899999999998</v>
      </c>
      <c r="L55" s="176">
        <v>51.765499999999996</v>
      </c>
      <c r="M55" s="176">
        <v>50.803400000000003</v>
      </c>
      <c r="N55" s="176">
        <v>38.966500000000003</v>
      </c>
      <c r="O55" s="176">
        <v>31.301399999999994</v>
      </c>
      <c r="P55" s="176">
        <v>28.227399999999996</v>
      </c>
      <c r="Q55" s="176">
        <v>-234.56319999999999</v>
      </c>
      <c r="R55" s="176">
        <v>2747.5669999999996</v>
      </c>
      <c r="U55" s="8">
        <f t="shared" si="0"/>
        <v>2747.5669999999996</v>
      </c>
      <c r="V55" s="8">
        <f t="shared" si="1"/>
        <v>0</v>
      </c>
    </row>
    <row r="56" spans="1:24" ht="14.25" customHeight="1" x14ac:dyDescent="0.35">
      <c r="A56" s="404" t="s">
        <v>288</v>
      </c>
      <c r="B56" s="404"/>
      <c r="C56" s="404"/>
      <c r="D56" s="404"/>
      <c r="E56" s="404"/>
      <c r="F56" s="404"/>
      <c r="G56" s="404"/>
      <c r="H56" s="404"/>
      <c r="I56" s="404"/>
      <c r="J56" s="404"/>
      <c r="K56" s="404"/>
      <c r="L56" s="404"/>
      <c r="M56" s="404"/>
      <c r="N56" s="404"/>
      <c r="O56" s="404"/>
      <c r="P56" s="404"/>
      <c r="Q56" s="404"/>
      <c r="R56" s="404"/>
    </row>
    <row r="57" spans="1:24" x14ac:dyDescent="0.35">
      <c r="B57" s="24"/>
      <c r="C57" s="24"/>
      <c r="D57" s="24"/>
      <c r="E57" s="24"/>
      <c r="F57" s="24"/>
      <c r="G57" s="24"/>
      <c r="H57" s="24"/>
      <c r="I57" s="24"/>
      <c r="J57" s="51">
        <v>14</v>
      </c>
      <c r="K57" s="24"/>
      <c r="L57" s="24"/>
      <c r="M57" s="24"/>
      <c r="N57" s="24"/>
      <c r="O57" s="24"/>
      <c r="P57" s="24"/>
      <c r="Q57" s="24"/>
      <c r="R57" s="24"/>
    </row>
    <row r="58" spans="1:24" x14ac:dyDescent="0.35">
      <c r="B58" s="41"/>
      <c r="C58" s="41"/>
      <c r="D58" s="41"/>
      <c r="E58" s="41"/>
      <c r="F58" s="41"/>
      <c r="G58" s="41"/>
      <c r="H58" s="41"/>
      <c r="I58" s="41"/>
      <c r="J58" s="41"/>
      <c r="K58" s="41"/>
      <c r="L58" s="41"/>
      <c r="M58" s="41"/>
      <c r="N58" s="41"/>
      <c r="O58" s="41"/>
      <c r="P58" s="41"/>
      <c r="Q58" s="41"/>
      <c r="R58" s="41"/>
    </row>
  </sheetData>
  <mergeCells count="4">
    <mergeCell ref="A1:R1"/>
    <mergeCell ref="A2:R2"/>
    <mergeCell ref="Q3:R3"/>
    <mergeCell ref="A56:R56"/>
  </mergeCells>
  <pageMargins left="1.98" right="0.2" top="0.49" bottom="0.3" header="0.3" footer="0.18"/>
  <pageSetup scale="65" orientation="landscape" r:id="rId1"/>
  <ignoredErrors>
    <ignoredError sqref="U5:U20 U22:U29 U31:U49 U51:U5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G81"/>
  <sheetViews>
    <sheetView showGridLines="0" view="pageBreakPreview" topLeftCell="B1" zoomScale="145" zoomScaleNormal="100" zoomScaleSheetLayoutView="145" workbookViewId="0">
      <selection activeCell="D8" sqref="D8:D57"/>
    </sheetView>
  </sheetViews>
  <sheetFormatPr defaultColWidth="9.1796875" defaultRowHeight="9" x14ac:dyDescent="0.2"/>
  <cols>
    <col min="1" max="1" width="10.7265625" style="5" hidden="1" customWidth="1"/>
    <col min="2" max="2" width="4.7265625" style="5" customWidth="1"/>
    <col min="3" max="3" width="30.7265625" style="5" customWidth="1"/>
    <col min="4" max="4" width="42.1796875" style="5" customWidth="1"/>
    <col min="5" max="5" width="9.1796875" style="5"/>
    <col min="6" max="6" width="0" style="5" hidden="1" customWidth="1"/>
    <col min="7" max="16384" width="9.1796875" style="5"/>
  </cols>
  <sheetData>
    <row r="1" spans="1:7" ht="11.5" x14ac:dyDescent="0.2">
      <c r="A1" s="410" t="s">
        <v>62</v>
      </c>
      <c r="B1" s="410"/>
      <c r="C1" s="410"/>
      <c r="D1" s="410"/>
    </row>
    <row r="2" spans="1:7" ht="26" customHeight="1" x14ac:dyDescent="0.2">
      <c r="B2" s="407" t="s">
        <v>268</v>
      </c>
      <c r="C2" s="407"/>
      <c r="D2" s="407"/>
      <c r="E2" s="21"/>
    </row>
    <row r="3" spans="1:7" ht="12" customHeight="1" x14ac:dyDescent="0.2">
      <c r="A3" s="3"/>
      <c r="B3" s="417" t="s">
        <v>39</v>
      </c>
      <c r="C3" s="417"/>
      <c r="D3" s="417"/>
    </row>
    <row r="4" spans="1:7" ht="9.75" customHeight="1" x14ac:dyDescent="0.2">
      <c r="A4" s="411" t="s">
        <v>63</v>
      </c>
      <c r="B4" s="411"/>
      <c r="C4" s="411"/>
      <c r="D4" s="414" t="str">
        <f>'2.1'!K4:K6</f>
        <v>Stock as on
31-12-2024</v>
      </c>
    </row>
    <row r="5" spans="1:7" ht="9.75" customHeight="1" x14ac:dyDescent="0.2">
      <c r="A5" s="412"/>
      <c r="B5" s="412"/>
      <c r="C5" s="412"/>
      <c r="D5" s="415"/>
    </row>
    <row r="6" spans="1:7" ht="9.75" customHeight="1" x14ac:dyDescent="0.2">
      <c r="A6" s="413"/>
      <c r="B6" s="413"/>
      <c r="C6" s="413"/>
      <c r="D6" s="416"/>
      <c r="F6" s="5" t="s">
        <v>283</v>
      </c>
    </row>
    <row r="7" spans="1:7" ht="10.5" x14ac:dyDescent="0.25">
      <c r="A7" s="59"/>
      <c r="B7" s="29"/>
      <c r="C7" s="29"/>
      <c r="D7" s="29"/>
    </row>
    <row r="8" spans="1:7" ht="10.5" x14ac:dyDescent="0.25">
      <c r="A8" s="59"/>
      <c r="B8" s="43" t="s">
        <v>64</v>
      </c>
      <c r="C8" s="2"/>
      <c r="D8" s="63">
        <v>16975.023600000004</v>
      </c>
      <c r="F8" s="117">
        <f t="shared" ref="F8:F50" si="0">(D8/$D$57*100)</f>
        <v>49.853200956073522</v>
      </c>
    </row>
    <row r="9" spans="1:7" ht="10.5" x14ac:dyDescent="0.25">
      <c r="A9" s="60"/>
      <c r="B9" s="43" t="s">
        <v>65</v>
      </c>
      <c r="C9" s="2"/>
      <c r="D9" s="63">
        <v>2601.8588</v>
      </c>
      <c r="F9" s="117">
        <v>7.6412847883008714</v>
      </c>
    </row>
    <row r="10" spans="1:7" ht="10.5" x14ac:dyDescent="0.25">
      <c r="A10" s="60"/>
      <c r="B10" s="1"/>
      <c r="C10" s="2" t="s">
        <v>67</v>
      </c>
      <c r="D10" s="61">
        <v>868.03059999999982</v>
      </c>
      <c r="F10" s="124">
        <v>2.549280929295501</v>
      </c>
      <c r="G10" s="4"/>
    </row>
    <row r="11" spans="1:7" ht="10.5" x14ac:dyDescent="0.25">
      <c r="A11" s="60"/>
      <c r="B11" s="1"/>
      <c r="C11" s="2" t="s">
        <v>72</v>
      </c>
      <c r="D11" s="61">
        <v>591.68830000000003</v>
      </c>
      <c r="F11" s="117">
        <v>1.7377033704540776</v>
      </c>
      <c r="G11" s="4"/>
    </row>
    <row r="12" spans="1:7" ht="10.5" x14ac:dyDescent="0.25">
      <c r="A12" s="60"/>
      <c r="B12" s="1"/>
      <c r="C12" s="2" t="s">
        <v>68</v>
      </c>
      <c r="D12" s="61">
        <v>319.79420000000022</v>
      </c>
      <c r="F12" s="117">
        <v>0.93918953474602385</v>
      </c>
      <c r="G12" s="4"/>
    </row>
    <row r="13" spans="1:7" ht="10.5" x14ac:dyDescent="0.25">
      <c r="A13" s="60"/>
      <c r="B13" s="1"/>
      <c r="C13" s="2" t="s">
        <v>127</v>
      </c>
      <c r="D13" s="61">
        <v>227.00889999999998</v>
      </c>
      <c r="F13" s="117">
        <v>0.6666924640103119</v>
      </c>
      <c r="G13" s="4"/>
    </row>
    <row r="14" spans="1:7" ht="10.5" x14ac:dyDescent="0.25">
      <c r="A14" s="60"/>
      <c r="B14" s="1"/>
      <c r="C14" s="2" t="s">
        <v>74</v>
      </c>
      <c r="D14" s="61">
        <v>189.1781</v>
      </c>
      <c r="F14" s="117">
        <v>0.5555888497137742</v>
      </c>
      <c r="G14" s="4"/>
    </row>
    <row r="15" spans="1:7" ht="10.5" x14ac:dyDescent="0.25">
      <c r="A15" s="60"/>
      <c r="B15" s="1"/>
      <c r="C15" s="2" t="s">
        <v>71</v>
      </c>
      <c r="D15" s="61">
        <v>73.4786</v>
      </c>
      <c r="F15" s="117">
        <v>0.21579607181052424</v>
      </c>
      <c r="G15" s="4"/>
    </row>
    <row r="16" spans="1:7" ht="10.5" x14ac:dyDescent="0.25">
      <c r="A16" s="60"/>
      <c r="B16" s="1"/>
      <c r="C16" s="2" t="s">
        <v>227</v>
      </c>
      <c r="D16" s="61">
        <v>65.179199999999994</v>
      </c>
      <c r="F16" s="117">
        <v>0.1914219286125827</v>
      </c>
      <c r="G16" s="4"/>
    </row>
    <row r="17" spans="1:7" ht="10.5" x14ac:dyDescent="0.25">
      <c r="A17" s="60"/>
      <c r="B17" s="1"/>
      <c r="C17" s="2" t="s">
        <v>70</v>
      </c>
      <c r="D17" s="61">
        <v>57.025199999999998</v>
      </c>
      <c r="F17" s="117">
        <v>0.16747480428600306</v>
      </c>
      <c r="G17" s="4"/>
    </row>
    <row r="18" spans="1:7" ht="10.5" x14ac:dyDescent="0.25">
      <c r="A18" s="60"/>
      <c r="B18" s="1"/>
      <c r="C18" s="2" t="s">
        <v>138</v>
      </c>
      <c r="D18" s="61">
        <v>54.896799999999999</v>
      </c>
      <c r="F18" s="117">
        <v>0.1612239998444171</v>
      </c>
      <c r="G18" s="4"/>
    </row>
    <row r="19" spans="1:7" ht="10.5" x14ac:dyDescent="0.25">
      <c r="A19" s="60"/>
      <c r="B19" s="1"/>
      <c r="C19" s="2" t="s">
        <v>75</v>
      </c>
      <c r="D19" s="61">
        <v>155.5789</v>
      </c>
      <c r="F19" s="117">
        <v>0.45691283552765527</v>
      </c>
    </row>
    <row r="20" spans="1:7" ht="10.5" x14ac:dyDescent="0.25">
      <c r="A20" s="60"/>
      <c r="B20" s="2"/>
      <c r="C20" s="2"/>
      <c r="D20" s="61"/>
      <c r="F20" s="117">
        <v>0</v>
      </c>
    </row>
    <row r="21" spans="1:7" ht="10.5" x14ac:dyDescent="0.25">
      <c r="A21" s="60"/>
      <c r="B21" s="43" t="s">
        <v>76</v>
      </c>
      <c r="C21" s="62"/>
      <c r="D21" s="63">
        <v>14373.164800000004</v>
      </c>
      <c r="F21" s="117">
        <v>42.211916167772657</v>
      </c>
    </row>
    <row r="22" spans="1:7" ht="10.5" x14ac:dyDescent="0.25">
      <c r="A22" s="60"/>
      <c r="B22" s="1"/>
      <c r="C22" s="2" t="s">
        <v>66</v>
      </c>
      <c r="D22" s="61">
        <v>6913.2054000000016</v>
      </c>
      <c r="F22" s="117">
        <v>20.30308918432447</v>
      </c>
    </row>
    <row r="23" spans="1:7" ht="10.5" x14ac:dyDescent="0.25">
      <c r="A23" s="60"/>
      <c r="B23" s="1"/>
      <c r="C23" s="2" t="s">
        <v>77</v>
      </c>
      <c r="D23" s="61">
        <v>2787.8185999999996</v>
      </c>
      <c r="F23" s="117">
        <v>8.1874219541514801</v>
      </c>
    </row>
    <row r="24" spans="1:7" ht="10.5" x14ac:dyDescent="0.25">
      <c r="A24" s="60"/>
      <c r="B24" s="1"/>
      <c r="C24" s="2" t="s">
        <v>78</v>
      </c>
      <c r="D24" s="61">
        <v>2465.1948000000011</v>
      </c>
      <c r="F24" s="117">
        <v>7.2399222914934569</v>
      </c>
    </row>
    <row r="25" spans="1:7" ht="10.5" x14ac:dyDescent="0.25">
      <c r="A25" s="60"/>
      <c r="B25" s="1"/>
      <c r="C25" s="2" t="s">
        <v>79</v>
      </c>
      <c r="D25" s="61">
        <v>1241.2403999999999</v>
      </c>
      <c r="F25" s="117">
        <v>3.6453443926874463</v>
      </c>
    </row>
    <row r="26" spans="1:7" ht="10.5" x14ac:dyDescent="0.25">
      <c r="A26" s="60"/>
      <c r="B26" s="1"/>
      <c r="C26" s="2" t="s">
        <v>81</v>
      </c>
      <c r="D26" s="61">
        <v>413.66610000000009</v>
      </c>
      <c r="F26" s="117">
        <v>1.2148777932783084</v>
      </c>
    </row>
    <row r="27" spans="1:7" ht="10.5" x14ac:dyDescent="0.25">
      <c r="A27" s="60"/>
      <c r="B27" s="1"/>
      <c r="C27" s="2" t="s">
        <v>318</v>
      </c>
      <c r="D27" s="61">
        <v>200.09479999999999</v>
      </c>
      <c r="F27" s="117">
        <v>0.58764962628183548</v>
      </c>
    </row>
    <row r="28" spans="1:7" ht="10.5" x14ac:dyDescent="0.25">
      <c r="A28" s="60"/>
      <c r="B28" s="1"/>
      <c r="C28" s="2" t="s">
        <v>75</v>
      </c>
      <c r="D28" s="61">
        <v>351.94470000000007</v>
      </c>
      <c r="F28" s="117">
        <v>1.0336109255556505</v>
      </c>
    </row>
    <row r="29" spans="1:7" ht="10.5" x14ac:dyDescent="0.25">
      <c r="A29" s="60"/>
      <c r="B29" s="1"/>
      <c r="C29" s="2"/>
      <c r="D29" s="61"/>
      <c r="F29" s="117">
        <v>0</v>
      </c>
    </row>
    <row r="30" spans="1:7" ht="10.5" x14ac:dyDescent="0.25">
      <c r="A30" s="59"/>
      <c r="B30" s="43" t="s">
        <v>82</v>
      </c>
      <c r="C30" s="62"/>
      <c r="D30" s="63">
        <v>15414.086499999998</v>
      </c>
      <c r="F30" s="117">
        <v>45.268953372106047</v>
      </c>
    </row>
    <row r="31" spans="1:7" ht="10.5" x14ac:dyDescent="0.25">
      <c r="A31" s="60"/>
      <c r="B31" s="47" t="s">
        <v>83</v>
      </c>
      <c r="C31" s="62"/>
      <c r="D31" s="63">
        <v>3114.8923</v>
      </c>
      <c r="F31" s="117">
        <v>9.1479903325981837</v>
      </c>
    </row>
    <row r="32" spans="1:7" ht="10.5" x14ac:dyDescent="0.25">
      <c r="A32" s="60"/>
      <c r="B32" s="1"/>
      <c r="C32" s="2" t="s">
        <v>84</v>
      </c>
      <c r="D32" s="61">
        <v>1688.2057</v>
      </c>
      <c r="F32" s="117">
        <v>4.9580171433333824</v>
      </c>
    </row>
    <row r="33" spans="1:6" ht="10.5" x14ac:dyDescent="0.25">
      <c r="A33" s="60"/>
      <c r="B33" s="1"/>
      <c r="C33" s="2" t="s">
        <v>86</v>
      </c>
      <c r="D33" s="61">
        <v>645.99549999999999</v>
      </c>
      <c r="F33" s="117">
        <v>1.8971957999645541</v>
      </c>
    </row>
    <row r="34" spans="1:6" ht="10.5" x14ac:dyDescent="0.25">
      <c r="A34" s="60"/>
      <c r="B34" s="1"/>
      <c r="C34" s="2" t="s">
        <v>89</v>
      </c>
      <c r="D34" s="61">
        <v>325.82760000000002</v>
      </c>
      <c r="F34" s="117">
        <v>0.95690876210829767</v>
      </c>
    </row>
    <row r="35" spans="1:6" ht="10.5" x14ac:dyDescent="0.25">
      <c r="A35" s="60"/>
      <c r="B35" s="1"/>
      <c r="C35" s="2" t="s">
        <v>87</v>
      </c>
      <c r="D35" s="61">
        <v>227.69780000000003</v>
      </c>
      <c r="F35" s="117">
        <v>0.66871566415117301</v>
      </c>
    </row>
    <row r="36" spans="1:6" ht="10.5" x14ac:dyDescent="0.25">
      <c r="A36" s="60"/>
      <c r="B36" s="1"/>
      <c r="C36" s="2" t="s">
        <v>85</v>
      </c>
      <c r="D36" s="61">
        <v>130.80540000000002</v>
      </c>
      <c r="F36" s="117">
        <v>0.38415663188471677</v>
      </c>
    </row>
    <row r="37" spans="1:6" ht="10.5" x14ac:dyDescent="0.25">
      <c r="A37" s="60"/>
      <c r="B37" s="1"/>
      <c r="C37" s="2" t="s">
        <v>88</v>
      </c>
      <c r="D37" s="61">
        <v>45.879999999999995</v>
      </c>
      <c r="F37" s="117">
        <v>0.13474295610785791</v>
      </c>
    </row>
    <row r="38" spans="1:6" ht="10.5" x14ac:dyDescent="0.25">
      <c r="A38" s="60"/>
      <c r="B38" s="1"/>
      <c r="C38" s="2" t="s">
        <v>322</v>
      </c>
      <c r="D38" s="61">
        <v>33.877500000000005</v>
      </c>
      <c r="F38" s="117">
        <v>9.949334122807231E-2</v>
      </c>
    </row>
    <row r="39" spans="1:6" ht="10.5" x14ac:dyDescent="0.25">
      <c r="A39" s="60"/>
      <c r="B39" s="1"/>
      <c r="C39" s="2" t="s">
        <v>90</v>
      </c>
      <c r="D39" s="61">
        <v>15.486000000000002</v>
      </c>
      <c r="F39" s="117">
        <v>4.5480152970494514E-2</v>
      </c>
    </row>
    <row r="40" spans="1:6" ht="10.5" x14ac:dyDescent="0.25">
      <c r="A40" s="60"/>
      <c r="B40" s="1"/>
      <c r="C40" s="2" t="s">
        <v>75</v>
      </c>
      <c r="D40" s="61">
        <v>1.1168</v>
      </c>
      <c r="F40" s="117">
        <v>3.2798808496350427E-3</v>
      </c>
    </row>
    <row r="41" spans="1:6" ht="10.5" x14ac:dyDescent="0.25">
      <c r="A41" s="60"/>
      <c r="B41" s="1"/>
      <c r="C41" s="2"/>
      <c r="D41" s="61"/>
      <c r="F41" s="117">
        <v>0</v>
      </c>
    </row>
    <row r="42" spans="1:6" ht="10.5" x14ac:dyDescent="0.25">
      <c r="A42" s="60"/>
      <c r="B42" s="47" t="s">
        <v>91</v>
      </c>
      <c r="C42" s="2"/>
      <c r="D42" s="63">
        <v>12299.194199999998</v>
      </c>
      <c r="F42" s="117">
        <v>36.120963039507863</v>
      </c>
    </row>
    <row r="43" spans="1:6" ht="10.5" x14ac:dyDescent="0.25">
      <c r="A43" s="60"/>
      <c r="B43" s="1"/>
      <c r="C43" s="2" t="s">
        <v>93</v>
      </c>
      <c r="D43" s="61">
        <v>6756.6856999999991</v>
      </c>
      <c r="F43" s="117">
        <v>19.843413354614022</v>
      </c>
    </row>
    <row r="44" spans="1:6" ht="10.5" x14ac:dyDescent="0.25">
      <c r="A44" s="60"/>
      <c r="B44" s="1"/>
      <c r="C44" s="2" t="s">
        <v>290</v>
      </c>
      <c r="D44" s="61">
        <v>2323.2294999999999</v>
      </c>
      <c r="F44" s="117">
        <v>6.822990639646485</v>
      </c>
    </row>
    <row r="45" spans="1:6" ht="10.5" x14ac:dyDescent="0.25">
      <c r="A45" s="60"/>
      <c r="B45" s="1"/>
      <c r="C45" s="2" t="s">
        <v>94</v>
      </c>
      <c r="D45" s="61">
        <v>602.97789999999998</v>
      </c>
      <c r="F45" s="117">
        <v>1.7708593006475231</v>
      </c>
    </row>
    <row r="46" spans="1:6" ht="10.5" x14ac:dyDescent="0.25">
      <c r="A46" s="60"/>
      <c r="B46" s="43"/>
      <c r="C46" s="2" t="s">
        <v>95</v>
      </c>
      <c r="D46" s="61">
        <v>575.40749999999991</v>
      </c>
      <c r="F46" s="117">
        <f t="shared" si="0"/>
        <v>1.6898890042857946</v>
      </c>
    </row>
    <row r="47" spans="1:6" ht="10.5" x14ac:dyDescent="0.25">
      <c r="A47" s="60"/>
      <c r="B47" s="1"/>
      <c r="C47" s="2" t="s">
        <v>276</v>
      </c>
      <c r="D47" s="61">
        <v>508.63319999999999</v>
      </c>
      <c r="F47" s="117">
        <f t="shared" si="0"/>
        <v>1.4937824965692967</v>
      </c>
    </row>
    <row r="48" spans="1:6" ht="10.5" x14ac:dyDescent="0.25">
      <c r="A48" s="60"/>
      <c r="B48" s="1"/>
      <c r="C48" s="2" t="s">
        <v>323</v>
      </c>
      <c r="D48" s="61">
        <v>482.45200000000006</v>
      </c>
      <c r="F48" s="117">
        <f t="shared" si="0"/>
        <v>1.4168920806483936</v>
      </c>
    </row>
    <row r="49" spans="1:6" ht="10.5" x14ac:dyDescent="0.25">
      <c r="A49" s="60"/>
      <c r="B49" s="1"/>
      <c r="C49" s="2" t="s">
        <v>133</v>
      </c>
      <c r="D49" s="61">
        <v>350.66080000000005</v>
      </c>
      <c r="F49" s="117">
        <f t="shared" si="0"/>
        <v>1.0298402960581159</v>
      </c>
    </row>
    <row r="50" spans="1:6" ht="10.5" x14ac:dyDescent="0.25">
      <c r="A50" s="60"/>
      <c r="B50" s="1"/>
      <c r="C50" s="2" t="s">
        <v>141</v>
      </c>
      <c r="D50" s="61">
        <v>296.55060000000003</v>
      </c>
      <c r="F50" s="117">
        <f t="shared" si="0"/>
        <v>0.87092642719178182</v>
      </c>
    </row>
    <row r="51" spans="1:6" ht="10.5" x14ac:dyDescent="0.25">
      <c r="A51" s="60"/>
      <c r="B51" s="1"/>
      <c r="C51" s="2" t="s">
        <v>92</v>
      </c>
      <c r="D51" s="61">
        <v>286.51889999999997</v>
      </c>
      <c r="F51" s="117"/>
    </row>
    <row r="52" spans="1:6" ht="10.5" x14ac:dyDescent="0.25">
      <c r="A52" s="60"/>
      <c r="B52" s="1"/>
      <c r="C52" s="2" t="s">
        <v>302</v>
      </c>
      <c r="D52" s="61">
        <v>29.718800000000002</v>
      </c>
      <c r="F52" s="117">
        <f t="shared" ref="F52:F57" si="1">(D52/$D$57*100)</f>
        <v>8.7279837924546841E-2</v>
      </c>
    </row>
    <row r="53" spans="1:6" ht="10.5" x14ac:dyDescent="0.25">
      <c r="A53" s="60"/>
      <c r="B53" s="1"/>
      <c r="C53" s="2" t="s">
        <v>75</v>
      </c>
      <c r="D53" s="61">
        <v>86.35929999999999</v>
      </c>
      <c r="F53" s="117">
        <f t="shared" si="1"/>
        <v>0.25362483368363853</v>
      </c>
    </row>
    <row r="54" spans="1:6" ht="10.5" x14ac:dyDescent="0.25">
      <c r="A54" s="60"/>
      <c r="B54" s="1"/>
      <c r="C54" s="2"/>
      <c r="D54" s="61"/>
      <c r="F54" s="117">
        <f t="shared" si="1"/>
        <v>0</v>
      </c>
    </row>
    <row r="55" spans="1:6" ht="12.5" x14ac:dyDescent="0.25">
      <c r="A55" s="60"/>
      <c r="B55" s="43" t="s">
        <v>265</v>
      </c>
      <c r="D55" s="63">
        <v>1660.907300000001</v>
      </c>
      <c r="F55" s="117">
        <f t="shared" si="1"/>
        <v>4.8778456718204222</v>
      </c>
    </row>
    <row r="56" spans="1:6" ht="10.5" x14ac:dyDescent="0.25">
      <c r="A56" s="60"/>
      <c r="B56" s="1"/>
      <c r="C56" s="2"/>
      <c r="D56" s="61"/>
      <c r="F56" s="117">
        <f t="shared" si="1"/>
        <v>0</v>
      </c>
    </row>
    <row r="57" spans="1:6" ht="15.75" customHeight="1" x14ac:dyDescent="0.25">
      <c r="A57" s="64"/>
      <c r="B57" s="81"/>
      <c r="C57" s="49" t="s">
        <v>61</v>
      </c>
      <c r="D57" s="67">
        <v>34050.017400000004</v>
      </c>
      <c r="F57" s="117">
        <f t="shared" si="1"/>
        <v>100</v>
      </c>
    </row>
    <row r="58" spans="1:6" ht="10.5" customHeight="1" x14ac:dyDescent="0.2">
      <c r="B58" s="102" t="s">
        <v>277</v>
      </c>
      <c r="C58" s="103" t="s">
        <v>280</v>
      </c>
      <c r="D58" s="104"/>
    </row>
    <row r="59" spans="1:6" ht="10.5" customHeight="1" x14ac:dyDescent="0.25">
      <c r="B59" s="6"/>
      <c r="C59" s="1" t="s">
        <v>329</v>
      </c>
    </row>
    <row r="60" spans="1:6" x14ac:dyDescent="0.2">
      <c r="D60" s="4"/>
    </row>
    <row r="61" spans="1:6" x14ac:dyDescent="0.2">
      <c r="C61" s="409">
        <v>15</v>
      </c>
      <c r="D61" s="409"/>
    </row>
    <row r="62" spans="1:6" x14ac:dyDescent="0.2">
      <c r="D62" s="4"/>
    </row>
    <row r="63" spans="1:6" x14ac:dyDescent="0.2">
      <c r="D63" s="4"/>
    </row>
    <row r="64" spans="1:6" x14ac:dyDescent="0.2">
      <c r="C64" s="3"/>
      <c r="D64" s="4"/>
    </row>
    <row r="65" spans="3:4" x14ac:dyDescent="0.2">
      <c r="C65" s="3"/>
      <c r="D65" s="4"/>
    </row>
    <row r="66" spans="3:4" x14ac:dyDescent="0.2">
      <c r="C66" s="3"/>
      <c r="D66" s="4"/>
    </row>
    <row r="68" spans="3:4" x14ac:dyDescent="0.2">
      <c r="D68" s="4"/>
    </row>
    <row r="69" spans="3:4" x14ac:dyDescent="0.2">
      <c r="D69" s="4"/>
    </row>
    <row r="70" spans="3:4" x14ac:dyDescent="0.2">
      <c r="C70" s="3"/>
      <c r="D70" s="4"/>
    </row>
    <row r="71" spans="3:4" x14ac:dyDescent="0.2">
      <c r="C71" s="3"/>
      <c r="D71" s="4"/>
    </row>
    <row r="72" spans="3:4" x14ac:dyDescent="0.2">
      <c r="C72" s="3"/>
      <c r="D72" s="4"/>
    </row>
    <row r="76" spans="3:4" x14ac:dyDescent="0.2">
      <c r="D76" s="4"/>
    </row>
    <row r="77" spans="3:4" x14ac:dyDescent="0.2">
      <c r="D77" s="4"/>
    </row>
    <row r="81" spans="1:4" x14ac:dyDescent="0.2">
      <c r="A81" s="409">
        <v>22</v>
      </c>
      <c r="B81" s="409"/>
      <c r="C81" s="409"/>
      <c r="D81" s="409"/>
    </row>
  </sheetData>
  <mergeCells count="7">
    <mergeCell ref="A81:D81"/>
    <mergeCell ref="A1:D1"/>
    <mergeCell ref="A4:C6"/>
    <mergeCell ref="D4:D6"/>
    <mergeCell ref="B2:D2"/>
    <mergeCell ref="B3:D3"/>
    <mergeCell ref="C61:D61"/>
  </mergeCells>
  <printOptions horizontalCentered="1" verticalCentered="1"/>
  <pageMargins left="0.41" right="0.2" top="0.12" bottom="0.42"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Q78"/>
  <sheetViews>
    <sheetView showGridLines="0" view="pageBreakPreview" topLeftCell="A2" zoomScale="145" zoomScaleNormal="100" zoomScaleSheetLayoutView="145" workbookViewId="0">
      <selection activeCell="D7" sqref="D7:K52"/>
    </sheetView>
  </sheetViews>
  <sheetFormatPr defaultColWidth="9.1796875" defaultRowHeight="14" x14ac:dyDescent="0.3"/>
  <cols>
    <col min="1" max="1" width="4.26953125" style="79" customWidth="1"/>
    <col min="2" max="2" width="2.453125" style="79" customWidth="1"/>
    <col min="3" max="3" width="20.26953125" style="74" customWidth="1"/>
    <col min="4" max="4" width="9.54296875" style="74" customWidth="1"/>
    <col min="5" max="5" width="8.54296875" style="74" customWidth="1"/>
    <col min="6" max="6" width="9" style="74" customWidth="1"/>
    <col min="7" max="7" width="8.1796875" style="74" customWidth="1"/>
    <col min="8" max="8" width="7.54296875" style="74" customWidth="1"/>
    <col min="9" max="9" width="8.7265625" style="74" customWidth="1"/>
    <col min="10" max="10" width="9.1796875" style="74" customWidth="1"/>
    <col min="11" max="11" width="9.7265625" style="74" customWidth="1"/>
    <col min="12" max="12" width="9.1796875" style="74" hidden="1" customWidth="1"/>
    <col min="13" max="13" width="11.7265625" style="74" hidden="1" customWidth="1"/>
    <col min="14" max="14" width="9.54296875" style="75" hidden="1" customWidth="1"/>
    <col min="15" max="15" width="9.1796875" style="74" hidden="1" customWidth="1"/>
    <col min="16" max="16384" width="9.1796875" style="74"/>
  </cols>
  <sheetData>
    <row r="1" spans="1:15" x14ac:dyDescent="0.3">
      <c r="A1" s="419" t="str">
        <f>'2.2'!A1:I1</f>
        <v>International Investment Position of Pakistan 2024</v>
      </c>
      <c r="B1" s="419"/>
      <c r="C1" s="419"/>
      <c r="D1" s="419"/>
      <c r="E1" s="419"/>
      <c r="F1" s="419"/>
      <c r="G1" s="419"/>
      <c r="H1" s="419"/>
      <c r="I1" s="419"/>
      <c r="J1" s="419"/>
      <c r="K1" s="419"/>
    </row>
    <row r="2" spans="1:15" x14ac:dyDescent="0.3">
      <c r="A2" s="370" t="s">
        <v>128</v>
      </c>
      <c r="B2" s="370"/>
      <c r="C2" s="370"/>
      <c r="D2" s="370"/>
      <c r="E2" s="370"/>
      <c r="F2" s="370"/>
      <c r="G2" s="370"/>
      <c r="H2" s="370"/>
      <c r="I2" s="370"/>
      <c r="J2" s="370"/>
      <c r="K2" s="370"/>
    </row>
    <row r="3" spans="1:15" ht="15" customHeight="1" x14ac:dyDescent="0.3">
      <c r="A3" s="372" t="s">
        <v>39</v>
      </c>
      <c r="B3" s="372"/>
      <c r="C3" s="372"/>
      <c r="D3" s="372"/>
      <c r="E3" s="372"/>
      <c r="F3" s="372"/>
      <c r="G3" s="372"/>
      <c r="H3" s="372"/>
      <c r="I3" s="372"/>
      <c r="J3" s="372"/>
      <c r="K3" s="372"/>
    </row>
    <row r="4" spans="1:15" ht="14.25" customHeight="1" x14ac:dyDescent="0.3">
      <c r="A4" s="411" t="s">
        <v>63</v>
      </c>
      <c r="B4" s="411"/>
      <c r="C4" s="420"/>
      <c r="D4" s="393" t="str">
        <f>'2.1'!D4:D6</f>
        <v>Stock as on
31-12-2023</v>
      </c>
      <c r="E4" s="383" t="s">
        <v>41</v>
      </c>
      <c r="F4" s="396"/>
      <c r="G4" s="396"/>
      <c r="H4" s="396"/>
      <c r="I4" s="396"/>
      <c r="J4" s="397"/>
      <c r="K4" s="379" t="str">
        <f>'2.1'!K4:K6</f>
        <v>Stock as on
31-12-2024</v>
      </c>
    </row>
    <row r="5" spans="1:15" ht="23.25" customHeight="1" x14ac:dyDescent="0.3">
      <c r="A5" s="412"/>
      <c r="B5" s="412"/>
      <c r="C5" s="421"/>
      <c r="D5" s="394"/>
      <c r="E5" s="398" t="s">
        <v>42</v>
      </c>
      <c r="F5" s="388"/>
      <c r="G5" s="399"/>
      <c r="H5" s="400" t="s">
        <v>43</v>
      </c>
      <c r="I5" s="401"/>
      <c r="J5" s="393" t="s">
        <v>44</v>
      </c>
      <c r="K5" s="380"/>
    </row>
    <row r="6" spans="1:15" ht="42" customHeight="1" x14ac:dyDescent="0.3">
      <c r="A6" s="413"/>
      <c r="B6" s="413"/>
      <c r="C6" s="422"/>
      <c r="D6" s="395"/>
      <c r="E6" s="36" t="s">
        <v>45</v>
      </c>
      <c r="F6" s="36" t="s">
        <v>46</v>
      </c>
      <c r="G6" s="36" t="s">
        <v>47</v>
      </c>
      <c r="H6" s="36" t="s">
        <v>48</v>
      </c>
      <c r="I6" s="36" t="s">
        <v>49</v>
      </c>
      <c r="J6" s="395"/>
      <c r="K6" s="381"/>
    </row>
    <row r="7" spans="1:15" x14ac:dyDescent="0.3">
      <c r="A7" s="43" t="s">
        <v>64</v>
      </c>
      <c r="B7" s="1"/>
      <c r="C7" s="2"/>
      <c r="D7" s="45">
        <v>1164.0275999999999</v>
      </c>
      <c r="E7" s="45">
        <v>34.742000000000004</v>
      </c>
      <c r="F7" s="45">
        <v>44.669799999999995</v>
      </c>
      <c r="G7" s="45">
        <v>-9.9278000000000013</v>
      </c>
      <c r="H7" s="45">
        <v>0</v>
      </c>
      <c r="I7" s="45">
        <v>6.8831000000000202</v>
      </c>
      <c r="J7" s="45">
        <v>-131.35779999999997</v>
      </c>
      <c r="K7" s="45">
        <v>1029.6251000000002</v>
      </c>
    </row>
    <row r="8" spans="1:15" x14ac:dyDescent="0.3">
      <c r="A8" s="1"/>
      <c r="B8" s="43" t="s">
        <v>65</v>
      </c>
      <c r="C8" s="2"/>
      <c r="D8" s="45">
        <v>25.091999999999995</v>
      </c>
      <c r="E8" s="45">
        <v>0.72709999999999997</v>
      </c>
      <c r="F8" s="45">
        <v>8.9321000000000002</v>
      </c>
      <c r="G8" s="45">
        <v>-8.2050000000000001</v>
      </c>
      <c r="H8" s="45">
        <v>0</v>
      </c>
      <c r="I8" s="45">
        <v>-0.4013999999999997</v>
      </c>
      <c r="J8" s="45">
        <v>3.3402000000000012</v>
      </c>
      <c r="K8" s="45">
        <v>19.825800000000001</v>
      </c>
    </row>
    <row r="9" spans="1:15" x14ac:dyDescent="0.3">
      <c r="A9" s="1"/>
      <c r="B9" s="1"/>
      <c r="C9" s="2" t="s">
        <v>129</v>
      </c>
      <c r="D9" s="46">
        <v>8.5976999999999997</v>
      </c>
      <c r="E9" s="46">
        <v>0</v>
      </c>
      <c r="F9" s="46">
        <v>2.9154999999999998</v>
      </c>
      <c r="G9" s="46">
        <v>-2.9154999999999998</v>
      </c>
      <c r="H9" s="46">
        <v>0</v>
      </c>
      <c r="I9" s="46">
        <v>-0.32239999999999913</v>
      </c>
      <c r="J9" s="46">
        <v>4.6899999999999997E-2</v>
      </c>
      <c r="K9" s="46">
        <v>5.406699999999999</v>
      </c>
      <c r="L9" s="76">
        <f t="shared" ref="L9:L14" si="0">K9-M9</f>
        <v>0</v>
      </c>
      <c r="M9" s="75">
        <f t="shared" ref="M9:M14" si="1">D9+E9-F9+H9+I9+J9</f>
        <v>5.4067000000000007</v>
      </c>
      <c r="N9" s="75">
        <f t="shared" ref="N9:N14" si="2">M9-K9</f>
        <v>0</v>
      </c>
      <c r="O9" s="77">
        <f t="shared" ref="O9:O14" si="3">(K9-D9)/D9*100</f>
        <v>-37.114577154355246</v>
      </c>
    </row>
    <row r="10" spans="1:15" x14ac:dyDescent="0.3">
      <c r="A10" s="1"/>
      <c r="B10" s="1"/>
      <c r="C10" s="2" t="s">
        <v>68</v>
      </c>
      <c r="D10" s="46">
        <v>8.0224999999999991</v>
      </c>
      <c r="E10" s="46">
        <v>0</v>
      </c>
      <c r="F10" s="46">
        <v>1.1499999999999999</v>
      </c>
      <c r="G10" s="46">
        <v>-1.1499999999999999</v>
      </c>
      <c r="H10" s="46">
        <v>0</v>
      </c>
      <c r="I10" s="46">
        <v>0.11249999999999886</v>
      </c>
      <c r="J10" s="46">
        <v>-0.74520000000000008</v>
      </c>
      <c r="K10" s="46">
        <v>6.2397999999999998</v>
      </c>
      <c r="L10" s="76">
        <f t="shared" si="0"/>
        <v>0</v>
      </c>
      <c r="M10" s="75">
        <f t="shared" si="1"/>
        <v>6.2397999999999971</v>
      </c>
      <c r="N10" s="75">
        <f t="shared" si="2"/>
        <v>0</v>
      </c>
      <c r="O10" s="77">
        <f t="shared" si="3"/>
        <v>-22.221252726706133</v>
      </c>
    </row>
    <row r="11" spans="1:15" x14ac:dyDescent="0.3">
      <c r="A11" s="1"/>
      <c r="B11" s="1"/>
      <c r="C11" s="2" t="s">
        <v>72</v>
      </c>
      <c r="D11" s="46">
        <v>3.7164999999999999</v>
      </c>
      <c r="E11" s="46">
        <v>0</v>
      </c>
      <c r="F11" s="46">
        <v>4.8666</v>
      </c>
      <c r="G11" s="46">
        <v>-4.8666</v>
      </c>
      <c r="H11" s="46">
        <v>0</v>
      </c>
      <c r="I11" s="46">
        <v>-0.24879999999999924</v>
      </c>
      <c r="J11" s="46">
        <v>1.3989000000000011</v>
      </c>
      <c r="K11" s="46">
        <v>0</v>
      </c>
      <c r="L11" s="76">
        <f t="shared" si="0"/>
        <v>-1.7763568394002505E-15</v>
      </c>
      <c r="M11" s="75">
        <f t="shared" si="1"/>
        <v>1.7763568394002505E-15</v>
      </c>
      <c r="N11" s="75">
        <f t="shared" si="2"/>
        <v>1.7763568394002505E-15</v>
      </c>
      <c r="O11" s="77">
        <f t="shared" si="3"/>
        <v>-100</v>
      </c>
    </row>
    <row r="12" spans="1:15" x14ac:dyDescent="0.3">
      <c r="A12" s="1"/>
      <c r="B12" s="1"/>
      <c r="C12" s="2" t="s">
        <v>138</v>
      </c>
      <c r="D12" s="46">
        <v>2.7486999999999999</v>
      </c>
      <c r="E12" s="46">
        <v>0</v>
      </c>
      <c r="F12" s="46">
        <v>0</v>
      </c>
      <c r="G12" s="46">
        <v>0</v>
      </c>
      <c r="H12" s="46">
        <v>0</v>
      </c>
      <c r="I12" s="46">
        <v>3.2799999999999871E-2</v>
      </c>
      <c r="J12" s="46">
        <v>0.10910000000000009</v>
      </c>
      <c r="K12" s="46">
        <v>2.8906000000000001</v>
      </c>
      <c r="L12" s="76">
        <f t="shared" si="0"/>
        <v>0</v>
      </c>
      <c r="M12" s="75">
        <f t="shared" si="1"/>
        <v>2.8906000000000001</v>
      </c>
      <c r="N12" s="75">
        <f t="shared" si="2"/>
        <v>0</v>
      </c>
      <c r="O12" s="77">
        <f t="shared" si="3"/>
        <v>5.1624404263833865</v>
      </c>
    </row>
    <row r="13" spans="1:15" x14ac:dyDescent="0.3">
      <c r="A13" s="1"/>
      <c r="B13" s="1"/>
      <c r="C13" s="2" t="s">
        <v>67</v>
      </c>
      <c r="D13" s="46">
        <v>1.7858000000000001</v>
      </c>
      <c r="E13" s="46">
        <v>0</v>
      </c>
      <c r="F13" s="46">
        <v>0</v>
      </c>
      <c r="G13" s="46">
        <v>0</v>
      </c>
      <c r="H13" s="46">
        <v>0</v>
      </c>
      <c r="I13" s="46">
        <v>2.1200000000000007E-2</v>
      </c>
      <c r="J13" s="46">
        <v>-0.59279999999999999</v>
      </c>
      <c r="K13" s="46">
        <v>1.2141999999999999</v>
      </c>
      <c r="L13" s="76">
        <f t="shared" si="0"/>
        <v>0</v>
      </c>
      <c r="M13" s="75">
        <f t="shared" si="1"/>
        <v>1.2142000000000002</v>
      </c>
      <c r="N13" s="75">
        <f t="shared" si="2"/>
        <v>0</v>
      </c>
      <c r="O13" s="77">
        <f t="shared" si="3"/>
        <v>-32.008063612946586</v>
      </c>
    </row>
    <row r="14" spans="1:15" x14ac:dyDescent="0.3">
      <c r="A14" s="1"/>
      <c r="B14" s="1"/>
      <c r="C14" s="2" t="s">
        <v>69</v>
      </c>
      <c r="D14" s="46">
        <v>0.19850000000000001</v>
      </c>
      <c r="E14" s="46">
        <v>0</v>
      </c>
      <c r="F14" s="46">
        <v>0</v>
      </c>
      <c r="G14" s="46">
        <v>0</v>
      </c>
      <c r="H14" s="46">
        <v>0</v>
      </c>
      <c r="I14" s="46">
        <v>2.3999999999999855E-3</v>
      </c>
      <c r="J14" s="46">
        <v>0</v>
      </c>
      <c r="K14" s="46">
        <v>0.2009</v>
      </c>
      <c r="L14" s="76">
        <f t="shared" si="0"/>
        <v>0</v>
      </c>
      <c r="M14" s="75">
        <f t="shared" si="1"/>
        <v>0.2009</v>
      </c>
      <c r="N14" s="75">
        <f t="shared" si="2"/>
        <v>0</v>
      </c>
      <c r="O14" s="77">
        <f t="shared" si="3"/>
        <v>1.2090680100755595</v>
      </c>
    </row>
    <row r="15" spans="1:15" x14ac:dyDescent="0.3">
      <c r="A15" s="1"/>
      <c r="B15" s="1"/>
      <c r="C15" s="2" t="s">
        <v>75</v>
      </c>
      <c r="D15" s="46">
        <v>2.23E-2</v>
      </c>
      <c r="E15" s="46">
        <v>0.72709999999999997</v>
      </c>
      <c r="F15" s="46">
        <v>0</v>
      </c>
      <c r="G15" s="46">
        <v>0.72709999999999997</v>
      </c>
      <c r="H15" s="46">
        <v>0</v>
      </c>
      <c r="I15" s="46">
        <v>8.9999999999993557E-4</v>
      </c>
      <c r="J15" s="46">
        <v>3.1233</v>
      </c>
      <c r="K15" s="46">
        <v>3.8736000000000002</v>
      </c>
      <c r="L15" s="76">
        <f t="shared" ref="L15:L52" si="4">K15-M15</f>
        <v>0</v>
      </c>
      <c r="M15" s="75">
        <f t="shared" ref="M15" si="5">D15+E15-F15+H15+I15+J15</f>
        <v>3.8735999999999997</v>
      </c>
      <c r="N15" s="75">
        <f t="shared" ref="N15:N49" si="6">M15-K15</f>
        <v>0</v>
      </c>
      <c r="O15" s="77">
        <f t="shared" ref="O15:O35" si="7">(K15-D15)/D15*100</f>
        <v>17270.403587443947</v>
      </c>
    </row>
    <row r="16" spans="1:15" x14ac:dyDescent="0.3">
      <c r="A16" s="1"/>
      <c r="B16" s="2"/>
      <c r="C16" s="2"/>
      <c r="D16" s="46"/>
      <c r="E16" s="46"/>
      <c r="F16" s="46"/>
      <c r="G16" s="46"/>
      <c r="H16" s="46"/>
      <c r="I16" s="46"/>
      <c r="J16" s="46"/>
      <c r="K16" s="46"/>
      <c r="L16" s="76"/>
      <c r="M16" s="78"/>
      <c r="O16" s="77"/>
    </row>
    <row r="17" spans="1:17" x14ac:dyDescent="0.3">
      <c r="A17" s="1"/>
      <c r="B17" s="43" t="s">
        <v>76</v>
      </c>
      <c r="C17" s="82"/>
      <c r="D17" s="100">
        <v>1138.9355999999998</v>
      </c>
      <c r="E17" s="100">
        <v>34.014900000000004</v>
      </c>
      <c r="F17" s="100">
        <v>35.737699999999997</v>
      </c>
      <c r="G17" s="100">
        <v>-1.7228000000000012</v>
      </c>
      <c r="H17" s="45">
        <v>0</v>
      </c>
      <c r="I17" s="100">
        <v>7.28450000000002</v>
      </c>
      <c r="J17" s="100">
        <v>-134.69799999999998</v>
      </c>
      <c r="K17" s="100">
        <v>1009.7993000000001</v>
      </c>
      <c r="L17" s="76">
        <f t="shared" si="4"/>
        <v>0</v>
      </c>
      <c r="M17" s="78">
        <f t="shared" ref="M17:M35" si="8">D17+E17-F17+H17+I17+J17</f>
        <v>1009.7992999999998</v>
      </c>
      <c r="N17" s="75">
        <f t="shared" si="6"/>
        <v>0</v>
      </c>
      <c r="O17" s="77">
        <f t="shared" si="7"/>
        <v>-11.338332035630433</v>
      </c>
    </row>
    <row r="18" spans="1:17" x14ac:dyDescent="0.3">
      <c r="A18" s="1"/>
      <c r="B18" s="1"/>
      <c r="C18" s="2" t="s">
        <v>318</v>
      </c>
      <c r="D18" s="46">
        <v>677.9</v>
      </c>
      <c r="E18" s="46">
        <v>0</v>
      </c>
      <c r="F18" s="46">
        <v>0</v>
      </c>
      <c r="G18" s="46">
        <v>0</v>
      </c>
      <c r="H18" s="46">
        <v>0</v>
      </c>
      <c r="I18" s="46">
        <v>8.0562000000000182</v>
      </c>
      <c r="J18" s="46">
        <v>0</v>
      </c>
      <c r="K18" s="46">
        <v>685.95620000000008</v>
      </c>
      <c r="L18" s="76">
        <f>K18-M18</f>
        <v>0</v>
      </c>
      <c r="M18" s="78">
        <f>D18+E18-F18+H18+I18+J18</f>
        <v>685.95619999999997</v>
      </c>
      <c r="N18" s="75">
        <f>M18-K18</f>
        <v>0</v>
      </c>
      <c r="O18" s="77">
        <f>(K18-D18)/D18*100</f>
        <v>1.1884053695235439</v>
      </c>
    </row>
    <row r="19" spans="1:17" x14ac:dyDescent="0.3">
      <c r="A19" s="1"/>
      <c r="B19" s="1"/>
      <c r="C19" s="29" t="s">
        <v>130</v>
      </c>
      <c r="D19" s="46">
        <v>333.81420000000003</v>
      </c>
      <c r="E19" s="46">
        <v>0</v>
      </c>
      <c r="F19" s="46">
        <v>0</v>
      </c>
      <c r="G19" s="46">
        <v>0</v>
      </c>
      <c r="H19" s="46">
        <v>0</v>
      </c>
      <c r="I19" s="46">
        <v>3.9821000000000026</v>
      </c>
      <c r="J19" s="46">
        <v>-172.7217</v>
      </c>
      <c r="K19" s="46">
        <v>165.0746</v>
      </c>
      <c r="L19" s="76">
        <f>K19-M19</f>
        <v>0</v>
      </c>
      <c r="M19" s="78">
        <f>D19+E19-F19+H19+I19+J19</f>
        <v>165.07460000000003</v>
      </c>
      <c r="N19" s="75">
        <f t="shared" si="6"/>
        <v>0</v>
      </c>
      <c r="O19" s="77">
        <f>(K19-D19)/D19*100</f>
        <v>-50.548958073083774</v>
      </c>
    </row>
    <row r="20" spans="1:17" x14ac:dyDescent="0.3">
      <c r="A20" s="1"/>
      <c r="B20" s="1"/>
      <c r="C20" s="61" t="s">
        <v>66</v>
      </c>
      <c r="D20" s="46">
        <v>110.62480000000001</v>
      </c>
      <c r="E20" s="46">
        <v>4.2008000000000001</v>
      </c>
      <c r="F20" s="46">
        <v>21.511399999999998</v>
      </c>
      <c r="G20" s="46">
        <v>-17.310600000000001</v>
      </c>
      <c r="H20" s="46">
        <v>0</v>
      </c>
      <c r="I20" s="46">
        <v>-3.4960000000000004</v>
      </c>
      <c r="J20" s="46">
        <v>7.4253</v>
      </c>
      <c r="K20" s="46">
        <v>97.243499999999997</v>
      </c>
      <c r="L20" s="76">
        <f>K20-M20</f>
        <v>0</v>
      </c>
      <c r="M20" s="78">
        <f>D20+E20-F20+H20+I20+J20</f>
        <v>97.243500000000012</v>
      </c>
      <c r="N20" s="75">
        <f t="shared" si="6"/>
        <v>0</v>
      </c>
      <c r="O20" s="77">
        <f>(K20-D20)/D20*100</f>
        <v>-12.096112264157775</v>
      </c>
    </row>
    <row r="21" spans="1:17" x14ac:dyDescent="0.3">
      <c r="A21" s="1"/>
      <c r="B21" s="1"/>
      <c r="C21" s="2" t="s">
        <v>79</v>
      </c>
      <c r="D21" s="46">
        <v>17.981200000000001</v>
      </c>
      <c r="E21" s="46">
        <v>0.82410000000000005</v>
      </c>
      <c r="F21" s="46">
        <v>0.19340000000000002</v>
      </c>
      <c r="G21" s="46">
        <v>0.63080000000000003</v>
      </c>
      <c r="H21" s="46">
        <v>0</v>
      </c>
      <c r="I21" s="46">
        <v>-1.2474000000000021</v>
      </c>
      <c r="J21" s="46">
        <v>2.8350999999999997</v>
      </c>
      <c r="K21" s="46">
        <v>20.1997</v>
      </c>
      <c r="L21" s="76">
        <f>K21-M21</f>
        <v>9.9999999999766942E-5</v>
      </c>
      <c r="M21" s="78">
        <f>D21+E21-F21+H21+I21+J21</f>
        <v>20.1996</v>
      </c>
      <c r="N21" s="75">
        <f t="shared" si="6"/>
        <v>-9.9999999999766942E-5</v>
      </c>
      <c r="O21" s="77">
        <f>(K21-D21)/D21*100</f>
        <v>12.337886236736139</v>
      </c>
    </row>
    <row r="22" spans="1:17" x14ac:dyDescent="0.3">
      <c r="A22" s="1"/>
      <c r="B22" s="1"/>
      <c r="C22" s="2" t="s">
        <v>75</v>
      </c>
      <c r="D22" s="46">
        <v>-1.3845999999999972</v>
      </c>
      <c r="E22" s="46">
        <v>28.990000000000002</v>
      </c>
      <c r="F22" s="46">
        <v>14.032899999999998</v>
      </c>
      <c r="G22" s="46">
        <v>14.956999999999999</v>
      </c>
      <c r="H22" s="46">
        <v>0</v>
      </c>
      <c r="I22" s="46">
        <v>-1.0399999999998202E-2</v>
      </c>
      <c r="J22" s="46">
        <v>27.763300000000001</v>
      </c>
      <c r="K22" s="46">
        <v>41.325299999999999</v>
      </c>
      <c r="L22" s="76">
        <f t="shared" si="4"/>
        <v>-1.0000000001042508E-4</v>
      </c>
      <c r="M22" s="78">
        <f t="shared" si="8"/>
        <v>41.325400000000009</v>
      </c>
      <c r="N22" s="75">
        <f t="shared" si="6"/>
        <v>1.0000000001042508E-4</v>
      </c>
      <c r="O22" s="77">
        <f t="shared" si="7"/>
        <v>-3084.6381626462576</v>
      </c>
    </row>
    <row r="23" spans="1:17" x14ac:dyDescent="0.3">
      <c r="A23" s="1"/>
      <c r="B23" s="1"/>
      <c r="C23" s="82"/>
      <c r="D23" s="46"/>
      <c r="E23" s="46"/>
      <c r="F23" s="46"/>
      <c r="G23" s="46"/>
      <c r="H23" s="46"/>
      <c r="I23" s="46"/>
      <c r="J23" s="46"/>
      <c r="K23" s="46"/>
      <c r="L23" s="76"/>
      <c r="M23" s="78"/>
      <c r="O23" s="77"/>
    </row>
    <row r="24" spans="1:17" x14ac:dyDescent="0.3">
      <c r="A24" s="43" t="s">
        <v>82</v>
      </c>
      <c r="B24" s="1"/>
      <c r="C24" s="82"/>
      <c r="D24" s="45">
        <v>1632.2001</v>
      </c>
      <c r="E24" s="45">
        <v>279.44499999999999</v>
      </c>
      <c r="F24" s="45">
        <v>211.86689999999999</v>
      </c>
      <c r="G24" s="45">
        <v>67.578000000000003</v>
      </c>
      <c r="H24" s="45">
        <v>-5.5387000000000004</v>
      </c>
      <c r="I24" s="45">
        <v>1.4077999999999777</v>
      </c>
      <c r="J24" s="45">
        <v>-11.140799999999977</v>
      </c>
      <c r="K24" s="45">
        <v>1684.5063999999998</v>
      </c>
      <c r="L24" s="76">
        <f t="shared" si="4"/>
        <v>-1.0000000020227162E-4</v>
      </c>
      <c r="M24" s="78">
        <f t="shared" si="8"/>
        <v>1684.5065</v>
      </c>
      <c r="N24" s="75">
        <f t="shared" si="6"/>
        <v>1.0000000020227162E-4</v>
      </c>
      <c r="O24" s="77">
        <f t="shared" si="7"/>
        <v>3.2046499690815931</v>
      </c>
    </row>
    <row r="25" spans="1:17" x14ac:dyDescent="0.3">
      <c r="A25" s="1"/>
      <c r="B25" s="47" t="s">
        <v>83</v>
      </c>
      <c r="C25" s="82"/>
      <c r="D25" s="45">
        <v>1061.3801000000001</v>
      </c>
      <c r="E25" s="45">
        <v>193.61770000000001</v>
      </c>
      <c r="F25" s="45">
        <v>178.5737</v>
      </c>
      <c r="G25" s="45">
        <v>15.043899999999997</v>
      </c>
      <c r="H25" s="45">
        <v>0</v>
      </c>
      <c r="I25" s="45">
        <v>2.8292999999999644</v>
      </c>
      <c r="J25" s="45">
        <v>41.758800000000008</v>
      </c>
      <c r="K25" s="45">
        <v>1121.0120999999999</v>
      </c>
      <c r="L25" s="76">
        <f t="shared" si="4"/>
        <v>-1.0000000020227162E-4</v>
      </c>
      <c r="M25" s="78">
        <f t="shared" si="8"/>
        <v>1121.0122000000001</v>
      </c>
      <c r="N25" s="75">
        <f t="shared" si="6"/>
        <v>1.0000000020227162E-4</v>
      </c>
      <c r="O25" s="77">
        <f t="shared" si="7"/>
        <v>5.6183453976572411</v>
      </c>
    </row>
    <row r="26" spans="1:17" x14ac:dyDescent="0.3">
      <c r="A26" s="1"/>
      <c r="B26" s="47"/>
      <c r="C26" s="29" t="s">
        <v>84</v>
      </c>
      <c r="D26" s="46">
        <v>687.0838</v>
      </c>
      <c r="E26" s="46">
        <v>146.25110000000001</v>
      </c>
      <c r="F26" s="46">
        <v>94.989299999999986</v>
      </c>
      <c r="G26" s="46">
        <v>51.261699999999998</v>
      </c>
      <c r="H26" s="46">
        <v>0</v>
      </c>
      <c r="I26" s="46">
        <v>0.31909999999997224</v>
      </c>
      <c r="J26" s="46">
        <v>16.438000000000002</v>
      </c>
      <c r="K26" s="46">
        <v>755.10260000000005</v>
      </c>
      <c r="L26" s="76">
        <f t="shared" ref="L26:L32" si="9">K26-M26</f>
        <v>-9.9999999974897946E-5</v>
      </c>
      <c r="M26" s="78">
        <f t="shared" ref="M26:M32" si="10">D26+E26-F26+H26+I26+J26</f>
        <v>755.10270000000003</v>
      </c>
      <c r="N26" s="75">
        <f t="shared" ref="N26:N32" si="11">M26-K26</f>
        <v>9.9999999974897946E-5</v>
      </c>
      <c r="O26" s="77">
        <f t="shared" ref="O26:O31" si="12">(K26-D26)/D26*100</f>
        <v>9.8996366964262652</v>
      </c>
    </row>
    <row r="27" spans="1:17" x14ac:dyDescent="0.3">
      <c r="A27" s="1"/>
      <c r="B27" s="47"/>
      <c r="C27" s="2" t="s">
        <v>86</v>
      </c>
      <c r="D27" s="46">
        <v>195.91079999999999</v>
      </c>
      <c r="E27" s="46">
        <v>37.652800000000006</v>
      </c>
      <c r="F27" s="46">
        <v>6.8721000000000005</v>
      </c>
      <c r="G27" s="46">
        <v>30.780800000000003</v>
      </c>
      <c r="H27" s="46">
        <v>0</v>
      </c>
      <c r="I27" s="46">
        <v>0.73249999999999549</v>
      </c>
      <c r="J27" s="46">
        <v>13.093</v>
      </c>
      <c r="K27" s="46">
        <v>240.5171</v>
      </c>
      <c r="L27" s="76">
        <f t="shared" si="9"/>
        <v>1.0000000000331966E-4</v>
      </c>
      <c r="M27" s="78">
        <f t="shared" si="10"/>
        <v>240.517</v>
      </c>
      <c r="N27" s="75">
        <f t="shared" si="11"/>
        <v>-1.0000000000331966E-4</v>
      </c>
      <c r="O27" s="77">
        <f t="shared" si="12"/>
        <v>22.76867839853648</v>
      </c>
    </row>
    <row r="28" spans="1:17" x14ac:dyDescent="0.3">
      <c r="A28" s="1"/>
      <c r="B28" s="1"/>
      <c r="C28" s="2" t="s">
        <v>90</v>
      </c>
      <c r="D28" s="46">
        <v>81.37</v>
      </c>
      <c r="E28" s="46">
        <v>6.7016</v>
      </c>
      <c r="F28" s="46">
        <v>6.2111999999999998</v>
      </c>
      <c r="G28" s="46">
        <v>0.4904</v>
      </c>
      <c r="H28" s="46">
        <v>0</v>
      </c>
      <c r="I28" s="46">
        <v>0.66699999999999848</v>
      </c>
      <c r="J28" s="46">
        <v>0.31840000000000002</v>
      </c>
      <c r="K28" s="46">
        <v>82.845799999999997</v>
      </c>
      <c r="L28" s="76">
        <f t="shared" si="9"/>
        <v>0</v>
      </c>
      <c r="M28" s="78">
        <f t="shared" si="10"/>
        <v>82.845799999999997</v>
      </c>
      <c r="N28" s="75">
        <f t="shared" si="11"/>
        <v>0</v>
      </c>
      <c r="O28" s="77">
        <f t="shared" si="12"/>
        <v>1.8136905493425</v>
      </c>
      <c r="Q28" s="4"/>
    </row>
    <row r="29" spans="1:17" x14ac:dyDescent="0.3">
      <c r="A29" s="1"/>
      <c r="B29" s="47"/>
      <c r="C29" s="2" t="s">
        <v>85</v>
      </c>
      <c r="D29" s="46">
        <v>45.112400000000001</v>
      </c>
      <c r="E29" s="46">
        <v>1.3652</v>
      </c>
      <c r="F29" s="46">
        <v>4.9288999999999996</v>
      </c>
      <c r="G29" s="46">
        <v>-3.5638000000000001</v>
      </c>
      <c r="H29" s="46">
        <v>0</v>
      </c>
      <c r="I29" s="46">
        <v>0.45019999999999649</v>
      </c>
      <c r="J29" s="46">
        <v>-14.089899999999998</v>
      </c>
      <c r="K29" s="46">
        <v>27.908900000000003</v>
      </c>
      <c r="L29" s="76">
        <f t="shared" si="9"/>
        <v>-9.9999999996214228E-5</v>
      </c>
      <c r="M29" s="78">
        <f t="shared" si="10"/>
        <v>27.908999999999999</v>
      </c>
      <c r="N29" s="75">
        <f t="shared" si="11"/>
        <v>9.9999999996214228E-5</v>
      </c>
      <c r="O29" s="77">
        <f t="shared" si="12"/>
        <v>-38.134747874198666</v>
      </c>
    </row>
    <row r="30" spans="1:17" x14ac:dyDescent="0.3">
      <c r="A30" s="1"/>
      <c r="B30" s="1"/>
      <c r="C30" s="2" t="s">
        <v>88</v>
      </c>
      <c r="D30" s="46">
        <v>39.651499999999999</v>
      </c>
      <c r="E30" s="46">
        <v>0</v>
      </c>
      <c r="F30" s="46">
        <v>65.005099999999999</v>
      </c>
      <c r="G30" s="46">
        <v>-65.005099999999999</v>
      </c>
      <c r="H30" s="46">
        <v>0</v>
      </c>
      <c r="I30" s="46">
        <v>0.53070000000000228</v>
      </c>
      <c r="J30" s="46">
        <v>24.803900000000002</v>
      </c>
      <c r="K30" s="46">
        <v>-1.9E-2</v>
      </c>
      <c r="L30" s="76">
        <f t="shared" si="9"/>
        <v>-5.2007009809784677E-15</v>
      </c>
      <c r="M30" s="78">
        <f t="shared" si="10"/>
        <v>-1.8999999999994799E-2</v>
      </c>
      <c r="N30" s="75">
        <f t="shared" si="11"/>
        <v>5.2007009809784677E-15</v>
      </c>
      <c r="O30" s="77">
        <f t="shared" si="12"/>
        <v>-100.04791748105369</v>
      </c>
    </row>
    <row r="31" spans="1:17" x14ac:dyDescent="0.3">
      <c r="A31" s="1"/>
      <c r="B31" s="1"/>
      <c r="C31" s="2" t="s">
        <v>289</v>
      </c>
      <c r="D31" s="46">
        <v>7.2934000000000001</v>
      </c>
      <c r="E31" s="46">
        <v>0</v>
      </c>
      <c r="F31" s="46">
        <v>0</v>
      </c>
      <c r="G31" s="46">
        <v>0</v>
      </c>
      <c r="H31" s="46">
        <v>0</v>
      </c>
      <c r="I31" s="46">
        <v>8.6799999999999877E-2</v>
      </c>
      <c r="J31" s="46">
        <v>0</v>
      </c>
      <c r="K31" s="46">
        <v>7.3801999999999994</v>
      </c>
      <c r="L31" s="76">
        <f t="shared" si="9"/>
        <v>0</v>
      </c>
      <c r="M31" s="78">
        <f t="shared" si="10"/>
        <v>7.3802000000000003</v>
      </c>
      <c r="N31" s="75">
        <f t="shared" si="11"/>
        <v>0</v>
      </c>
      <c r="O31" s="77">
        <f t="shared" si="12"/>
        <v>1.1901170921655102</v>
      </c>
    </row>
    <row r="32" spans="1:17" x14ac:dyDescent="0.3">
      <c r="A32" s="1"/>
      <c r="B32" s="1"/>
      <c r="C32" s="2" t="s">
        <v>303</v>
      </c>
      <c r="D32" s="46">
        <v>4.7845999999999993</v>
      </c>
      <c r="E32" s="46">
        <v>1.1146</v>
      </c>
      <c r="F32" s="46">
        <v>0</v>
      </c>
      <c r="G32" s="46">
        <v>1.1146</v>
      </c>
      <c r="H32" s="46">
        <v>0</v>
      </c>
      <c r="I32" s="46">
        <v>2.849999999999997E-2</v>
      </c>
      <c r="J32" s="46">
        <v>-0.41570000000000001</v>
      </c>
      <c r="K32" s="46">
        <v>5.5119999999999996</v>
      </c>
      <c r="L32" s="76">
        <f t="shared" si="9"/>
        <v>0</v>
      </c>
      <c r="M32" s="78">
        <f t="shared" si="10"/>
        <v>5.5119999999999996</v>
      </c>
      <c r="N32" s="75">
        <f t="shared" si="11"/>
        <v>0</v>
      </c>
      <c r="O32" s="77">
        <f t="shared" ref="O32" si="13">(K32-D32)/D32*100</f>
        <v>15.202942774735618</v>
      </c>
    </row>
    <row r="33" spans="1:17" x14ac:dyDescent="0.3">
      <c r="A33" s="1"/>
      <c r="B33" s="1"/>
      <c r="C33" s="2" t="s">
        <v>75</v>
      </c>
      <c r="D33" s="46">
        <v>0.17360000000000006</v>
      </c>
      <c r="E33" s="46">
        <v>0.53239999999999998</v>
      </c>
      <c r="F33" s="46">
        <v>0.56710000000000005</v>
      </c>
      <c r="G33" s="46">
        <v>-3.470000000000005E-2</v>
      </c>
      <c r="H33" s="46">
        <v>0</v>
      </c>
      <c r="I33" s="46">
        <v>1.4499999999999867E-2</v>
      </c>
      <c r="J33" s="46">
        <v>1.6111000000000002</v>
      </c>
      <c r="K33" s="46">
        <v>1.7644999999999997</v>
      </c>
      <c r="L33" s="76">
        <f t="shared" si="4"/>
        <v>0</v>
      </c>
      <c r="M33" s="78">
        <f t="shared" si="8"/>
        <v>1.7645000000000002</v>
      </c>
      <c r="N33" s="75">
        <f t="shared" si="6"/>
        <v>0</v>
      </c>
      <c r="O33" s="77">
        <f t="shared" si="7"/>
        <v>916.41705069124373</v>
      </c>
      <c r="Q33" s="76"/>
    </row>
    <row r="34" spans="1:17" x14ac:dyDescent="0.3">
      <c r="A34" s="1"/>
      <c r="B34" s="1"/>
      <c r="C34" s="66"/>
      <c r="D34" s="46"/>
      <c r="E34" s="46"/>
      <c r="F34" s="46"/>
      <c r="G34" s="46"/>
      <c r="H34" s="46"/>
      <c r="I34" s="46"/>
      <c r="J34" s="46"/>
      <c r="K34" s="46"/>
      <c r="L34" s="76"/>
      <c r="M34" s="78"/>
      <c r="O34" s="77"/>
    </row>
    <row r="35" spans="1:17" x14ac:dyDescent="0.3">
      <c r="A35" s="1"/>
      <c r="B35" s="47" t="s">
        <v>91</v>
      </c>
      <c r="C35" s="2"/>
      <c r="D35" s="100">
        <v>570.82000000000005</v>
      </c>
      <c r="E35" s="100">
        <v>85.827299999999994</v>
      </c>
      <c r="F35" s="100">
        <v>33.293199999999999</v>
      </c>
      <c r="G35" s="100">
        <v>52.534100000000009</v>
      </c>
      <c r="H35" s="45">
        <v>-5.5387000000000004</v>
      </c>
      <c r="I35" s="100">
        <v>-1.4214999999999867</v>
      </c>
      <c r="J35" s="100">
        <v>-52.899599999999985</v>
      </c>
      <c r="K35" s="100">
        <v>563.49429999999995</v>
      </c>
      <c r="L35" s="76">
        <f t="shared" si="4"/>
        <v>0</v>
      </c>
      <c r="M35" s="78">
        <f t="shared" si="8"/>
        <v>563.49430000000018</v>
      </c>
      <c r="N35" s="75">
        <f t="shared" si="6"/>
        <v>0</v>
      </c>
      <c r="O35" s="77">
        <f t="shared" si="7"/>
        <v>-1.2833642829613707</v>
      </c>
    </row>
    <row r="36" spans="1:17" x14ac:dyDescent="0.3">
      <c r="A36" s="1"/>
      <c r="B36" s="1"/>
      <c r="C36" s="2" t="s">
        <v>131</v>
      </c>
      <c r="D36" s="46">
        <v>130.98199999999997</v>
      </c>
      <c r="E36" s="46">
        <v>42.481400000000001</v>
      </c>
      <c r="F36" s="46">
        <v>8.9940999999999995</v>
      </c>
      <c r="G36" s="46">
        <v>33.487299999999998</v>
      </c>
      <c r="H36" s="46">
        <v>0</v>
      </c>
      <c r="I36" s="46">
        <v>-6.8042000000000007</v>
      </c>
      <c r="J36" s="46">
        <v>-21.895599999999998</v>
      </c>
      <c r="K36" s="46">
        <v>135.76949999999999</v>
      </c>
      <c r="L36" s="76">
        <f t="shared" ref="L36:L48" si="14">K36-M36</f>
        <v>0</v>
      </c>
      <c r="M36" s="78">
        <f t="shared" ref="M36:M48" si="15">D36+E36-F36+H36+I36+J36</f>
        <v>135.76949999999997</v>
      </c>
      <c r="N36" s="75">
        <f t="shared" ref="N36:N48" si="16">M36-K36</f>
        <v>0</v>
      </c>
      <c r="O36" s="77">
        <f t="shared" ref="O36:O48" si="17">(K36-D36)/D36*100</f>
        <v>3.6550823777313091</v>
      </c>
    </row>
    <row r="37" spans="1:17" x14ac:dyDescent="0.3">
      <c r="A37" s="1"/>
      <c r="B37" s="1"/>
      <c r="C37" s="2" t="s">
        <v>139</v>
      </c>
      <c r="D37" s="46">
        <v>81.498599999999996</v>
      </c>
      <c r="E37" s="46">
        <v>6.9058999999999999</v>
      </c>
      <c r="F37" s="46">
        <v>0.77080000000000004</v>
      </c>
      <c r="G37" s="46">
        <v>6.1350999999999996</v>
      </c>
      <c r="H37" s="46">
        <v>0</v>
      </c>
      <c r="I37" s="46">
        <v>1.4112000000000045</v>
      </c>
      <c r="J37" s="46">
        <v>6.6704999999999997</v>
      </c>
      <c r="K37" s="46">
        <v>95.715400000000002</v>
      </c>
      <c r="L37" s="76">
        <f t="shared" si="14"/>
        <v>0</v>
      </c>
      <c r="M37" s="78">
        <f t="shared" si="15"/>
        <v>95.715400000000017</v>
      </c>
      <c r="N37" s="75">
        <f t="shared" si="16"/>
        <v>0</v>
      </c>
      <c r="O37" s="77">
        <f t="shared" si="17"/>
        <v>17.44422603578467</v>
      </c>
    </row>
    <row r="38" spans="1:17" x14ac:dyDescent="0.3">
      <c r="A38" s="1"/>
      <c r="B38" s="1"/>
      <c r="C38" s="2" t="s">
        <v>93</v>
      </c>
      <c r="D38" s="46">
        <v>74.374400000000009</v>
      </c>
      <c r="E38" s="46">
        <v>1.7629999999999999</v>
      </c>
      <c r="F38" s="46">
        <v>6.5286</v>
      </c>
      <c r="G38" s="46">
        <v>-4.7655000000000003</v>
      </c>
      <c r="H38" s="46">
        <v>0</v>
      </c>
      <c r="I38" s="46">
        <v>-1.6723999999999954</v>
      </c>
      <c r="J38" s="46">
        <v>3.5114999999999998</v>
      </c>
      <c r="K38" s="46">
        <v>71.447999999999993</v>
      </c>
      <c r="L38" s="76">
        <f t="shared" si="14"/>
        <v>9.9999999974897946E-5</v>
      </c>
      <c r="M38" s="78">
        <f t="shared" si="15"/>
        <v>71.447900000000018</v>
      </c>
      <c r="N38" s="75">
        <f t="shared" si="16"/>
        <v>-9.9999999974897946E-5</v>
      </c>
      <c r="O38" s="77">
        <f t="shared" si="17"/>
        <v>-3.9346872041993142</v>
      </c>
    </row>
    <row r="39" spans="1:17" x14ac:dyDescent="0.3">
      <c r="A39" s="1"/>
      <c r="B39" s="43"/>
      <c r="C39" s="2" t="s">
        <v>133</v>
      </c>
      <c r="D39" s="46">
        <v>66.254500000000007</v>
      </c>
      <c r="E39" s="46">
        <v>1.3299999999999999E-2</v>
      </c>
      <c r="F39" s="46">
        <v>0.43829999999999997</v>
      </c>
      <c r="G39" s="46">
        <v>-0.42499999999999999</v>
      </c>
      <c r="H39" s="46">
        <v>0</v>
      </c>
      <c r="I39" s="46">
        <v>0.66720000000000412</v>
      </c>
      <c r="J39" s="46">
        <v>-58.841300000000004</v>
      </c>
      <c r="K39" s="46">
        <v>7.6554000000000002</v>
      </c>
      <c r="L39" s="76">
        <f t="shared" si="14"/>
        <v>-1.4210854715202004E-14</v>
      </c>
      <c r="M39" s="78">
        <f t="shared" si="15"/>
        <v>7.6554000000000144</v>
      </c>
      <c r="N39" s="75">
        <f t="shared" si="16"/>
        <v>1.4210854715202004E-14</v>
      </c>
      <c r="O39" s="77">
        <f t="shared" si="17"/>
        <v>-88.445464081685017</v>
      </c>
    </row>
    <row r="40" spans="1:17" x14ac:dyDescent="0.3">
      <c r="A40" s="1"/>
      <c r="B40" s="1"/>
      <c r="C40" s="2" t="s">
        <v>132</v>
      </c>
      <c r="D40" s="46">
        <v>47.308700000000002</v>
      </c>
      <c r="E40" s="46">
        <v>6.7370000000000001</v>
      </c>
      <c r="F40" s="46">
        <v>2.4337999999999997</v>
      </c>
      <c r="G40" s="46">
        <v>4.3032000000000004</v>
      </c>
      <c r="H40" s="46">
        <v>0</v>
      </c>
      <c r="I40" s="46">
        <v>3.4470000000000049</v>
      </c>
      <c r="J40" s="46">
        <v>1.1768000000000001</v>
      </c>
      <c r="K40" s="46">
        <v>56.235699999999994</v>
      </c>
      <c r="L40" s="76">
        <f t="shared" si="14"/>
        <v>0</v>
      </c>
      <c r="M40" s="78">
        <f t="shared" si="15"/>
        <v>56.235700000000008</v>
      </c>
      <c r="N40" s="75">
        <f t="shared" si="16"/>
        <v>0</v>
      </c>
      <c r="O40" s="77">
        <f t="shared" si="17"/>
        <v>18.86967936130139</v>
      </c>
    </row>
    <row r="41" spans="1:17" x14ac:dyDescent="0.3">
      <c r="A41" s="1"/>
      <c r="B41" s="43"/>
      <c r="C41" s="2" t="s">
        <v>135</v>
      </c>
      <c r="D41" s="46">
        <v>39.8673</v>
      </c>
      <c r="E41" s="46">
        <v>2.9514</v>
      </c>
      <c r="F41" s="46">
        <v>0.13669999999999999</v>
      </c>
      <c r="G41" s="46">
        <v>2.8147000000000002</v>
      </c>
      <c r="H41" s="46">
        <v>0</v>
      </c>
      <c r="I41" s="46">
        <v>0.6136000000000017</v>
      </c>
      <c r="J41" s="46">
        <v>4.3621999999999996</v>
      </c>
      <c r="K41" s="46">
        <v>47.657800000000002</v>
      </c>
      <c r="L41" s="76">
        <f t="shared" si="14"/>
        <v>0</v>
      </c>
      <c r="M41" s="78">
        <f t="shared" si="15"/>
        <v>47.657800000000009</v>
      </c>
      <c r="N41" s="75">
        <f t="shared" si="16"/>
        <v>0</v>
      </c>
      <c r="O41" s="77">
        <f t="shared" si="17"/>
        <v>19.541077524688159</v>
      </c>
    </row>
    <row r="42" spans="1:17" x14ac:dyDescent="0.3">
      <c r="A42" s="1"/>
      <c r="B42" s="1"/>
      <c r="C42" s="2" t="s">
        <v>134</v>
      </c>
      <c r="D42" s="46">
        <v>30.0078</v>
      </c>
      <c r="E42" s="46">
        <v>8.2282999999999991</v>
      </c>
      <c r="F42" s="46">
        <v>3.2637</v>
      </c>
      <c r="G42" s="46">
        <v>4.9645000000000001</v>
      </c>
      <c r="H42" s="46">
        <v>0</v>
      </c>
      <c r="I42" s="46">
        <v>0.5017999999999978</v>
      </c>
      <c r="J42" s="46">
        <v>-15.406599999999999</v>
      </c>
      <c r="K42" s="46">
        <v>20.067499999999999</v>
      </c>
      <c r="L42" s="76">
        <f t="shared" si="14"/>
        <v>-9.9999999999766942E-5</v>
      </c>
      <c r="M42" s="78">
        <f t="shared" si="15"/>
        <v>20.067599999999999</v>
      </c>
      <c r="N42" s="75">
        <f t="shared" si="16"/>
        <v>9.9999999999766942E-5</v>
      </c>
      <c r="O42" s="77">
        <f t="shared" si="17"/>
        <v>-33.125720645965387</v>
      </c>
    </row>
    <row r="43" spans="1:17" x14ac:dyDescent="0.3">
      <c r="A43" s="1"/>
      <c r="B43" s="1"/>
      <c r="C43" s="2" t="s">
        <v>305</v>
      </c>
      <c r="D43" s="46">
        <v>29.066400000000002</v>
      </c>
      <c r="E43" s="46">
        <v>0.47</v>
      </c>
      <c r="F43" s="46">
        <v>4.5499999999999999E-2</v>
      </c>
      <c r="G43" s="46">
        <v>0.42449999999999999</v>
      </c>
      <c r="H43" s="46">
        <v>0</v>
      </c>
      <c r="I43" s="46">
        <v>0.51519999999999999</v>
      </c>
      <c r="J43" s="46">
        <v>1.2121</v>
      </c>
      <c r="K43" s="46">
        <v>31.218200000000003</v>
      </c>
      <c r="L43" s="76">
        <f t="shared" si="14"/>
        <v>0</v>
      </c>
      <c r="M43" s="78">
        <f t="shared" si="15"/>
        <v>31.2182</v>
      </c>
      <c r="N43" s="75">
        <f t="shared" si="16"/>
        <v>0</v>
      </c>
      <c r="O43" s="77">
        <f t="shared" si="17"/>
        <v>7.4030495692621088</v>
      </c>
    </row>
    <row r="44" spans="1:17" x14ac:dyDescent="0.3">
      <c r="A44" s="1"/>
      <c r="B44" s="1"/>
      <c r="C44" s="2" t="s">
        <v>92</v>
      </c>
      <c r="D44" s="46">
        <v>26.845499999999998</v>
      </c>
      <c r="E44" s="46">
        <v>0.78580000000000005</v>
      </c>
      <c r="F44" s="46">
        <v>5.1018999999999997</v>
      </c>
      <c r="G44" s="46">
        <v>-4.3161999999999994</v>
      </c>
      <c r="H44" s="46">
        <v>0</v>
      </c>
      <c r="I44" s="46">
        <v>0.3360999999999969</v>
      </c>
      <c r="J44" s="46">
        <v>-0.20300000000000001</v>
      </c>
      <c r="K44" s="46">
        <v>22.662399999999998</v>
      </c>
      <c r="L44" s="76">
        <f t="shared" si="14"/>
        <v>-9.9999999996214228E-5</v>
      </c>
      <c r="M44" s="78">
        <f t="shared" si="15"/>
        <v>22.662499999999994</v>
      </c>
      <c r="N44" s="75">
        <f t="shared" si="16"/>
        <v>9.9999999996214228E-5</v>
      </c>
      <c r="O44" s="77">
        <f t="shared" si="17"/>
        <v>-15.582127358402712</v>
      </c>
    </row>
    <row r="45" spans="1:17" x14ac:dyDescent="0.3">
      <c r="A45" s="1"/>
      <c r="B45" s="1"/>
      <c r="C45" s="2" t="s">
        <v>306</v>
      </c>
      <c r="D45" s="46">
        <v>26.502099999999999</v>
      </c>
      <c r="E45" s="46">
        <v>0</v>
      </c>
      <c r="F45" s="46">
        <v>3.1806999999999999</v>
      </c>
      <c r="G45" s="46">
        <v>-3.1806999999999999</v>
      </c>
      <c r="H45" s="46">
        <v>-5.5387000000000004</v>
      </c>
      <c r="I45" s="46">
        <v>-0.31840000000000046</v>
      </c>
      <c r="J45" s="46">
        <v>6.9935999999999998</v>
      </c>
      <c r="K45" s="46">
        <v>24.457899999999999</v>
      </c>
      <c r="L45" s="76">
        <f t="shared" si="14"/>
        <v>0</v>
      </c>
      <c r="M45" s="78">
        <f t="shared" si="15"/>
        <v>24.457899999999999</v>
      </c>
      <c r="N45" s="75">
        <f t="shared" si="16"/>
        <v>0</v>
      </c>
      <c r="O45" s="77">
        <f t="shared" si="17"/>
        <v>-7.7133510174665414</v>
      </c>
    </row>
    <row r="46" spans="1:17" x14ac:dyDescent="0.3">
      <c r="A46" s="1"/>
      <c r="B46" s="1"/>
      <c r="C46" s="2" t="s">
        <v>290</v>
      </c>
      <c r="D46" s="46">
        <v>14.6494</v>
      </c>
      <c r="E46" s="46">
        <v>1.2669999999999999</v>
      </c>
      <c r="F46" s="46">
        <v>6.54E-2</v>
      </c>
      <c r="G46" s="46">
        <v>1.2016</v>
      </c>
      <c r="H46" s="46">
        <v>0</v>
      </c>
      <c r="I46" s="46">
        <v>7.6499999999999152E-2</v>
      </c>
      <c r="J46" s="46">
        <v>3.7366999999999999</v>
      </c>
      <c r="K46" s="46">
        <v>19.664200000000001</v>
      </c>
      <c r="L46" s="76">
        <f t="shared" si="14"/>
        <v>0</v>
      </c>
      <c r="M46" s="78">
        <f t="shared" si="15"/>
        <v>19.664199999999997</v>
      </c>
      <c r="N46" s="75">
        <f t="shared" si="16"/>
        <v>0</v>
      </c>
      <c r="O46" s="77">
        <f t="shared" si="17"/>
        <v>34.232118721585877</v>
      </c>
    </row>
    <row r="47" spans="1:17" x14ac:dyDescent="0.3">
      <c r="A47" s="1"/>
      <c r="B47" s="1"/>
      <c r="C47" s="2" t="s">
        <v>323</v>
      </c>
      <c r="D47" s="46">
        <v>8.9581999999999997</v>
      </c>
      <c r="E47" s="46">
        <v>0</v>
      </c>
      <c r="F47" s="46">
        <v>0.57640000000000002</v>
      </c>
      <c r="G47" s="46">
        <v>-0.57640000000000002</v>
      </c>
      <c r="H47" s="46">
        <v>0</v>
      </c>
      <c r="I47" s="46">
        <v>-1.0428999999999999</v>
      </c>
      <c r="J47" s="46">
        <v>-0.6604000000000001</v>
      </c>
      <c r="K47" s="46">
        <v>6.6785000000000005</v>
      </c>
      <c r="L47" s="76">
        <f t="shared" si="14"/>
        <v>0</v>
      </c>
      <c r="M47" s="78">
        <f t="shared" si="15"/>
        <v>6.6785000000000005</v>
      </c>
      <c r="N47" s="75">
        <f t="shared" si="16"/>
        <v>0</v>
      </c>
      <c r="O47" s="77">
        <f t="shared" si="17"/>
        <v>-25.448192717286943</v>
      </c>
    </row>
    <row r="48" spans="1:17" x14ac:dyDescent="0.3">
      <c r="A48" s="1"/>
      <c r="B48" s="1"/>
      <c r="C48" s="2" t="s">
        <v>304</v>
      </c>
      <c r="D48" s="46">
        <v>8.5705999999999989</v>
      </c>
      <c r="E48" s="46">
        <v>0.97889999999999999</v>
      </c>
      <c r="F48" s="46">
        <v>0</v>
      </c>
      <c r="G48" s="46">
        <v>0.97889999999999999</v>
      </c>
      <c r="H48" s="46">
        <v>0</v>
      </c>
      <c r="I48" s="46">
        <v>-1.1399999999999633E-2</v>
      </c>
      <c r="J48" s="46">
        <v>1.1029</v>
      </c>
      <c r="K48" s="46">
        <v>10.641</v>
      </c>
      <c r="L48" s="76">
        <f t="shared" si="14"/>
        <v>0</v>
      </c>
      <c r="M48" s="78">
        <f t="shared" si="15"/>
        <v>10.640999999999998</v>
      </c>
      <c r="N48" s="75">
        <f t="shared" si="16"/>
        <v>0</v>
      </c>
      <c r="O48" s="77">
        <f t="shared" si="17"/>
        <v>24.157001843511555</v>
      </c>
    </row>
    <row r="49" spans="1:15" x14ac:dyDescent="0.3">
      <c r="A49" s="1"/>
      <c r="B49" s="1"/>
      <c r="C49" s="2" t="s">
        <v>75</v>
      </c>
      <c r="D49" s="46">
        <v>-14.0655</v>
      </c>
      <c r="E49" s="46">
        <v>13.2453</v>
      </c>
      <c r="F49" s="46">
        <v>1.7572999999999999</v>
      </c>
      <c r="G49" s="46">
        <v>11.488099999999999</v>
      </c>
      <c r="H49" s="46">
        <v>0</v>
      </c>
      <c r="I49" s="46">
        <v>0.85920000000000096</v>
      </c>
      <c r="J49" s="46">
        <v>15.340999999999999</v>
      </c>
      <c r="K49" s="46">
        <v>13.622800000000002</v>
      </c>
      <c r="L49" s="76">
        <f t="shared" si="4"/>
        <v>1.000000000015433E-4</v>
      </c>
      <c r="M49" s="78">
        <f t="shared" ref="M49" si="18">D49+E49-F49+H49+I49+J49</f>
        <v>13.6227</v>
      </c>
      <c r="N49" s="75">
        <f t="shared" si="6"/>
        <v>-1.000000000015433E-4</v>
      </c>
      <c r="O49" s="77">
        <f t="shared" ref="O49:O52" si="19">(K49-D49)/D49*100</f>
        <v>-196.85258256016496</v>
      </c>
    </row>
    <row r="50" spans="1:15" x14ac:dyDescent="0.3">
      <c r="A50" s="1"/>
      <c r="B50" s="1"/>
      <c r="C50" s="83"/>
      <c r="D50" s="46"/>
      <c r="E50" s="46"/>
      <c r="F50" s="46"/>
      <c r="G50" s="46"/>
      <c r="H50" s="46"/>
      <c r="I50" s="46"/>
      <c r="J50" s="46"/>
      <c r="K50" s="46"/>
      <c r="L50" s="76"/>
      <c r="M50" s="78"/>
      <c r="O50" s="77"/>
    </row>
    <row r="51" spans="1:15" x14ac:dyDescent="0.3">
      <c r="A51" s="1"/>
      <c r="B51" s="47" t="s">
        <v>269</v>
      </c>
      <c r="D51" s="45">
        <v>56.230400000000017</v>
      </c>
      <c r="E51" s="45">
        <v>6.6360000000000001</v>
      </c>
      <c r="F51" s="45">
        <v>18.2926</v>
      </c>
      <c r="G51" s="45">
        <v>-11.656599999999997</v>
      </c>
      <c r="H51" s="45">
        <v>0.1033</v>
      </c>
      <c r="I51" s="45">
        <v>0.6588999999999996</v>
      </c>
      <c r="J51" s="45">
        <v>6.7348000000000061</v>
      </c>
      <c r="K51" s="45">
        <v>52.070800000000006</v>
      </c>
      <c r="L51" s="76">
        <f t="shared" si="4"/>
        <v>0</v>
      </c>
      <c r="M51" s="78">
        <f t="shared" ref="M51:M52" si="20">D51+E51-F51+H51+I51+J51</f>
        <v>52.070800000000027</v>
      </c>
      <c r="N51" s="75">
        <f t="shared" ref="N51:N52" si="21">M51-K51</f>
        <v>0</v>
      </c>
      <c r="O51" s="77">
        <f t="shared" si="19"/>
        <v>-7.39742203505579</v>
      </c>
    </row>
    <row r="52" spans="1:15" x14ac:dyDescent="0.3">
      <c r="A52" s="2"/>
      <c r="B52" s="388" t="s">
        <v>61</v>
      </c>
      <c r="C52" s="388"/>
      <c r="D52" s="67">
        <v>2852.4580999999998</v>
      </c>
      <c r="E52" s="50">
        <v>320.82300000000004</v>
      </c>
      <c r="F52" s="67">
        <v>274.82929999999999</v>
      </c>
      <c r="G52" s="67">
        <v>45.993600000000001</v>
      </c>
      <c r="H52" s="67">
        <v>-5.4354000000000005</v>
      </c>
      <c r="I52" s="67">
        <v>8.9497999999999962</v>
      </c>
      <c r="J52" s="50">
        <v>-135.76379999999995</v>
      </c>
      <c r="K52" s="50">
        <v>2766.2022999999999</v>
      </c>
      <c r="L52" s="76">
        <f t="shared" si="4"/>
        <v>-1.0000000020227162E-4</v>
      </c>
      <c r="M52" s="78">
        <f t="shared" si="20"/>
        <v>2766.2024000000001</v>
      </c>
      <c r="N52" s="75">
        <f t="shared" si="21"/>
        <v>1.0000000020227162E-4</v>
      </c>
      <c r="O52" s="77">
        <f t="shared" si="19"/>
        <v>-3.0239112013599749</v>
      </c>
    </row>
    <row r="53" spans="1:15" x14ac:dyDescent="0.3">
      <c r="A53" s="105" t="s">
        <v>277</v>
      </c>
      <c r="C53" s="389" t="s">
        <v>281</v>
      </c>
      <c r="D53" s="389"/>
      <c r="E53" s="389"/>
      <c r="F53" s="389"/>
      <c r="G53" s="389"/>
      <c r="H53" s="389"/>
      <c r="I53" s="389"/>
      <c r="J53" s="389"/>
      <c r="K53" s="389"/>
      <c r="M53" s="78"/>
    </row>
    <row r="54" spans="1:15" ht="12" customHeight="1" x14ac:dyDescent="0.3">
      <c r="A54" s="84"/>
      <c r="B54" s="84"/>
      <c r="C54" s="2" t="s">
        <v>330</v>
      </c>
      <c r="D54" s="2"/>
      <c r="E54" s="2"/>
      <c r="F54" s="2"/>
      <c r="G54" s="2"/>
      <c r="H54" s="2"/>
      <c r="I54" s="2"/>
      <c r="J54" s="2"/>
      <c r="K54" s="2"/>
      <c r="M54" s="78"/>
    </row>
    <row r="55" spans="1:15" x14ac:dyDescent="0.3">
      <c r="D55" s="78"/>
      <c r="E55" s="78"/>
      <c r="F55" s="78">
        <v>16</v>
      </c>
      <c r="G55" s="78"/>
      <c r="H55" s="78"/>
      <c r="I55" s="78"/>
      <c r="J55" s="78"/>
      <c r="K55" s="78"/>
      <c r="M55" s="78"/>
    </row>
    <row r="56" spans="1:15" x14ac:dyDescent="0.3">
      <c r="D56" s="76"/>
      <c r="E56" s="76"/>
      <c r="F56" s="76"/>
      <c r="G56" s="76"/>
      <c r="H56" s="76"/>
      <c r="I56" s="76"/>
      <c r="J56" s="76"/>
      <c r="K56" s="76"/>
      <c r="M56" s="78"/>
    </row>
    <row r="57" spans="1:15" x14ac:dyDescent="0.3">
      <c r="D57" s="76"/>
      <c r="E57" s="76"/>
      <c r="F57" s="76"/>
      <c r="G57" s="76"/>
      <c r="H57" s="76"/>
      <c r="I57" s="76"/>
      <c r="J57" s="76"/>
      <c r="K57" s="76"/>
      <c r="M57" s="78"/>
    </row>
    <row r="58" spans="1:15" x14ac:dyDescent="0.3">
      <c r="D58" s="76"/>
      <c r="E58" s="76"/>
      <c r="F58" s="76"/>
      <c r="G58" s="76"/>
      <c r="H58" s="76"/>
      <c r="I58" s="76"/>
      <c r="J58" s="76"/>
      <c r="K58" s="76"/>
      <c r="M58" s="78"/>
    </row>
    <row r="59" spans="1:15" x14ac:dyDescent="0.3">
      <c r="D59" s="76"/>
      <c r="E59" s="76"/>
      <c r="F59" s="76"/>
      <c r="G59" s="76"/>
      <c r="H59" s="76"/>
      <c r="I59" s="76"/>
      <c r="J59" s="76"/>
      <c r="K59" s="76"/>
      <c r="M59" s="78"/>
    </row>
    <row r="60" spans="1:15" x14ac:dyDescent="0.3">
      <c r="D60" s="76"/>
      <c r="E60" s="76"/>
      <c r="F60" s="76"/>
      <c r="G60" s="76"/>
      <c r="H60" s="76"/>
      <c r="I60" s="76"/>
      <c r="J60" s="76"/>
      <c r="K60" s="76"/>
      <c r="M60" s="78"/>
    </row>
    <row r="61" spans="1:15" x14ac:dyDescent="0.3">
      <c r="D61" s="76"/>
      <c r="E61" s="76"/>
      <c r="F61" s="76"/>
      <c r="G61" s="76"/>
      <c r="H61" s="76"/>
      <c r="I61" s="76"/>
      <c r="J61" s="76"/>
      <c r="K61" s="76"/>
      <c r="M61" s="78"/>
    </row>
    <row r="62" spans="1:15" x14ac:dyDescent="0.3">
      <c r="D62" s="76"/>
      <c r="E62" s="76"/>
      <c r="F62" s="76"/>
      <c r="G62" s="76"/>
      <c r="H62" s="76"/>
      <c r="I62" s="76"/>
      <c r="J62" s="76"/>
      <c r="K62" s="76"/>
      <c r="M62" s="78"/>
    </row>
    <row r="63" spans="1:15" x14ac:dyDescent="0.3">
      <c r="D63" s="76"/>
      <c r="E63" s="76"/>
      <c r="F63" s="76"/>
      <c r="G63" s="76"/>
      <c r="H63" s="76"/>
      <c r="I63" s="76"/>
      <c r="J63" s="76"/>
      <c r="K63" s="76"/>
      <c r="M63" s="78"/>
    </row>
    <row r="64" spans="1:15" x14ac:dyDescent="0.3">
      <c r="D64" s="76"/>
      <c r="E64" s="76"/>
      <c r="F64" s="76"/>
      <c r="G64" s="76"/>
      <c r="H64" s="76"/>
      <c r="I64" s="76"/>
      <c r="J64" s="76"/>
      <c r="K64" s="76"/>
      <c r="M64" s="78"/>
    </row>
    <row r="65" spans="1:13" x14ac:dyDescent="0.3">
      <c r="D65" s="76"/>
      <c r="E65" s="76"/>
      <c r="F65" s="76"/>
      <c r="G65" s="76"/>
      <c r="H65" s="76"/>
      <c r="I65" s="76"/>
      <c r="J65" s="76"/>
      <c r="K65" s="76"/>
      <c r="M65" s="78"/>
    </row>
    <row r="66" spans="1:13" x14ac:dyDescent="0.3">
      <c r="D66" s="76"/>
      <c r="E66" s="76"/>
      <c r="F66" s="76"/>
      <c r="G66" s="76"/>
      <c r="H66" s="76"/>
      <c r="I66" s="76"/>
      <c r="J66" s="76"/>
      <c r="K66" s="76"/>
      <c r="M66" s="78"/>
    </row>
    <row r="67" spans="1:13" x14ac:dyDescent="0.3">
      <c r="D67" s="76"/>
      <c r="E67" s="76"/>
      <c r="F67" s="76"/>
      <c r="G67" s="76"/>
      <c r="H67" s="76"/>
      <c r="I67" s="76"/>
      <c r="J67" s="76"/>
      <c r="K67" s="76"/>
      <c r="M67" s="78"/>
    </row>
    <row r="68" spans="1:13" x14ac:dyDescent="0.3">
      <c r="D68" s="76"/>
      <c r="E68" s="76"/>
      <c r="F68" s="76"/>
      <c r="G68" s="76"/>
      <c r="H68" s="76"/>
      <c r="I68" s="76"/>
      <c r="J68" s="76"/>
      <c r="K68" s="76"/>
      <c r="M68" s="78"/>
    </row>
    <row r="69" spans="1:13" x14ac:dyDescent="0.3">
      <c r="D69" s="76"/>
      <c r="E69" s="76"/>
      <c r="F69" s="76"/>
      <c r="G69" s="76"/>
      <c r="H69" s="76"/>
      <c r="I69" s="76"/>
      <c r="J69" s="76"/>
      <c r="K69" s="76"/>
      <c r="M69" s="78"/>
    </row>
    <row r="70" spans="1:13" x14ac:dyDescent="0.3">
      <c r="D70" s="76"/>
      <c r="E70" s="76"/>
      <c r="F70" s="76"/>
      <c r="G70" s="76"/>
      <c r="H70" s="76"/>
      <c r="I70" s="76"/>
      <c r="J70" s="76"/>
      <c r="K70" s="76"/>
      <c r="M70" s="78"/>
    </row>
    <row r="71" spans="1:13" x14ac:dyDescent="0.3">
      <c r="D71" s="76"/>
      <c r="E71" s="76"/>
      <c r="F71" s="76"/>
      <c r="G71" s="76"/>
      <c r="H71" s="76"/>
      <c r="I71" s="76"/>
      <c r="J71" s="76"/>
      <c r="K71" s="76"/>
    </row>
    <row r="72" spans="1:13" x14ac:dyDescent="0.3">
      <c r="D72" s="76"/>
      <c r="E72" s="76"/>
      <c r="F72" s="76"/>
      <c r="G72" s="76"/>
      <c r="H72" s="76"/>
      <c r="I72" s="76"/>
      <c r="J72" s="76"/>
      <c r="K72" s="76"/>
    </row>
    <row r="73" spans="1:13" x14ac:dyDescent="0.3">
      <c r="D73" s="76"/>
      <c r="E73" s="76"/>
      <c r="F73" s="76"/>
      <c r="G73" s="76"/>
      <c r="H73" s="76"/>
      <c r="I73" s="76"/>
      <c r="J73" s="76"/>
      <c r="K73" s="76"/>
    </row>
    <row r="74" spans="1:13" x14ac:dyDescent="0.3">
      <c r="D74" s="76"/>
      <c r="E74" s="76"/>
      <c r="F74" s="76"/>
      <c r="G74" s="76"/>
      <c r="H74" s="76"/>
      <c r="I74" s="76"/>
      <c r="J74" s="76"/>
      <c r="K74" s="76"/>
    </row>
    <row r="75" spans="1:13" x14ac:dyDescent="0.3">
      <c r="D75" s="76"/>
      <c r="E75" s="76"/>
      <c r="F75" s="76"/>
      <c r="G75" s="76"/>
      <c r="H75" s="76"/>
      <c r="I75" s="76"/>
      <c r="J75" s="76"/>
      <c r="K75" s="76"/>
    </row>
    <row r="76" spans="1:13" ht="15" x14ac:dyDescent="0.3">
      <c r="A76" s="418">
        <v>27</v>
      </c>
      <c r="B76" s="418"/>
      <c r="C76" s="418"/>
      <c r="D76" s="418"/>
      <c r="E76" s="418"/>
      <c r="F76" s="418"/>
      <c r="G76" s="418"/>
      <c r="H76" s="418"/>
      <c r="I76" s="418"/>
      <c r="J76" s="418"/>
      <c r="K76" s="418"/>
    </row>
    <row r="77" spans="1:13" x14ac:dyDescent="0.3">
      <c r="D77" s="76"/>
      <c r="E77" s="76"/>
      <c r="F77" s="76"/>
      <c r="G77" s="76"/>
      <c r="H77" s="76"/>
      <c r="I77" s="76"/>
      <c r="J77" s="76"/>
      <c r="K77" s="76"/>
    </row>
    <row r="78" spans="1:13" x14ac:dyDescent="0.3">
      <c r="D78" s="76"/>
      <c r="E78" s="76"/>
      <c r="F78" s="76"/>
      <c r="G78" s="76"/>
      <c r="H78" s="76"/>
      <c r="I78" s="76"/>
      <c r="J78" s="76"/>
      <c r="K78" s="76"/>
    </row>
  </sheetData>
  <mergeCells count="13">
    <mergeCell ref="A76:K76"/>
    <mergeCell ref="A1:K1"/>
    <mergeCell ref="A2:K2"/>
    <mergeCell ref="A4:C6"/>
    <mergeCell ref="D4:D6"/>
    <mergeCell ref="E4:J4"/>
    <mergeCell ref="K4:K6"/>
    <mergeCell ref="E5:G5"/>
    <mergeCell ref="H5:I5"/>
    <mergeCell ref="J5:J6"/>
    <mergeCell ref="A3:K3"/>
    <mergeCell ref="C53:K53"/>
    <mergeCell ref="B52:C52"/>
  </mergeCells>
  <printOptions horizontalCentered="1" verticalCentered="1"/>
  <pageMargins left="0.75" right="0.34" top="0.49" bottom="0.47"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1</vt:lpstr>
      <vt:lpstr>2.1</vt:lpstr>
      <vt:lpstr>2.2</vt:lpstr>
      <vt:lpstr>2.3</vt:lpstr>
      <vt:lpstr>2.4</vt:lpstr>
      <vt:lpstr>2.5</vt:lpstr>
      <vt:lpstr>2.6</vt:lpstr>
      <vt:lpstr>2.7</vt:lpstr>
      <vt:lpstr>3.1</vt:lpstr>
      <vt:lpstr>3.2</vt:lpstr>
      <vt:lpstr>4.1</vt:lpstr>
      <vt:lpstr>4.2</vt:lpstr>
      <vt:lpstr>5</vt:lpstr>
      <vt:lpstr>6.1</vt:lpstr>
      <vt:lpstr>6.2</vt:lpstr>
      <vt:lpstr>6.3</vt:lpstr>
      <vt:lpstr>6.4</vt:lpstr>
      <vt:lpstr>6.5</vt:lpstr>
      <vt:lpstr>7</vt:lpstr>
      <vt:lpstr>'1'!Print_Area</vt:lpstr>
      <vt:lpstr>'2.1'!Print_Area</vt:lpstr>
      <vt:lpstr>'2.2'!Print_Area</vt:lpstr>
      <vt:lpstr>'2.3'!Print_Area</vt:lpstr>
      <vt:lpstr>'2.4'!Print_Area</vt:lpstr>
      <vt:lpstr>'2.5'!Print_Area</vt:lpstr>
      <vt:lpstr>'2.6'!Print_Area</vt:lpstr>
      <vt:lpstr>'2.7'!Print_Area</vt:lpstr>
      <vt:lpstr>'3.1'!Print_Area</vt:lpstr>
      <vt:lpstr>'3.2'!Print_Area</vt:lpstr>
      <vt:lpstr>'4.1'!Print_Area</vt:lpstr>
      <vt:lpstr>'5'!Print_Area</vt:lpstr>
      <vt:lpstr>'6.1'!Print_Area</vt:lpstr>
      <vt:lpstr>'6.4'!Print_Area</vt:lpstr>
      <vt:lpstr>'6.5'!Print_Area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mariam8885</dc:creator>
  <cp:lastModifiedBy>Muhammad Saeed - SDSD</cp:lastModifiedBy>
  <cp:lastPrinted>2026-04-22T10:43:18Z</cp:lastPrinted>
  <dcterms:created xsi:type="dcterms:W3CDTF">2013-01-23T10:00:49Z</dcterms:created>
  <dcterms:modified xsi:type="dcterms:W3CDTF">2026-04-22T11:45:13Z</dcterms:modified>
</cp:coreProperties>
</file>