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0" activeTab="0"/>
  </bookViews>
  <sheets>
    <sheet name="Exp.Imp.(BOP)Arch" sheetId="1" r:id="rId1"/>
  </sheets>
  <externalReferences>
    <externalReference r:id="rId4"/>
    <externalReference r:id="rId5"/>
    <externalReference r:id="rId6"/>
    <externalReference r:id="rId7"/>
    <externalReference r:id="rId8"/>
  </externalReferences>
  <definedNames>
    <definedName name="_1">#REF!</definedName>
    <definedName name="_Fill" hidden="1">#REF!</definedName>
    <definedName name="_Key1" hidden="1">#REF!</definedName>
    <definedName name="_Order1" hidden="1">255</definedName>
    <definedName name="_Sort" hidden="1">#REF!</definedName>
    <definedName name="ACU_TRADE">#REF!</definedName>
    <definedName name="April94">#REF!</definedName>
    <definedName name="April97">#REF!</definedName>
    <definedName name="AR">#REF!</definedName>
    <definedName name="Assets">#REF!</definedName>
    <definedName name="Aug93">#REF!</definedName>
    <definedName name="Aug96">#REF!</definedName>
    <definedName name="Broad">'[2]Eco Groups'!$A$71:$B$77</definedName>
    <definedName name="C_NOTE">#REF!</definedName>
    <definedName name="CUM_XM">#REF!</definedName>
    <definedName name="D.G..">#REF!</definedName>
    <definedName name="Dec93">#REF!</definedName>
    <definedName name="Dec96">#REF!</definedName>
    <definedName name="DESTINATIONM">#REF!</definedName>
    <definedName name="DESTINATIONX">#REF!</definedName>
    <definedName name="Directors">#REF!</definedName>
    <definedName name="DR_BALANCE">#REF!</definedName>
    <definedName name="EA2_">#REF!</definedName>
    <definedName name="ECD">#REF!</definedName>
    <definedName name="EFIN">#REF!</definedName>
    <definedName name="ETNT">#REF!</definedName>
    <definedName name="EXD">#REF!</definedName>
    <definedName name="EXNT">#REF!</definedName>
    <definedName name="F.E.R">#REF!</definedName>
    <definedName name="FCA">#REF!</definedName>
    <definedName name="FCA1">#REF!</definedName>
    <definedName name="Feb94">#REF!</definedName>
    <definedName name="Feb97">#REF!</definedName>
    <definedName name="Food_Items">#REF!</definedName>
    <definedName name="For_Governor">#REF!</definedName>
    <definedName name="Gov_USA3">#REF!</definedName>
    <definedName name="Gov_USA4">#REF!</definedName>
    <definedName name="Gov_USA5">#REF!</definedName>
    <definedName name="Gov_USA6">#REF!</definedName>
    <definedName name="Governor">#REF!</definedName>
    <definedName name="Group">#REF!</definedName>
    <definedName name="Historical">#REF!</definedName>
    <definedName name="Industrial">'[2]Eco Groups'!$A$58:$B$69</definedName>
    <definedName name="InvGroup">'[2]Eco Groups'!$A$6:$B$55</definedName>
    <definedName name="Jan94">#REF!</definedName>
    <definedName name="Jan97">#REF!</definedName>
    <definedName name="July93">#REF!</definedName>
    <definedName name="July96">#REF!</definedName>
    <definedName name="June94">#REF!</definedName>
    <definedName name="June97">#REF!</definedName>
    <definedName name="M_MAJ_COUNTRIES">#REF!</definedName>
    <definedName name="Machinery_Items">#REF!</definedName>
    <definedName name="MAJCOUNTRY_EXPORTS">#REF!</definedName>
    <definedName name="MAJCOUNTRY_IMPORT">#REF!</definedName>
    <definedName name="Major_Imports">#REF!</definedName>
    <definedName name="March94">#REF!</definedName>
    <definedName name="March97">#REF!</definedName>
    <definedName name="May94">#REF!</definedName>
    <definedName name="May97">#REF!</definedName>
    <definedName name="MBLOCK">#REF!</definedName>
    <definedName name="Monthly">#REF!</definedName>
    <definedName name="Nov93">#REF!</definedName>
    <definedName name="Nov96">#REF!</definedName>
    <definedName name="Oct93">#REF!</definedName>
    <definedName name="Oct96">#REF!</definedName>
    <definedName name="Output">'[2]Output'!$A$1:$AR$27</definedName>
    <definedName name="output1">#REF!</definedName>
    <definedName name="output2">#REF!</definedName>
    <definedName name="_xlnm.Print_Area" localSheetId="0">'Exp.Imp.(BOP)Arch'!$C$1:$N$768</definedName>
    <definedName name="_xlnm.Print_Titles" localSheetId="0">'Exp.Imp.(BOP)Arch'!$8:$9</definedName>
    <definedName name="Prnrange">'[5]Debt-chap'!$A$2:$M$41</definedName>
    <definedName name="Q.Supporting">#REF!</definedName>
    <definedName name="Qjump">#REF!</definedName>
    <definedName name="QRemittances">#REF!</definedName>
    <definedName name="QUANTUM__VALUE_AND_UNIT_VALUE" localSheetId="0">[0]!Adv [0]!Re [0]!Export</definedName>
    <definedName name="QUANTUM__VALUE_AND_UNIT_VALUE">[0]!Adv [0]!Re [0]!Export</definedName>
    <definedName name="REER">#REF!</definedName>
    <definedName name="REGION_EXPORTS">#REF!</definedName>
    <definedName name="REGION_IMPORTS">#REF!</definedName>
    <definedName name="Report">'[2]Eco Groups'!$A$84:$B$92</definedName>
    <definedName name="RESERVES">#REF!</definedName>
    <definedName name="S._No">'[2]Eco Groups'!$A$6:$B$55</definedName>
    <definedName name="selected_dates">#REF!</definedName>
    <definedName name="Sep93">#REF!</definedName>
    <definedName name="Sep96">#REF!</definedName>
    <definedName name="Share">'[2]Eco Groups'!$A$61:$AP$78</definedName>
    <definedName name="SUMMARY">#REF!</definedName>
    <definedName name="TABL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Table9">#REF!</definedName>
    <definedName name="Taget">#REF!</definedName>
    <definedName name="Target">#REF!</definedName>
    <definedName name="Total">'[2]Eco Groups'!$A$6:$AP$55</definedName>
    <definedName name="Traditional_A">#REF!</definedName>
    <definedName name="Traditional_B">#REF!</definedName>
    <definedName name="Ujump">#REF!</definedName>
    <definedName name="Unit_Value">#REF!</definedName>
    <definedName name="Vjump">#REF!</definedName>
    <definedName name="WEIGHTS">#REF!</definedName>
    <definedName name="wrn.Output1." localSheetId="0" hidden="1">{#N/A,#N/A,FALSE,"Output 1"}</definedName>
    <definedName name="wrn.Output1." hidden="1">{#N/A,#N/A,FALSE,"Output 1"}</definedName>
    <definedName name="wrn.OUtput2." localSheetId="0" hidden="1">{#N/A,#N/A,FALSE,"Output 2"}</definedName>
    <definedName name="wrn.OUtput2." hidden="1">{#N/A,#N/A,FALSE,"Output 2"}</definedName>
    <definedName name="X___M">#REF!</definedName>
    <definedName name="XBLOCK">#REF!</definedName>
    <definedName name="XM_GROWTH">#REF!</definedName>
    <definedName name="XMAJ_COUNTRIES">#REF!</definedName>
  </definedNames>
  <calcPr fullCalcOnLoad="1"/>
</workbook>
</file>

<file path=xl/sharedStrings.xml><?xml version="1.0" encoding="utf-8"?>
<sst xmlns="http://schemas.openxmlformats.org/spreadsheetml/2006/main" count="595" uniqueCount="318">
  <si>
    <t>Period</t>
  </si>
  <si>
    <t>Growth Rate</t>
  </si>
  <si>
    <t>Value</t>
  </si>
  <si>
    <t>Cumulative</t>
  </si>
  <si>
    <t>1995-96</t>
  </si>
  <si>
    <t>1996-97</t>
  </si>
  <si>
    <t>1997-98</t>
  </si>
  <si>
    <t>1998-99</t>
  </si>
  <si>
    <t>1999-00</t>
  </si>
  <si>
    <t>2000-01</t>
  </si>
  <si>
    <t>2001-02</t>
  </si>
  <si>
    <t>2002-03</t>
  </si>
  <si>
    <t>2003-04</t>
  </si>
  <si>
    <t>2004-05</t>
  </si>
  <si>
    <t>2005-06</t>
  </si>
  <si>
    <t>--</t>
  </si>
  <si>
    <t>(Million US $)</t>
  </si>
  <si>
    <t>Table No. 3</t>
  </si>
  <si>
    <t>2006-07</t>
  </si>
  <si>
    <t>Exports (BOP)</t>
  </si>
  <si>
    <t>Imports (BOP)</t>
  </si>
  <si>
    <t>As per BOP, SBP</t>
  </si>
  <si>
    <t xml:space="preserve">2007-08 </t>
  </si>
  <si>
    <t>2008-09</t>
  </si>
  <si>
    <t>Jul-70</t>
  </si>
  <si>
    <t>Aug-70</t>
  </si>
  <si>
    <t>Sep-70</t>
  </si>
  <si>
    <t>Oct-70</t>
  </si>
  <si>
    <t>Nov-70</t>
  </si>
  <si>
    <t>Dec-70</t>
  </si>
  <si>
    <t>Jan-71</t>
  </si>
  <si>
    <t>Feb-71</t>
  </si>
  <si>
    <t>Mar-71</t>
  </si>
  <si>
    <t>Apr-71</t>
  </si>
  <si>
    <t>May-71</t>
  </si>
  <si>
    <t>Jun-71</t>
  </si>
  <si>
    <t>Jul-71</t>
  </si>
  <si>
    <t>Aug-71</t>
  </si>
  <si>
    <t>Sep-71</t>
  </si>
  <si>
    <t>Oct-71</t>
  </si>
  <si>
    <t>Nov-71</t>
  </si>
  <si>
    <t>Dec-71</t>
  </si>
  <si>
    <t>Jan-72</t>
  </si>
  <si>
    <t>Feb-72</t>
  </si>
  <si>
    <t>Mar-72</t>
  </si>
  <si>
    <t>Apr-72</t>
  </si>
  <si>
    <t>May-72</t>
  </si>
  <si>
    <t>Jun-72</t>
  </si>
  <si>
    <t>Jul-72</t>
  </si>
  <si>
    <t>Aug-72</t>
  </si>
  <si>
    <t>Sep-72</t>
  </si>
  <si>
    <t>Oct-72</t>
  </si>
  <si>
    <t>Nov-72</t>
  </si>
  <si>
    <t>Dec-72</t>
  </si>
  <si>
    <t>Jan-73</t>
  </si>
  <si>
    <t>Feb-73</t>
  </si>
  <si>
    <t>Mar-73</t>
  </si>
  <si>
    <t>Apr-73</t>
  </si>
  <si>
    <t>May-73</t>
  </si>
  <si>
    <t>Jun-73</t>
  </si>
  <si>
    <t>Jul-73</t>
  </si>
  <si>
    <t>Aug-73</t>
  </si>
  <si>
    <t>Sep-73</t>
  </si>
  <si>
    <t>Oct-73</t>
  </si>
  <si>
    <t>Nov-73</t>
  </si>
  <si>
    <t>Dec-73</t>
  </si>
  <si>
    <t>Jan-74</t>
  </si>
  <si>
    <t>Feb-74</t>
  </si>
  <si>
    <t>Mar-74</t>
  </si>
  <si>
    <t>Apr-74</t>
  </si>
  <si>
    <t>May-74</t>
  </si>
  <si>
    <t>Jun-74</t>
  </si>
  <si>
    <t>Jul-74</t>
  </si>
  <si>
    <t>Aug-74</t>
  </si>
  <si>
    <t>Sep-74</t>
  </si>
  <si>
    <t>Oct-74</t>
  </si>
  <si>
    <t>Nov-74</t>
  </si>
  <si>
    <t>Dec-74</t>
  </si>
  <si>
    <t>Jan-75</t>
  </si>
  <si>
    <t>Feb-75</t>
  </si>
  <si>
    <t>Mar-75</t>
  </si>
  <si>
    <t>Apr-75</t>
  </si>
  <si>
    <t>May-75</t>
  </si>
  <si>
    <t>Jun-75</t>
  </si>
  <si>
    <t>Jul-75</t>
  </si>
  <si>
    <t>Aug-75</t>
  </si>
  <si>
    <t>Sep-75</t>
  </si>
  <si>
    <t>Oct-75</t>
  </si>
  <si>
    <t>Nov-75</t>
  </si>
  <si>
    <t>Dec-75</t>
  </si>
  <si>
    <t>Jan-76</t>
  </si>
  <si>
    <t>Feb-76</t>
  </si>
  <si>
    <t>Mar-76</t>
  </si>
  <si>
    <t>Apr-76</t>
  </si>
  <si>
    <t>May-76</t>
  </si>
  <si>
    <t>Jun-76</t>
  </si>
  <si>
    <t>Jul-76</t>
  </si>
  <si>
    <t>Aug-76</t>
  </si>
  <si>
    <t>Sep-76</t>
  </si>
  <si>
    <t>Oct-76</t>
  </si>
  <si>
    <t>Nov-76</t>
  </si>
  <si>
    <t>Dec-76</t>
  </si>
  <si>
    <t>Jan-77</t>
  </si>
  <si>
    <t>Feb-77</t>
  </si>
  <si>
    <t>Mar-77</t>
  </si>
  <si>
    <t>Apr-77</t>
  </si>
  <si>
    <t>May-77</t>
  </si>
  <si>
    <t>Jun-77</t>
  </si>
  <si>
    <t>Jul-77</t>
  </si>
  <si>
    <t>Aug-77</t>
  </si>
  <si>
    <t>Sep-77</t>
  </si>
  <si>
    <t>Oct-77</t>
  </si>
  <si>
    <t>Nov-77</t>
  </si>
  <si>
    <t>Dec-77</t>
  </si>
  <si>
    <t>Jan-78</t>
  </si>
  <si>
    <t>Feb-78</t>
  </si>
  <si>
    <t>Mar-78</t>
  </si>
  <si>
    <t>Apr-78</t>
  </si>
  <si>
    <t>May-78</t>
  </si>
  <si>
    <t>Jun-78</t>
  </si>
  <si>
    <t>Jul-78</t>
  </si>
  <si>
    <t>Aug-78</t>
  </si>
  <si>
    <t>Sep-78</t>
  </si>
  <si>
    <t>Oct-78</t>
  </si>
  <si>
    <t>Nov-78</t>
  </si>
  <si>
    <t>Dec-78</t>
  </si>
  <si>
    <t>Jan-79</t>
  </si>
  <si>
    <t>Feb-79</t>
  </si>
  <si>
    <t>Mar-79</t>
  </si>
  <si>
    <t>Apr-79</t>
  </si>
  <si>
    <t>May-79</t>
  </si>
  <si>
    <t>Jun-79</t>
  </si>
  <si>
    <t>Jul-79</t>
  </si>
  <si>
    <t>Aug-79</t>
  </si>
  <si>
    <t>Sep-79</t>
  </si>
  <si>
    <t>Oct-79</t>
  </si>
  <si>
    <t>Nov-79</t>
  </si>
  <si>
    <t>Dec-79</t>
  </si>
  <si>
    <t>Jan-80</t>
  </si>
  <si>
    <t>Feb-80</t>
  </si>
  <si>
    <t>Mar-80</t>
  </si>
  <si>
    <t>Apr-80</t>
  </si>
  <si>
    <t>May-80</t>
  </si>
  <si>
    <t>Jun-80</t>
  </si>
  <si>
    <t>Jul-80</t>
  </si>
  <si>
    <t>Aug-80</t>
  </si>
  <si>
    <t>Sep-80</t>
  </si>
  <si>
    <t>Oct-80</t>
  </si>
  <si>
    <t>Nov-80</t>
  </si>
  <si>
    <t>Dec-80</t>
  </si>
  <si>
    <t>Jan-81</t>
  </si>
  <si>
    <t>Feb-81</t>
  </si>
  <si>
    <t>Mar-81</t>
  </si>
  <si>
    <t>Apr-81</t>
  </si>
  <si>
    <t>May-81</t>
  </si>
  <si>
    <t>Jun-81</t>
  </si>
  <si>
    <t>Jul-81</t>
  </si>
  <si>
    <t>Aug-81</t>
  </si>
  <si>
    <t>Sep-81</t>
  </si>
  <si>
    <t>Oct-81</t>
  </si>
  <si>
    <t>Nov-81</t>
  </si>
  <si>
    <t>Dec-81</t>
  </si>
  <si>
    <t>Jan-82</t>
  </si>
  <si>
    <t>Feb-82</t>
  </si>
  <si>
    <t>Mar-82</t>
  </si>
  <si>
    <t>Apr-82</t>
  </si>
  <si>
    <t>May-82</t>
  </si>
  <si>
    <t>Jun-82</t>
  </si>
  <si>
    <t>Jul-82</t>
  </si>
  <si>
    <t>Aug-82</t>
  </si>
  <si>
    <t>Sep-82</t>
  </si>
  <si>
    <t>Oct-82</t>
  </si>
  <si>
    <t>Nov-82</t>
  </si>
  <si>
    <t>Dec-82</t>
  </si>
  <si>
    <t>Jan-83</t>
  </si>
  <si>
    <t>Feb-83</t>
  </si>
  <si>
    <t>Mar-83</t>
  </si>
  <si>
    <t>Apr-83</t>
  </si>
  <si>
    <t>May-83</t>
  </si>
  <si>
    <t>Jun-83</t>
  </si>
  <si>
    <t>Jul-83</t>
  </si>
  <si>
    <t>Aug-83</t>
  </si>
  <si>
    <t>Sep-83</t>
  </si>
  <si>
    <t>Oct-83</t>
  </si>
  <si>
    <t>Nov-83</t>
  </si>
  <si>
    <t>Dec-83</t>
  </si>
  <si>
    <t>Jan-84</t>
  </si>
  <si>
    <t>Feb-84</t>
  </si>
  <si>
    <t>Mar-84</t>
  </si>
  <si>
    <t>Apr-84</t>
  </si>
  <si>
    <t>May-84</t>
  </si>
  <si>
    <t>Jun-84</t>
  </si>
  <si>
    <t>Jul-84</t>
  </si>
  <si>
    <t>Aug-84</t>
  </si>
  <si>
    <t>Sep-84</t>
  </si>
  <si>
    <t>Oct-84</t>
  </si>
  <si>
    <t>Nov-84</t>
  </si>
  <si>
    <t>Dec-84</t>
  </si>
  <si>
    <t>Jan-85</t>
  </si>
  <si>
    <t>Feb-85</t>
  </si>
  <si>
    <t>Mar-85</t>
  </si>
  <si>
    <t>Apr-85</t>
  </si>
  <si>
    <t>May-85</t>
  </si>
  <si>
    <t>Jun-85</t>
  </si>
  <si>
    <t>Jul-85</t>
  </si>
  <si>
    <t>Aug-85</t>
  </si>
  <si>
    <t>Sep-85</t>
  </si>
  <si>
    <t>Oct-85</t>
  </si>
  <si>
    <t>Nov-85</t>
  </si>
  <si>
    <t>Dec-85</t>
  </si>
  <si>
    <t>Jan-86</t>
  </si>
  <si>
    <t>Feb-86</t>
  </si>
  <si>
    <t>Mar-86</t>
  </si>
  <si>
    <t>Apr-86</t>
  </si>
  <si>
    <t>May-86</t>
  </si>
  <si>
    <t>Jun-86</t>
  </si>
  <si>
    <t>Jul-86</t>
  </si>
  <si>
    <t>Aug-86</t>
  </si>
  <si>
    <t>Sep-86</t>
  </si>
  <si>
    <t>Oct-86</t>
  </si>
  <si>
    <t>Nov-86</t>
  </si>
  <si>
    <t>Dec-86</t>
  </si>
  <si>
    <t>Jan-87</t>
  </si>
  <si>
    <t>Feb-87</t>
  </si>
  <si>
    <t>Mar-87</t>
  </si>
  <si>
    <t>Apr-87</t>
  </si>
  <si>
    <t>May-87</t>
  </si>
  <si>
    <t>Jun-87</t>
  </si>
  <si>
    <t>Jul-87</t>
  </si>
  <si>
    <t>Aug-87</t>
  </si>
  <si>
    <t>Sep-87</t>
  </si>
  <si>
    <t>Oct-87</t>
  </si>
  <si>
    <t>Nov-87</t>
  </si>
  <si>
    <t>Dec-87</t>
  </si>
  <si>
    <t>Jan-88</t>
  </si>
  <si>
    <t>Feb-88</t>
  </si>
  <si>
    <t>Mar-88</t>
  </si>
  <si>
    <t>Apr-88</t>
  </si>
  <si>
    <t>May-88</t>
  </si>
  <si>
    <t>Jun-88</t>
  </si>
  <si>
    <t>Jul-88</t>
  </si>
  <si>
    <t>Aug-88</t>
  </si>
  <si>
    <t>Sep-88</t>
  </si>
  <si>
    <t>Oct-88</t>
  </si>
  <si>
    <t>Nov-88</t>
  </si>
  <si>
    <t>Dec-88</t>
  </si>
  <si>
    <t>Jan-89</t>
  </si>
  <si>
    <t>Feb-89</t>
  </si>
  <si>
    <t>Mar-89</t>
  </si>
  <si>
    <t>Apr-89</t>
  </si>
  <si>
    <t>May-89</t>
  </si>
  <si>
    <t>Jun-89</t>
  </si>
  <si>
    <t>Jul-89</t>
  </si>
  <si>
    <t>Aug-89</t>
  </si>
  <si>
    <t>Sep-89</t>
  </si>
  <si>
    <t>Oct-89</t>
  </si>
  <si>
    <t>Nov-89</t>
  </si>
  <si>
    <t>Dec-89</t>
  </si>
  <si>
    <t>Jan-90</t>
  </si>
  <si>
    <t>Feb-90</t>
  </si>
  <si>
    <t>Mar-90</t>
  </si>
  <si>
    <t>Apr-90</t>
  </si>
  <si>
    <t>May-90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</si>
  <si>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</si>
  <si>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</si>
  <si>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</si>
  <si>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</si>
  <si>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</si>
  <si>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</si>
  <si>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</si>
  <si>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</si>
  <si>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</si>
  <si>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</si>
  <si>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</si>
  <si>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</si>
  <si>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</si>
  <si>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</si>
  <si>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</si>
  <si>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</si>
  <si>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</si>
  <si>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</si>
  <si>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</si>
  <si>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</si>
  <si>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</si>
  <si>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</si>
  <si>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</si>
  <si>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</si>
  <si>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</si>
  <si>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2009-10</t>
  </si>
  <si>
    <t>a</t>
  </si>
  <si>
    <t>b</t>
  </si>
  <si>
    <t>c</t>
  </si>
  <si>
    <t>d</t>
  </si>
  <si>
    <t>a-c</t>
  </si>
  <si>
    <t>2010-11</t>
  </si>
  <si>
    <t xml:space="preserve">2011-12 </t>
  </si>
  <si>
    <t>2012-13</t>
  </si>
  <si>
    <t>2013-14</t>
  </si>
  <si>
    <t>2014-15</t>
  </si>
  <si>
    <t>Period to Period</t>
  </si>
  <si>
    <t>Balance of Trade</t>
  </si>
  <si>
    <t>b-d</t>
  </si>
  <si>
    <t>Monthly</t>
  </si>
  <si>
    <t>2015-16</t>
  </si>
  <si>
    <t>Contact Person: Muhammad Ali Shah</t>
  </si>
  <si>
    <t>2016-17</t>
  </si>
  <si>
    <t>P</t>
  </si>
  <si>
    <t>R</t>
  </si>
  <si>
    <t>2017-18</t>
  </si>
  <si>
    <t>2018-19</t>
  </si>
  <si>
    <t>2.Monthly SBP foreign trade data has been estimated using Quarterly  Balance of Payments of SBP and monthly PBS foreign trade data from IFS for July 1970 to June, 1995.</t>
  </si>
  <si>
    <t>Note: 1. Export Receipts and Import Payments are calculated as per Balance of Payment (BoP).</t>
  </si>
  <si>
    <t>3.The data before July, 2004 is general merchandise based on Balance of Payment Manual (BPM4), from July 2004 to June 2005 on BPM5 and from July 2005 to onward on BPM6.</t>
  </si>
  <si>
    <t>P: Provisional; R: Revised</t>
  </si>
  <si>
    <t xml:space="preserve">Exports, Imports and Balance of Trade </t>
  </si>
  <si>
    <t>Email: feedback.statistics@sbp.org.pk</t>
  </si>
  <si>
    <t>Phone: 021-33138288, 021-99221566</t>
  </si>
  <si>
    <t>Designation: Additional Director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</si>
</sst>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0000000"/>
    <numFmt numFmtId="173" formatCode="0.000000"/>
    <numFmt numFmtId="174" formatCode="0.00000"/>
    <numFmt numFmtId="175" formatCode="0.0000"/>
    <numFmt numFmtId="176" formatCode="0.000"/>
    <numFmt numFmtId="177" formatCode="0.0"/>
    <numFmt numFmtId="178" formatCode="0.00000000"/>
    <numFmt numFmtId="179" formatCode="#,##0.0"/>
    <numFmt numFmtId="180" formatCode="#,##0.000"/>
    <numFmt numFmtId="181" formatCode="[$-409]mmm\-yy;@"/>
    <numFmt numFmtId="182" formatCode="#,##0.0000_);\(#,##0.0000\)"/>
    <numFmt numFmtId="183" formatCode="_(* #,##0_);_(* \(#,##0\);_(* &quot;-&quot;??_);_(@_)"/>
    <numFmt numFmtId="184" formatCode="0.000000000"/>
    <numFmt numFmtId="185" formatCode="_(* #,##0.0_);_(* \(#,##0.0\);_(* &quot;-&quot;??_);_(@_)"/>
    <numFmt numFmtId="186" formatCode="_-* #,##0.0_-;\-* #,##0.0_-;_-* &quot;-&quot;??_-;_-@_-"/>
    <numFmt numFmtId="187" formatCode="_-* #,##0_-;\-* #,##0_-;_-* &quot;-&quot;??_-;_-@_-"/>
  </numFmts>
  <fonts count="55">
    <font>
      <sz val="10"/>
      <name val="Arial"/>
      <family val="0"/>
    </font>
    <font>
      <sz val="8"/>
      <name val="Arial"/>
      <family val="2"/>
    </font>
    <font>
      <sz val="10"/>
      <name val="Times New Roman"/>
      <family val="1"/>
    </font>
    <font>
      <b/>
      <sz val="14"/>
      <name val="Times New Roman"/>
      <family val="1"/>
    </font>
    <font>
      <b/>
      <sz val="10"/>
      <name val="Times New Roman"/>
      <family val="1"/>
    </font>
    <font>
      <u val="single"/>
      <sz val="10"/>
      <color indexed="12"/>
      <name val="Arial"/>
      <family val="2"/>
    </font>
    <font>
      <sz val="8"/>
      <name val="Times New Roman"/>
      <family val="1"/>
    </font>
    <font>
      <b/>
      <sz val="8"/>
      <name val="Times New Roman"/>
      <family val="1"/>
    </font>
    <font>
      <b/>
      <u val="single"/>
      <sz val="8"/>
      <color indexed="12"/>
      <name val="Times New Roman"/>
      <family val="1"/>
    </font>
    <font>
      <u val="single"/>
      <sz val="10"/>
      <color indexed="12"/>
      <name val="Times New Roman"/>
      <family val="1"/>
    </font>
    <font>
      <sz val="9"/>
      <color indexed="8"/>
      <name val="Times New Roman"/>
      <family val="1"/>
    </font>
    <font>
      <sz val="9"/>
      <name val="Times New Roman"/>
      <family val="1"/>
    </font>
    <font>
      <b/>
      <sz val="12"/>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35" fillId="0" borderId="0">
      <alignment/>
      <protection/>
    </xf>
    <xf numFmtId="0" fontId="35"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Alignment="1">
      <alignment/>
    </xf>
    <xf numFmtId="0" fontId="2" fillId="0" borderId="0" xfId="75" applyFont="1">
      <alignment/>
      <protection/>
    </xf>
    <xf numFmtId="0" fontId="2" fillId="0" borderId="10" xfId="75" applyFont="1" applyBorder="1">
      <alignment/>
      <protection/>
    </xf>
    <xf numFmtId="3" fontId="2" fillId="0" borderId="0" xfId="75" applyNumberFormat="1" applyFont="1" applyBorder="1">
      <alignment/>
      <protection/>
    </xf>
    <xf numFmtId="3" fontId="2" fillId="0" borderId="0" xfId="75" applyNumberFormat="1" applyFont="1" applyBorder="1" applyAlignment="1" quotePrefix="1">
      <alignment horizontal="center"/>
      <protection/>
    </xf>
    <xf numFmtId="3" fontId="2" fillId="0" borderId="0" xfId="75" applyNumberFormat="1" applyFont="1" applyBorder="1" applyAlignment="1" quotePrefix="1">
      <alignment horizontal="right"/>
      <protection/>
    </xf>
    <xf numFmtId="3" fontId="2" fillId="0" borderId="11" xfId="75" applyNumberFormat="1" applyFont="1" applyBorder="1">
      <alignment/>
      <protection/>
    </xf>
    <xf numFmtId="177" fontId="2" fillId="0" borderId="0" xfId="75" applyNumberFormat="1" applyFont="1" applyBorder="1">
      <alignment/>
      <protection/>
    </xf>
    <xf numFmtId="2" fontId="2" fillId="0" borderId="0" xfId="75" applyNumberFormat="1" applyFont="1" applyBorder="1">
      <alignment/>
      <protection/>
    </xf>
    <xf numFmtId="0" fontId="2" fillId="0" borderId="0" xfId="75" applyFont="1" applyBorder="1">
      <alignment/>
      <protection/>
    </xf>
    <xf numFmtId="3" fontId="11" fillId="0" borderId="0" xfId="75" applyNumberFormat="1" applyFont="1" applyBorder="1">
      <alignment/>
      <protection/>
    </xf>
    <xf numFmtId="17" fontId="2" fillId="0" borderId="10" xfId="75" applyNumberFormat="1" applyFont="1" applyBorder="1" applyAlignment="1">
      <alignment horizontal="right"/>
      <protection/>
    </xf>
    <xf numFmtId="3" fontId="10" fillId="0" borderId="0" xfId="51" applyNumberFormat="1" applyFont="1" applyFill="1" applyBorder="1" applyAlignment="1">
      <alignment horizontal="right"/>
    </xf>
    <xf numFmtId="17" fontId="2" fillId="0" borderId="10" xfId="75" applyNumberFormat="1" applyFont="1" applyBorder="1">
      <alignment/>
      <protection/>
    </xf>
    <xf numFmtId="3" fontId="11" fillId="0" borderId="0" xfId="75" applyNumberFormat="1" applyFont="1" applyBorder="1" applyAlignment="1">
      <alignment horizontal="right"/>
      <protection/>
    </xf>
    <xf numFmtId="3" fontId="2" fillId="0" borderId="0" xfId="75" applyNumberFormat="1" applyFont="1" applyBorder="1" applyAlignment="1">
      <alignment horizontal="right"/>
      <protection/>
    </xf>
    <xf numFmtId="179" fontId="2" fillId="0" borderId="0" xfId="75" applyNumberFormat="1" applyFont="1" applyBorder="1" applyAlignment="1">
      <alignment horizontal="right"/>
      <protection/>
    </xf>
    <xf numFmtId="3" fontId="2" fillId="0" borderId="0" xfId="75" applyNumberFormat="1" applyFont="1" applyBorder="1" applyAlignment="1">
      <alignment/>
      <protection/>
    </xf>
    <xf numFmtId="179" fontId="2" fillId="0" borderId="0" xfId="75" applyNumberFormat="1" applyFont="1" applyBorder="1" applyAlignment="1">
      <alignment/>
      <protection/>
    </xf>
    <xf numFmtId="17" fontId="2" fillId="0" borderId="0" xfId="75" applyNumberFormat="1" applyFont="1" applyBorder="1">
      <alignment/>
      <protection/>
    </xf>
    <xf numFmtId="17" fontId="6" fillId="0" borderId="0" xfId="75" applyNumberFormat="1" applyFont="1" applyAlignment="1">
      <alignment/>
      <protection/>
    </xf>
    <xf numFmtId="3" fontId="6" fillId="0" borderId="0" xfId="75" applyNumberFormat="1" applyFont="1" applyBorder="1">
      <alignment/>
      <protection/>
    </xf>
    <xf numFmtId="177" fontId="6" fillId="0" borderId="0" xfId="75" applyNumberFormat="1" applyFont="1" applyBorder="1">
      <alignment/>
      <protection/>
    </xf>
    <xf numFmtId="0" fontId="6" fillId="0" borderId="0" xfId="75" applyFont="1">
      <alignment/>
      <protection/>
    </xf>
    <xf numFmtId="0" fontId="7" fillId="0" borderId="0" xfId="75" applyFont="1" applyAlignment="1">
      <alignment horizontal="right"/>
      <protection/>
    </xf>
    <xf numFmtId="3" fontId="9" fillId="0" borderId="0" xfId="62" applyNumberFormat="1" applyFont="1" applyBorder="1" applyAlignment="1" applyProtection="1">
      <alignment/>
      <protection/>
    </xf>
    <xf numFmtId="0" fontId="7" fillId="0" borderId="0" xfId="75" applyFont="1" applyAlignment="1">
      <alignment/>
      <protection/>
    </xf>
    <xf numFmtId="0" fontId="8" fillId="0" borderId="0" xfId="62" applyFont="1" applyAlignment="1" applyProtection="1">
      <alignment horizontal="left"/>
      <protection/>
    </xf>
    <xf numFmtId="0" fontId="1" fillId="0" borderId="0" xfId="75" applyFont="1">
      <alignment/>
      <protection/>
    </xf>
    <xf numFmtId="0" fontId="5" fillId="0" borderId="0" xfId="62" applyAlignment="1" applyProtection="1">
      <alignment/>
      <protection/>
    </xf>
    <xf numFmtId="17" fontId="2" fillId="0" borderId="0" xfId="75" applyNumberFormat="1" applyFont="1">
      <alignment/>
      <protection/>
    </xf>
    <xf numFmtId="17" fontId="2" fillId="0" borderId="10" xfId="76" applyNumberFormat="1" applyFont="1" applyBorder="1" applyAlignment="1">
      <alignment horizontal="right"/>
      <protection/>
    </xf>
    <xf numFmtId="183" fontId="14" fillId="0" borderId="0" xfId="47" applyNumberFormat="1" applyFont="1" applyFill="1" applyBorder="1" applyAlignment="1">
      <alignment horizontal="right"/>
    </xf>
    <xf numFmtId="3" fontId="2" fillId="0" borderId="0" xfId="76" applyNumberFormat="1" applyFont="1" applyBorder="1" applyAlignment="1">
      <alignment/>
      <protection/>
    </xf>
    <xf numFmtId="179" fontId="2" fillId="0" borderId="0" xfId="76" applyNumberFormat="1" applyFont="1" applyBorder="1" applyAlignment="1">
      <alignment/>
      <protection/>
    </xf>
    <xf numFmtId="3" fontId="2" fillId="0" borderId="0" xfId="76" applyNumberFormat="1" applyFont="1" applyBorder="1" applyAlignment="1">
      <alignment horizontal="right"/>
      <protection/>
    </xf>
    <xf numFmtId="179" fontId="2" fillId="0" borderId="0" xfId="76" applyNumberFormat="1" applyFont="1" applyBorder="1" applyAlignment="1">
      <alignment horizontal="right"/>
      <protection/>
    </xf>
    <xf numFmtId="3" fontId="2" fillId="0" borderId="0" xfId="76" applyNumberFormat="1" applyFont="1" applyBorder="1">
      <alignment/>
      <protection/>
    </xf>
    <xf numFmtId="0" fontId="2" fillId="0" borderId="0" xfId="76" applyFont="1">
      <alignment/>
      <protection/>
    </xf>
    <xf numFmtId="0" fontId="2" fillId="0" borderId="0" xfId="76" applyFont="1" applyFill="1">
      <alignment/>
      <protection/>
    </xf>
    <xf numFmtId="180" fontId="5" fillId="0" borderId="0" xfId="61" applyNumberFormat="1" applyAlignment="1" applyProtection="1">
      <alignment/>
      <protection/>
    </xf>
    <xf numFmtId="0" fontId="4" fillId="0" borderId="12" xfId="75" applyFont="1" applyBorder="1" applyAlignment="1">
      <alignment horizontal="center"/>
      <protection/>
    </xf>
    <xf numFmtId="0" fontId="3" fillId="0" borderId="0" xfId="75" applyFont="1" applyBorder="1" applyAlignment="1">
      <alignment horizontal="center"/>
      <protection/>
    </xf>
    <xf numFmtId="3" fontId="2" fillId="0" borderId="13" xfId="75" applyNumberFormat="1" applyFont="1" applyBorder="1" applyAlignment="1" quotePrefix="1">
      <alignment horizontal="center"/>
      <protection/>
    </xf>
    <xf numFmtId="3" fontId="2" fillId="0" borderId="11" xfId="75" applyNumberFormat="1" applyFont="1" applyBorder="1" applyAlignment="1" quotePrefix="1">
      <alignment horizontal="center"/>
      <protection/>
    </xf>
    <xf numFmtId="0" fontId="4" fillId="0" borderId="12" xfId="75" applyFont="1" applyBorder="1" applyAlignment="1">
      <alignment horizontal="center" vertical="center"/>
      <protection/>
    </xf>
    <xf numFmtId="0" fontId="4" fillId="0" borderId="12" xfId="75" applyFont="1" applyBorder="1" applyAlignment="1">
      <alignment horizontal="center" vertical="center" wrapText="1"/>
      <protection/>
    </xf>
    <xf numFmtId="3" fontId="13" fillId="0" borderId="14" xfId="75" applyNumberFormat="1" applyFont="1" applyBorder="1" applyAlignment="1">
      <alignment horizontal="center" vertical="center"/>
      <protection/>
    </xf>
    <xf numFmtId="3" fontId="13" fillId="0" borderId="15" xfId="75" applyNumberFormat="1" applyFont="1" applyBorder="1" applyAlignment="1">
      <alignment horizontal="center" vertical="center"/>
      <protection/>
    </xf>
    <xf numFmtId="179" fontId="13" fillId="0" borderId="12" xfId="75" applyNumberFormat="1" applyFont="1" applyBorder="1" applyAlignment="1">
      <alignment horizontal="center" vertical="center"/>
      <protection/>
    </xf>
    <xf numFmtId="3" fontId="13" fillId="0" borderId="12" xfId="75" applyNumberFormat="1" applyFont="1" applyBorder="1" applyAlignment="1">
      <alignment horizontal="center" vertical="center" wrapText="1"/>
      <protection/>
    </xf>
    <xf numFmtId="0" fontId="4" fillId="0" borderId="16" xfId="75" applyFont="1" applyBorder="1" applyAlignment="1">
      <alignment horizontal="center" vertical="center"/>
      <protection/>
    </xf>
    <xf numFmtId="0" fontId="4" fillId="0" borderId="17" xfId="75" applyFont="1" applyBorder="1" applyAlignment="1">
      <alignment horizontal="center" vertical="center"/>
      <protection/>
    </xf>
    <xf numFmtId="17" fontId="2" fillId="0" borderId="0" xfId="76" applyNumberFormat="1" applyFont="1" applyBorder="1" applyAlignment="1">
      <alignment horizontal="right"/>
      <protection/>
    </xf>
    <xf numFmtId="17" fontId="2" fillId="0" borderId="0" xfId="75" applyNumberFormat="1" applyFont="1" applyBorder="1" applyAlignment="1">
      <alignment horizontal="right"/>
      <protection/>
    </xf>
    <xf numFmtId="0" fontId="4" fillId="0" borderId="10" xfId="75" applyFont="1" applyBorder="1" applyAlignment="1">
      <alignment horizontal="center" vertical="center"/>
      <protection/>
    </xf>
    <xf numFmtId="17" fontId="6" fillId="0" borderId="0" xfId="75" applyNumberFormat="1" applyFont="1" applyAlignment="1">
      <alignment horizontal="left" indent="3"/>
      <protection/>
    </xf>
    <xf numFmtId="3" fontId="2" fillId="0" borderId="0" xfId="76" applyNumberFormat="1" applyFont="1" applyFill="1" applyBorder="1">
      <alignment/>
      <protection/>
    </xf>
    <xf numFmtId="3" fontId="2" fillId="0" borderId="0" xfId="76" applyNumberFormat="1" applyFont="1" applyFill="1" applyBorder="1" applyAlignment="1">
      <alignment/>
      <protection/>
    </xf>
    <xf numFmtId="17" fontId="2" fillId="0" borderId="18" xfId="76" applyNumberFormat="1" applyFont="1" applyBorder="1" applyAlignment="1">
      <alignment horizontal="right"/>
      <protection/>
    </xf>
    <xf numFmtId="177" fontId="2" fillId="0" borderId="0" xfId="75" applyNumberFormat="1" applyFont="1">
      <alignment/>
      <protection/>
    </xf>
    <xf numFmtId="17" fontId="53" fillId="0" borderId="0" xfId="75" applyNumberFormat="1" applyFont="1" applyBorder="1">
      <alignment/>
      <protection/>
    </xf>
    <xf numFmtId="17" fontId="54" fillId="0" borderId="0" xfId="75" applyNumberFormat="1" applyFont="1" applyBorder="1">
      <alignment/>
      <protection/>
    </xf>
    <xf numFmtId="3" fontId="54" fillId="0" borderId="0" xfId="75" applyNumberFormat="1" applyFont="1" applyBorder="1">
      <alignment/>
      <protection/>
    </xf>
    <xf numFmtId="17" fontId="53" fillId="0" borderId="0" xfId="75" applyNumberFormat="1" applyFont="1" applyAlignment="1">
      <alignment horizontal="left" indent="3"/>
      <protection/>
    </xf>
    <xf numFmtId="17" fontId="53" fillId="0" borderId="0" xfId="75" applyNumberFormat="1" applyFont="1" applyAlignment="1">
      <alignment/>
      <protection/>
    </xf>
    <xf numFmtId="3" fontId="53" fillId="0" borderId="0" xfId="75" applyNumberFormat="1" applyFont="1" applyBorder="1">
      <alignment/>
      <protection/>
    </xf>
    <xf numFmtId="177" fontId="53" fillId="0" borderId="0" xfId="75" applyNumberFormat="1" applyFont="1" applyBorder="1">
      <alignment/>
      <protection/>
    </xf>
    <xf numFmtId="43" fontId="2" fillId="0" borderId="0" xfId="42" applyFont="1" applyAlignment="1">
      <alignment/>
    </xf>
    <xf numFmtId="171" fontId="2" fillId="0" borderId="0" xfId="75" applyNumberFormat="1" applyFont="1">
      <alignment/>
      <protection/>
    </xf>
    <xf numFmtId="183" fontId="2" fillId="0" borderId="0" xfId="42" applyNumberFormat="1" applyFont="1" applyAlignment="1">
      <alignment/>
    </xf>
    <xf numFmtId="17" fontId="2" fillId="0" borderId="0" xfId="76" applyNumberFormat="1" applyFont="1" applyBorder="1" applyAlignment="1">
      <alignment horizontal="left"/>
      <protection/>
    </xf>
    <xf numFmtId="0" fontId="2" fillId="0" borderId="19" xfId="75" applyFont="1" applyBorder="1">
      <alignment/>
      <protection/>
    </xf>
    <xf numFmtId="3" fontId="2" fillId="0" borderId="19" xfId="76" applyNumberFormat="1" applyFont="1" applyFill="1" applyBorder="1">
      <alignment/>
      <protection/>
    </xf>
    <xf numFmtId="3" fontId="2" fillId="0" borderId="19" xfId="76" applyNumberFormat="1" applyFont="1" applyBorder="1" applyAlignment="1">
      <alignment horizontal="right"/>
      <protection/>
    </xf>
    <xf numFmtId="179" fontId="2" fillId="0" borderId="19" xfId="76" applyNumberFormat="1" applyFont="1" applyBorder="1" applyAlignment="1">
      <alignment horizontal="right"/>
      <protection/>
    </xf>
    <xf numFmtId="177" fontId="2" fillId="0" borderId="19" xfId="75" applyNumberFormat="1" applyFont="1" applyBorder="1">
      <alignment/>
      <protection/>
    </xf>
    <xf numFmtId="3" fontId="2" fillId="0" borderId="19" xfId="76" applyNumberFormat="1" applyFont="1" applyBorder="1" applyAlignment="1">
      <alignment/>
      <protection/>
    </xf>
    <xf numFmtId="179" fontId="2" fillId="0" borderId="19" xfId="76" applyNumberFormat="1" applyFont="1" applyBorder="1" applyAlignment="1">
      <alignment/>
      <protection/>
    </xf>
    <xf numFmtId="3" fontId="2" fillId="0" borderId="20" xfId="75" applyNumberFormat="1" applyFont="1" applyBorder="1">
      <alignment/>
      <protection/>
    </xf>
    <xf numFmtId="187" fontId="2" fillId="0" borderId="0" xfId="75" applyNumberFormat="1" applyFont="1">
      <alignment/>
      <protection/>
    </xf>
    <xf numFmtId="183" fontId="2" fillId="0" borderId="0" xfId="75" applyNumberFormat="1" applyFont="1">
      <alignment/>
      <protection/>
    </xf>
    <xf numFmtId="0" fontId="12" fillId="0" borderId="0" xfId="75" applyFont="1" applyAlignment="1">
      <alignment horizontal="center"/>
      <protection/>
    </xf>
    <xf numFmtId="0" fontId="12" fillId="0" borderId="0" xfId="75" applyFont="1" applyBorder="1" applyAlignment="1">
      <alignment horizontal="center"/>
      <protection/>
    </xf>
    <xf numFmtId="49" fontId="53" fillId="0" borderId="0" xfId="76" applyNumberFormat="1" applyFont="1" applyBorder="1" applyAlignment="1">
      <alignment horizontal="left" wrapText="1" indent="3"/>
      <protection/>
    </xf>
    <xf numFmtId="0" fontId="4" fillId="0" borderId="21" xfId="75" applyFont="1" applyBorder="1" applyAlignment="1">
      <alignment horizontal="center" vertical="center"/>
      <protection/>
    </xf>
    <xf numFmtId="0" fontId="4" fillId="0" borderId="13" xfId="75" applyFont="1" applyBorder="1" applyAlignment="1">
      <alignment horizontal="center" vertical="center"/>
      <protection/>
    </xf>
    <xf numFmtId="0" fontId="4" fillId="0" borderId="18" xfId="75" applyFont="1" applyBorder="1" applyAlignment="1">
      <alignment horizontal="center" vertical="center"/>
      <protection/>
    </xf>
    <xf numFmtId="0" fontId="4" fillId="0" borderId="20" xfId="75" applyFont="1" applyBorder="1" applyAlignment="1">
      <alignment horizontal="center" vertical="center"/>
      <protection/>
    </xf>
    <xf numFmtId="0" fontId="4" fillId="0" borderId="16" xfId="75" applyFont="1" applyBorder="1" applyAlignment="1">
      <alignment horizontal="center" vertical="center"/>
      <protection/>
    </xf>
    <xf numFmtId="0" fontId="4" fillId="0" borderId="17" xfId="75" applyFont="1" applyBorder="1" applyAlignment="1">
      <alignment horizontal="center" vertical="center"/>
      <protection/>
    </xf>
    <xf numFmtId="0" fontId="4" fillId="0" borderId="22" xfId="75" applyFont="1" applyBorder="1" applyAlignment="1">
      <alignment horizontal="center" vertical="center"/>
      <protection/>
    </xf>
    <xf numFmtId="49" fontId="53" fillId="0" borderId="0" xfId="76" applyNumberFormat="1" applyFont="1" applyBorder="1" applyAlignment="1">
      <alignment horizontal="left" wrapText="1"/>
      <protection/>
    </xf>
    <xf numFmtId="0" fontId="3" fillId="0" borderId="23" xfId="75" applyFont="1" applyBorder="1" applyAlignment="1">
      <alignment horizontal="center"/>
      <protection/>
    </xf>
    <xf numFmtId="0" fontId="3" fillId="0" borderId="24" xfId="75" applyFont="1" applyBorder="1" applyAlignment="1">
      <alignment horizontal="center"/>
      <protection/>
    </xf>
    <xf numFmtId="0" fontId="3" fillId="0" borderId="25" xfId="75" applyFont="1" applyBorder="1" applyAlignment="1">
      <alignment horizontal="center"/>
      <protection/>
    </xf>
    <xf numFmtId="0" fontId="4" fillId="0" borderId="12" xfId="75" applyFont="1" applyBorder="1" applyAlignment="1">
      <alignment horizontal="center"/>
      <protection/>
    </xf>
    <xf numFmtId="0" fontId="4" fillId="0" borderId="19" xfId="75" applyFont="1" applyBorder="1" applyAlignment="1">
      <alignment horizontal="righ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inked Cell" xfId="64"/>
    <cellStyle name="Neutral" xfId="65"/>
    <cellStyle name="Normal 2" xfId="66"/>
    <cellStyle name="Normal 2 2" xfId="67"/>
    <cellStyle name="Normal 2 2 2" xfId="68"/>
    <cellStyle name="Normal 3" xfId="69"/>
    <cellStyle name="Normal 3 2" xfId="70"/>
    <cellStyle name="Normal 3 3" xfId="71"/>
    <cellStyle name="Normal 4" xfId="72"/>
    <cellStyle name="Normal 5" xfId="73"/>
    <cellStyle name="Normal 6" xfId="74"/>
    <cellStyle name="Normal 6 2" xfId="75"/>
    <cellStyle name="Normal 7"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bp.org.pk/ABOP%20Div\BOP\Email%2016%20may\Summary%20BOP190507R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g-0\D\DATABASE\External\BOP\FP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sbp.org.pk/ecodata/Trade%20Months%20Arra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g-0\D\DATABASE\External\BOP\Ext_Debt_S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erd0\f\lodhi\Annual%20Repot\mfrd\Ch7%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OP"/>
      <sheetName val="Summary BOP 3108"/>
      <sheetName val="Summary BOP 04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thly"/>
      <sheetName val="Monthly (2)"/>
      <sheetName val="Economic Group"/>
      <sheetName val="Eco Groups"/>
      <sheetName val="Yearly"/>
      <sheetName val="Month-wise"/>
      <sheetName val="FPI Data"/>
      <sheetName val="Sheet3"/>
      <sheetName val="Output"/>
      <sheetName val="Country-wise"/>
      <sheetName val="Q- FPI"/>
      <sheetName val="Sheet1"/>
      <sheetName val="Economic Group(new)"/>
      <sheetName val="Countrywise monthly FDI"/>
    </sheetNames>
    <sheetDataSet>
      <sheetData sheetId="3">
        <row r="6">
          <cell r="B6" t="str">
            <v>Food </v>
          </cell>
          <cell r="V6">
            <v>5</v>
          </cell>
        </row>
        <row r="7">
          <cell r="B7" t="str">
            <v>Beverages</v>
          </cell>
          <cell r="V7">
            <v>-13.8</v>
          </cell>
        </row>
        <row r="8">
          <cell r="B8" t="str">
            <v>Tobacco &amp; Cigrattes</v>
          </cell>
          <cell r="V8">
            <v>0.6</v>
          </cell>
        </row>
        <row r="9">
          <cell r="A9">
            <v>2</v>
          </cell>
          <cell r="B9" t="str">
            <v>Textile</v>
          </cell>
          <cell r="E9" t="str">
            <v>-</v>
          </cell>
          <cell r="I9">
            <v>5.8</v>
          </cell>
          <cell r="K9">
            <v>21.1</v>
          </cell>
          <cell r="L9">
            <v>23.4</v>
          </cell>
          <cell r="V9">
            <v>8.5</v>
          </cell>
        </row>
        <row r="10">
          <cell r="A10">
            <v>3</v>
          </cell>
          <cell r="B10" t="str">
            <v>Rubber &amp; Rubber Products</v>
          </cell>
          <cell r="V10">
            <v>0.1</v>
          </cell>
        </row>
        <row r="11">
          <cell r="A11">
            <v>4</v>
          </cell>
          <cell r="B11" t="str">
            <v>Leather &amp; Leather Products</v>
          </cell>
          <cell r="V11">
            <v>0.1</v>
          </cell>
        </row>
        <row r="12">
          <cell r="A12">
            <v>5</v>
          </cell>
          <cell r="B12" t="str">
            <v>Chemical, Pharmaceutical &amp; fertilizer</v>
          </cell>
          <cell r="C12">
            <v>9.5</v>
          </cell>
          <cell r="E12">
            <v>22.1</v>
          </cell>
          <cell r="F12">
            <v>29.8</v>
          </cell>
          <cell r="I12">
            <v>26.6</v>
          </cell>
          <cell r="K12">
            <v>60.9</v>
          </cell>
          <cell r="L12">
            <v>62.5</v>
          </cell>
          <cell r="O12">
            <v>0</v>
          </cell>
          <cell r="P12">
            <v>0</v>
          </cell>
          <cell r="Q12">
            <v>0</v>
          </cell>
          <cell r="R12">
            <v>0</v>
          </cell>
          <cell r="S12">
            <v>0</v>
          </cell>
          <cell r="T12">
            <v>0</v>
          </cell>
          <cell r="U12">
            <v>0</v>
          </cell>
          <cell r="V12">
            <v>10.8</v>
          </cell>
        </row>
        <row r="13">
          <cell r="B13" t="str">
            <v>Chemical</v>
          </cell>
          <cell r="V13">
            <v>4.5</v>
          </cell>
        </row>
        <row r="14">
          <cell r="B14" t="str">
            <v>Pharmaceutical &amp; fertilizer</v>
          </cell>
          <cell r="V14">
            <v>6.3</v>
          </cell>
        </row>
        <row r="15">
          <cell r="A15">
            <v>6</v>
          </cell>
          <cell r="B15" t="str">
            <v>Petro Chemicals</v>
          </cell>
          <cell r="V15">
            <v>1.7</v>
          </cell>
        </row>
        <row r="16">
          <cell r="A16">
            <v>7</v>
          </cell>
          <cell r="B16" t="str">
            <v>Petroleum Refining</v>
          </cell>
          <cell r="V16">
            <v>0.5</v>
          </cell>
        </row>
        <row r="17">
          <cell r="A17">
            <v>8</v>
          </cell>
          <cell r="B17" t="str">
            <v>Mining &amp; Quarrying Oil &amp; Gas</v>
          </cell>
          <cell r="C17">
            <v>3.6</v>
          </cell>
          <cell r="E17">
            <v>15.2</v>
          </cell>
          <cell r="F17">
            <v>19.8</v>
          </cell>
          <cell r="I17">
            <v>10.4</v>
          </cell>
          <cell r="K17">
            <v>41.9</v>
          </cell>
          <cell r="L17">
            <v>51</v>
          </cell>
          <cell r="O17">
            <v>0</v>
          </cell>
          <cell r="P17">
            <v>0</v>
          </cell>
          <cell r="Q17">
            <v>0</v>
          </cell>
          <cell r="R17">
            <v>0</v>
          </cell>
          <cell r="S17">
            <v>0</v>
          </cell>
          <cell r="T17">
            <v>0</v>
          </cell>
          <cell r="U17">
            <v>0</v>
          </cell>
          <cell r="V17">
            <v>109</v>
          </cell>
        </row>
        <row r="18">
          <cell r="B18" t="str">
            <v>Mining &amp; Quarrying</v>
          </cell>
          <cell r="V18">
            <v>4.1</v>
          </cell>
        </row>
        <row r="19">
          <cell r="B19" t="str">
            <v>Oil &amp; Gas Explorations</v>
          </cell>
          <cell r="V19">
            <v>104.9</v>
          </cell>
        </row>
        <row r="20">
          <cell r="A20">
            <v>9</v>
          </cell>
          <cell r="B20" t="str">
            <v>Cement</v>
          </cell>
          <cell r="C20">
            <v>4.8</v>
          </cell>
          <cell r="E20">
            <v>14.7</v>
          </cell>
          <cell r="F20">
            <v>17.1</v>
          </cell>
          <cell r="I20">
            <v>0.6</v>
          </cell>
          <cell r="K20">
            <v>2.2</v>
          </cell>
          <cell r="L20">
            <v>2.7</v>
          </cell>
          <cell r="V20">
            <v>0.4</v>
          </cell>
        </row>
        <row r="21">
          <cell r="A21">
            <v>10</v>
          </cell>
          <cell r="B21" t="str">
            <v>Metal Products</v>
          </cell>
          <cell r="E21" t="str">
            <v>-</v>
          </cell>
          <cell r="K21">
            <v>1</v>
          </cell>
          <cell r="L21">
            <v>1</v>
          </cell>
          <cell r="V21">
            <v>0.2</v>
          </cell>
        </row>
        <row r="22">
          <cell r="A22">
            <v>11</v>
          </cell>
          <cell r="B22" t="str">
            <v>Electrical Machinery</v>
          </cell>
          <cell r="E22">
            <v>0.9</v>
          </cell>
          <cell r="F22">
            <v>2.6</v>
          </cell>
          <cell r="I22">
            <v>2.9</v>
          </cell>
          <cell r="K22">
            <v>7.1</v>
          </cell>
          <cell r="L22">
            <v>7.9</v>
          </cell>
          <cell r="V22">
            <v>5.1</v>
          </cell>
        </row>
        <row r="23">
          <cell r="A23">
            <v>12</v>
          </cell>
          <cell r="B23" t="str">
            <v>Electronics</v>
          </cell>
          <cell r="E23" t="str">
            <v>-</v>
          </cell>
          <cell r="K23">
            <v>0.8</v>
          </cell>
          <cell r="L23">
            <v>1</v>
          </cell>
          <cell r="O23">
            <v>0</v>
          </cell>
          <cell r="P23">
            <v>0</v>
          </cell>
          <cell r="Q23">
            <v>0</v>
          </cell>
          <cell r="R23">
            <v>0</v>
          </cell>
          <cell r="S23">
            <v>0</v>
          </cell>
          <cell r="T23">
            <v>0</v>
          </cell>
          <cell r="U23">
            <v>0</v>
          </cell>
          <cell r="V23">
            <v>12.7</v>
          </cell>
        </row>
        <row r="24">
          <cell r="B24" t="str">
            <v>Consumer/Household</v>
          </cell>
          <cell r="V24">
            <v>11.6</v>
          </cell>
        </row>
        <row r="25">
          <cell r="B25" t="str">
            <v>Industrial</v>
          </cell>
          <cell r="V25">
            <v>1.1</v>
          </cell>
        </row>
        <row r="26">
          <cell r="A26">
            <v>13</v>
          </cell>
          <cell r="B26" t="str">
            <v>Transportation Equipment (Autompbiles)</v>
          </cell>
          <cell r="E26" t="str">
            <v>-</v>
          </cell>
          <cell r="I26">
            <v>1.1</v>
          </cell>
          <cell r="K26">
            <v>1.1</v>
          </cell>
          <cell r="L26">
            <v>1.1</v>
          </cell>
          <cell r="O26">
            <v>0</v>
          </cell>
          <cell r="P26">
            <v>0</v>
          </cell>
          <cell r="Q26">
            <v>0</v>
          </cell>
          <cell r="R26">
            <v>0</v>
          </cell>
          <cell r="S26">
            <v>0</v>
          </cell>
          <cell r="T26">
            <v>0</v>
          </cell>
          <cell r="U26">
            <v>0</v>
          </cell>
          <cell r="V26">
            <v>0.7</v>
          </cell>
        </row>
        <row r="27">
          <cell r="B27" t="str">
            <v>Motorcycles</v>
          </cell>
          <cell r="V27">
            <v>0.6</v>
          </cell>
        </row>
        <row r="28">
          <cell r="B28" t="str">
            <v>Bus, Trucks, Vans &amp; Trail</v>
          </cell>
          <cell r="V28">
            <v>0.1</v>
          </cell>
        </row>
        <row r="29">
          <cell r="A29">
            <v>14</v>
          </cell>
          <cell r="B29" t="str">
            <v>Power</v>
          </cell>
          <cell r="C29">
            <v>20.3</v>
          </cell>
          <cell r="E29">
            <v>149.1</v>
          </cell>
          <cell r="F29">
            <v>154.3</v>
          </cell>
          <cell r="I29">
            <v>73.9</v>
          </cell>
          <cell r="K29">
            <v>122.1</v>
          </cell>
          <cell r="L29">
            <v>131.8</v>
          </cell>
          <cell r="O29">
            <v>0</v>
          </cell>
          <cell r="P29">
            <v>0</v>
          </cell>
          <cell r="Q29">
            <v>0</v>
          </cell>
          <cell r="R29">
            <v>0</v>
          </cell>
          <cell r="S29">
            <v>0</v>
          </cell>
          <cell r="T29">
            <v>0</v>
          </cell>
          <cell r="U29">
            <v>0</v>
          </cell>
          <cell r="V29">
            <v>31.099999999999998</v>
          </cell>
        </row>
        <row r="30">
          <cell r="B30" t="str">
            <v>Thermal</v>
          </cell>
          <cell r="V30">
            <v>27.9</v>
          </cell>
        </row>
        <row r="31">
          <cell r="B31" t="str">
            <v>Hydel</v>
          </cell>
          <cell r="V31">
            <v>3.2</v>
          </cell>
        </row>
        <row r="32">
          <cell r="A32">
            <v>15</v>
          </cell>
          <cell r="B32" t="str">
            <v>Construction</v>
          </cell>
          <cell r="C32">
            <v>2.6</v>
          </cell>
          <cell r="E32">
            <v>6</v>
          </cell>
          <cell r="F32">
            <v>6.6</v>
          </cell>
          <cell r="I32">
            <v>3.3</v>
          </cell>
          <cell r="K32">
            <v>13.8</v>
          </cell>
          <cell r="L32">
            <v>14.9</v>
          </cell>
          <cell r="V32">
            <v>8.9</v>
          </cell>
        </row>
        <row r="33">
          <cell r="A33">
            <v>16</v>
          </cell>
          <cell r="B33" t="str">
            <v>Trade</v>
          </cell>
          <cell r="E33" t="str">
            <v>-</v>
          </cell>
          <cell r="I33">
            <v>1.1</v>
          </cell>
          <cell r="K33">
            <v>3.3</v>
          </cell>
          <cell r="L33">
            <v>4.4</v>
          </cell>
          <cell r="V33">
            <v>21.2</v>
          </cell>
        </row>
        <row r="34">
          <cell r="A34">
            <v>17</v>
          </cell>
          <cell r="B34" t="str">
            <v>Transportation &amp; Storage</v>
          </cell>
          <cell r="C34">
            <v>0.4</v>
          </cell>
          <cell r="E34">
            <v>5</v>
          </cell>
          <cell r="F34">
            <v>5</v>
          </cell>
          <cell r="I34">
            <v>0.2</v>
          </cell>
          <cell r="K34">
            <v>1.9</v>
          </cell>
          <cell r="L34">
            <v>3</v>
          </cell>
          <cell r="V34">
            <v>13.7</v>
          </cell>
        </row>
        <row r="35">
          <cell r="A35">
            <v>18</v>
          </cell>
          <cell r="B35" t="str">
            <v>Communications</v>
          </cell>
          <cell r="O35">
            <v>0</v>
          </cell>
          <cell r="P35">
            <v>0</v>
          </cell>
          <cell r="Q35">
            <v>0</v>
          </cell>
          <cell r="R35">
            <v>0</v>
          </cell>
          <cell r="S35">
            <v>0</v>
          </cell>
          <cell r="T35">
            <v>0</v>
          </cell>
          <cell r="U35">
            <v>0</v>
          </cell>
          <cell r="V35">
            <v>8.3</v>
          </cell>
        </row>
        <row r="36">
          <cell r="B36" t="str">
            <v>Telecommunications</v>
          </cell>
          <cell r="V36">
            <v>4.2</v>
          </cell>
        </row>
        <row r="37">
          <cell r="B37" t="str">
            <v>Information Technology</v>
          </cell>
          <cell r="O37">
            <v>0</v>
          </cell>
          <cell r="P37">
            <v>0</v>
          </cell>
          <cell r="Q37">
            <v>0</v>
          </cell>
          <cell r="R37">
            <v>0</v>
          </cell>
          <cell r="S37">
            <v>0</v>
          </cell>
          <cell r="T37">
            <v>0</v>
          </cell>
          <cell r="U37">
            <v>0</v>
          </cell>
          <cell r="V37">
            <v>4.1</v>
          </cell>
        </row>
        <row r="38">
          <cell r="B38" t="str">
            <v>Software Development</v>
          </cell>
          <cell r="V38">
            <v>2.1</v>
          </cell>
        </row>
        <row r="39">
          <cell r="B39" t="str">
            <v>Hardware Development</v>
          </cell>
          <cell r="V39">
            <v>0.3</v>
          </cell>
        </row>
        <row r="40">
          <cell r="B40" t="str">
            <v>I.T. Service</v>
          </cell>
          <cell r="V40">
            <v>1.7</v>
          </cell>
        </row>
        <row r="41">
          <cell r="A41">
            <v>19</v>
          </cell>
          <cell r="B41" t="str">
            <v>Financial Business</v>
          </cell>
          <cell r="C41">
            <v>10.5</v>
          </cell>
          <cell r="E41">
            <v>22</v>
          </cell>
          <cell r="F41">
            <v>27</v>
          </cell>
          <cell r="I41">
            <v>7</v>
          </cell>
          <cell r="K41">
            <v>14.2</v>
          </cell>
          <cell r="L41">
            <v>15.5</v>
          </cell>
          <cell r="V41">
            <v>12.7</v>
          </cell>
        </row>
        <row r="42">
          <cell r="A42">
            <v>20</v>
          </cell>
          <cell r="B42" t="str">
            <v>Social Services</v>
          </cell>
          <cell r="V42">
            <v>2</v>
          </cell>
        </row>
        <row r="43">
          <cell r="A43">
            <v>21</v>
          </cell>
          <cell r="B43" t="str">
            <v>Personal Services</v>
          </cell>
          <cell r="V43">
            <v>5.6</v>
          </cell>
        </row>
        <row r="44">
          <cell r="A44">
            <v>19</v>
          </cell>
          <cell r="B44" t="str">
            <v>Others</v>
          </cell>
          <cell r="C44">
            <v>17.3</v>
          </cell>
          <cell r="E44">
            <v>50.2</v>
          </cell>
          <cell r="F44">
            <v>58.8</v>
          </cell>
          <cell r="I44">
            <v>13.5</v>
          </cell>
          <cell r="K44">
            <v>35.2</v>
          </cell>
          <cell r="L44">
            <v>39</v>
          </cell>
          <cell r="O44">
            <v>0</v>
          </cell>
          <cell r="P44">
            <v>0</v>
          </cell>
          <cell r="Q44">
            <v>0</v>
          </cell>
          <cell r="R44">
            <v>0</v>
          </cell>
          <cell r="S44">
            <v>0</v>
          </cell>
          <cell r="T44">
            <v>0</v>
          </cell>
          <cell r="U44">
            <v>0</v>
          </cell>
          <cell r="V44">
            <v>9.400000000000034</v>
          </cell>
        </row>
        <row r="45">
          <cell r="B45" t="str">
            <v>TOTAL</v>
          </cell>
          <cell r="C45">
            <v>51.099999999999994</v>
          </cell>
          <cell r="E45">
            <v>232.3</v>
          </cell>
          <cell r="F45">
            <v>251.7</v>
          </cell>
          <cell r="H45">
            <v>0</v>
          </cell>
          <cell r="I45">
            <v>99</v>
          </cell>
          <cell r="K45">
            <v>190.5</v>
          </cell>
          <cell r="L45">
            <v>208.60000000000002</v>
          </cell>
          <cell r="V45">
            <v>254.5</v>
          </cell>
        </row>
        <row r="50">
          <cell r="B50" t="str">
            <v>Tourism</v>
          </cell>
          <cell r="C50">
            <v>0.6</v>
          </cell>
          <cell r="E50">
            <v>1.7</v>
          </cell>
          <cell r="F50">
            <v>1.7</v>
          </cell>
          <cell r="I50">
            <v>5.7</v>
          </cell>
          <cell r="K50">
            <v>5.7</v>
          </cell>
          <cell r="L50">
            <v>5.7</v>
          </cell>
        </row>
        <row r="51">
          <cell r="B51" t="str">
            <v>Petro-chemicals &amp; Petroleum refining</v>
          </cell>
          <cell r="E51" t="str">
            <v>-</v>
          </cell>
          <cell r="I51">
            <v>0.1</v>
          </cell>
          <cell r="K51">
            <v>0.1</v>
          </cell>
          <cell r="L51">
            <v>0.1</v>
          </cell>
          <cell r="V51">
            <v>2.2</v>
          </cell>
        </row>
        <row r="52">
          <cell r="B52" t="str">
            <v>Paper &amp; Pulp</v>
          </cell>
          <cell r="E52" t="str">
            <v>-</v>
          </cell>
          <cell r="K52">
            <v>0.4</v>
          </cell>
          <cell r="L52">
            <v>0.4</v>
          </cell>
        </row>
        <row r="53">
          <cell r="B53" t="str">
            <v>Sugar</v>
          </cell>
          <cell r="E53">
            <v>1.2</v>
          </cell>
          <cell r="F53">
            <v>1.2</v>
          </cell>
          <cell r="K53" t="str">
            <v>-</v>
          </cell>
        </row>
      </sheetData>
      <sheetData sheetId="8">
        <row r="1">
          <cell r="AO1" t="str">
            <v>Table:</v>
          </cell>
        </row>
        <row r="2">
          <cell r="A2" t="str">
            <v>NET INFLOW OF FOREIGN PRIVATE INVESTMENT</v>
          </cell>
        </row>
        <row r="5">
          <cell r="AO5" t="str">
            <v>(MILLION U.S. $)</v>
          </cell>
        </row>
        <row r="6">
          <cell r="B6" t="str">
            <v>1986-87</v>
          </cell>
          <cell r="E6" t="str">
            <v>1987-88</v>
          </cell>
          <cell r="H6" t="str">
            <v>1988-89</v>
          </cell>
          <cell r="K6" t="str">
            <v>1989-90</v>
          </cell>
          <cell r="O6" t="str">
            <v>1990-91</v>
          </cell>
          <cell r="R6" t="str">
            <v>1991-92</v>
          </cell>
          <cell r="U6" t="str">
            <v>1992-93</v>
          </cell>
          <cell r="X6" t="str">
            <v>1993-94</v>
          </cell>
          <cell r="Z6" t="str">
            <v>1994-95 @</v>
          </cell>
          <cell r="AC6" t="str">
            <v>1995-96 </v>
          </cell>
          <cell r="AG6" t="str">
            <v>1996-97 </v>
          </cell>
          <cell r="AJ6" t="str">
            <v>1997-98</v>
          </cell>
          <cell r="AM6" t="str">
            <v>1998-99</v>
          </cell>
        </row>
        <row r="7">
          <cell r="A7" t="str">
            <v>COUNTRY</v>
          </cell>
          <cell r="B7" t="str">
            <v>Direct</v>
          </cell>
          <cell r="C7" t="str">
            <v>Portfolio</v>
          </cell>
          <cell r="D7" t="str">
            <v>Total</v>
          </cell>
          <cell r="E7" t="str">
            <v>Direct</v>
          </cell>
          <cell r="F7" t="str">
            <v>Portfolio</v>
          </cell>
          <cell r="G7" t="str">
            <v>Total</v>
          </cell>
          <cell r="H7" t="str">
            <v>Direct</v>
          </cell>
          <cell r="I7" t="str">
            <v>Portfolio</v>
          </cell>
          <cell r="J7" t="str">
            <v>Total</v>
          </cell>
          <cell r="K7" t="str">
            <v>Direct</v>
          </cell>
          <cell r="L7" t="str">
            <v>Portfolio</v>
          </cell>
          <cell r="M7" t="str">
            <v>Total</v>
          </cell>
          <cell r="N7" t="str">
            <v>Direct</v>
          </cell>
          <cell r="O7" t="str">
            <v>Portfolio</v>
          </cell>
          <cell r="P7" t="str">
            <v>Total</v>
          </cell>
          <cell r="Q7" t="str">
            <v>Direct</v>
          </cell>
          <cell r="R7" t="str">
            <v>Portfolio</v>
          </cell>
          <cell r="S7" t="str">
            <v>Total</v>
          </cell>
          <cell r="T7" t="str">
            <v>Direct</v>
          </cell>
          <cell r="U7" t="str">
            <v>Portfolio</v>
          </cell>
          <cell r="V7" t="str">
            <v>Total</v>
          </cell>
          <cell r="W7" t="str">
            <v>Direct</v>
          </cell>
          <cell r="X7" t="str">
            <v>Portfolio</v>
          </cell>
          <cell r="Y7" t="str">
            <v>Total</v>
          </cell>
          <cell r="Z7" t="str">
            <v>Direct</v>
          </cell>
          <cell r="AA7" t="str">
            <v>Portfolio</v>
          </cell>
          <cell r="AB7" t="str">
            <v>Total</v>
          </cell>
          <cell r="AC7" t="str">
            <v>Direct</v>
          </cell>
          <cell r="AE7" t="str">
            <v>Portfolio</v>
          </cell>
          <cell r="AF7" t="str">
            <v>Total</v>
          </cell>
          <cell r="AG7" t="str">
            <v>Direct</v>
          </cell>
          <cell r="AH7" t="str">
            <v>Portfolio</v>
          </cell>
          <cell r="AI7" t="str">
            <v>Total</v>
          </cell>
          <cell r="AJ7" t="str">
            <v>Direct</v>
          </cell>
          <cell r="AK7" t="str">
            <v>Portfolio</v>
          </cell>
          <cell r="AL7" t="str">
            <v>Total</v>
          </cell>
          <cell r="AM7" t="str">
            <v>Direct</v>
          </cell>
          <cell r="AN7" t="str">
            <v>Portfolio</v>
          </cell>
          <cell r="AO7" t="str">
            <v>Total</v>
          </cell>
        </row>
        <row r="8">
          <cell r="A8" t="str">
            <v>U.S.A.</v>
          </cell>
          <cell r="B8">
            <v>42.9</v>
          </cell>
          <cell r="C8">
            <v>-0.7</v>
          </cell>
          <cell r="D8">
            <v>42.199999999999996</v>
          </cell>
          <cell r="E8">
            <v>45.8</v>
          </cell>
          <cell r="F8">
            <v>1</v>
          </cell>
          <cell r="G8">
            <v>46.8</v>
          </cell>
          <cell r="H8">
            <v>94.4</v>
          </cell>
          <cell r="I8">
            <v>1.7</v>
          </cell>
          <cell r="J8">
            <v>96.10000000000001</v>
          </cell>
          <cell r="K8">
            <v>93.9</v>
          </cell>
          <cell r="L8">
            <v>-2</v>
          </cell>
          <cell r="M8">
            <v>91.9</v>
          </cell>
          <cell r="N8">
            <v>130</v>
          </cell>
          <cell r="O8">
            <v>5</v>
          </cell>
          <cell r="P8">
            <v>135</v>
          </cell>
          <cell r="Q8">
            <v>213.4</v>
          </cell>
          <cell r="R8">
            <v>50.9</v>
          </cell>
          <cell r="S8">
            <v>264.3</v>
          </cell>
          <cell r="T8">
            <v>136.9</v>
          </cell>
          <cell r="U8">
            <v>25.7</v>
          </cell>
          <cell r="V8">
            <v>162.6</v>
          </cell>
          <cell r="W8">
            <v>114.5</v>
          </cell>
          <cell r="X8">
            <v>34</v>
          </cell>
          <cell r="Y8">
            <v>148.5</v>
          </cell>
          <cell r="Z8">
            <v>176.4</v>
          </cell>
          <cell r="AA8">
            <v>370.2</v>
          </cell>
          <cell r="AB8">
            <v>546.6</v>
          </cell>
          <cell r="AC8">
            <v>319.8</v>
          </cell>
          <cell r="AE8">
            <v>35.9</v>
          </cell>
          <cell r="AF8">
            <v>355.7</v>
          </cell>
          <cell r="AG8">
            <v>246.2</v>
          </cell>
          <cell r="AH8">
            <v>111.3</v>
          </cell>
          <cell r="AI8">
            <v>357.5</v>
          </cell>
          <cell r="AJ8">
            <v>256.6</v>
          </cell>
          <cell r="AK8">
            <v>64.2</v>
          </cell>
          <cell r="AL8">
            <v>320.8</v>
          </cell>
          <cell r="AM8">
            <v>163.9</v>
          </cell>
          <cell r="AN8">
            <v>11.4</v>
          </cell>
          <cell r="AO8">
            <v>175.3</v>
          </cell>
        </row>
        <row r="9">
          <cell r="A9" t="str">
            <v>U.K.</v>
          </cell>
          <cell r="B9">
            <v>5.1</v>
          </cell>
          <cell r="C9">
            <v>-4</v>
          </cell>
          <cell r="D9">
            <v>1.0999999999999996</v>
          </cell>
          <cell r="E9">
            <v>25.5</v>
          </cell>
          <cell r="F9">
            <v>1.1</v>
          </cell>
          <cell r="G9">
            <v>26.6</v>
          </cell>
          <cell r="H9">
            <v>22.6</v>
          </cell>
          <cell r="I9">
            <v>4.4</v>
          </cell>
          <cell r="J9">
            <v>27</v>
          </cell>
          <cell r="K9">
            <v>22.8</v>
          </cell>
          <cell r="L9">
            <v>-0.2</v>
          </cell>
          <cell r="M9">
            <v>22.6</v>
          </cell>
          <cell r="N9">
            <v>33.8</v>
          </cell>
          <cell r="O9">
            <v>-0.3</v>
          </cell>
          <cell r="P9">
            <v>33.5</v>
          </cell>
          <cell r="Q9">
            <v>20.8</v>
          </cell>
          <cell r="R9">
            <v>-1.2</v>
          </cell>
          <cell r="S9">
            <v>19.6</v>
          </cell>
          <cell r="T9">
            <v>25.7</v>
          </cell>
          <cell r="U9">
            <v>19.7</v>
          </cell>
          <cell r="V9">
            <v>45.4</v>
          </cell>
          <cell r="W9">
            <v>32</v>
          </cell>
          <cell r="X9">
            <v>50</v>
          </cell>
          <cell r="Y9">
            <v>82</v>
          </cell>
          <cell r="Z9">
            <v>38.7</v>
          </cell>
          <cell r="AA9">
            <v>243.9</v>
          </cell>
          <cell r="AB9">
            <v>282.6</v>
          </cell>
          <cell r="AC9">
            <v>331.7</v>
          </cell>
          <cell r="AD9" t="str">
            <v>#</v>
          </cell>
          <cell r="AE9">
            <v>68.1</v>
          </cell>
          <cell r="AF9">
            <v>399.79999999999995</v>
          </cell>
          <cell r="AG9">
            <v>240.1</v>
          </cell>
          <cell r="AH9">
            <v>77.9</v>
          </cell>
          <cell r="AI9">
            <v>318</v>
          </cell>
          <cell r="AJ9">
            <v>135.3</v>
          </cell>
          <cell r="AK9">
            <v>-106.2</v>
          </cell>
          <cell r="AL9">
            <v>29.10000000000001</v>
          </cell>
          <cell r="AM9">
            <v>81.6</v>
          </cell>
          <cell r="AN9">
            <v>-30.5</v>
          </cell>
          <cell r="AO9">
            <v>51.1</v>
          </cell>
        </row>
        <row r="10">
          <cell r="A10" t="str">
            <v>U.A.E.</v>
          </cell>
          <cell r="B10">
            <v>25.6</v>
          </cell>
          <cell r="C10">
            <v>1.6</v>
          </cell>
          <cell r="D10">
            <v>27.200000000000003</v>
          </cell>
          <cell r="E10">
            <v>24.4</v>
          </cell>
          <cell r="F10">
            <v>3.4</v>
          </cell>
          <cell r="G10">
            <v>27.799999999999997</v>
          </cell>
          <cell r="H10">
            <v>12.9</v>
          </cell>
          <cell r="I10">
            <v>0.9</v>
          </cell>
          <cell r="J10">
            <v>13.8</v>
          </cell>
          <cell r="K10">
            <v>15.9</v>
          </cell>
          <cell r="L10">
            <v>-2.8</v>
          </cell>
          <cell r="M10">
            <v>13.100000000000001</v>
          </cell>
          <cell r="N10">
            <v>9</v>
          </cell>
          <cell r="O10">
            <v>1.6</v>
          </cell>
          <cell r="P10">
            <v>10.6</v>
          </cell>
          <cell r="Q10">
            <v>10.5</v>
          </cell>
          <cell r="R10">
            <v>47.6</v>
          </cell>
          <cell r="S10">
            <v>58.1</v>
          </cell>
          <cell r="T10">
            <v>9.5</v>
          </cell>
          <cell r="U10">
            <v>0.9</v>
          </cell>
          <cell r="V10">
            <v>10.4</v>
          </cell>
          <cell r="W10">
            <v>7.5</v>
          </cell>
          <cell r="X10">
            <v>2.6</v>
          </cell>
          <cell r="Y10">
            <v>10.1</v>
          </cell>
          <cell r="Z10">
            <v>46.8</v>
          </cell>
          <cell r="AA10">
            <v>34.9</v>
          </cell>
          <cell r="AB10">
            <v>81.69999999999999</v>
          </cell>
          <cell r="AC10">
            <v>52.8</v>
          </cell>
          <cell r="AE10">
            <v>-22.3</v>
          </cell>
          <cell r="AF10">
            <v>30.499999999999996</v>
          </cell>
          <cell r="AG10">
            <v>54.9</v>
          </cell>
          <cell r="AH10">
            <v>-5.2</v>
          </cell>
          <cell r="AI10">
            <v>49.699999999999996</v>
          </cell>
          <cell r="AJ10">
            <v>19.2</v>
          </cell>
          <cell r="AK10">
            <v>22.1</v>
          </cell>
          <cell r="AL10">
            <v>41.3</v>
          </cell>
          <cell r="AM10">
            <v>6.9</v>
          </cell>
          <cell r="AN10">
            <v>25.4</v>
          </cell>
          <cell r="AO10">
            <v>32.3</v>
          </cell>
        </row>
        <row r="11">
          <cell r="A11" t="str">
            <v>Germany</v>
          </cell>
          <cell r="B11">
            <v>5.4</v>
          </cell>
          <cell r="C11">
            <v>0.3</v>
          </cell>
          <cell r="D11">
            <v>5.7</v>
          </cell>
          <cell r="E11">
            <v>18.3</v>
          </cell>
          <cell r="F11">
            <v>0.3</v>
          </cell>
          <cell r="G11">
            <v>18.6</v>
          </cell>
          <cell r="H11">
            <v>10</v>
          </cell>
          <cell r="I11">
            <v>1.6</v>
          </cell>
          <cell r="J11">
            <v>11.6</v>
          </cell>
          <cell r="K11">
            <v>11.2</v>
          </cell>
          <cell r="L11" t="str">
            <v> ..</v>
          </cell>
          <cell r="M11">
            <v>11.2</v>
          </cell>
          <cell r="N11">
            <v>12.5</v>
          </cell>
          <cell r="O11">
            <v>2.3</v>
          </cell>
          <cell r="P11">
            <v>14.8</v>
          </cell>
          <cell r="Q11">
            <v>21.4</v>
          </cell>
          <cell r="R11">
            <v>0.5</v>
          </cell>
          <cell r="S11">
            <v>21.9</v>
          </cell>
          <cell r="T11">
            <v>36.2</v>
          </cell>
          <cell r="U11" t="str">
            <v>-</v>
          </cell>
          <cell r="V11">
            <v>36.2</v>
          </cell>
          <cell r="W11">
            <v>9.1</v>
          </cell>
          <cell r="X11">
            <v>3.3</v>
          </cell>
          <cell r="Y11">
            <v>12.399999999999999</v>
          </cell>
          <cell r="Z11">
            <v>17.6</v>
          </cell>
          <cell r="AA11">
            <v>11.2</v>
          </cell>
          <cell r="AB11">
            <v>28.8</v>
          </cell>
          <cell r="AC11">
            <v>26</v>
          </cell>
          <cell r="AE11">
            <v>3.3</v>
          </cell>
          <cell r="AF11">
            <v>29.3</v>
          </cell>
          <cell r="AG11">
            <v>17.6</v>
          </cell>
          <cell r="AH11">
            <v>19.7</v>
          </cell>
          <cell r="AI11">
            <v>37.3</v>
          </cell>
          <cell r="AJ11">
            <v>24</v>
          </cell>
          <cell r="AK11">
            <v>0.3</v>
          </cell>
          <cell r="AL11">
            <v>24.3</v>
          </cell>
          <cell r="AM11">
            <v>19.3</v>
          </cell>
          <cell r="AN11">
            <v>0</v>
          </cell>
          <cell r="AO11">
            <v>19.3</v>
          </cell>
        </row>
        <row r="12">
          <cell r="A12" t="str">
            <v>France</v>
          </cell>
          <cell r="B12">
            <v>1.5</v>
          </cell>
          <cell r="C12" t="str">
            <v> -</v>
          </cell>
          <cell r="D12">
            <v>1.5</v>
          </cell>
          <cell r="E12">
            <v>5</v>
          </cell>
          <cell r="F12" t="str">
            <v> -</v>
          </cell>
          <cell r="G12">
            <v>5</v>
          </cell>
          <cell r="H12">
            <v>7.7</v>
          </cell>
          <cell r="I12">
            <v>-0.3</v>
          </cell>
          <cell r="J12">
            <v>7.4</v>
          </cell>
          <cell r="K12">
            <v>6</v>
          </cell>
          <cell r="L12" t="str">
            <v> ..</v>
          </cell>
          <cell r="M12">
            <v>6</v>
          </cell>
          <cell r="N12">
            <v>7.1</v>
          </cell>
          <cell r="O12" t="str">
            <v> ..</v>
          </cell>
          <cell r="P12">
            <v>7.1</v>
          </cell>
          <cell r="Q12">
            <v>8.5</v>
          </cell>
          <cell r="R12" t="str">
            <v> -</v>
          </cell>
          <cell r="S12">
            <v>8.5</v>
          </cell>
          <cell r="T12">
            <v>5.7</v>
          </cell>
          <cell r="U12" t="str">
            <v>-</v>
          </cell>
          <cell r="V12">
            <v>5.7</v>
          </cell>
          <cell r="W12">
            <v>11.1</v>
          </cell>
          <cell r="X12" t="str">
            <v> -</v>
          </cell>
          <cell r="Y12">
            <v>11.1</v>
          </cell>
          <cell r="Z12">
            <v>13.5</v>
          </cell>
          <cell r="AA12">
            <v>37.1</v>
          </cell>
          <cell r="AB12">
            <v>50.6</v>
          </cell>
          <cell r="AC12">
            <v>14</v>
          </cell>
          <cell r="AE12" t="str">
            <v>..</v>
          </cell>
          <cell r="AF12">
            <v>14</v>
          </cell>
          <cell r="AG12">
            <v>10.2</v>
          </cell>
          <cell r="AH12" t="str">
            <v>..</v>
          </cell>
          <cell r="AI12">
            <v>10.2</v>
          </cell>
          <cell r="AJ12">
            <v>4.9</v>
          </cell>
          <cell r="AK12">
            <v>0.4</v>
          </cell>
          <cell r="AL12">
            <v>5.300000000000001</v>
          </cell>
          <cell r="AM12">
            <v>7</v>
          </cell>
          <cell r="AN12">
            <v>0.2</v>
          </cell>
          <cell r="AO12">
            <v>7.2</v>
          </cell>
        </row>
        <row r="13">
          <cell r="A13" t="str">
            <v>Hong Kong</v>
          </cell>
          <cell r="B13">
            <v>6.7</v>
          </cell>
          <cell r="C13">
            <v>0.1</v>
          </cell>
          <cell r="D13">
            <v>6.8</v>
          </cell>
          <cell r="E13">
            <v>5.5</v>
          </cell>
          <cell r="F13" t="str">
            <v> -</v>
          </cell>
          <cell r="G13">
            <v>5.5</v>
          </cell>
          <cell r="H13">
            <v>6.3</v>
          </cell>
          <cell r="I13" t="str">
            <v>..</v>
          </cell>
          <cell r="J13">
            <v>6.3</v>
          </cell>
          <cell r="K13">
            <v>0.9</v>
          </cell>
          <cell r="L13" t="str">
            <v> ..</v>
          </cell>
          <cell r="M13">
            <v>0.9</v>
          </cell>
          <cell r="N13">
            <v>3.3</v>
          </cell>
          <cell r="O13">
            <v>0.1</v>
          </cell>
          <cell r="P13">
            <v>3.4</v>
          </cell>
          <cell r="Q13" t="str">
            <v> ..</v>
          </cell>
          <cell r="R13">
            <v>83.7</v>
          </cell>
          <cell r="S13">
            <v>83.7</v>
          </cell>
          <cell r="T13">
            <v>12.4</v>
          </cell>
          <cell r="U13">
            <v>48.8</v>
          </cell>
          <cell r="V13">
            <v>61.199999999999996</v>
          </cell>
          <cell r="W13">
            <v>1.2</v>
          </cell>
          <cell r="X13">
            <v>-19.2</v>
          </cell>
          <cell r="Y13">
            <v>-18</v>
          </cell>
          <cell r="Z13">
            <v>2.2</v>
          </cell>
          <cell r="AA13">
            <v>173.1</v>
          </cell>
          <cell r="AB13">
            <v>175.29999999999998</v>
          </cell>
          <cell r="AC13">
            <v>33.9</v>
          </cell>
          <cell r="AE13">
            <v>-4.3</v>
          </cell>
          <cell r="AF13">
            <v>29.599999999999998</v>
          </cell>
          <cell r="AG13">
            <v>7.5</v>
          </cell>
          <cell r="AH13">
            <v>-20.6</v>
          </cell>
          <cell r="AI13">
            <v>-13.100000000000001</v>
          </cell>
          <cell r="AJ13">
            <v>2.1</v>
          </cell>
          <cell r="AK13">
            <v>229.6</v>
          </cell>
          <cell r="AL13">
            <v>231.7</v>
          </cell>
          <cell r="AM13">
            <v>1</v>
          </cell>
          <cell r="AN13">
            <v>7.3</v>
          </cell>
          <cell r="AO13">
            <v>8.3</v>
          </cell>
        </row>
        <row r="14">
          <cell r="A14" t="str">
            <v>Italy</v>
          </cell>
          <cell r="B14">
            <v>0.4</v>
          </cell>
          <cell r="C14" t="str">
            <v> -</v>
          </cell>
          <cell r="D14">
            <v>0.4</v>
          </cell>
          <cell r="E14">
            <v>1.1</v>
          </cell>
          <cell r="F14" t="str">
            <v> -</v>
          </cell>
          <cell r="G14">
            <v>1.1</v>
          </cell>
          <cell r="H14">
            <v>1.2</v>
          </cell>
          <cell r="I14" t="str">
            <v>..</v>
          </cell>
          <cell r="J14">
            <v>1.2</v>
          </cell>
          <cell r="K14">
            <v>3.8</v>
          </cell>
          <cell r="L14" t="str">
            <v> -</v>
          </cell>
          <cell r="M14">
            <v>3.8</v>
          </cell>
          <cell r="N14">
            <v>2.9</v>
          </cell>
          <cell r="O14" t="str">
            <v> -</v>
          </cell>
          <cell r="P14">
            <v>2.9</v>
          </cell>
          <cell r="Q14">
            <v>2</v>
          </cell>
          <cell r="R14">
            <v>0.3</v>
          </cell>
          <cell r="S14">
            <v>2.3</v>
          </cell>
          <cell r="T14">
            <v>0.6</v>
          </cell>
          <cell r="U14" t="str">
            <v> -</v>
          </cell>
          <cell r="V14">
            <v>0.6</v>
          </cell>
          <cell r="W14">
            <v>0.3</v>
          </cell>
          <cell r="X14" t="str">
            <v> -</v>
          </cell>
          <cell r="Y14">
            <v>0.3</v>
          </cell>
          <cell r="Z14">
            <v>0.3</v>
          </cell>
          <cell r="AA14">
            <v>8.7</v>
          </cell>
          <cell r="AB14">
            <v>9</v>
          </cell>
          <cell r="AC14">
            <v>0.5</v>
          </cell>
          <cell r="AE14">
            <v>0</v>
          </cell>
          <cell r="AF14">
            <v>0.5</v>
          </cell>
          <cell r="AG14">
            <v>1.8</v>
          </cell>
          <cell r="AH14" t="str">
            <v>..</v>
          </cell>
          <cell r="AI14">
            <v>1.8</v>
          </cell>
          <cell r="AJ14">
            <v>0.9</v>
          </cell>
          <cell r="AK14">
            <v>0.1</v>
          </cell>
          <cell r="AL14">
            <v>1</v>
          </cell>
          <cell r="AM14">
            <v>0.2</v>
          </cell>
          <cell r="AN14">
            <v>0.5</v>
          </cell>
          <cell r="AO14">
            <v>0.7</v>
          </cell>
        </row>
        <row r="15">
          <cell r="A15" t="str">
            <v>Japan</v>
          </cell>
          <cell r="B15">
            <v>9.4</v>
          </cell>
          <cell r="C15">
            <v>20.3</v>
          </cell>
          <cell r="D15">
            <v>29.700000000000003</v>
          </cell>
          <cell r="E15">
            <v>13.6</v>
          </cell>
          <cell r="F15">
            <v>2.8</v>
          </cell>
          <cell r="G15">
            <v>16.4</v>
          </cell>
          <cell r="H15">
            <v>16.7</v>
          </cell>
          <cell r="I15">
            <v>-4.9</v>
          </cell>
          <cell r="J15">
            <v>11.799999999999999</v>
          </cell>
          <cell r="K15">
            <v>16.1</v>
          </cell>
          <cell r="L15">
            <v>-4.2</v>
          </cell>
          <cell r="M15">
            <v>11.900000000000002</v>
          </cell>
          <cell r="N15">
            <v>26.2</v>
          </cell>
          <cell r="O15">
            <v>-5.3</v>
          </cell>
          <cell r="P15">
            <v>20.9</v>
          </cell>
          <cell r="Q15">
            <v>17.7</v>
          </cell>
          <cell r="R15" t="str">
            <v> ..</v>
          </cell>
          <cell r="S15">
            <v>17.7</v>
          </cell>
          <cell r="T15">
            <v>22</v>
          </cell>
          <cell r="U15">
            <v>6.3</v>
          </cell>
          <cell r="V15">
            <v>28.3</v>
          </cell>
          <cell r="W15">
            <v>29.7</v>
          </cell>
          <cell r="X15">
            <v>0.8</v>
          </cell>
          <cell r="Y15">
            <v>30.5</v>
          </cell>
          <cell r="Z15">
            <v>16.3</v>
          </cell>
          <cell r="AA15">
            <v>4.6</v>
          </cell>
          <cell r="AB15">
            <v>20.9</v>
          </cell>
          <cell r="AC15">
            <v>82.1</v>
          </cell>
          <cell r="AE15">
            <v>13.3</v>
          </cell>
          <cell r="AF15">
            <v>95.39999999999999</v>
          </cell>
          <cell r="AG15">
            <v>36.6</v>
          </cell>
          <cell r="AH15">
            <v>6.9</v>
          </cell>
          <cell r="AI15">
            <v>43.5</v>
          </cell>
          <cell r="AJ15">
            <v>17.8</v>
          </cell>
          <cell r="AK15">
            <v>-1.2</v>
          </cell>
          <cell r="AL15">
            <v>16.6</v>
          </cell>
          <cell r="AM15">
            <v>57.4</v>
          </cell>
          <cell r="AN15">
            <v>0</v>
          </cell>
          <cell r="AO15">
            <v>57.4</v>
          </cell>
        </row>
        <row r="16">
          <cell r="A16" t="str">
            <v>Saudi Arabia</v>
          </cell>
          <cell r="B16">
            <v>1</v>
          </cell>
          <cell r="C16">
            <v>2</v>
          </cell>
          <cell r="D16">
            <v>3</v>
          </cell>
          <cell r="E16">
            <v>0.9</v>
          </cell>
          <cell r="F16">
            <v>1.1</v>
          </cell>
          <cell r="G16">
            <v>2</v>
          </cell>
          <cell r="H16">
            <v>0.5</v>
          </cell>
          <cell r="I16">
            <v>1</v>
          </cell>
          <cell r="J16">
            <v>1.5</v>
          </cell>
          <cell r="K16">
            <v>1.1</v>
          </cell>
          <cell r="L16">
            <v>0.6</v>
          </cell>
          <cell r="M16">
            <v>1.7000000000000002</v>
          </cell>
          <cell r="N16">
            <v>0.9</v>
          </cell>
          <cell r="O16">
            <v>-0.2</v>
          </cell>
          <cell r="P16">
            <v>0.7</v>
          </cell>
          <cell r="Q16">
            <v>0.1</v>
          </cell>
          <cell r="R16">
            <v>1.1</v>
          </cell>
          <cell r="S16">
            <v>1.2000000000000002</v>
          </cell>
          <cell r="T16">
            <v>8.2</v>
          </cell>
          <cell r="U16">
            <v>0.4</v>
          </cell>
          <cell r="V16">
            <v>8.6</v>
          </cell>
          <cell r="W16">
            <v>1.9</v>
          </cell>
          <cell r="X16" t="str">
            <v> ..</v>
          </cell>
          <cell r="Y16">
            <v>1.9</v>
          </cell>
          <cell r="Z16">
            <v>0.9</v>
          </cell>
          <cell r="AA16">
            <v>1.2</v>
          </cell>
          <cell r="AB16">
            <v>2.1</v>
          </cell>
          <cell r="AC16">
            <v>26.9</v>
          </cell>
          <cell r="AD16" t="str">
            <v>$</v>
          </cell>
          <cell r="AE16">
            <v>-1.1</v>
          </cell>
          <cell r="AF16">
            <v>25.799999999999997</v>
          </cell>
          <cell r="AG16">
            <v>-17</v>
          </cell>
          <cell r="AH16" t="str">
            <v>..</v>
          </cell>
          <cell r="AI16">
            <v>-17</v>
          </cell>
          <cell r="AJ16">
            <v>1.2</v>
          </cell>
          <cell r="AK16">
            <v>1.3</v>
          </cell>
          <cell r="AL16">
            <v>2.5</v>
          </cell>
          <cell r="AM16">
            <v>1.1</v>
          </cell>
          <cell r="AN16">
            <v>0</v>
          </cell>
          <cell r="AO16">
            <v>1.1</v>
          </cell>
        </row>
        <row r="17">
          <cell r="A17" t="str">
            <v>Canada</v>
          </cell>
          <cell r="B17">
            <v>0.8</v>
          </cell>
          <cell r="C17">
            <v>1</v>
          </cell>
          <cell r="D17">
            <v>1.8</v>
          </cell>
          <cell r="E17">
            <v>1</v>
          </cell>
          <cell r="F17" t="str">
            <v> -</v>
          </cell>
          <cell r="G17">
            <v>1</v>
          </cell>
          <cell r="H17">
            <v>0.9</v>
          </cell>
          <cell r="I17" t="str">
            <v>..</v>
          </cell>
          <cell r="J17">
            <v>0.9</v>
          </cell>
          <cell r="K17">
            <v>0.9</v>
          </cell>
          <cell r="L17">
            <v>0.1</v>
          </cell>
          <cell r="M17">
            <v>1</v>
          </cell>
          <cell r="N17">
            <v>1.9</v>
          </cell>
          <cell r="O17">
            <v>0.2</v>
          </cell>
          <cell r="P17">
            <v>2.1</v>
          </cell>
          <cell r="Q17">
            <v>3</v>
          </cell>
          <cell r="R17" t="str">
            <v> ..</v>
          </cell>
          <cell r="S17">
            <v>3</v>
          </cell>
          <cell r="T17">
            <v>0.3</v>
          </cell>
          <cell r="U17">
            <v>4</v>
          </cell>
          <cell r="V17">
            <v>4.3</v>
          </cell>
          <cell r="W17">
            <v>1.2</v>
          </cell>
          <cell r="X17">
            <v>8.8</v>
          </cell>
          <cell r="Y17">
            <v>10</v>
          </cell>
          <cell r="Z17">
            <v>0.4</v>
          </cell>
          <cell r="AA17">
            <v>-17.2</v>
          </cell>
          <cell r="AB17">
            <v>-16.8</v>
          </cell>
          <cell r="AC17">
            <v>0.8</v>
          </cell>
          <cell r="AE17">
            <v>0</v>
          </cell>
          <cell r="AF17">
            <v>0.8</v>
          </cell>
          <cell r="AG17">
            <v>1.7</v>
          </cell>
          <cell r="AH17">
            <v>0.8</v>
          </cell>
          <cell r="AI17">
            <v>2.5</v>
          </cell>
          <cell r="AJ17">
            <v>0.5</v>
          </cell>
          <cell r="AK17" t="str">
            <v>..</v>
          </cell>
          <cell r="AL17">
            <v>0.5</v>
          </cell>
          <cell r="AM17">
            <v>0.3</v>
          </cell>
          <cell r="AN17">
            <v>0</v>
          </cell>
          <cell r="AO17">
            <v>0.3</v>
          </cell>
        </row>
        <row r="18">
          <cell r="A18" t="str">
            <v>Netherlands</v>
          </cell>
          <cell r="B18">
            <v>0.6</v>
          </cell>
          <cell r="C18" t="str">
            <v> -</v>
          </cell>
          <cell r="D18">
            <v>0.6</v>
          </cell>
          <cell r="E18">
            <v>0.4</v>
          </cell>
          <cell r="F18">
            <v>0.5</v>
          </cell>
          <cell r="G18">
            <v>0.9</v>
          </cell>
          <cell r="H18">
            <v>1.7</v>
          </cell>
          <cell r="I18" t="str">
            <v>..</v>
          </cell>
          <cell r="J18">
            <v>1.7</v>
          </cell>
          <cell r="K18">
            <v>5.3</v>
          </cell>
          <cell r="L18">
            <v>0.7</v>
          </cell>
          <cell r="M18">
            <v>6</v>
          </cell>
          <cell r="N18">
            <v>2.3</v>
          </cell>
          <cell r="O18" t="str">
            <v> ..</v>
          </cell>
          <cell r="P18">
            <v>2.3</v>
          </cell>
          <cell r="Q18">
            <v>0.8</v>
          </cell>
          <cell r="R18">
            <v>1.3</v>
          </cell>
          <cell r="S18">
            <v>2.1</v>
          </cell>
          <cell r="T18">
            <v>5.6</v>
          </cell>
          <cell r="U18">
            <v>5.3</v>
          </cell>
          <cell r="V18">
            <v>10.899999999999999</v>
          </cell>
          <cell r="W18">
            <v>-0.1</v>
          </cell>
          <cell r="X18">
            <v>0.1</v>
          </cell>
          <cell r="Y18">
            <v>0</v>
          </cell>
          <cell r="Z18">
            <v>4.5</v>
          </cell>
          <cell r="AA18">
            <v>11.5</v>
          </cell>
          <cell r="AB18">
            <v>16</v>
          </cell>
          <cell r="AC18">
            <v>11.9</v>
          </cell>
          <cell r="AE18">
            <v>0</v>
          </cell>
          <cell r="AF18">
            <v>11.9</v>
          </cell>
          <cell r="AG18">
            <v>7.7</v>
          </cell>
          <cell r="AH18">
            <v>3.5</v>
          </cell>
          <cell r="AI18">
            <v>11.2</v>
          </cell>
          <cell r="AJ18">
            <v>26.9</v>
          </cell>
          <cell r="AK18" t="str">
            <v>-</v>
          </cell>
          <cell r="AL18">
            <v>26.9</v>
          </cell>
          <cell r="AM18">
            <v>5.7</v>
          </cell>
          <cell r="AN18">
            <v>0.6</v>
          </cell>
          <cell r="AO18">
            <v>6.3</v>
          </cell>
        </row>
        <row r="19">
          <cell r="A19" t="str">
            <v>Korea</v>
          </cell>
          <cell r="W19">
            <v>92.6</v>
          </cell>
          <cell r="X19" t="str">
            <v> -</v>
          </cell>
          <cell r="Y19">
            <v>92.6</v>
          </cell>
          <cell r="Z19">
            <v>40.8</v>
          </cell>
          <cell r="AA19">
            <v>0</v>
          </cell>
          <cell r="AB19">
            <v>40.8</v>
          </cell>
          <cell r="AC19">
            <v>31.5</v>
          </cell>
          <cell r="AE19">
            <v>0</v>
          </cell>
          <cell r="AF19">
            <v>31.5</v>
          </cell>
          <cell r="AG19">
            <v>7.3</v>
          </cell>
          <cell r="AH19" t="str">
            <v>..</v>
          </cell>
          <cell r="AI19">
            <v>7.3</v>
          </cell>
          <cell r="AJ19">
            <v>5.9</v>
          </cell>
          <cell r="AK19" t="str">
            <v>-</v>
          </cell>
          <cell r="AL19">
            <v>5.9</v>
          </cell>
          <cell r="AM19">
            <v>4.6</v>
          </cell>
          <cell r="AN19">
            <v>0</v>
          </cell>
          <cell r="AO19">
            <v>4.6</v>
          </cell>
        </row>
        <row r="20">
          <cell r="A20" t="str">
            <v>Others</v>
          </cell>
          <cell r="B20">
            <v>8.6</v>
          </cell>
          <cell r="C20">
            <v>6.4</v>
          </cell>
          <cell r="D20">
            <v>15</v>
          </cell>
          <cell r="E20">
            <v>20.7</v>
          </cell>
          <cell r="F20">
            <v>0.3</v>
          </cell>
          <cell r="G20">
            <v>21</v>
          </cell>
          <cell r="H20">
            <v>34.1</v>
          </cell>
          <cell r="I20">
            <v>2.8</v>
          </cell>
          <cell r="J20">
            <v>36.9</v>
          </cell>
          <cell r="K20">
            <v>38.3</v>
          </cell>
          <cell r="L20">
            <v>3.1</v>
          </cell>
          <cell r="M20">
            <v>41.4</v>
          </cell>
          <cell r="N20">
            <v>16.1</v>
          </cell>
          <cell r="O20">
            <v>-12.4</v>
          </cell>
          <cell r="P20">
            <v>3.700000000000001</v>
          </cell>
          <cell r="Q20">
            <v>36.9</v>
          </cell>
          <cell r="R20">
            <v>34.3</v>
          </cell>
          <cell r="S20">
            <v>71.19999999999999</v>
          </cell>
          <cell r="T20">
            <v>43.3</v>
          </cell>
          <cell r="U20">
            <v>25.7</v>
          </cell>
          <cell r="V20">
            <v>69</v>
          </cell>
          <cell r="W20">
            <v>53.1</v>
          </cell>
          <cell r="X20">
            <v>208.2</v>
          </cell>
          <cell r="Y20">
            <v>261.3</v>
          </cell>
          <cell r="Z20">
            <v>84</v>
          </cell>
          <cell r="AA20">
            <v>210.7</v>
          </cell>
          <cell r="AB20">
            <v>294.7</v>
          </cell>
          <cell r="AC20">
            <v>169.8</v>
          </cell>
          <cell r="AE20">
            <v>112.3</v>
          </cell>
          <cell r="AF20">
            <v>282.1</v>
          </cell>
          <cell r="AG20">
            <v>67.5</v>
          </cell>
          <cell r="AH20">
            <v>73.1</v>
          </cell>
          <cell r="AI20">
            <v>140.6</v>
          </cell>
          <cell r="AJ20">
            <v>106</v>
          </cell>
          <cell r="AK20">
            <v>10.7</v>
          </cell>
          <cell r="AL20">
            <v>116.7</v>
          </cell>
          <cell r="AM20">
            <v>27</v>
          </cell>
          <cell r="AN20">
            <v>12.4</v>
          </cell>
          <cell r="AO20">
            <v>39.4</v>
          </cell>
        </row>
        <row r="21">
          <cell r="A21" t="str">
            <v>Total</v>
          </cell>
          <cell r="B21">
            <v>108</v>
          </cell>
          <cell r="C21">
            <v>27</v>
          </cell>
          <cell r="D21">
            <v>135</v>
          </cell>
          <cell r="E21">
            <v>162.2</v>
          </cell>
          <cell r="F21">
            <v>10.5</v>
          </cell>
          <cell r="G21">
            <v>172.70000000000002</v>
          </cell>
          <cell r="H21">
            <v>208.99999999999997</v>
          </cell>
          <cell r="I21">
            <v>7.2</v>
          </cell>
          <cell r="J21">
            <v>216.20000000000002</v>
          </cell>
          <cell r="K21">
            <v>216.2</v>
          </cell>
          <cell r="L21">
            <v>-4.699999999999999</v>
          </cell>
          <cell r="M21">
            <v>211.5</v>
          </cell>
          <cell r="N21">
            <v>246.00000000000003</v>
          </cell>
          <cell r="O21">
            <v>-9</v>
          </cell>
          <cell r="P21">
            <v>237</v>
          </cell>
          <cell r="Q21">
            <v>335.1</v>
          </cell>
          <cell r="R21">
            <v>218.5</v>
          </cell>
          <cell r="S21">
            <v>553.6</v>
          </cell>
          <cell r="T21">
            <v>306.40000000000003</v>
          </cell>
          <cell r="U21">
            <v>136.79999999999998</v>
          </cell>
          <cell r="V21">
            <v>443.20000000000005</v>
          </cell>
          <cell r="W21">
            <v>354.1</v>
          </cell>
          <cell r="X21">
            <v>288.59999999999997</v>
          </cell>
          <cell r="Y21">
            <v>642.7</v>
          </cell>
          <cell r="Z21">
            <v>442.40000000000003</v>
          </cell>
          <cell r="AA21">
            <v>1089.9</v>
          </cell>
          <cell r="AB21">
            <v>1532.3000000000002</v>
          </cell>
          <cell r="AC21">
            <v>1101.6999999999998</v>
          </cell>
          <cell r="AE21">
            <v>205.2</v>
          </cell>
          <cell r="AF21">
            <v>1306.8999999999996</v>
          </cell>
          <cell r="AG21">
            <v>682.1</v>
          </cell>
          <cell r="AH21">
            <v>267.4</v>
          </cell>
          <cell r="AI21">
            <v>949.5</v>
          </cell>
          <cell r="AJ21">
            <v>601.3</v>
          </cell>
          <cell r="AK21">
            <v>221.3</v>
          </cell>
          <cell r="AL21">
            <v>822.6</v>
          </cell>
          <cell r="AM21">
            <v>376</v>
          </cell>
          <cell r="AN21">
            <v>27.3</v>
          </cell>
          <cell r="AO21">
            <v>403.3</v>
          </cell>
        </row>
        <row r="23">
          <cell r="A23" t="str">
            <v>Note: Direct investment consists of cash, capital equipment brought-in and reinvested earnings.</v>
          </cell>
        </row>
        <row r="24">
          <cell r="A24" t="str">
            <v>(..)= Stands for amount less than $ 0.05 million.</v>
          </cell>
        </row>
        <row r="25">
          <cell r="A25" t="str">
            <v>(@)= Includes $862.2 million of PTC Vouchers</v>
          </cell>
        </row>
        <row r="26">
          <cell r="A26" t="str">
            <v>(#)= Includes $150.0 million representing sale proceeds of Kot Addu Power Project</v>
          </cell>
        </row>
        <row r="27">
          <cell r="A27" t="str">
            <v>($)=  Includes $17.0 million representing sale proceeds of United Bank Limited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amp;i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bt-Qty"/>
      <sheetName val="Pak_Ext_Debt"/>
      <sheetName val="debt"/>
      <sheetName val="STL"/>
      <sheetName val="Table a"/>
      <sheetName val="debt ser old"/>
      <sheetName val="Swaps"/>
      <sheetName val="int. rates"/>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
      <sheetName val="Debt-chap"/>
      <sheetName val="CHAP"/>
      <sheetName val="Main"/>
      <sheetName val="private"/>
      <sheetName val="public"/>
    </sheetNames>
    <sheetDataSet>
      <sheetData sheetId="1">
        <row r="2">
          <cell r="A2" t="str">
            <v>Profile of Domestic and External Public Debt</v>
          </cell>
        </row>
        <row r="4">
          <cell r="A4" t="str">
            <v> </v>
          </cell>
          <cell r="C4" t="str">
            <v>1986-87</v>
          </cell>
          <cell r="D4" t="str">
            <v>1987-88</v>
          </cell>
          <cell r="E4" t="str">
            <v>1988-89</v>
          </cell>
          <cell r="F4" t="str">
            <v>1989-90</v>
          </cell>
          <cell r="G4" t="str">
            <v>1990-91</v>
          </cell>
          <cell r="H4" t="str">
            <v>1991-92</v>
          </cell>
          <cell r="I4" t="str">
            <v>1992-93</v>
          </cell>
          <cell r="J4" t="str">
            <v>1993-94</v>
          </cell>
          <cell r="K4" t="str">
            <v>1994-95</v>
          </cell>
          <cell r="L4" t="str">
            <v>1995-96</v>
          </cell>
          <cell r="M4" t="str">
            <v>1996-97</v>
          </cell>
        </row>
        <row r="5">
          <cell r="A5" t="str">
            <v>Total Public Debt (End-Period Stocks) (1+2)</v>
          </cell>
          <cell r="C5" t="e">
            <v>#REF!</v>
          </cell>
          <cell r="D5" t="e">
            <v>#REF!</v>
          </cell>
          <cell r="E5" t="e">
            <v>#REF!</v>
          </cell>
          <cell r="F5" t="e">
            <v>#REF!</v>
          </cell>
          <cell r="G5" t="e">
            <v>#REF!</v>
          </cell>
          <cell r="H5">
            <v>1020.047</v>
          </cell>
          <cell r="I5">
            <v>1208.394</v>
          </cell>
          <cell r="J5">
            <v>1451.374</v>
          </cell>
          <cell r="K5">
            <v>1592.5</v>
          </cell>
          <cell r="L5">
            <v>1864.2</v>
          </cell>
          <cell r="M5">
            <v>2147.3</v>
          </cell>
        </row>
        <row r="6">
          <cell r="B6" t="str">
            <v>(1)  Domestic Debt </v>
          </cell>
          <cell r="C6" t="e">
            <v>#REF!</v>
          </cell>
          <cell r="D6" t="e">
            <v>#REF!</v>
          </cell>
          <cell r="E6" t="e">
            <v>#REF!</v>
          </cell>
          <cell r="F6" t="e">
            <v>#REF!</v>
          </cell>
          <cell r="G6" t="e">
            <v>#REF!</v>
          </cell>
          <cell r="H6">
            <v>526.77</v>
          </cell>
          <cell r="I6">
            <v>609.625</v>
          </cell>
          <cell r="J6">
            <v>701.98</v>
          </cell>
          <cell r="K6">
            <v>805.4</v>
          </cell>
          <cell r="L6">
            <v>916.1</v>
          </cell>
          <cell r="M6">
            <v>1049.6</v>
          </cell>
        </row>
        <row r="7">
          <cell r="B7" t="str">
            <v>Interest Payments</v>
          </cell>
          <cell r="D7">
            <v>24.984</v>
          </cell>
          <cell r="E7">
            <v>29.7</v>
          </cell>
          <cell r="F7">
            <v>35.298</v>
          </cell>
          <cell r="G7">
            <v>37.095</v>
          </cell>
          <cell r="H7">
            <v>47.777</v>
          </cell>
          <cell r="I7">
            <v>64.142</v>
          </cell>
          <cell r="J7">
            <v>74.88</v>
          </cell>
          <cell r="K7">
            <v>76.083</v>
          </cell>
          <cell r="L7">
            <v>102.284</v>
          </cell>
          <cell r="M7">
            <v>115.788</v>
          </cell>
        </row>
        <row r="8">
          <cell r="B8" t="str">
            <v>Changes in Domestic Debt</v>
          </cell>
          <cell r="D8" t="e">
            <v>#REF!</v>
          </cell>
          <cell r="E8" t="e">
            <v>#REF!</v>
          </cell>
          <cell r="F8" t="e">
            <v>#REF!</v>
          </cell>
          <cell r="G8" t="e">
            <v>#REF!</v>
          </cell>
          <cell r="H8" t="e">
            <v>#REF!</v>
          </cell>
          <cell r="I8">
            <v>82.85500000000002</v>
          </cell>
          <cell r="J8">
            <v>92.35500000000002</v>
          </cell>
          <cell r="K8">
            <v>103.41999999999996</v>
          </cell>
          <cell r="L8" t="e">
            <v>#REF!</v>
          </cell>
          <cell r="M8" t="e">
            <v>#REF!</v>
          </cell>
        </row>
        <row r="9">
          <cell r="G9" t="e">
            <v>#REF!</v>
          </cell>
          <cell r="H9">
            <v>51.64173807677489</v>
          </cell>
          <cell r="I9">
            <v>50.449191240605295</v>
          </cell>
          <cell r="J9">
            <v>48.3665822868537</v>
          </cell>
          <cell r="K9">
            <v>50.574568288854</v>
          </cell>
          <cell r="L9">
            <v>49.14172299109538</v>
          </cell>
          <cell r="M9">
            <v>48.87998882317328</v>
          </cell>
        </row>
        <row r="10">
          <cell r="B10" t="str">
            <v>(2) External Debt *(Short/Medium &amp; Long-term)</v>
          </cell>
          <cell r="C10">
            <v>208.6</v>
          </cell>
          <cell r="D10">
            <v>232.4</v>
          </cell>
          <cell r="E10">
            <v>299.4</v>
          </cell>
          <cell r="F10">
            <v>328.9</v>
          </cell>
          <cell r="G10">
            <v>420.268</v>
          </cell>
          <cell r="H10">
            <v>493.277</v>
          </cell>
          <cell r="I10">
            <v>598.769</v>
          </cell>
          <cell r="J10">
            <v>749.394</v>
          </cell>
          <cell r="K10">
            <v>787.1</v>
          </cell>
          <cell r="L10">
            <v>948.1</v>
          </cell>
          <cell r="M10">
            <v>1097.7</v>
          </cell>
        </row>
        <row r="11">
          <cell r="G11" t="e">
            <v>#REF!</v>
          </cell>
          <cell r="H11">
            <v>48.35826192322511</v>
          </cell>
          <cell r="I11">
            <v>49.5508087593947</v>
          </cell>
          <cell r="J11">
            <v>51.6334177131463</v>
          </cell>
          <cell r="K11">
            <v>49.425431711146004</v>
          </cell>
          <cell r="L11">
            <v>50.85827700890463</v>
          </cell>
          <cell r="M11">
            <v>51.12001117682671</v>
          </cell>
        </row>
        <row r="14">
          <cell r="B14" t="str">
            <v>  Total Debt as % of GDP </v>
          </cell>
          <cell r="C14" t="e">
            <v>#REF!</v>
          </cell>
          <cell r="D14" t="e">
            <v>#REF!</v>
          </cell>
          <cell r="E14" t="e">
            <v>#REF!</v>
          </cell>
          <cell r="F14" t="e">
            <v>#REF!</v>
          </cell>
          <cell r="G14" t="e">
            <v>#REF!</v>
          </cell>
          <cell r="H14">
            <v>84.20502152494872</v>
          </cell>
          <cell r="I14">
            <v>90.06916219014349</v>
          </cell>
          <cell r="J14">
            <v>92.26220633565508</v>
          </cell>
          <cell r="K14">
            <v>84.61423612605476</v>
          </cell>
          <cell r="L14">
            <v>87.03723243824709</v>
          </cell>
          <cell r="M14">
            <v>87.38164737173439</v>
          </cell>
        </row>
        <row r="16">
          <cell r="B16" t="str">
            <v>  Domestic Debt as % of GDP </v>
          </cell>
          <cell r="C16" t="e">
            <v>#REF!</v>
          </cell>
          <cell r="D16" t="e">
            <v>#REF!</v>
          </cell>
          <cell r="E16" t="e">
            <v>#REF!</v>
          </cell>
          <cell r="F16" t="e">
            <v>#REF!</v>
          </cell>
          <cell r="G16" t="e">
            <v>#REF!</v>
          </cell>
          <cell r="H16">
            <v>43.48493666340594</v>
          </cell>
          <cell r="I16">
            <v>45.439163882116446</v>
          </cell>
          <cell r="J16">
            <v>44.624075947001366</v>
          </cell>
          <cell r="K16">
            <v>42.79328463166374</v>
          </cell>
          <cell r="L16">
            <v>42.771595663919186</v>
          </cell>
          <cell r="M16">
            <v>42.71213946880846</v>
          </cell>
        </row>
        <row r="17">
          <cell r="B17" t="str">
            <v>  External Debt as % of GDP </v>
          </cell>
          <cell r="C17">
            <v>36.438017813753866</v>
          </cell>
          <cell r="D17">
            <v>34.409799389685055</v>
          </cell>
          <cell r="E17">
            <v>38.895998025320075</v>
          </cell>
          <cell r="F17">
            <v>38.42545590068497</v>
          </cell>
          <cell r="G17">
            <v>41.178522437781695</v>
          </cell>
          <cell r="H17">
            <v>40.72008486154278</v>
          </cell>
          <cell r="I17">
            <v>44.629998308027034</v>
          </cell>
          <cell r="J17">
            <v>47.63813038865372</v>
          </cell>
          <cell r="K17">
            <v>41.820951494391025</v>
          </cell>
          <cell r="L17">
            <v>44.265636774327895</v>
          </cell>
          <cell r="M17">
            <v>44.66950790292593</v>
          </cell>
        </row>
        <row r="19">
          <cell r="A19" t="str">
            <v>Total Debt Servicing (a+b)</v>
          </cell>
          <cell r="C19">
            <v>35.782</v>
          </cell>
          <cell r="D19">
            <v>46.684</v>
          </cell>
          <cell r="E19">
            <v>57.4</v>
          </cell>
          <cell r="F19">
            <v>66.097</v>
          </cell>
          <cell r="G19">
            <v>73.495</v>
          </cell>
          <cell r="H19">
            <v>91.378</v>
          </cell>
          <cell r="I19">
            <v>107.942</v>
          </cell>
          <cell r="J19">
            <v>134.38</v>
          </cell>
          <cell r="K19">
            <v>154.4</v>
          </cell>
          <cell r="L19">
            <v>201.8</v>
          </cell>
          <cell r="M19">
            <v>258.652</v>
          </cell>
        </row>
        <row r="21">
          <cell r="B21" t="str">
            <v>(a)  Total Interest payment (i+ii)</v>
          </cell>
          <cell r="C21">
            <v>23.982</v>
          </cell>
          <cell r="D21">
            <v>33.184</v>
          </cell>
          <cell r="E21">
            <v>39.1</v>
          </cell>
          <cell r="F21">
            <v>46.696999999999996</v>
          </cell>
          <cell r="G21">
            <v>49.995</v>
          </cell>
          <cell r="H21">
            <v>62.378</v>
          </cell>
          <cell r="I21">
            <v>78.842</v>
          </cell>
          <cell r="J21">
            <v>90.9</v>
          </cell>
          <cell r="K21">
            <v>97.3</v>
          </cell>
          <cell r="L21">
            <v>132.5</v>
          </cell>
          <cell r="M21">
            <v>161.152</v>
          </cell>
        </row>
        <row r="23">
          <cell r="B23" t="str">
            <v>     (i)  Domestic </v>
          </cell>
          <cell r="C23">
            <v>16.582</v>
          </cell>
          <cell r="D23">
            <v>24.984</v>
          </cell>
          <cell r="E23">
            <v>29.7</v>
          </cell>
          <cell r="F23">
            <v>35.297</v>
          </cell>
          <cell r="G23">
            <v>37.095</v>
          </cell>
          <cell r="H23">
            <v>47.778</v>
          </cell>
          <cell r="I23">
            <v>64.142</v>
          </cell>
          <cell r="J23">
            <v>74.9</v>
          </cell>
          <cell r="K23">
            <v>76.1</v>
          </cell>
          <cell r="L23">
            <v>106.8</v>
          </cell>
          <cell r="M23">
            <v>132.63</v>
          </cell>
        </row>
        <row r="24">
          <cell r="B24" t="str">
            <v>Average Rate in per cent </v>
          </cell>
          <cell r="J24">
            <v>10.669819652981568</v>
          </cell>
          <cell r="K24">
            <v>9.448721132356592</v>
          </cell>
          <cell r="L24" t="e">
            <v>#REF!</v>
          </cell>
          <cell r="M24" t="e">
            <v>#REF!</v>
          </cell>
        </row>
        <row r="25">
          <cell r="G25">
            <v>74.1974197419742</v>
          </cell>
          <cell r="H25">
            <v>76.59431209721376</v>
          </cell>
          <cell r="I25">
            <v>81.35511529387888</v>
          </cell>
          <cell r="J25">
            <v>82.3982398239824</v>
          </cell>
          <cell r="K25">
            <v>78.21171634121275</v>
          </cell>
          <cell r="L25">
            <v>80.60377358490565</v>
          </cell>
          <cell r="M25">
            <v>82.3011814932486</v>
          </cell>
        </row>
        <row r="27">
          <cell r="B27" t="str">
            <v>     (ii) Foreign </v>
          </cell>
          <cell r="C27">
            <v>7.4</v>
          </cell>
          <cell r="D27">
            <v>8.2</v>
          </cell>
          <cell r="E27">
            <v>9.4</v>
          </cell>
          <cell r="F27">
            <v>11.4</v>
          </cell>
          <cell r="G27">
            <v>12.9</v>
          </cell>
          <cell r="H27">
            <v>14.6</v>
          </cell>
          <cell r="I27">
            <v>14.7</v>
          </cell>
          <cell r="J27">
            <v>16</v>
          </cell>
          <cell r="K27">
            <v>21.2</v>
          </cell>
          <cell r="L27">
            <v>25.7</v>
          </cell>
          <cell r="M27">
            <v>28.522</v>
          </cell>
        </row>
        <row r="28">
          <cell r="B28" t="str">
            <v>Average Rate in per cent </v>
          </cell>
          <cell r="J28">
            <v>2.135058460569473</v>
          </cell>
          <cell r="K28">
            <v>2.6934315842967855</v>
          </cell>
          <cell r="L28" t="e">
            <v>#REF!</v>
          </cell>
          <cell r="M28" t="e">
            <v>#REF!</v>
          </cell>
        </row>
        <row r="29">
          <cell r="G29">
            <v>25.802580258025802</v>
          </cell>
          <cell r="H29">
            <v>23.405687902786237</v>
          </cell>
          <cell r="I29">
            <v>18.644884706121104</v>
          </cell>
          <cell r="J29">
            <v>17.6017601760176</v>
          </cell>
          <cell r="K29">
            <v>21.788283658787254</v>
          </cell>
          <cell r="L29">
            <v>19.39622641509434</v>
          </cell>
          <cell r="M29">
            <v>17.69881850675139</v>
          </cell>
        </row>
        <row r="31">
          <cell r="B31" t="str">
            <v>(b)  Repayment of principal</v>
          </cell>
          <cell r="C31">
            <v>11.8</v>
          </cell>
          <cell r="D31">
            <v>13.5</v>
          </cell>
          <cell r="E31">
            <v>18.3</v>
          </cell>
          <cell r="F31">
            <v>19.4</v>
          </cell>
          <cell r="G31">
            <v>23.5</v>
          </cell>
          <cell r="H31">
            <v>29</v>
          </cell>
          <cell r="I31">
            <v>29.1</v>
          </cell>
          <cell r="J31">
            <v>43.5</v>
          </cell>
          <cell r="K31">
            <v>57.1</v>
          </cell>
          <cell r="L31">
            <v>69.3</v>
          </cell>
          <cell r="M31">
            <v>97.5</v>
          </cell>
        </row>
        <row r="33">
          <cell r="A33" t="str">
            <v>Total Debt Servicing as percentage of</v>
          </cell>
        </row>
        <row r="34">
          <cell r="B34" t="str">
            <v>Tax Revenue</v>
          </cell>
          <cell r="K34">
            <v>59.87002311044933</v>
          </cell>
          <cell r="L34">
            <v>66.03835329537274</v>
          </cell>
          <cell r="M34">
            <v>79.6731654290443</v>
          </cell>
        </row>
        <row r="35">
          <cell r="B35" t="str">
            <v>Total Revenue</v>
          </cell>
          <cell r="C35" t="e">
            <v>#DIV/0!</v>
          </cell>
          <cell r="D35" t="e">
            <v>#DIV/0!</v>
          </cell>
          <cell r="E35" t="e">
            <v>#DIV/0!</v>
          </cell>
          <cell r="F35" t="e">
            <v>#DIV/0!</v>
          </cell>
          <cell r="G35" t="e">
            <v>#DIV/0!</v>
          </cell>
          <cell r="H35">
            <v>42.193481061463096</v>
          </cell>
          <cell r="I35">
            <v>45.064460104872914</v>
          </cell>
          <cell r="J35">
            <v>49.63543551973524</v>
          </cell>
          <cell r="K35">
            <v>48.563843840821306</v>
          </cell>
          <cell r="L35">
            <v>54.79228889492261</v>
          </cell>
          <cell r="M35">
            <v>67.2994561964978</v>
          </cell>
        </row>
        <row r="36">
          <cell r="B36" t="str">
            <v>Total Expenditure</v>
          </cell>
          <cell r="C36" t="e">
            <v>#DIV/0!</v>
          </cell>
          <cell r="D36" t="e">
            <v>#DIV/0!</v>
          </cell>
          <cell r="E36" t="e">
            <v>#DIV/0!</v>
          </cell>
          <cell r="F36" t="e">
            <v>#DIV/0!</v>
          </cell>
          <cell r="G36" t="e">
            <v>#DIV/0!</v>
          </cell>
          <cell r="H36">
            <v>28.424693754393825</v>
          </cell>
          <cell r="I36">
            <v>30.959722130599758</v>
          </cell>
          <cell r="J36">
            <v>36.82521587337256</v>
          </cell>
          <cell r="K36">
            <v>36.05118147006632</v>
          </cell>
          <cell r="L36">
            <v>38.95008482934729</v>
          </cell>
          <cell r="M36">
            <v>47.81712314889173</v>
          </cell>
        </row>
        <row r="37">
          <cell r="B37" t="str">
            <v>Current Expenditure</v>
          </cell>
          <cell r="C37" t="e">
            <v>#DIV/0!</v>
          </cell>
          <cell r="D37" t="e">
            <v>#DIV/0!</v>
          </cell>
          <cell r="E37" t="e">
            <v>#DIV/0!</v>
          </cell>
          <cell r="F37" t="e">
            <v>#DIV/0!</v>
          </cell>
          <cell r="G37" t="e">
            <v>#DIV/0!</v>
          </cell>
          <cell r="H37">
            <v>39.708847557795934</v>
          </cell>
          <cell r="I37">
            <v>39.61799476614658</v>
          </cell>
          <cell r="J37">
            <v>45.79158999522934</v>
          </cell>
          <cell r="K37">
            <v>44.63188809652514</v>
          </cell>
          <cell r="L37">
            <v>47.609385985193434</v>
          </cell>
          <cell r="M37">
            <v>56.795252994381116</v>
          </cell>
        </row>
        <row r="38">
          <cell r="A38" t="str">
            <v>*= Also includes IMF and foreign private unguaranteed credits.</v>
          </cell>
          <cell r="L38" t="str">
            <v>Sources: </v>
          </cell>
          <cell r="M38" t="str">
            <v>i) State Bank of Pakistan.</v>
          </cell>
        </row>
        <row r="39">
          <cell r="A39" t="str">
            <v>Note: Figures in parentheses are shares in total debt\total interest payments.</v>
          </cell>
          <cell r="M39" t="str">
            <v>ii) Ministry of Finance, Government of Pakistan.</v>
          </cell>
        </row>
        <row r="41">
          <cell r="B41" t="str">
            <v>S E L E C T E D   I N D I C A T O R 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770"/>
  <sheetViews>
    <sheetView tabSelected="1" zoomScale="85" zoomScaleNormal="85" zoomScalePageLayoutView="0" workbookViewId="0" topLeftCell="A3">
      <pane xSplit="3" ySplit="8" topLeftCell="E745" activePane="bottomRight" state="frozen"/>
      <selection pane="topLeft" activeCell="A3" sqref="A3"/>
      <selection pane="topRight" activeCell="D3" sqref="D3"/>
      <selection pane="bottomLeft" activeCell="A11" sqref="A11"/>
      <selection pane="bottomRight" activeCell="C757" sqref="C757"/>
    </sheetView>
  </sheetViews>
  <sheetFormatPr defaultColWidth="9.140625" defaultRowHeight="12.75"/>
  <cols>
    <col min="1" max="2" width="9.140625" style="1" customWidth="1"/>
    <col min="3" max="3" width="11.7109375" style="1" customWidth="1"/>
    <col min="4" max="4" width="2.7109375" style="1" customWidth="1"/>
    <col min="5" max="6" width="12.421875" style="1" customWidth="1"/>
    <col min="7" max="7" width="10.7109375" style="1" customWidth="1"/>
    <col min="8" max="8" width="10.28125" style="1" customWidth="1"/>
    <col min="9" max="11" width="12.421875" style="1" customWidth="1"/>
    <col min="12" max="12" width="10.28125" style="1" customWidth="1"/>
    <col min="13" max="14" width="12.421875" style="1" customWidth="1"/>
    <col min="15" max="17" width="9.140625" style="1" customWidth="1"/>
    <col min="18" max="18" width="9.57421875" style="1" bestFit="1" customWidth="1"/>
    <col min="19" max="16384" width="9.140625" style="1" customWidth="1"/>
  </cols>
  <sheetData>
    <row r="1" ht="13.5" thickBot="1"/>
    <row r="2" spans="3:14" ht="19.5" thickBot="1">
      <c r="C2" s="93" t="s">
        <v>17</v>
      </c>
      <c r="D2" s="94"/>
      <c r="E2" s="94"/>
      <c r="F2" s="94"/>
      <c r="G2" s="94"/>
      <c r="H2" s="94"/>
      <c r="I2" s="94"/>
      <c r="J2" s="94"/>
      <c r="K2" s="94"/>
      <c r="L2" s="94"/>
      <c r="M2" s="95"/>
      <c r="N2" s="42"/>
    </row>
    <row r="4" spans="3:14" ht="15.75">
      <c r="C4" s="82" t="s">
        <v>314</v>
      </c>
      <c r="D4" s="82"/>
      <c r="E4" s="82"/>
      <c r="F4" s="82"/>
      <c r="G4" s="82"/>
      <c r="H4" s="82"/>
      <c r="I4" s="82"/>
      <c r="J4" s="82"/>
      <c r="K4" s="82"/>
      <c r="L4" s="82"/>
      <c r="M4" s="82"/>
      <c r="N4" s="82"/>
    </row>
    <row r="5" spans="3:14" ht="15.75">
      <c r="C5" s="83" t="s">
        <v>21</v>
      </c>
      <c r="D5" s="83"/>
      <c r="E5" s="83"/>
      <c r="F5" s="83"/>
      <c r="G5" s="83"/>
      <c r="H5" s="83"/>
      <c r="I5" s="83"/>
      <c r="J5" s="83"/>
      <c r="K5" s="83"/>
      <c r="L5" s="83"/>
      <c r="M5" s="83"/>
      <c r="N5" s="83"/>
    </row>
    <row r="7" spans="13:14" ht="12.75">
      <c r="M7" s="97" t="s">
        <v>16</v>
      </c>
      <c r="N7" s="97"/>
    </row>
    <row r="8" spans="3:14" ht="12.75">
      <c r="C8" s="89" t="s">
        <v>0</v>
      </c>
      <c r="D8" s="51"/>
      <c r="E8" s="96" t="s">
        <v>19</v>
      </c>
      <c r="F8" s="96"/>
      <c r="G8" s="85" t="s">
        <v>1</v>
      </c>
      <c r="H8" s="86"/>
      <c r="I8" s="96" t="s">
        <v>20</v>
      </c>
      <c r="J8" s="96"/>
      <c r="K8" s="85" t="s">
        <v>1</v>
      </c>
      <c r="L8" s="86"/>
      <c r="M8" s="85" t="s">
        <v>300</v>
      </c>
      <c r="N8" s="86"/>
    </row>
    <row r="9" spans="3:14" ht="12.75">
      <c r="C9" s="90"/>
      <c r="D9" s="52"/>
      <c r="E9" s="41" t="s">
        <v>2</v>
      </c>
      <c r="F9" s="41" t="s">
        <v>3</v>
      </c>
      <c r="G9" s="87"/>
      <c r="H9" s="88"/>
      <c r="I9" s="41" t="s">
        <v>2</v>
      </c>
      <c r="J9" s="41" t="s">
        <v>3</v>
      </c>
      <c r="K9" s="87"/>
      <c r="L9" s="88"/>
      <c r="M9" s="87"/>
      <c r="N9" s="88"/>
    </row>
    <row r="10" spans="3:14" ht="25.5">
      <c r="C10" s="91"/>
      <c r="D10" s="55"/>
      <c r="E10" s="47" t="s">
        <v>289</v>
      </c>
      <c r="F10" s="47" t="s">
        <v>290</v>
      </c>
      <c r="G10" s="45" t="s">
        <v>302</v>
      </c>
      <c r="H10" s="46" t="s">
        <v>299</v>
      </c>
      <c r="I10" s="48" t="s">
        <v>291</v>
      </c>
      <c r="J10" s="49" t="s">
        <v>292</v>
      </c>
      <c r="K10" s="45" t="s">
        <v>302</v>
      </c>
      <c r="L10" s="46" t="s">
        <v>299</v>
      </c>
      <c r="M10" s="50" t="s">
        <v>293</v>
      </c>
      <c r="N10" s="50" t="s">
        <v>301</v>
      </c>
    </row>
    <row r="11" spans="3:14" ht="12.75">
      <c r="C11" s="2" t="s">
        <v>263</v>
      </c>
      <c r="D11" s="9"/>
      <c r="E11" s="3">
        <f>F72</f>
        <v>683.4033613445378</v>
      </c>
      <c r="F11" s="4" t="s">
        <v>15</v>
      </c>
      <c r="G11" s="4" t="s">
        <v>15</v>
      </c>
      <c r="H11" s="5" t="s">
        <v>15</v>
      </c>
      <c r="I11" s="3">
        <f>J72</f>
        <v>1186.9327731092437</v>
      </c>
      <c r="J11" s="4" t="s">
        <v>15</v>
      </c>
      <c r="K11" s="4" t="s">
        <v>15</v>
      </c>
      <c r="L11" s="5" t="s">
        <v>15</v>
      </c>
      <c r="M11" s="3">
        <f aca="true" t="shared" si="0" ref="M11:M56">E11-I11</f>
        <v>-503.52941176470597</v>
      </c>
      <c r="N11" s="43" t="s">
        <v>15</v>
      </c>
    </row>
    <row r="12" spans="3:14" ht="12.75">
      <c r="C12" s="2" t="s">
        <v>264</v>
      </c>
      <c r="D12" s="9"/>
      <c r="E12" s="3">
        <f>F85</f>
        <v>624.9584599666052</v>
      </c>
      <c r="F12" s="4" t="s">
        <v>15</v>
      </c>
      <c r="G12" s="4" t="s">
        <v>15</v>
      </c>
      <c r="H12" s="7">
        <f aca="true" t="shared" si="1" ref="H12:H59">(E12/E11*100)-100</f>
        <v>-8.552035983982748</v>
      </c>
      <c r="I12" s="3">
        <f>J85</f>
        <v>954.2575940011628</v>
      </c>
      <c r="J12" s="4" t="s">
        <v>15</v>
      </c>
      <c r="K12" s="4" t="s">
        <v>15</v>
      </c>
      <c r="L12" s="7">
        <f aca="true" t="shared" si="2" ref="L12:L59">(I12/I11*100)-100</f>
        <v>-19.603062985494446</v>
      </c>
      <c r="M12" s="3">
        <f t="shared" si="0"/>
        <v>-329.2991340345576</v>
      </c>
      <c r="N12" s="44" t="s">
        <v>15</v>
      </c>
    </row>
    <row r="13" spans="3:14" ht="12.75">
      <c r="C13" s="2" t="s">
        <v>265</v>
      </c>
      <c r="D13" s="9"/>
      <c r="E13" s="3">
        <f>F98</f>
        <v>766.1557736426503</v>
      </c>
      <c r="F13" s="4" t="s">
        <v>15</v>
      </c>
      <c r="G13" s="4" t="s">
        <v>15</v>
      </c>
      <c r="H13" s="7">
        <f t="shared" si="1"/>
        <v>22.593071815299524</v>
      </c>
      <c r="I13" s="3">
        <f>J98</f>
        <v>889.0651515151515</v>
      </c>
      <c r="J13" s="4" t="s">
        <v>15</v>
      </c>
      <c r="K13" s="4" t="s">
        <v>15</v>
      </c>
      <c r="L13" s="7">
        <f t="shared" si="2"/>
        <v>-6.831744687790447</v>
      </c>
      <c r="M13" s="3">
        <f t="shared" si="0"/>
        <v>-122.90937787250118</v>
      </c>
      <c r="N13" s="44" t="s">
        <v>15</v>
      </c>
    </row>
    <row r="14" spans="3:14" ht="12.75">
      <c r="C14" s="2" t="s">
        <v>266</v>
      </c>
      <c r="D14" s="9"/>
      <c r="E14" s="3">
        <f>F111</f>
        <v>1019.6969696969696</v>
      </c>
      <c r="F14" s="4" t="s">
        <v>15</v>
      </c>
      <c r="G14" s="4" t="s">
        <v>15</v>
      </c>
      <c r="H14" s="7">
        <f t="shared" si="1"/>
        <v>33.09264313820543</v>
      </c>
      <c r="I14" s="3">
        <f>J111</f>
        <v>1493.1010101010102</v>
      </c>
      <c r="J14" s="4" t="s">
        <v>15</v>
      </c>
      <c r="K14" s="4" t="s">
        <v>15</v>
      </c>
      <c r="L14" s="7">
        <f t="shared" si="2"/>
        <v>67.9405617863276</v>
      </c>
      <c r="M14" s="3">
        <f t="shared" si="0"/>
        <v>-473.40404040404053</v>
      </c>
      <c r="N14" s="44" t="s">
        <v>15</v>
      </c>
    </row>
    <row r="15" spans="3:14" ht="12.75">
      <c r="C15" s="2" t="s">
        <v>267</v>
      </c>
      <c r="D15" s="9"/>
      <c r="E15" s="3">
        <f>F124</f>
        <v>977.5959595959596</v>
      </c>
      <c r="F15" s="4" t="s">
        <v>15</v>
      </c>
      <c r="G15" s="4" t="s">
        <v>15</v>
      </c>
      <c r="H15" s="7">
        <f t="shared" si="1"/>
        <v>-4.128776622090129</v>
      </c>
      <c r="I15" s="3">
        <f>J124</f>
        <v>2114.1717171717173</v>
      </c>
      <c r="J15" s="4" t="s">
        <v>15</v>
      </c>
      <c r="K15" s="4" t="s">
        <v>15</v>
      </c>
      <c r="L15" s="7">
        <f t="shared" si="2"/>
        <v>41.596027520515236</v>
      </c>
      <c r="M15" s="3">
        <f t="shared" si="0"/>
        <v>-1136.5757575757577</v>
      </c>
      <c r="N15" s="44" t="s">
        <v>15</v>
      </c>
    </row>
    <row r="16" spans="3:14" ht="12.75">
      <c r="C16" s="2" t="s">
        <v>268</v>
      </c>
      <c r="D16" s="9"/>
      <c r="E16" s="3">
        <f>F137</f>
        <v>1162.0909090909092</v>
      </c>
      <c r="F16" s="4" t="s">
        <v>15</v>
      </c>
      <c r="G16" s="4" t="s">
        <v>15</v>
      </c>
      <c r="H16" s="7">
        <f t="shared" si="1"/>
        <v>18.87231096691535</v>
      </c>
      <c r="I16" s="3">
        <f>J137</f>
        <v>2139.3838383838383</v>
      </c>
      <c r="J16" s="4" t="s">
        <v>15</v>
      </c>
      <c r="K16" s="4" t="s">
        <v>15</v>
      </c>
      <c r="L16" s="7">
        <f t="shared" si="2"/>
        <v>1.1925294907382948</v>
      </c>
      <c r="M16" s="3">
        <f t="shared" si="0"/>
        <v>-977.2929292929291</v>
      </c>
      <c r="N16" s="44" t="s">
        <v>15</v>
      </c>
    </row>
    <row r="17" spans="3:14" ht="12.75">
      <c r="C17" s="2" t="s">
        <v>269</v>
      </c>
      <c r="D17" s="9"/>
      <c r="E17" s="3">
        <f>F150</f>
        <v>1131.7171717171718</v>
      </c>
      <c r="F17" s="4" t="s">
        <v>15</v>
      </c>
      <c r="G17" s="4" t="s">
        <v>15</v>
      </c>
      <c r="H17" s="7">
        <f t="shared" si="1"/>
        <v>-2.6137143949864026</v>
      </c>
      <c r="I17" s="3">
        <f>J150</f>
        <v>2418.080808080808</v>
      </c>
      <c r="J17" s="4" t="s">
        <v>15</v>
      </c>
      <c r="K17" s="4" t="s">
        <v>15</v>
      </c>
      <c r="L17" s="7">
        <f t="shared" si="2"/>
        <v>13.02697368731674</v>
      </c>
      <c r="M17" s="3">
        <f t="shared" si="0"/>
        <v>-1286.363636363636</v>
      </c>
      <c r="N17" s="44" t="s">
        <v>15</v>
      </c>
    </row>
    <row r="18" spans="3:14" ht="12.75">
      <c r="C18" s="2" t="s">
        <v>270</v>
      </c>
      <c r="D18" s="9"/>
      <c r="E18" s="3">
        <f>F163</f>
        <v>1496.8686868686868</v>
      </c>
      <c r="F18" s="4" t="s">
        <v>15</v>
      </c>
      <c r="G18" s="4" t="s">
        <v>15</v>
      </c>
      <c r="H18" s="7">
        <f t="shared" si="1"/>
        <v>32.265262406283455</v>
      </c>
      <c r="I18" s="3">
        <f>J163</f>
        <v>3174.0404040404046</v>
      </c>
      <c r="J18" s="4" t="s">
        <v>15</v>
      </c>
      <c r="K18" s="4" t="s">
        <v>15</v>
      </c>
      <c r="L18" s="7">
        <f t="shared" si="2"/>
        <v>31.26279293203561</v>
      </c>
      <c r="M18" s="3">
        <f t="shared" si="0"/>
        <v>-1677.1717171717178</v>
      </c>
      <c r="N18" s="44" t="s">
        <v>15</v>
      </c>
    </row>
    <row r="19" spans="3:14" ht="12.75">
      <c r="C19" s="2" t="s">
        <v>271</v>
      </c>
      <c r="D19" s="9"/>
      <c r="E19" s="3">
        <f>F176</f>
        <v>1644.2424242424245</v>
      </c>
      <c r="F19" s="4" t="s">
        <v>15</v>
      </c>
      <c r="G19" s="4" t="s">
        <v>15</v>
      </c>
      <c r="H19" s="7">
        <f t="shared" si="1"/>
        <v>9.845468655104966</v>
      </c>
      <c r="I19" s="3">
        <f>J176</f>
        <v>3815.8585858585857</v>
      </c>
      <c r="J19" s="4" t="s">
        <v>15</v>
      </c>
      <c r="K19" s="4" t="s">
        <v>15</v>
      </c>
      <c r="L19" s="7">
        <f t="shared" si="2"/>
        <v>20.220857333800055</v>
      </c>
      <c r="M19" s="3">
        <f t="shared" si="0"/>
        <v>-2171.616161616161</v>
      </c>
      <c r="N19" s="44" t="s">
        <v>15</v>
      </c>
    </row>
    <row r="20" spans="3:14" ht="12.75">
      <c r="C20" s="2" t="s">
        <v>272</v>
      </c>
      <c r="D20" s="9"/>
      <c r="E20" s="3">
        <f>F189</f>
        <v>2340.808080808081</v>
      </c>
      <c r="F20" s="4" t="s">
        <v>15</v>
      </c>
      <c r="G20" s="4" t="s">
        <v>15</v>
      </c>
      <c r="H20" s="7">
        <f t="shared" si="1"/>
        <v>42.36392677233073</v>
      </c>
      <c r="I20" s="3">
        <f>J189</f>
        <v>4856.565656565655</v>
      </c>
      <c r="J20" s="4" t="s">
        <v>15</v>
      </c>
      <c r="K20" s="4" t="s">
        <v>15</v>
      </c>
      <c r="L20" s="7">
        <f t="shared" si="2"/>
        <v>27.273208566058685</v>
      </c>
      <c r="M20" s="3">
        <f t="shared" si="0"/>
        <v>-2515.7575757575746</v>
      </c>
      <c r="N20" s="44" t="s">
        <v>15</v>
      </c>
    </row>
    <row r="21" spans="3:14" ht="12.75">
      <c r="C21" s="2" t="s">
        <v>273</v>
      </c>
      <c r="D21" s="9"/>
      <c r="E21" s="3">
        <f>F202</f>
        <v>2798.5858585858587</v>
      </c>
      <c r="F21" s="4" t="s">
        <v>15</v>
      </c>
      <c r="G21" s="4" t="s">
        <v>15</v>
      </c>
      <c r="H21" s="7">
        <f t="shared" si="1"/>
        <v>19.55639941313541</v>
      </c>
      <c r="I21" s="3">
        <f>J202</f>
        <v>5563.434343434344</v>
      </c>
      <c r="J21" s="4" t="s">
        <v>15</v>
      </c>
      <c r="K21" s="4" t="s">
        <v>15</v>
      </c>
      <c r="L21" s="7">
        <f t="shared" si="2"/>
        <v>14.554908485856942</v>
      </c>
      <c r="M21" s="3">
        <f t="shared" si="0"/>
        <v>-2764.848484848485</v>
      </c>
      <c r="N21" s="44" t="s">
        <v>15</v>
      </c>
    </row>
    <row r="22" spans="3:14" ht="12.75">
      <c r="C22" s="2" t="s">
        <v>274</v>
      </c>
      <c r="D22" s="9"/>
      <c r="E22" s="3">
        <f>F215</f>
        <v>2316.0680224707003</v>
      </c>
      <c r="F22" s="4" t="s">
        <v>15</v>
      </c>
      <c r="G22" s="4" t="s">
        <v>15</v>
      </c>
      <c r="H22" s="7">
        <f t="shared" si="1"/>
        <v>-17.241487683317942</v>
      </c>
      <c r="I22" s="3">
        <f>J215</f>
        <v>5771.072034779236</v>
      </c>
      <c r="J22" s="4" t="s">
        <v>15</v>
      </c>
      <c r="K22" s="4" t="s">
        <v>15</v>
      </c>
      <c r="L22" s="7">
        <f t="shared" si="2"/>
        <v>3.7321855265522146</v>
      </c>
      <c r="M22" s="3">
        <f t="shared" si="0"/>
        <v>-3455.0040123085355</v>
      </c>
      <c r="N22" s="44" t="s">
        <v>15</v>
      </c>
    </row>
    <row r="23" spans="3:14" ht="12.75">
      <c r="C23" s="2" t="s">
        <v>275</v>
      </c>
      <c r="D23" s="9"/>
      <c r="E23" s="3">
        <f>F228</f>
        <v>2626.552555491426</v>
      </c>
      <c r="F23" s="4" t="s">
        <v>15</v>
      </c>
      <c r="G23" s="4" t="s">
        <v>15</v>
      </c>
      <c r="H23" s="7">
        <f t="shared" si="1"/>
        <v>13.405674186093705</v>
      </c>
      <c r="I23" s="3">
        <f>J228</f>
        <v>5617.55012924292</v>
      </c>
      <c r="J23" s="4" t="s">
        <v>15</v>
      </c>
      <c r="K23" s="4" t="s">
        <v>15</v>
      </c>
      <c r="L23" s="7">
        <f t="shared" si="2"/>
        <v>-2.6601973534747003</v>
      </c>
      <c r="M23" s="3">
        <f t="shared" si="0"/>
        <v>-2990.9975737514937</v>
      </c>
      <c r="N23" s="44" t="s">
        <v>15</v>
      </c>
    </row>
    <row r="24" spans="3:14" ht="12.75">
      <c r="C24" s="2" t="s">
        <v>276</v>
      </c>
      <c r="D24" s="9"/>
      <c r="E24" s="3">
        <f>F241</f>
        <v>2665.4083821714516</v>
      </c>
      <c r="F24" s="4" t="s">
        <v>15</v>
      </c>
      <c r="G24" s="4" t="s">
        <v>15</v>
      </c>
      <c r="H24" s="7">
        <f t="shared" si="1"/>
        <v>1.479347009401664</v>
      </c>
      <c r="I24" s="3">
        <f>J241</f>
        <v>5990.357726555181</v>
      </c>
      <c r="J24" s="4" t="s">
        <v>15</v>
      </c>
      <c r="K24" s="4" t="s">
        <v>15</v>
      </c>
      <c r="L24" s="7">
        <f t="shared" si="2"/>
        <v>6.636480115621239</v>
      </c>
      <c r="M24" s="3">
        <f t="shared" si="0"/>
        <v>-3324.9493443837296</v>
      </c>
      <c r="N24" s="44" t="s">
        <v>15</v>
      </c>
    </row>
    <row r="25" spans="3:14" ht="12.75">
      <c r="C25" s="2" t="s">
        <v>277</v>
      </c>
      <c r="D25" s="9"/>
      <c r="E25" s="3">
        <f>F254</f>
        <v>2457.66788687505</v>
      </c>
      <c r="F25" s="4" t="s">
        <v>15</v>
      </c>
      <c r="G25" s="4" t="s">
        <v>15</v>
      </c>
      <c r="H25" s="7">
        <f t="shared" si="1"/>
        <v>-7.7939461992371974</v>
      </c>
      <c r="I25" s="3">
        <f>J254</f>
        <v>6016.932887570636</v>
      </c>
      <c r="J25" s="4" t="s">
        <v>15</v>
      </c>
      <c r="K25" s="4" t="s">
        <v>15</v>
      </c>
      <c r="L25" s="7">
        <f t="shared" si="2"/>
        <v>0.44363228756185435</v>
      </c>
      <c r="M25" s="3">
        <f t="shared" si="0"/>
        <v>-3559.265000695586</v>
      </c>
      <c r="N25" s="44" t="s">
        <v>15</v>
      </c>
    </row>
    <row r="26" spans="3:14" ht="12.75">
      <c r="C26" s="2" t="s">
        <v>278</v>
      </c>
      <c r="D26" s="9"/>
      <c r="E26" s="3">
        <f>F267</f>
        <v>2942.9507154026915</v>
      </c>
      <c r="F26" s="4" t="s">
        <v>15</v>
      </c>
      <c r="G26" s="4" t="s">
        <v>15</v>
      </c>
      <c r="H26" s="7">
        <f t="shared" si="1"/>
        <v>19.745663403881778</v>
      </c>
      <c r="I26" s="3">
        <f>J267</f>
        <v>6000.401223970089</v>
      </c>
      <c r="J26" s="4" t="s">
        <v>15</v>
      </c>
      <c r="K26" s="4" t="s">
        <v>15</v>
      </c>
      <c r="L26" s="7">
        <f t="shared" si="2"/>
        <v>-0.27475233494288887</v>
      </c>
      <c r="M26" s="3">
        <f t="shared" si="0"/>
        <v>-3057.4505085673973</v>
      </c>
      <c r="N26" s="44" t="s">
        <v>15</v>
      </c>
    </row>
    <row r="27" spans="3:14" ht="12.75">
      <c r="C27" s="2" t="s">
        <v>279</v>
      </c>
      <c r="D27" s="9"/>
      <c r="E27" s="3">
        <f>F280</f>
        <v>3488.0857553548476</v>
      </c>
      <c r="F27" s="4" t="s">
        <v>15</v>
      </c>
      <c r="G27" s="4" t="s">
        <v>15</v>
      </c>
      <c r="H27" s="7">
        <f t="shared" si="1"/>
        <v>18.52341723220343</v>
      </c>
      <c r="I27" s="3">
        <f>J280</f>
        <v>5793.178167580917</v>
      </c>
      <c r="J27" s="4" t="s">
        <v>15</v>
      </c>
      <c r="K27" s="4" t="s">
        <v>15</v>
      </c>
      <c r="L27" s="7">
        <f t="shared" si="2"/>
        <v>-3.4534866695474875</v>
      </c>
      <c r="M27" s="3">
        <f t="shared" si="0"/>
        <v>-2305.0924122260694</v>
      </c>
      <c r="N27" s="44" t="s">
        <v>15</v>
      </c>
    </row>
    <row r="28" spans="3:14" ht="12.75">
      <c r="C28" s="2" t="s">
        <v>280</v>
      </c>
      <c r="D28" s="9"/>
      <c r="E28" s="3">
        <f>F293</f>
        <v>4361.320688626303</v>
      </c>
      <c r="F28" s="4" t="s">
        <v>15</v>
      </c>
      <c r="G28" s="4" t="s">
        <v>15</v>
      </c>
      <c r="H28" s="7">
        <f t="shared" si="1"/>
        <v>25.034789696064124</v>
      </c>
      <c r="I28" s="3">
        <f>J293</f>
        <v>6917.338293457368</v>
      </c>
      <c r="J28" s="4" t="s">
        <v>15</v>
      </c>
      <c r="K28" s="4" t="s">
        <v>15</v>
      </c>
      <c r="L28" s="7">
        <f t="shared" si="2"/>
        <v>19.40489474615748</v>
      </c>
      <c r="M28" s="3">
        <f t="shared" si="0"/>
        <v>-2556.017604831065</v>
      </c>
      <c r="N28" s="44" t="s">
        <v>15</v>
      </c>
    </row>
    <row r="29" spans="3:14" ht="12.75">
      <c r="C29" s="2" t="s">
        <v>281</v>
      </c>
      <c r="D29" s="9"/>
      <c r="E29" s="3">
        <f>F306</f>
        <v>4628.090193070588</v>
      </c>
      <c r="F29" s="4" t="s">
        <v>15</v>
      </c>
      <c r="G29" s="4" t="s">
        <v>15</v>
      </c>
      <c r="H29" s="7">
        <f t="shared" si="1"/>
        <v>6.11671380047747</v>
      </c>
      <c r="I29" s="3">
        <f>J306</f>
        <v>7201.307183757896</v>
      </c>
      <c r="J29" s="4" t="s">
        <v>15</v>
      </c>
      <c r="K29" s="4" t="s">
        <v>15</v>
      </c>
      <c r="L29" s="7">
        <f t="shared" si="2"/>
        <v>4.105175694083286</v>
      </c>
      <c r="M29" s="3">
        <f t="shared" si="0"/>
        <v>-2573.2169906873087</v>
      </c>
      <c r="N29" s="44" t="s">
        <v>15</v>
      </c>
    </row>
    <row r="30" spans="3:14" ht="12.75">
      <c r="C30" s="2" t="s">
        <v>282</v>
      </c>
      <c r="D30" s="9"/>
      <c r="E30" s="3">
        <f>F319</f>
        <v>4923.882409267163</v>
      </c>
      <c r="F30" s="4" t="s">
        <v>15</v>
      </c>
      <c r="G30" s="4" t="s">
        <v>15</v>
      </c>
      <c r="H30" s="7">
        <f t="shared" si="1"/>
        <v>6.391237073111739</v>
      </c>
      <c r="I30" s="3">
        <f>J319</f>
        <v>7414.004144477685</v>
      </c>
      <c r="J30" s="4" t="s">
        <v>15</v>
      </c>
      <c r="K30" s="4" t="s">
        <v>15</v>
      </c>
      <c r="L30" s="7">
        <f t="shared" si="2"/>
        <v>2.953588220754071</v>
      </c>
      <c r="M30" s="3">
        <f t="shared" si="0"/>
        <v>-2490.1217352105223</v>
      </c>
      <c r="N30" s="44" t="s">
        <v>15</v>
      </c>
    </row>
    <row r="31" spans="3:14" ht="12.75">
      <c r="C31" s="2" t="s">
        <v>283</v>
      </c>
      <c r="D31" s="9"/>
      <c r="E31" s="3">
        <f>F332</f>
        <v>5894.077053105337</v>
      </c>
      <c r="F31" s="4" t="s">
        <v>15</v>
      </c>
      <c r="G31" s="4" t="s">
        <v>15</v>
      </c>
      <c r="H31" s="7">
        <f t="shared" si="1"/>
        <v>19.703854868917773</v>
      </c>
      <c r="I31" s="3">
        <f>J332</f>
        <v>8387.280128957944</v>
      </c>
      <c r="J31" s="4" t="s">
        <v>15</v>
      </c>
      <c r="K31" s="4" t="s">
        <v>15</v>
      </c>
      <c r="L31" s="7">
        <f t="shared" si="2"/>
        <v>13.127534939472653</v>
      </c>
      <c r="M31" s="3">
        <f t="shared" si="0"/>
        <v>-2493.203075852607</v>
      </c>
      <c r="N31" s="44" t="s">
        <v>15</v>
      </c>
    </row>
    <row r="32" spans="3:14" ht="12.75">
      <c r="C32" s="2" t="s">
        <v>284</v>
      </c>
      <c r="D32" s="9"/>
      <c r="E32" s="3">
        <f>F345</f>
        <v>6761.44002826344</v>
      </c>
      <c r="F32" s="4" t="s">
        <v>15</v>
      </c>
      <c r="G32" s="4" t="s">
        <v>15</v>
      </c>
      <c r="H32" s="7">
        <f t="shared" si="1"/>
        <v>14.715840450391227</v>
      </c>
      <c r="I32" s="3">
        <f>J345</f>
        <v>8999.651406182196</v>
      </c>
      <c r="J32" s="4" t="s">
        <v>15</v>
      </c>
      <c r="K32" s="4" t="s">
        <v>15</v>
      </c>
      <c r="L32" s="7">
        <f t="shared" si="2"/>
        <v>7.301190228641332</v>
      </c>
      <c r="M32" s="3">
        <f t="shared" si="0"/>
        <v>-2238.2113779187566</v>
      </c>
      <c r="N32" s="44" t="s">
        <v>15</v>
      </c>
    </row>
    <row r="33" spans="3:14" ht="12.75">
      <c r="C33" s="2" t="s">
        <v>285</v>
      </c>
      <c r="D33" s="9"/>
      <c r="E33" s="3">
        <f>F358</f>
        <v>6781.536916443709</v>
      </c>
      <c r="F33" s="4" t="s">
        <v>15</v>
      </c>
      <c r="G33" s="4" t="s">
        <v>15</v>
      </c>
      <c r="H33" s="7">
        <f t="shared" si="1"/>
        <v>0.2972279292023927</v>
      </c>
      <c r="I33" s="3">
        <f>J358</f>
        <v>10048.787189679537</v>
      </c>
      <c r="J33" s="4" t="s">
        <v>15</v>
      </c>
      <c r="K33" s="4" t="s">
        <v>15</v>
      </c>
      <c r="L33" s="7">
        <f t="shared" si="2"/>
        <v>11.657515787518719</v>
      </c>
      <c r="M33" s="3">
        <f t="shared" si="0"/>
        <v>-3267.250273235828</v>
      </c>
      <c r="N33" s="44" t="s">
        <v>15</v>
      </c>
    </row>
    <row r="34" spans="3:14" ht="12.75">
      <c r="C34" s="2" t="s">
        <v>286</v>
      </c>
      <c r="D34" s="9"/>
      <c r="E34" s="3">
        <f>F371</f>
        <v>6683.595073420331</v>
      </c>
      <c r="F34" s="4" t="s">
        <v>15</v>
      </c>
      <c r="G34" s="4" t="s">
        <v>15</v>
      </c>
      <c r="H34" s="7">
        <f t="shared" si="1"/>
        <v>-1.4442425696436345</v>
      </c>
      <c r="I34" s="3">
        <f>J371</f>
        <v>8690.936419985646</v>
      </c>
      <c r="J34" s="4" t="s">
        <v>15</v>
      </c>
      <c r="K34" s="4" t="s">
        <v>15</v>
      </c>
      <c r="L34" s="7">
        <f t="shared" si="2"/>
        <v>-13.512583599028261</v>
      </c>
      <c r="M34" s="3">
        <f t="shared" si="0"/>
        <v>-2007.3413465653157</v>
      </c>
      <c r="N34" s="44" t="s">
        <v>15</v>
      </c>
    </row>
    <row r="35" spans="3:14" ht="12.75">
      <c r="C35" s="2" t="s">
        <v>287</v>
      </c>
      <c r="D35" s="9"/>
      <c r="E35" s="3">
        <f>F384</f>
        <v>7776.163110300003</v>
      </c>
      <c r="F35" s="4" t="s">
        <v>15</v>
      </c>
      <c r="G35" s="4" t="s">
        <v>15</v>
      </c>
      <c r="H35" s="7">
        <f t="shared" si="1"/>
        <v>16.347011224911782</v>
      </c>
      <c r="I35" s="3">
        <f>J384</f>
        <v>10298.432990446147</v>
      </c>
      <c r="J35" s="4" t="s">
        <v>15</v>
      </c>
      <c r="K35" s="4" t="s">
        <v>15</v>
      </c>
      <c r="L35" s="7">
        <f t="shared" si="2"/>
        <v>18.49624128838299</v>
      </c>
      <c r="M35" s="3">
        <f t="shared" si="0"/>
        <v>-2522.269880146144</v>
      </c>
      <c r="N35" s="44" t="s">
        <v>15</v>
      </c>
    </row>
    <row r="36" spans="3:14" ht="12.75">
      <c r="C36" s="2" t="s">
        <v>4</v>
      </c>
      <c r="D36" s="9"/>
      <c r="E36" s="3">
        <f>F397</f>
        <v>8311</v>
      </c>
      <c r="F36" s="4" t="s">
        <v>15</v>
      </c>
      <c r="G36" s="4" t="s">
        <v>15</v>
      </c>
      <c r="H36" s="7">
        <f t="shared" si="1"/>
        <v>6.877902149346298</v>
      </c>
      <c r="I36" s="3">
        <f>J397</f>
        <v>12015</v>
      </c>
      <c r="J36" s="4" t="s">
        <v>15</v>
      </c>
      <c r="K36" s="4" t="s">
        <v>15</v>
      </c>
      <c r="L36" s="7">
        <f t="shared" si="2"/>
        <v>16.66823497464432</v>
      </c>
      <c r="M36" s="3">
        <f t="shared" si="0"/>
        <v>-3704</v>
      </c>
      <c r="N36" s="44" t="s">
        <v>15</v>
      </c>
    </row>
    <row r="37" spans="3:14" ht="12.75">
      <c r="C37" s="2" t="s">
        <v>5</v>
      </c>
      <c r="D37" s="9"/>
      <c r="E37" s="3">
        <f>F410</f>
        <v>8096</v>
      </c>
      <c r="F37" s="4" t="s">
        <v>15</v>
      </c>
      <c r="G37" s="4" t="s">
        <v>15</v>
      </c>
      <c r="H37" s="7">
        <f t="shared" si="1"/>
        <v>-2.586932980387431</v>
      </c>
      <c r="I37" s="3">
        <f>J410</f>
        <v>11236</v>
      </c>
      <c r="J37" s="4" t="s">
        <v>15</v>
      </c>
      <c r="K37" s="4" t="s">
        <v>15</v>
      </c>
      <c r="L37" s="7">
        <f t="shared" si="2"/>
        <v>-6.48356221389929</v>
      </c>
      <c r="M37" s="3">
        <f t="shared" si="0"/>
        <v>-3140</v>
      </c>
      <c r="N37" s="44" t="s">
        <v>15</v>
      </c>
    </row>
    <row r="38" spans="3:14" ht="12.75">
      <c r="C38" s="2" t="s">
        <v>6</v>
      </c>
      <c r="D38" s="9"/>
      <c r="E38" s="3">
        <f>F423</f>
        <v>8434</v>
      </c>
      <c r="F38" s="4" t="s">
        <v>15</v>
      </c>
      <c r="G38" s="4" t="s">
        <v>15</v>
      </c>
      <c r="H38" s="7">
        <f t="shared" si="1"/>
        <v>4.17490118577075</v>
      </c>
      <c r="I38" s="3">
        <f>J423</f>
        <v>10301</v>
      </c>
      <c r="J38" s="4" t="s">
        <v>15</v>
      </c>
      <c r="K38" s="4" t="s">
        <v>15</v>
      </c>
      <c r="L38" s="7">
        <f t="shared" si="2"/>
        <v>-8.321466714133138</v>
      </c>
      <c r="M38" s="3">
        <f t="shared" si="0"/>
        <v>-1867</v>
      </c>
      <c r="N38" s="44" t="s">
        <v>15</v>
      </c>
    </row>
    <row r="39" spans="3:14" ht="12.75">
      <c r="C39" s="2" t="s">
        <v>7</v>
      </c>
      <c r="D39" s="9"/>
      <c r="E39" s="3">
        <f>F436</f>
        <v>7528</v>
      </c>
      <c r="F39" s="4" t="s">
        <v>15</v>
      </c>
      <c r="G39" s="4" t="s">
        <v>15</v>
      </c>
      <c r="H39" s="7">
        <f t="shared" si="1"/>
        <v>-10.742233815508655</v>
      </c>
      <c r="I39" s="3">
        <f>J436</f>
        <v>9613</v>
      </c>
      <c r="J39" s="4" t="s">
        <v>15</v>
      </c>
      <c r="K39" s="4" t="s">
        <v>15</v>
      </c>
      <c r="L39" s="7">
        <f t="shared" si="2"/>
        <v>-6.678963207455595</v>
      </c>
      <c r="M39" s="3">
        <f t="shared" si="0"/>
        <v>-2085</v>
      </c>
      <c r="N39" s="44" t="s">
        <v>15</v>
      </c>
    </row>
    <row r="40" spans="3:14" ht="12.75">
      <c r="C40" s="2" t="s">
        <v>8</v>
      </c>
      <c r="D40" s="9"/>
      <c r="E40" s="3">
        <f>F449</f>
        <v>8191</v>
      </c>
      <c r="F40" s="4" t="s">
        <v>15</v>
      </c>
      <c r="G40" s="4" t="s">
        <v>15</v>
      </c>
      <c r="H40" s="7">
        <f t="shared" si="1"/>
        <v>8.807120085015939</v>
      </c>
      <c r="I40" s="3">
        <f>J449</f>
        <v>9602</v>
      </c>
      <c r="J40" s="4" t="s">
        <v>15</v>
      </c>
      <c r="K40" s="4" t="s">
        <v>15</v>
      </c>
      <c r="L40" s="7">
        <f t="shared" si="2"/>
        <v>-0.11442837823780394</v>
      </c>
      <c r="M40" s="3">
        <f t="shared" si="0"/>
        <v>-1411</v>
      </c>
      <c r="N40" s="44" t="s">
        <v>15</v>
      </c>
    </row>
    <row r="41" spans="3:14" ht="12.75">
      <c r="C41" s="2" t="s">
        <v>9</v>
      </c>
      <c r="D41" s="9"/>
      <c r="E41" s="3">
        <f>F462</f>
        <v>8934</v>
      </c>
      <c r="F41" s="4" t="s">
        <v>15</v>
      </c>
      <c r="G41" s="4" t="s">
        <v>15</v>
      </c>
      <c r="H41" s="7">
        <f t="shared" si="1"/>
        <v>9.070931510194114</v>
      </c>
      <c r="I41" s="3">
        <f>J462</f>
        <v>10202</v>
      </c>
      <c r="J41" s="4" t="s">
        <v>15</v>
      </c>
      <c r="K41" s="4" t="s">
        <v>15</v>
      </c>
      <c r="L41" s="7">
        <f t="shared" si="2"/>
        <v>6.2486981878775225</v>
      </c>
      <c r="M41" s="3">
        <f t="shared" si="0"/>
        <v>-1268</v>
      </c>
      <c r="N41" s="44" t="s">
        <v>15</v>
      </c>
    </row>
    <row r="42" spans="3:14" ht="12.75">
      <c r="C42" s="2" t="s">
        <v>10</v>
      </c>
      <c r="D42" s="9"/>
      <c r="E42" s="3">
        <f>F475</f>
        <v>9140</v>
      </c>
      <c r="F42" s="4" t="s">
        <v>15</v>
      </c>
      <c r="G42" s="4" t="s">
        <v>15</v>
      </c>
      <c r="H42" s="7">
        <f t="shared" si="1"/>
        <v>2.3057980747705358</v>
      </c>
      <c r="I42" s="3">
        <f>J475</f>
        <v>9434</v>
      </c>
      <c r="J42" s="4" t="s">
        <v>15</v>
      </c>
      <c r="K42" s="4" t="s">
        <v>15</v>
      </c>
      <c r="L42" s="7">
        <f t="shared" si="2"/>
        <v>-7.5279356988825725</v>
      </c>
      <c r="M42" s="3">
        <f t="shared" si="0"/>
        <v>-294</v>
      </c>
      <c r="N42" s="44" t="s">
        <v>15</v>
      </c>
    </row>
    <row r="43" spans="3:14" ht="12.75">
      <c r="C43" s="2" t="s">
        <v>11</v>
      </c>
      <c r="D43" s="9"/>
      <c r="E43" s="3">
        <f>F488</f>
        <v>10889</v>
      </c>
      <c r="F43" s="4" t="s">
        <v>15</v>
      </c>
      <c r="G43" s="4" t="s">
        <v>15</v>
      </c>
      <c r="H43" s="7">
        <f t="shared" si="1"/>
        <v>19.13566739606128</v>
      </c>
      <c r="I43" s="3">
        <f>J488</f>
        <v>11333</v>
      </c>
      <c r="J43" s="4" t="s">
        <v>15</v>
      </c>
      <c r="K43" s="4" t="s">
        <v>15</v>
      </c>
      <c r="L43" s="7">
        <f t="shared" si="2"/>
        <v>20.12931948272208</v>
      </c>
      <c r="M43" s="3">
        <f t="shared" si="0"/>
        <v>-444</v>
      </c>
      <c r="N43" s="44" t="s">
        <v>15</v>
      </c>
    </row>
    <row r="44" spans="3:14" ht="12.75">
      <c r="C44" s="2" t="s">
        <v>12</v>
      </c>
      <c r="D44" s="9"/>
      <c r="E44" s="3">
        <f>F501</f>
        <v>12396</v>
      </c>
      <c r="F44" s="4" t="s">
        <v>15</v>
      </c>
      <c r="G44" s="4" t="s">
        <v>15</v>
      </c>
      <c r="H44" s="7">
        <f t="shared" si="1"/>
        <v>13.839654697401045</v>
      </c>
      <c r="I44" s="3">
        <f>J501</f>
        <v>13603.99966564</v>
      </c>
      <c r="J44" s="4" t="s">
        <v>15</v>
      </c>
      <c r="K44" s="4" t="s">
        <v>15</v>
      </c>
      <c r="L44" s="7">
        <f t="shared" si="2"/>
        <v>20.03882172099179</v>
      </c>
      <c r="M44" s="3">
        <f t="shared" si="0"/>
        <v>-1207.9996656399999</v>
      </c>
      <c r="N44" s="44" t="s">
        <v>15</v>
      </c>
    </row>
    <row r="45" spans="3:14" ht="12.75">
      <c r="C45" s="2" t="s">
        <v>13</v>
      </c>
      <c r="D45" s="9"/>
      <c r="E45" s="3">
        <f>F514</f>
        <v>14481.386</v>
      </c>
      <c r="F45" s="4" t="s">
        <v>15</v>
      </c>
      <c r="G45" s="4" t="s">
        <v>15</v>
      </c>
      <c r="H45" s="7">
        <f t="shared" si="1"/>
        <v>16.823055824459516</v>
      </c>
      <c r="I45" s="3">
        <f>J514</f>
        <v>18996.093679999998</v>
      </c>
      <c r="J45" s="4" t="s">
        <v>15</v>
      </c>
      <c r="K45" s="4" t="s">
        <v>15</v>
      </c>
      <c r="L45" s="8">
        <f t="shared" si="2"/>
        <v>39.63609340552222</v>
      </c>
      <c r="M45" s="3">
        <f t="shared" si="0"/>
        <v>-4514.707679999998</v>
      </c>
      <c r="N45" s="44" t="s">
        <v>15</v>
      </c>
    </row>
    <row r="46" spans="3:14" ht="12.75">
      <c r="C46" s="2" t="s">
        <v>14</v>
      </c>
      <c r="D46" s="9"/>
      <c r="E46" s="3">
        <f>F527</f>
        <v>16571.833</v>
      </c>
      <c r="F46" s="4" t="s">
        <v>15</v>
      </c>
      <c r="G46" s="4" t="s">
        <v>15</v>
      </c>
      <c r="H46" s="7">
        <f t="shared" si="1"/>
        <v>14.43540694240177</v>
      </c>
      <c r="I46" s="3">
        <f>J527</f>
        <v>24892.8578</v>
      </c>
      <c r="J46" s="4" t="s">
        <v>15</v>
      </c>
      <c r="K46" s="4" t="s">
        <v>15</v>
      </c>
      <c r="L46" s="7">
        <f t="shared" si="2"/>
        <v>31.041982732525696</v>
      </c>
      <c r="M46" s="3">
        <f t="shared" si="0"/>
        <v>-8321.024800000003</v>
      </c>
      <c r="N46" s="44" t="s">
        <v>15</v>
      </c>
    </row>
    <row r="47" spans="3:14" ht="12.75">
      <c r="C47" s="2" t="s">
        <v>18</v>
      </c>
      <c r="D47" s="9"/>
      <c r="E47" s="3">
        <f>F540</f>
        <v>17301.306461</v>
      </c>
      <c r="F47" s="4" t="s">
        <v>15</v>
      </c>
      <c r="G47" s="4" t="s">
        <v>15</v>
      </c>
      <c r="H47" s="7">
        <f t="shared" si="1"/>
        <v>4.401887594450173</v>
      </c>
      <c r="I47" s="3">
        <f>J540</f>
        <v>26873.443106320003</v>
      </c>
      <c r="J47" s="4" t="s">
        <v>15</v>
      </c>
      <c r="K47" s="4" t="s">
        <v>15</v>
      </c>
      <c r="L47" s="7">
        <f t="shared" si="2"/>
        <v>7.956440044903161</v>
      </c>
      <c r="M47" s="3">
        <f t="shared" si="0"/>
        <v>-9572.136645320003</v>
      </c>
      <c r="N47" s="44" t="s">
        <v>15</v>
      </c>
    </row>
    <row r="48" spans="3:14" ht="12.75">
      <c r="C48" s="2" t="s">
        <v>22</v>
      </c>
      <c r="D48" s="9"/>
      <c r="E48" s="3">
        <f>F553</f>
        <v>20447.538593</v>
      </c>
      <c r="F48" s="4" t="s">
        <v>15</v>
      </c>
      <c r="G48" s="4" t="s">
        <v>15</v>
      </c>
      <c r="H48" s="7">
        <f t="shared" si="1"/>
        <v>18.18493961188497</v>
      </c>
      <c r="I48" s="3">
        <f>J553</f>
        <v>35282.697266560004</v>
      </c>
      <c r="J48" s="4" t="s">
        <v>15</v>
      </c>
      <c r="K48" s="4" t="s">
        <v>15</v>
      </c>
      <c r="L48" s="7">
        <f t="shared" si="2"/>
        <v>31.292060816212796</v>
      </c>
      <c r="M48" s="3">
        <f t="shared" si="0"/>
        <v>-14835.158673560003</v>
      </c>
      <c r="N48" s="44" t="s">
        <v>15</v>
      </c>
    </row>
    <row r="49" spans="3:14" ht="12.75">
      <c r="C49" s="2" t="s">
        <v>23</v>
      </c>
      <c r="D49" s="9"/>
      <c r="E49" s="3">
        <f>F566</f>
        <v>19125.322169000003</v>
      </c>
      <c r="F49" s="4" t="s">
        <v>15</v>
      </c>
      <c r="G49" s="4" t="s">
        <v>15</v>
      </c>
      <c r="H49" s="7">
        <f t="shared" si="1"/>
        <v>-6.466384293572844</v>
      </c>
      <c r="I49" s="3">
        <f>J566</f>
        <v>31667.099767000003</v>
      </c>
      <c r="J49" s="4" t="s">
        <v>15</v>
      </c>
      <c r="K49" s="4" t="s">
        <v>15</v>
      </c>
      <c r="L49" s="7">
        <f t="shared" si="2"/>
        <v>-10.247508778153332</v>
      </c>
      <c r="M49" s="3">
        <f t="shared" si="0"/>
        <v>-12541.777598</v>
      </c>
      <c r="N49" s="44" t="s">
        <v>15</v>
      </c>
    </row>
    <row r="50" spans="3:14" ht="12.75">
      <c r="C50" s="2" t="s">
        <v>288</v>
      </c>
      <c r="D50" s="9"/>
      <c r="E50" s="3">
        <f>F579</f>
        <v>19680.137135999998</v>
      </c>
      <c r="F50" s="4" t="s">
        <v>15</v>
      </c>
      <c r="G50" s="4" t="s">
        <v>15</v>
      </c>
      <c r="H50" s="7">
        <f t="shared" si="1"/>
        <v>2.900944423824072</v>
      </c>
      <c r="I50" s="3">
        <f>J579</f>
        <v>31132.951079039995</v>
      </c>
      <c r="J50" s="4" t="s">
        <v>15</v>
      </c>
      <c r="K50" s="4" t="s">
        <v>15</v>
      </c>
      <c r="L50" s="7">
        <f t="shared" si="2"/>
        <v>-1.68676226080116</v>
      </c>
      <c r="M50" s="3">
        <f t="shared" si="0"/>
        <v>-11452.813943039997</v>
      </c>
      <c r="N50" s="44" t="s">
        <v>15</v>
      </c>
    </row>
    <row r="51" spans="3:14" ht="12.75">
      <c r="C51" s="2" t="s">
        <v>294</v>
      </c>
      <c r="D51" s="9"/>
      <c r="E51" s="3">
        <f>F592</f>
        <v>25368.552762</v>
      </c>
      <c r="F51" s="4" t="s">
        <v>15</v>
      </c>
      <c r="G51" s="4" t="s">
        <v>15</v>
      </c>
      <c r="H51" s="7">
        <f t="shared" si="1"/>
        <v>28.904349531154622</v>
      </c>
      <c r="I51" s="3">
        <f>J592</f>
        <v>35795.83807096</v>
      </c>
      <c r="J51" s="4" t="s">
        <v>15</v>
      </c>
      <c r="K51" s="4" t="s">
        <v>15</v>
      </c>
      <c r="L51" s="7">
        <f t="shared" si="2"/>
        <v>14.977336970343487</v>
      </c>
      <c r="M51" s="3">
        <f t="shared" si="0"/>
        <v>-10427.285308960003</v>
      </c>
      <c r="N51" s="44" t="s">
        <v>15</v>
      </c>
    </row>
    <row r="52" spans="3:14" ht="12.75">
      <c r="C52" s="2" t="s">
        <v>295</v>
      </c>
      <c r="D52" s="9"/>
      <c r="E52" s="3">
        <f>F605</f>
        <v>24718.110106011183</v>
      </c>
      <c r="F52" s="4" t="s">
        <v>15</v>
      </c>
      <c r="G52" s="4" t="s">
        <v>15</v>
      </c>
      <c r="H52" s="7">
        <f t="shared" si="1"/>
        <v>-2.5639722616069918</v>
      </c>
      <c r="I52" s="3">
        <f>J605</f>
        <v>40369.5443413</v>
      </c>
      <c r="J52" s="4" t="s">
        <v>15</v>
      </c>
      <c r="K52" s="4" t="s">
        <v>15</v>
      </c>
      <c r="L52" s="7">
        <f t="shared" si="2"/>
        <v>12.777201252484431</v>
      </c>
      <c r="M52" s="3">
        <f t="shared" si="0"/>
        <v>-15651.43423528882</v>
      </c>
      <c r="N52" s="44" t="s">
        <v>15</v>
      </c>
    </row>
    <row r="53" spans="3:14" ht="12.75">
      <c r="C53" s="2" t="s">
        <v>296</v>
      </c>
      <c r="D53" s="9"/>
      <c r="E53" s="3">
        <f>F618</f>
        <v>24802.32251794088</v>
      </c>
      <c r="F53" s="4" t="s">
        <v>15</v>
      </c>
      <c r="G53" s="4" t="s">
        <v>15</v>
      </c>
      <c r="H53" s="7">
        <f t="shared" si="1"/>
        <v>0.34069114332983474</v>
      </c>
      <c r="I53" s="3">
        <f>J618</f>
        <v>40156.89248626783</v>
      </c>
      <c r="J53" s="4" t="s">
        <v>15</v>
      </c>
      <c r="K53" s="4" t="s">
        <v>15</v>
      </c>
      <c r="L53" s="7">
        <f t="shared" si="2"/>
        <v>-0.5267630796977301</v>
      </c>
      <c r="M53" s="3">
        <f t="shared" si="0"/>
        <v>-15354.569968326952</v>
      </c>
      <c r="N53" s="44" t="s">
        <v>15</v>
      </c>
    </row>
    <row r="54" spans="3:14" ht="12.75">
      <c r="C54" s="2" t="s">
        <v>297</v>
      </c>
      <c r="D54" s="9"/>
      <c r="E54" s="3">
        <f>F631</f>
        <v>25077.89419861319</v>
      </c>
      <c r="F54" s="4" t="s">
        <v>15</v>
      </c>
      <c r="G54" s="4" t="s">
        <v>15</v>
      </c>
      <c r="H54" s="7">
        <f t="shared" si="1"/>
        <v>1.1110720799351554</v>
      </c>
      <c r="I54" s="3">
        <f>J631</f>
        <v>41668.13275328666</v>
      </c>
      <c r="J54" s="4" t="s">
        <v>15</v>
      </c>
      <c r="K54" s="4" t="s">
        <v>15</v>
      </c>
      <c r="L54" s="7">
        <f t="shared" si="2"/>
        <v>3.7633396745916627</v>
      </c>
      <c r="M54" s="3">
        <f t="shared" si="0"/>
        <v>-16590.238554673473</v>
      </c>
      <c r="N54" s="44" t="s">
        <v>15</v>
      </c>
    </row>
    <row r="55" spans="3:14" ht="12.75">
      <c r="C55" s="2" t="s">
        <v>298</v>
      </c>
      <c r="D55" s="9"/>
      <c r="E55" s="3">
        <f>F644</f>
        <v>24089.996937999997</v>
      </c>
      <c r="F55" s="4" t="s">
        <v>15</v>
      </c>
      <c r="G55" s="4" t="s">
        <v>15</v>
      </c>
      <c r="H55" s="7">
        <f t="shared" si="1"/>
        <v>-3.9393150508938106</v>
      </c>
      <c r="I55" s="3">
        <f>J644</f>
        <v>41356.99448596</v>
      </c>
      <c r="J55" s="4" t="s">
        <v>15</v>
      </c>
      <c r="K55" s="4" t="s">
        <v>15</v>
      </c>
      <c r="L55" s="7">
        <f t="shared" si="2"/>
        <v>-0.7467055679429677</v>
      </c>
      <c r="M55" s="3">
        <f t="shared" si="0"/>
        <v>-17266.997547960003</v>
      </c>
      <c r="N55" s="44" t="s">
        <v>15</v>
      </c>
    </row>
    <row r="56" spans="3:14" ht="12.75">
      <c r="C56" s="2" t="s">
        <v>303</v>
      </c>
      <c r="D56" s="9"/>
      <c r="E56" s="3">
        <f>F657</f>
        <v>21971.996054</v>
      </c>
      <c r="F56" s="4" t="s">
        <v>15</v>
      </c>
      <c r="G56" s="4" t="s">
        <v>15</v>
      </c>
      <c r="H56" s="7">
        <f t="shared" si="1"/>
        <v>-8.792034675019096</v>
      </c>
      <c r="I56" s="33">
        <f>J657</f>
        <v>41118</v>
      </c>
      <c r="J56" s="4" t="s">
        <v>15</v>
      </c>
      <c r="K56" s="4" t="s">
        <v>15</v>
      </c>
      <c r="L56" s="7">
        <f t="shared" si="2"/>
        <v>-0.5778816592708012</v>
      </c>
      <c r="M56" s="3">
        <f t="shared" si="0"/>
        <v>-19146.003946</v>
      </c>
      <c r="N56" s="44" t="s">
        <v>15</v>
      </c>
    </row>
    <row r="57" spans="3:14" ht="12.75">
      <c r="C57" s="2" t="s">
        <v>305</v>
      </c>
      <c r="D57" s="9"/>
      <c r="E57" s="33">
        <f>F670</f>
        <v>22003.049530397093</v>
      </c>
      <c r="F57" s="4" t="s">
        <v>15</v>
      </c>
      <c r="G57" s="4" t="s">
        <v>15</v>
      </c>
      <c r="H57" s="7">
        <f t="shared" si="1"/>
        <v>0.14133206796857678</v>
      </c>
      <c r="I57" s="33">
        <f>J670</f>
        <v>48000.970926308364</v>
      </c>
      <c r="J57" s="4" t="s">
        <v>15</v>
      </c>
      <c r="K57" s="4" t="s">
        <v>15</v>
      </c>
      <c r="L57" s="7">
        <f t="shared" si="2"/>
        <v>16.739556705842617</v>
      </c>
      <c r="M57" s="3">
        <f>E57-I57</f>
        <v>-25997.92139591127</v>
      </c>
      <c r="N57" s="44" t="s">
        <v>15</v>
      </c>
    </row>
    <row r="58" spans="3:14" ht="12.75">
      <c r="C58" s="2" t="s">
        <v>308</v>
      </c>
      <c r="D58" s="9"/>
      <c r="E58" s="33">
        <f>F683</f>
        <v>24768</v>
      </c>
      <c r="F58" s="4" t="s">
        <v>15</v>
      </c>
      <c r="G58" s="4" t="s">
        <v>15</v>
      </c>
      <c r="H58" s="7">
        <f t="shared" si="1"/>
        <v>12.56621481391997</v>
      </c>
      <c r="I58" s="33">
        <f>J683</f>
        <v>55670.964215723674</v>
      </c>
      <c r="J58" s="4" t="s">
        <v>15</v>
      </c>
      <c r="K58" s="4" t="s">
        <v>15</v>
      </c>
      <c r="L58" s="7">
        <f t="shared" si="2"/>
        <v>15.978829472408734</v>
      </c>
      <c r="M58" s="3">
        <f>E58-I58</f>
        <v>-30902.964215723674</v>
      </c>
      <c r="N58" s="44" t="s">
        <v>15</v>
      </c>
    </row>
    <row r="59" spans="3:14" ht="12.75">
      <c r="C59" s="2" t="s">
        <v>309</v>
      </c>
      <c r="D59" s="9"/>
      <c r="E59" s="33">
        <f>F696</f>
        <v>24256.973067732728</v>
      </c>
      <c r="F59" s="4" t="s">
        <v>15</v>
      </c>
      <c r="G59" s="4" t="s">
        <v>15</v>
      </c>
      <c r="H59" s="7">
        <f t="shared" si="1"/>
        <v>-2.063254732991254</v>
      </c>
      <c r="I59" s="33">
        <f>J696</f>
        <v>51869.01673299786</v>
      </c>
      <c r="J59" s="4" t="s">
        <v>15</v>
      </c>
      <c r="K59" s="4" t="s">
        <v>15</v>
      </c>
      <c r="L59" s="7">
        <f t="shared" si="2"/>
        <v>-6.829318543852338</v>
      </c>
      <c r="M59" s="3">
        <f>E59-I59</f>
        <v>-27612.04366526513</v>
      </c>
      <c r="N59" s="44" t="s">
        <v>15</v>
      </c>
    </row>
    <row r="60" spans="3:14" ht="12.75">
      <c r="C60" s="2"/>
      <c r="D60" s="9"/>
      <c r="E60" s="3"/>
      <c r="F60" s="3"/>
      <c r="G60" s="9"/>
      <c r="H60" s="9"/>
      <c r="I60" s="10"/>
      <c r="J60" s="10"/>
      <c r="K60" s="9"/>
      <c r="L60" s="9"/>
      <c r="M60" s="3"/>
      <c r="N60" s="6"/>
    </row>
    <row r="61" spans="3:14" ht="12.75">
      <c r="C61" s="11" t="s">
        <v>24</v>
      </c>
      <c r="D61" s="54"/>
      <c r="E61" s="12">
        <v>48.76363248882615</v>
      </c>
      <c r="F61" s="10">
        <f>E61</f>
        <v>48.76363248882615</v>
      </c>
      <c r="G61" s="4" t="s">
        <v>15</v>
      </c>
      <c r="H61" s="4" t="s">
        <v>15</v>
      </c>
      <c r="I61" s="12">
        <v>100.66486751717369</v>
      </c>
      <c r="J61" s="10">
        <f>I61</f>
        <v>100.66486751717369</v>
      </c>
      <c r="K61" s="4" t="s">
        <v>15</v>
      </c>
      <c r="L61" s="4" t="s">
        <v>15</v>
      </c>
      <c r="M61" s="3">
        <f>E61-J61</f>
        <v>-51.90123502834754</v>
      </c>
      <c r="N61" s="6">
        <f aca="true" t="shared" si="3" ref="N61:N72">F61-J61</f>
        <v>-51.90123502834754</v>
      </c>
    </row>
    <row r="62" spans="3:14" ht="12.75">
      <c r="C62" s="11" t="s">
        <v>25</v>
      </c>
      <c r="D62" s="54"/>
      <c r="E62" s="12">
        <v>42.622032526365594</v>
      </c>
      <c r="F62" s="10">
        <f>F61+E62</f>
        <v>91.38566501519173</v>
      </c>
      <c r="G62" s="7">
        <f aca="true" t="shared" si="4" ref="G62:G129">(E62/E61*100)-100</f>
        <v>-12.59463179628355</v>
      </c>
      <c r="H62" s="4" t="s">
        <v>15</v>
      </c>
      <c r="I62" s="12">
        <v>114.12764615168932</v>
      </c>
      <c r="J62" s="10">
        <f>J61+I62</f>
        <v>214.79251366886302</v>
      </c>
      <c r="K62" s="7">
        <f aca="true" t="shared" si="5" ref="K62:K130">(I62/I61*100)-100</f>
        <v>13.373860182370805</v>
      </c>
      <c r="L62" s="4" t="s">
        <v>15</v>
      </c>
      <c r="M62" s="3">
        <f aca="true" t="shared" si="6" ref="M62:M72">E62-I62</f>
        <v>-71.50561362532372</v>
      </c>
      <c r="N62" s="6">
        <f t="shared" si="3"/>
        <v>-123.40684865367129</v>
      </c>
    </row>
    <row r="63" spans="3:14" ht="12.75">
      <c r="C63" s="11" t="s">
        <v>26</v>
      </c>
      <c r="D63" s="54"/>
      <c r="E63" s="12">
        <v>52.85803246379985</v>
      </c>
      <c r="F63" s="10">
        <f>F62+E63</f>
        <v>144.24369747899158</v>
      </c>
      <c r="G63" s="7">
        <f t="shared" si="4"/>
        <v>24.01574803149606</v>
      </c>
      <c r="H63" s="4" t="s">
        <v>15</v>
      </c>
      <c r="I63" s="12">
        <v>96.99320061685125</v>
      </c>
      <c r="J63" s="10">
        <f>J62+I63</f>
        <v>311.7857142857143</v>
      </c>
      <c r="K63" s="7">
        <f t="shared" si="5"/>
        <v>-15.013404825737254</v>
      </c>
      <c r="L63" s="4" t="s">
        <v>15</v>
      </c>
      <c r="M63" s="3">
        <f t="shared" si="6"/>
        <v>-44.1351681530514</v>
      </c>
      <c r="N63" s="6">
        <f t="shared" si="3"/>
        <v>-167.5420168067227</v>
      </c>
    </row>
    <row r="64" spans="3:14" ht="12.75">
      <c r="C64" s="11" t="s">
        <v>27</v>
      </c>
      <c r="D64" s="54"/>
      <c r="E64" s="12">
        <v>53.72332686524472</v>
      </c>
      <c r="F64" s="10">
        <f aca="true" t="shared" si="7" ref="F64:F71">F63+E64</f>
        <v>197.9670243442363</v>
      </c>
      <c r="G64" s="7">
        <f t="shared" si="4"/>
        <v>1.6370159105666175</v>
      </c>
      <c r="H64" s="4" t="s">
        <v>15</v>
      </c>
      <c r="I64" s="12">
        <v>110.6880005523336</v>
      </c>
      <c r="J64" s="10">
        <f aca="true" t="shared" si="8" ref="J64:J71">J63+I64</f>
        <v>422.4737148380479</v>
      </c>
      <c r="K64" s="7">
        <f t="shared" si="5"/>
        <v>14.11934016857576</v>
      </c>
      <c r="L64" s="4" t="s">
        <v>15</v>
      </c>
      <c r="M64" s="3">
        <f t="shared" si="6"/>
        <v>-56.96467368708888</v>
      </c>
      <c r="N64" s="6">
        <f t="shared" si="3"/>
        <v>-224.5066904938116</v>
      </c>
    </row>
    <row r="65" spans="3:14" ht="12.75">
      <c r="C65" s="11" t="s">
        <v>28</v>
      </c>
      <c r="D65" s="54"/>
      <c r="E65" s="12">
        <v>47.81466993421104</v>
      </c>
      <c r="F65" s="10">
        <f t="shared" si="7"/>
        <v>245.78169427844733</v>
      </c>
      <c r="G65" s="7">
        <f t="shared" si="4"/>
        <v>-10.998307952622682</v>
      </c>
      <c r="H65" s="4" t="s">
        <v>15</v>
      </c>
      <c r="I65" s="12">
        <v>88.26567246616956</v>
      </c>
      <c r="J65" s="10">
        <f t="shared" si="8"/>
        <v>510.7393873042175</v>
      </c>
      <c r="K65" s="7">
        <f t="shared" si="5"/>
        <v>-20.257234726688097</v>
      </c>
      <c r="L65" s="4" t="s">
        <v>15</v>
      </c>
      <c r="M65" s="3">
        <f t="shared" si="6"/>
        <v>-40.45100253195852</v>
      </c>
      <c r="N65" s="6">
        <f t="shared" si="3"/>
        <v>-264.95769302577014</v>
      </c>
    </row>
    <row r="66" spans="3:14" ht="12.75">
      <c r="C66" s="11" t="s">
        <v>29</v>
      </c>
      <c r="D66" s="54"/>
      <c r="E66" s="12">
        <v>63.14687715012407</v>
      </c>
      <c r="F66" s="10">
        <f t="shared" si="7"/>
        <v>308.9285714285714</v>
      </c>
      <c r="G66" s="7">
        <f t="shared" si="4"/>
        <v>32.06590621039288</v>
      </c>
      <c r="H66" s="4" t="s">
        <v>15</v>
      </c>
      <c r="I66" s="12">
        <v>104.28162109914389</v>
      </c>
      <c r="J66" s="10">
        <f t="shared" si="8"/>
        <v>615.0210084033614</v>
      </c>
      <c r="K66" s="7">
        <f t="shared" si="5"/>
        <v>18.14516129032259</v>
      </c>
      <c r="L66" s="4" t="s">
        <v>15</v>
      </c>
      <c r="M66" s="3">
        <f t="shared" si="6"/>
        <v>-41.13474394901982</v>
      </c>
      <c r="N66" s="6">
        <f t="shared" si="3"/>
        <v>-306.09243697479</v>
      </c>
    </row>
    <row r="67" spans="3:14" ht="12.75">
      <c r="C67" s="11" t="s">
        <v>30</v>
      </c>
      <c r="D67" s="54"/>
      <c r="E67" s="12">
        <v>61.081216844279616</v>
      </c>
      <c r="F67" s="10">
        <f t="shared" si="7"/>
        <v>370.009788272851</v>
      </c>
      <c r="G67" s="7">
        <f t="shared" si="4"/>
        <v>-3.271199462379741</v>
      </c>
      <c r="H67" s="4" t="s">
        <v>15</v>
      </c>
      <c r="I67" s="12">
        <v>121.6810344827586</v>
      </c>
      <c r="J67" s="10">
        <f t="shared" si="8"/>
        <v>736.70204288612</v>
      </c>
      <c r="K67" s="7">
        <f t="shared" si="5"/>
        <v>16.685023880739763</v>
      </c>
      <c r="L67" s="4" t="s">
        <v>15</v>
      </c>
      <c r="M67" s="3">
        <f t="shared" si="6"/>
        <v>-60.59981763847899</v>
      </c>
      <c r="N67" s="6">
        <f t="shared" si="3"/>
        <v>-366.69225461326903</v>
      </c>
    </row>
    <row r="68" spans="3:14" ht="12.75">
      <c r="C68" s="11" t="s">
        <v>31</v>
      </c>
      <c r="D68" s="54"/>
      <c r="E68" s="12">
        <v>60.39181259095817</v>
      </c>
      <c r="F68" s="10">
        <f t="shared" si="7"/>
        <v>430.40160086380916</v>
      </c>
      <c r="G68" s="7">
        <f t="shared" si="4"/>
        <v>-1.1286681715575781</v>
      </c>
      <c r="H68" s="4" t="s">
        <v>15</v>
      </c>
      <c r="I68" s="12">
        <v>80.09815995363662</v>
      </c>
      <c r="J68" s="10">
        <f t="shared" si="8"/>
        <v>816.8002028397566</v>
      </c>
      <c r="K68" s="7">
        <f t="shared" si="5"/>
        <v>-34.17366946778711</v>
      </c>
      <c r="L68" s="4" t="s">
        <v>15</v>
      </c>
      <c r="M68" s="3">
        <f t="shared" si="6"/>
        <v>-19.706347362678457</v>
      </c>
      <c r="N68" s="6">
        <f t="shared" si="3"/>
        <v>-386.39860197594743</v>
      </c>
    </row>
    <row r="69" spans="3:14" ht="12.75">
      <c r="C69" s="11" t="s">
        <v>32</v>
      </c>
      <c r="D69" s="54"/>
      <c r="E69" s="12">
        <v>63.63201258156894</v>
      </c>
      <c r="F69" s="10">
        <f t="shared" si="7"/>
        <v>494.0336134453781</v>
      </c>
      <c r="G69" s="7">
        <f t="shared" si="4"/>
        <v>5.365296803652967</v>
      </c>
      <c r="H69" s="4" t="s">
        <v>15</v>
      </c>
      <c r="I69" s="12">
        <v>94.75441900898291</v>
      </c>
      <c r="J69" s="10">
        <f t="shared" si="8"/>
        <v>911.5546218487395</v>
      </c>
      <c r="K69" s="7">
        <f t="shared" si="5"/>
        <v>18.297872340425542</v>
      </c>
      <c r="L69" s="4" t="s">
        <v>15</v>
      </c>
      <c r="M69" s="3">
        <f t="shared" si="6"/>
        <v>-31.12240642741397</v>
      </c>
      <c r="N69" s="6">
        <f t="shared" si="3"/>
        <v>-417.52100840336146</v>
      </c>
    </row>
    <row r="70" spans="3:14" ht="12.75">
      <c r="C70" s="11" t="s">
        <v>33</v>
      </c>
      <c r="D70" s="54"/>
      <c r="E70" s="12">
        <v>56.911319199648055</v>
      </c>
      <c r="F70" s="10">
        <f t="shared" si="7"/>
        <v>550.9449326450261</v>
      </c>
      <c r="G70" s="7">
        <f t="shared" si="4"/>
        <v>-10.561811750501732</v>
      </c>
      <c r="H70" s="4" t="s">
        <v>15</v>
      </c>
      <c r="I70" s="12">
        <v>90.40837216557155</v>
      </c>
      <c r="J70" s="10">
        <f t="shared" si="8"/>
        <v>1001.9629940143111</v>
      </c>
      <c r="K70" s="7">
        <f t="shared" si="5"/>
        <v>-4.586642912136213</v>
      </c>
      <c r="L70" s="4" t="s">
        <v>15</v>
      </c>
      <c r="M70" s="3">
        <f t="shared" si="6"/>
        <v>-33.497052965923494</v>
      </c>
      <c r="N70" s="6">
        <f t="shared" si="3"/>
        <v>-451.01806136928496</v>
      </c>
    </row>
    <row r="71" spans="3:14" ht="12.75">
      <c r="C71" s="11" t="s">
        <v>34</v>
      </c>
      <c r="D71" s="54"/>
      <c r="E71" s="12">
        <v>63.21736945275127</v>
      </c>
      <c r="F71" s="10">
        <f t="shared" si="7"/>
        <v>614.1623020977775</v>
      </c>
      <c r="G71" s="7">
        <f t="shared" si="4"/>
        <v>11.080485115766251</v>
      </c>
      <c r="H71" s="4" t="s">
        <v>15</v>
      </c>
      <c r="I71" s="12">
        <v>97.11712063015463</v>
      </c>
      <c r="J71" s="10">
        <f t="shared" si="8"/>
        <v>1099.0801146444658</v>
      </c>
      <c r="K71" s="7">
        <f t="shared" si="5"/>
        <v>7.420494699646667</v>
      </c>
      <c r="L71" s="4" t="s">
        <v>15</v>
      </c>
      <c r="M71" s="3">
        <f t="shared" si="6"/>
        <v>-33.89975117740336</v>
      </c>
      <c r="N71" s="6">
        <f t="shared" si="3"/>
        <v>-484.9178125466883</v>
      </c>
    </row>
    <row r="72" spans="3:14" ht="12.75">
      <c r="C72" s="11" t="s">
        <v>35</v>
      </c>
      <c r="D72" s="54"/>
      <c r="E72" s="12">
        <v>69.24105924676034</v>
      </c>
      <c r="F72" s="10">
        <f>F71+E72</f>
        <v>683.4033613445378</v>
      </c>
      <c r="G72" s="7">
        <f t="shared" si="4"/>
        <v>9.528535980148916</v>
      </c>
      <c r="H72" s="4" t="s">
        <v>15</v>
      </c>
      <c r="I72" s="12">
        <v>87.85265846477802</v>
      </c>
      <c r="J72" s="10">
        <f>J71+I72</f>
        <v>1186.9327731092437</v>
      </c>
      <c r="K72" s="7">
        <f t="shared" si="5"/>
        <v>-9.539473684210549</v>
      </c>
      <c r="L72" s="4" t="s">
        <v>15</v>
      </c>
      <c r="M72" s="3">
        <f t="shared" si="6"/>
        <v>-18.611599218017673</v>
      </c>
      <c r="N72" s="6">
        <f t="shared" si="3"/>
        <v>-503.52941176470597</v>
      </c>
    </row>
    <row r="73" spans="3:14" ht="12.75">
      <c r="C73" s="11"/>
      <c r="D73" s="54"/>
      <c r="E73" s="12"/>
      <c r="F73" s="10"/>
      <c r="G73" s="7"/>
      <c r="H73" s="7"/>
      <c r="I73" s="12"/>
      <c r="J73" s="10"/>
      <c r="K73" s="7"/>
      <c r="L73" s="7"/>
      <c r="M73" s="3"/>
      <c r="N73" s="6"/>
    </row>
    <row r="74" spans="3:14" ht="12.75">
      <c r="C74" s="11" t="s">
        <v>36</v>
      </c>
      <c r="D74" s="54"/>
      <c r="E74" s="12">
        <v>57.41963636363637</v>
      </c>
      <c r="F74" s="10">
        <f>E74</f>
        <v>57.41963636363637</v>
      </c>
      <c r="G74" s="7">
        <f>(E74/E72*100)-100</f>
        <v>-17.072851010258162</v>
      </c>
      <c r="H74" s="7">
        <f>(F74/F61*100)-100</f>
        <v>17.750941496808494</v>
      </c>
      <c r="I74" s="12">
        <v>84.66832460732985</v>
      </c>
      <c r="J74" s="10">
        <f>I74</f>
        <v>84.66832460732985</v>
      </c>
      <c r="K74" s="7">
        <f>(I74/I72*100)-100</f>
        <v>-3.6246300488730583</v>
      </c>
      <c r="L74" s="7">
        <f>(J74/J61*100)-100</f>
        <v>-15.890889547055522</v>
      </c>
      <c r="M74" s="3">
        <f>E74-I74</f>
        <v>-27.24868824369348</v>
      </c>
      <c r="N74" s="6">
        <f>F74-J74</f>
        <v>-27.24868824369348</v>
      </c>
    </row>
    <row r="75" spans="3:14" ht="12.75">
      <c r="C75" s="11" t="s">
        <v>37</v>
      </c>
      <c r="D75" s="54"/>
      <c r="E75" s="12">
        <v>54.993454545454554</v>
      </c>
      <c r="F75" s="10">
        <f>F74+E75</f>
        <v>112.41309090909093</v>
      </c>
      <c r="G75" s="7">
        <f t="shared" si="4"/>
        <v>-4.225352112676049</v>
      </c>
      <c r="H75" s="7">
        <f aca="true" t="shared" si="9" ref="H75:H137">(F75/F62*100)-100</f>
        <v>23.009545195522335</v>
      </c>
      <c r="I75" s="12">
        <v>94.46465968586388</v>
      </c>
      <c r="J75" s="10">
        <f>J74+I75</f>
        <v>179.13298429319372</v>
      </c>
      <c r="K75" s="7">
        <f t="shared" si="5"/>
        <v>11.570247933884303</v>
      </c>
      <c r="L75" s="7">
        <f aca="true" t="shared" si="10" ref="L75:L137">(J75/J62*100)-100</f>
        <v>-16.601849276108453</v>
      </c>
      <c r="M75" s="3">
        <f aca="true" t="shared" si="11" ref="M75:M85">E75-I75</f>
        <v>-39.471205140409324</v>
      </c>
      <c r="N75" s="6">
        <f aca="true" t="shared" si="12" ref="N75:N137">F75-J75</f>
        <v>-66.71989338410279</v>
      </c>
    </row>
    <row r="76" spans="3:14" ht="12.75">
      <c r="C76" s="11" t="s">
        <v>38</v>
      </c>
      <c r="D76" s="54"/>
      <c r="E76" s="12">
        <v>54.3869090909091</v>
      </c>
      <c r="F76" s="10">
        <f>F75+E76</f>
        <v>166.8</v>
      </c>
      <c r="G76" s="7">
        <f t="shared" si="4"/>
        <v>-1.1029411764705799</v>
      </c>
      <c r="H76" s="7">
        <f t="shared" si="9"/>
        <v>15.637634721817676</v>
      </c>
      <c r="I76" s="12">
        <v>88.16701570680628</v>
      </c>
      <c r="J76" s="10">
        <f>J75+I76</f>
        <v>267.3</v>
      </c>
      <c r="K76" s="7">
        <f t="shared" si="5"/>
        <v>-6.666666666666671</v>
      </c>
      <c r="L76" s="7">
        <f t="shared" si="10"/>
        <v>-14.268041237113394</v>
      </c>
      <c r="M76" s="3">
        <f t="shared" si="11"/>
        <v>-33.78010661589718</v>
      </c>
      <c r="N76" s="6">
        <f t="shared" si="12"/>
        <v>-100.5</v>
      </c>
    </row>
    <row r="77" spans="3:14" ht="12.75">
      <c r="C77" s="11" t="s">
        <v>39</v>
      </c>
      <c r="D77" s="54"/>
      <c r="E77" s="12">
        <v>38.881548124257336</v>
      </c>
      <c r="F77" s="10">
        <f aca="true" t="shared" si="13" ref="F77:F84">F76+E77</f>
        <v>205.68154812425735</v>
      </c>
      <c r="G77" s="7">
        <f t="shared" si="4"/>
        <v>-28.509362318667826</v>
      </c>
      <c r="H77" s="7">
        <f t="shared" si="9"/>
        <v>3.896873131055685</v>
      </c>
      <c r="I77" s="12">
        <v>83.26657571623466</v>
      </c>
      <c r="J77" s="10">
        <f aca="true" t="shared" si="14" ref="J77:J84">J76+I77</f>
        <v>350.56657571623464</v>
      </c>
      <c r="K77" s="7">
        <f t="shared" si="5"/>
        <v>-5.558132994846645</v>
      </c>
      <c r="L77" s="7">
        <f t="shared" si="10"/>
        <v>-17.02050011546359</v>
      </c>
      <c r="M77" s="3">
        <f t="shared" si="11"/>
        <v>-44.38502759197732</v>
      </c>
      <c r="N77" s="6">
        <f t="shared" si="12"/>
        <v>-144.8850275919773</v>
      </c>
    </row>
    <row r="78" spans="3:14" ht="12.75">
      <c r="C78" s="11" t="s">
        <v>40</v>
      </c>
      <c r="D78" s="54"/>
      <c r="E78" s="12">
        <v>40.311016805296205</v>
      </c>
      <c r="F78" s="10">
        <f t="shared" si="13"/>
        <v>245.99256492955357</v>
      </c>
      <c r="G78" s="7">
        <f t="shared" si="4"/>
        <v>3.6764705882352757</v>
      </c>
      <c r="H78" s="7">
        <f t="shared" si="9"/>
        <v>0.08579591402251197</v>
      </c>
      <c r="I78" s="12">
        <v>83.59699863574352</v>
      </c>
      <c r="J78" s="10">
        <f t="shared" si="14"/>
        <v>434.1635743519781</v>
      </c>
      <c r="K78" s="7">
        <f t="shared" si="5"/>
        <v>0.39682539682539186</v>
      </c>
      <c r="L78" s="7">
        <f t="shared" si="10"/>
        <v>-14.99312856140223</v>
      </c>
      <c r="M78" s="3">
        <f t="shared" si="11"/>
        <v>-43.28598183044731</v>
      </c>
      <c r="N78" s="6">
        <f t="shared" si="12"/>
        <v>-188.17100942242456</v>
      </c>
    </row>
    <row r="79" spans="3:14" ht="12.75">
      <c r="C79" s="11" t="s">
        <v>41</v>
      </c>
      <c r="D79" s="54"/>
      <c r="E79" s="12">
        <v>41.10743507044644</v>
      </c>
      <c r="F79" s="10">
        <f t="shared" si="13"/>
        <v>287.1</v>
      </c>
      <c r="G79" s="7">
        <f t="shared" si="4"/>
        <v>1.975683890577514</v>
      </c>
      <c r="H79" s="7">
        <f t="shared" si="9"/>
        <v>-7.065895953757206</v>
      </c>
      <c r="I79" s="12">
        <v>75.33642564802182</v>
      </c>
      <c r="J79" s="10">
        <f t="shared" si="14"/>
        <v>509.49999999999994</v>
      </c>
      <c r="K79" s="7">
        <f t="shared" si="5"/>
        <v>-9.881422924901202</v>
      </c>
      <c r="L79" s="7">
        <f t="shared" si="10"/>
        <v>-17.157301451750655</v>
      </c>
      <c r="M79" s="3">
        <f t="shared" si="11"/>
        <v>-34.228990577575374</v>
      </c>
      <c r="N79" s="6">
        <f t="shared" si="12"/>
        <v>-222.39999999999992</v>
      </c>
    </row>
    <row r="80" spans="3:14" ht="12.75">
      <c r="C80" s="11" t="s">
        <v>42</v>
      </c>
      <c r="D80" s="54"/>
      <c r="E80" s="12">
        <v>45.493346190935384</v>
      </c>
      <c r="F80" s="10">
        <f t="shared" si="13"/>
        <v>332.5933461909354</v>
      </c>
      <c r="G80" s="7">
        <f t="shared" si="4"/>
        <v>10.669386481965475</v>
      </c>
      <c r="H80" s="7">
        <f t="shared" si="9"/>
        <v>-10.112284395656076</v>
      </c>
      <c r="I80" s="12">
        <v>61.57431551499348</v>
      </c>
      <c r="J80" s="10">
        <f t="shared" si="14"/>
        <v>571.0743155149934</v>
      </c>
      <c r="K80" s="7">
        <f t="shared" si="5"/>
        <v>-18.267537933543707</v>
      </c>
      <c r="L80" s="7">
        <f t="shared" si="10"/>
        <v>-22.482322259113047</v>
      </c>
      <c r="M80" s="3">
        <f t="shared" si="11"/>
        <v>-16.080969324058096</v>
      </c>
      <c r="N80" s="6">
        <f t="shared" si="12"/>
        <v>-238.48096932405798</v>
      </c>
    </row>
    <row r="81" spans="3:14" ht="12.75">
      <c r="C81" s="11" t="s">
        <v>43</v>
      </c>
      <c r="D81" s="54"/>
      <c r="E81" s="12">
        <v>65.69442837244188</v>
      </c>
      <c r="F81" s="10">
        <f t="shared" si="13"/>
        <v>398.2877745633773</v>
      </c>
      <c r="G81" s="7">
        <f t="shared" si="4"/>
        <v>44.40447641886493</v>
      </c>
      <c r="H81" s="7">
        <f t="shared" si="9"/>
        <v>-7.4613631166752015</v>
      </c>
      <c r="I81" s="12">
        <v>58.016688396349416</v>
      </c>
      <c r="J81" s="10">
        <f t="shared" si="14"/>
        <v>629.0910039113428</v>
      </c>
      <c r="K81" s="7">
        <f t="shared" si="5"/>
        <v>-5.7777777777777715</v>
      </c>
      <c r="L81" s="7">
        <f t="shared" si="10"/>
        <v>-22.98104215398186</v>
      </c>
      <c r="M81" s="3">
        <f t="shared" si="11"/>
        <v>7.677739976092461</v>
      </c>
      <c r="N81" s="6">
        <f t="shared" si="12"/>
        <v>-230.8032293479655</v>
      </c>
    </row>
    <row r="82" spans="3:14" ht="12.75">
      <c r="C82" s="11" t="s">
        <v>44</v>
      </c>
      <c r="D82" s="54"/>
      <c r="E82" s="12">
        <v>58.51222543662273</v>
      </c>
      <c r="F82" s="10">
        <f t="shared" si="13"/>
        <v>456.8</v>
      </c>
      <c r="G82" s="7">
        <f t="shared" si="4"/>
        <v>-10.932742872958784</v>
      </c>
      <c r="H82" s="7">
        <f t="shared" si="9"/>
        <v>-7.536655893859489</v>
      </c>
      <c r="I82" s="12">
        <v>90.30899608865711</v>
      </c>
      <c r="J82" s="10">
        <f t="shared" si="14"/>
        <v>719.3999999999999</v>
      </c>
      <c r="K82" s="7">
        <f t="shared" si="5"/>
        <v>55.660377358490564</v>
      </c>
      <c r="L82" s="7">
        <f t="shared" si="10"/>
        <v>-21.07988015671816</v>
      </c>
      <c r="M82" s="3">
        <f t="shared" si="11"/>
        <v>-31.796770652034382</v>
      </c>
      <c r="N82" s="6">
        <f t="shared" si="12"/>
        <v>-262.59999999999985</v>
      </c>
    </row>
    <row r="83" spans="3:14" ht="12.75">
      <c r="C83" s="11" t="s">
        <v>45</v>
      </c>
      <c r="D83" s="54"/>
      <c r="E83" s="12">
        <v>64.20413210516045</v>
      </c>
      <c r="F83" s="10">
        <f t="shared" si="13"/>
        <v>521.0041321051605</v>
      </c>
      <c r="G83" s="7">
        <f t="shared" si="4"/>
        <v>9.727722071864946</v>
      </c>
      <c r="H83" s="7">
        <f t="shared" si="9"/>
        <v>-5.434445216897302</v>
      </c>
      <c r="I83" s="12">
        <v>92.45668889814253</v>
      </c>
      <c r="J83" s="10">
        <f t="shared" si="14"/>
        <v>811.8566888981424</v>
      </c>
      <c r="K83" s="7">
        <f t="shared" si="5"/>
        <v>2.378160429750565</v>
      </c>
      <c r="L83" s="7">
        <f t="shared" si="10"/>
        <v>-18.97338586872536</v>
      </c>
      <c r="M83" s="3">
        <f t="shared" si="11"/>
        <v>-28.252556792982077</v>
      </c>
      <c r="N83" s="6">
        <f t="shared" si="12"/>
        <v>-290.8525567929819</v>
      </c>
    </row>
    <row r="84" spans="3:14" ht="12.75">
      <c r="C84" s="11" t="s">
        <v>46</v>
      </c>
      <c r="D84" s="54"/>
      <c r="E84" s="12">
        <v>53.53630618476176</v>
      </c>
      <c r="F84" s="10">
        <f t="shared" si="13"/>
        <v>574.5404382899222</v>
      </c>
      <c r="G84" s="7">
        <f t="shared" si="4"/>
        <v>-16.615481855475863</v>
      </c>
      <c r="H84" s="7">
        <f t="shared" si="9"/>
        <v>-6.45136695504101</v>
      </c>
      <c r="I84" s="12">
        <v>70.04224207961008</v>
      </c>
      <c r="J84" s="10">
        <f t="shared" si="14"/>
        <v>881.8989309777525</v>
      </c>
      <c r="K84" s="7">
        <f t="shared" si="5"/>
        <v>-24.24318573989379</v>
      </c>
      <c r="L84" s="7">
        <f t="shared" si="10"/>
        <v>-19.76026868041079</v>
      </c>
      <c r="M84" s="3">
        <f t="shared" si="11"/>
        <v>-16.505935894848314</v>
      </c>
      <c r="N84" s="6">
        <f t="shared" si="12"/>
        <v>-307.3584926878302</v>
      </c>
    </row>
    <row r="85" spans="3:14" ht="12.75">
      <c r="C85" s="11" t="s">
        <v>47</v>
      </c>
      <c r="D85" s="54"/>
      <c r="E85" s="12">
        <v>50.41802167668304</v>
      </c>
      <c r="F85" s="10">
        <f>F84+E85</f>
        <v>624.9584599666052</v>
      </c>
      <c r="G85" s="7">
        <f t="shared" si="4"/>
        <v>-5.824616471142136</v>
      </c>
      <c r="H85" s="7">
        <f t="shared" si="9"/>
        <v>-8.552035983982748</v>
      </c>
      <c r="I85" s="12">
        <v>72.35866302341039</v>
      </c>
      <c r="J85" s="10">
        <f>J84+I85</f>
        <v>954.2575940011628</v>
      </c>
      <c r="K85" s="7">
        <f t="shared" si="5"/>
        <v>3.3071770334928203</v>
      </c>
      <c r="L85" s="7">
        <f t="shared" si="10"/>
        <v>-19.603062985494446</v>
      </c>
      <c r="M85" s="3">
        <f t="shared" si="11"/>
        <v>-21.940641346727347</v>
      </c>
      <c r="N85" s="6">
        <f t="shared" si="12"/>
        <v>-329.2991340345576</v>
      </c>
    </row>
    <row r="86" spans="3:14" ht="12.75">
      <c r="C86" s="11"/>
      <c r="D86" s="54"/>
      <c r="E86" s="12"/>
      <c r="F86" s="10"/>
      <c r="G86" s="7"/>
      <c r="H86" s="7"/>
      <c r="I86" s="12"/>
      <c r="J86" s="10"/>
      <c r="K86" s="7"/>
      <c r="L86" s="7"/>
      <c r="M86" s="3"/>
      <c r="N86" s="6"/>
    </row>
    <row r="87" spans="3:14" ht="12.75">
      <c r="C87" s="11" t="s">
        <v>48</v>
      </c>
      <c r="D87" s="54"/>
      <c r="E87" s="12">
        <v>39.00830079537237</v>
      </c>
      <c r="F87" s="10">
        <f>E87</f>
        <v>39.00830079537237</v>
      </c>
      <c r="G87" s="7">
        <f>(E87/E85*100)-100</f>
        <v>-22.630243119172917</v>
      </c>
      <c r="H87" s="7">
        <f t="shared" si="9"/>
        <v>-32.06452832906449</v>
      </c>
      <c r="I87" s="12">
        <v>64.39093260593519</v>
      </c>
      <c r="J87" s="10">
        <f>I87</f>
        <v>64.39093260593519</v>
      </c>
      <c r="K87" s="7">
        <f>(I87/I85*100)-100</f>
        <v>-11.011439521619366</v>
      </c>
      <c r="L87" s="7">
        <f t="shared" si="10"/>
        <v>-23.94920661940111</v>
      </c>
      <c r="M87" s="3">
        <f aca="true" t="shared" si="15" ref="M87:M98">E87-I87</f>
        <v>-25.38263181056282</v>
      </c>
      <c r="N87" s="6">
        <f t="shared" si="12"/>
        <v>-25.38263181056282</v>
      </c>
    </row>
    <row r="88" spans="3:14" ht="12.75">
      <c r="C88" s="11" t="s">
        <v>49</v>
      </c>
      <c r="D88" s="54"/>
      <c r="E88" s="12">
        <v>48.85469006770525</v>
      </c>
      <c r="F88" s="10">
        <f>F87+E88</f>
        <v>87.86299086307761</v>
      </c>
      <c r="G88" s="7">
        <f t="shared" si="4"/>
        <v>25.241779497098676</v>
      </c>
      <c r="H88" s="7">
        <f t="shared" si="9"/>
        <v>-21.83918247196594</v>
      </c>
      <c r="I88" s="12">
        <v>78.8273338663406</v>
      </c>
      <c r="J88" s="10">
        <f>J87+I88</f>
        <v>143.2182664722758</v>
      </c>
      <c r="K88" s="7">
        <f t="shared" si="5"/>
        <v>22.419928825622776</v>
      </c>
      <c r="L88" s="7">
        <f t="shared" si="10"/>
        <v>-20.04919304092816</v>
      </c>
      <c r="M88" s="3">
        <f t="shared" si="15"/>
        <v>-29.972643798635346</v>
      </c>
      <c r="N88" s="6">
        <f t="shared" si="12"/>
        <v>-55.35527560919817</v>
      </c>
    </row>
    <row r="89" spans="3:14" ht="12.75">
      <c r="C89" s="11" t="s">
        <v>50</v>
      </c>
      <c r="D89" s="54"/>
      <c r="E89" s="12">
        <v>42.573372773286</v>
      </c>
      <c r="F89" s="10">
        <f>F88+E89</f>
        <v>130.4363636363636</v>
      </c>
      <c r="G89" s="7">
        <f t="shared" si="4"/>
        <v>-12.857142857142861</v>
      </c>
      <c r="H89" s="7">
        <f t="shared" si="9"/>
        <v>-21.800741225201676</v>
      </c>
      <c r="I89" s="12">
        <v>78.25446080045148</v>
      </c>
      <c r="J89" s="10">
        <f>J88+I89</f>
        <v>221.47272727272727</v>
      </c>
      <c r="K89" s="7">
        <f t="shared" si="5"/>
        <v>-0.7267441860465169</v>
      </c>
      <c r="L89" s="7">
        <f t="shared" si="10"/>
        <v>-17.14450906370098</v>
      </c>
      <c r="M89" s="3">
        <f t="shared" si="15"/>
        <v>-35.68108802716548</v>
      </c>
      <c r="N89" s="6">
        <f t="shared" si="12"/>
        <v>-91.03636363636366</v>
      </c>
    </row>
    <row r="90" spans="3:14" ht="12.75">
      <c r="C90" s="11" t="s">
        <v>51</v>
      </c>
      <c r="D90" s="54"/>
      <c r="E90" s="12">
        <v>43.961589125125776</v>
      </c>
      <c r="F90" s="10">
        <f aca="true" t="shared" si="16" ref="F90:F97">F89+E90</f>
        <v>174.3979527614894</v>
      </c>
      <c r="G90" s="7">
        <f t="shared" si="4"/>
        <v>3.260761977286549</v>
      </c>
      <c r="H90" s="7">
        <f t="shared" si="9"/>
        <v>-15.209723792952374</v>
      </c>
      <c r="I90" s="12">
        <v>65.80799927526384</v>
      </c>
      <c r="J90" s="10">
        <f aca="true" t="shared" si="17" ref="J90:J97">J89+I90</f>
        <v>287.2807265479911</v>
      </c>
      <c r="K90" s="7">
        <f t="shared" si="5"/>
        <v>-15.905114415044096</v>
      </c>
      <c r="L90" s="7">
        <f t="shared" si="10"/>
        <v>-18.05244810887794</v>
      </c>
      <c r="M90" s="3">
        <f t="shared" si="15"/>
        <v>-21.846410150138063</v>
      </c>
      <c r="N90" s="6">
        <f t="shared" si="12"/>
        <v>-112.8827737865017</v>
      </c>
    </row>
    <row r="91" spans="3:14" ht="12.75">
      <c r="C91" s="11" t="s">
        <v>52</v>
      </c>
      <c r="D91" s="54"/>
      <c r="E91" s="12">
        <v>51.074314004458806</v>
      </c>
      <c r="F91" s="10">
        <f t="shared" si="16"/>
        <v>225.4722667659482</v>
      </c>
      <c r="G91" s="7">
        <f t="shared" si="4"/>
        <v>16.179408026148508</v>
      </c>
      <c r="H91" s="7">
        <f t="shared" si="9"/>
        <v>-8.341836741887661</v>
      </c>
      <c r="I91" s="12">
        <v>61.09309688816416</v>
      </c>
      <c r="J91" s="10">
        <f t="shared" si="17"/>
        <v>348.37382343615525</v>
      </c>
      <c r="K91" s="7">
        <f t="shared" si="5"/>
        <v>-7.164634146341427</v>
      </c>
      <c r="L91" s="7">
        <f t="shared" si="10"/>
        <v>-19.75977626494128</v>
      </c>
      <c r="M91" s="3">
        <f t="shared" si="15"/>
        <v>-10.018782883705356</v>
      </c>
      <c r="N91" s="6">
        <f t="shared" si="12"/>
        <v>-122.90155667020704</v>
      </c>
    </row>
    <row r="92" spans="3:14" ht="12.75">
      <c r="C92" s="11" t="s">
        <v>53</v>
      </c>
      <c r="D92" s="54"/>
      <c r="E92" s="12">
        <v>68.70046050677908</v>
      </c>
      <c r="F92" s="10">
        <f t="shared" si="16"/>
        <v>294.1727272727273</v>
      </c>
      <c r="G92" s="7">
        <f t="shared" si="4"/>
        <v>34.510784620193846</v>
      </c>
      <c r="H92" s="7">
        <f t="shared" si="9"/>
        <v>2.4635065387416546</v>
      </c>
      <c r="I92" s="12">
        <v>74.43526747293564</v>
      </c>
      <c r="J92" s="10">
        <f t="shared" si="17"/>
        <v>422.80909090909086</v>
      </c>
      <c r="K92" s="7">
        <f t="shared" si="5"/>
        <v>21.839080459770102</v>
      </c>
      <c r="L92" s="7">
        <f t="shared" si="10"/>
        <v>-17.014898742082252</v>
      </c>
      <c r="M92" s="3">
        <f t="shared" si="15"/>
        <v>-5.734806966156555</v>
      </c>
      <c r="N92" s="6">
        <f t="shared" si="12"/>
        <v>-128.63636363636357</v>
      </c>
    </row>
    <row r="93" spans="3:14" ht="12.75">
      <c r="C93" s="11" t="s">
        <v>54</v>
      </c>
      <c r="D93" s="54"/>
      <c r="E93" s="12">
        <v>64.72419613375979</v>
      </c>
      <c r="F93" s="10">
        <f t="shared" si="16"/>
        <v>358.8969234064871</v>
      </c>
      <c r="G93" s="7">
        <f t="shared" si="4"/>
        <v>-5.787827830683796</v>
      </c>
      <c r="H93" s="7">
        <f t="shared" si="9"/>
        <v>7.908630018247948</v>
      </c>
      <c r="I93" s="12">
        <v>68.83181818181819</v>
      </c>
      <c r="J93" s="10">
        <f t="shared" si="17"/>
        <v>491.6409090909091</v>
      </c>
      <c r="K93" s="7">
        <f t="shared" si="5"/>
        <v>-7.527949426869242</v>
      </c>
      <c r="L93" s="7">
        <f t="shared" si="10"/>
        <v>-13.909469269765964</v>
      </c>
      <c r="M93" s="3">
        <f t="shared" si="15"/>
        <v>-4.107622048058403</v>
      </c>
      <c r="N93" s="6">
        <f t="shared" si="12"/>
        <v>-132.743985684422</v>
      </c>
    </row>
    <row r="94" spans="3:14" ht="12.75">
      <c r="C94" s="11" t="s">
        <v>55</v>
      </c>
      <c r="D94" s="54"/>
      <c r="E94" s="12">
        <v>64.49313671023182</v>
      </c>
      <c r="F94" s="10">
        <f t="shared" si="16"/>
        <v>423.3900601167189</v>
      </c>
      <c r="G94" s="7">
        <f t="shared" si="4"/>
        <v>-0.35699079684273727</v>
      </c>
      <c r="H94" s="7">
        <f t="shared" si="9"/>
        <v>6.302549853773428</v>
      </c>
      <c r="I94" s="12">
        <v>59.00000000000001</v>
      </c>
      <c r="J94" s="10">
        <f t="shared" si="17"/>
        <v>550.6409090909091</v>
      </c>
      <c r="K94" s="7">
        <f t="shared" si="5"/>
        <v>-14.283827511061219</v>
      </c>
      <c r="L94" s="7">
        <f t="shared" si="10"/>
        <v>-12.470388915542273</v>
      </c>
      <c r="M94" s="3">
        <f t="shared" si="15"/>
        <v>5.493136710231816</v>
      </c>
      <c r="N94" s="6">
        <f t="shared" si="12"/>
        <v>-127.25084897419015</v>
      </c>
    </row>
    <row r="95" spans="3:14" ht="12.75">
      <c r="C95" s="11" t="s">
        <v>56</v>
      </c>
      <c r="D95" s="54"/>
      <c r="E95" s="12">
        <v>80.31116807138584</v>
      </c>
      <c r="F95" s="10">
        <f t="shared" si="16"/>
        <v>503.7012281881048</v>
      </c>
      <c r="G95" s="7">
        <f t="shared" si="4"/>
        <v>24.526689455692875</v>
      </c>
      <c r="H95" s="7">
        <f t="shared" si="9"/>
        <v>10.267344174278634</v>
      </c>
      <c r="I95" s="12">
        <v>89.24242424242424</v>
      </c>
      <c r="J95" s="10">
        <f t="shared" si="17"/>
        <v>639.8833333333333</v>
      </c>
      <c r="K95" s="7">
        <f t="shared" si="5"/>
        <v>51.25834617360039</v>
      </c>
      <c r="L95" s="7">
        <f t="shared" si="10"/>
        <v>-11.053192475210807</v>
      </c>
      <c r="M95" s="3">
        <f t="shared" si="15"/>
        <v>-8.931256171038399</v>
      </c>
      <c r="N95" s="6">
        <f t="shared" si="12"/>
        <v>-136.18210514522855</v>
      </c>
    </row>
    <row r="96" spans="3:14" ht="12.75">
      <c r="C96" s="11" t="s">
        <v>57</v>
      </c>
      <c r="D96" s="54"/>
      <c r="E96" s="12">
        <v>79.1073445011119</v>
      </c>
      <c r="F96" s="10">
        <f t="shared" si="16"/>
        <v>582.8085726892167</v>
      </c>
      <c r="G96" s="7">
        <f t="shared" si="4"/>
        <v>-1.4989491488953348</v>
      </c>
      <c r="H96" s="7">
        <f t="shared" si="9"/>
        <v>11.862562458829302</v>
      </c>
      <c r="I96" s="12">
        <v>71.29734212019378</v>
      </c>
      <c r="J96" s="10">
        <f t="shared" si="17"/>
        <v>711.1806754535271</v>
      </c>
      <c r="K96" s="7">
        <f t="shared" si="5"/>
        <v>-20.108241427287098</v>
      </c>
      <c r="L96" s="7">
        <f t="shared" si="10"/>
        <v>-12.40071244362764</v>
      </c>
      <c r="M96" s="3">
        <f t="shared" si="15"/>
        <v>7.810002380918121</v>
      </c>
      <c r="N96" s="6">
        <f t="shared" si="12"/>
        <v>-128.3721027643104</v>
      </c>
    </row>
    <row r="97" spans="3:14" ht="12.75">
      <c r="C97" s="11" t="s">
        <v>58</v>
      </c>
      <c r="D97" s="54"/>
      <c r="E97" s="12">
        <v>103.74008948426702</v>
      </c>
      <c r="F97" s="10">
        <f t="shared" si="16"/>
        <v>686.5486621734838</v>
      </c>
      <c r="G97" s="7">
        <f t="shared" si="4"/>
        <v>31.13837929777671</v>
      </c>
      <c r="H97" s="7">
        <f t="shared" si="9"/>
        <v>19.49527246801736</v>
      </c>
      <c r="I97" s="12">
        <v>95.70113036267621</v>
      </c>
      <c r="J97" s="10">
        <f t="shared" si="17"/>
        <v>806.8818058162033</v>
      </c>
      <c r="K97" s="7">
        <f t="shared" si="5"/>
        <v>34.228187919463096</v>
      </c>
      <c r="L97" s="7">
        <f t="shared" si="10"/>
        <v>-8.506317733980978</v>
      </c>
      <c r="M97" s="3">
        <f t="shared" si="15"/>
        <v>8.038959121590807</v>
      </c>
      <c r="N97" s="6">
        <f t="shared" si="12"/>
        <v>-120.3331436427195</v>
      </c>
    </row>
    <row r="98" spans="3:14" ht="12.75">
      <c r="C98" s="11" t="s">
        <v>59</v>
      </c>
      <c r="D98" s="54"/>
      <c r="E98" s="12">
        <v>79.60711146916654</v>
      </c>
      <c r="F98" s="10">
        <f>F97+E98</f>
        <v>766.1557736426503</v>
      </c>
      <c r="G98" s="7">
        <f t="shared" si="4"/>
        <v>-23.262923846581444</v>
      </c>
      <c r="H98" s="7">
        <f t="shared" si="9"/>
        <v>22.593071815299524</v>
      </c>
      <c r="I98" s="12">
        <v>82.18334569894819</v>
      </c>
      <c r="J98" s="10">
        <f>J97+I98</f>
        <v>889.0651515151515</v>
      </c>
      <c r="K98" s="7">
        <f t="shared" si="5"/>
        <v>-14.125000000000014</v>
      </c>
      <c r="L98" s="7">
        <f t="shared" si="10"/>
        <v>-6.831744687790447</v>
      </c>
      <c r="M98" s="3">
        <f t="shared" si="15"/>
        <v>-2.5762342297816474</v>
      </c>
      <c r="N98" s="6">
        <f t="shared" si="12"/>
        <v>-122.90937787250118</v>
      </c>
    </row>
    <row r="99" spans="3:14" ht="12.75">
      <c r="C99" s="11"/>
      <c r="D99" s="54"/>
      <c r="E99" s="12"/>
      <c r="F99" s="10"/>
      <c r="G99" s="7"/>
      <c r="H99" s="7"/>
      <c r="I99" s="12"/>
      <c r="J99" s="10"/>
      <c r="K99" s="7"/>
      <c r="L99" s="7"/>
      <c r="M99" s="3"/>
      <c r="N99" s="6"/>
    </row>
    <row r="100" spans="3:14" ht="12.75">
      <c r="C100" s="11" t="s">
        <v>60</v>
      </c>
      <c r="D100" s="54"/>
      <c r="E100" s="12">
        <v>53.7060132722696</v>
      </c>
      <c r="F100" s="10">
        <f>E100</f>
        <v>53.7060132722696</v>
      </c>
      <c r="G100" s="7">
        <f>(E100/E98*100)-100</f>
        <v>-32.53616130379126</v>
      </c>
      <c r="H100" s="7">
        <f t="shared" si="9"/>
        <v>37.678422738785</v>
      </c>
      <c r="I100" s="12">
        <v>77.97824748614815</v>
      </c>
      <c r="J100" s="10">
        <f>I100</f>
        <v>77.97824748614815</v>
      </c>
      <c r="K100" s="7">
        <f>(I100/I98*100)-100</f>
        <v>-5.116727941697633</v>
      </c>
      <c r="L100" s="7">
        <f t="shared" si="10"/>
        <v>21.1012860511987</v>
      </c>
      <c r="M100" s="3">
        <f aca="true" t="shared" si="18" ref="M100:M111">E100-I100</f>
        <v>-24.272234213878548</v>
      </c>
      <c r="N100" s="6">
        <f t="shared" si="12"/>
        <v>-24.272234213878548</v>
      </c>
    </row>
    <row r="101" spans="3:14" ht="12.75">
      <c r="C101" s="11" t="s">
        <v>61</v>
      </c>
      <c r="D101" s="54"/>
      <c r="E101" s="12">
        <v>91.18374079054743</v>
      </c>
      <c r="F101" s="10">
        <f>F100+E101</f>
        <v>144.88975406281702</v>
      </c>
      <c r="G101" s="7">
        <f t="shared" si="4"/>
        <v>69.78311223415454</v>
      </c>
      <c r="H101" s="7">
        <f t="shared" si="9"/>
        <v>64.90419076287509</v>
      </c>
      <c r="I101" s="12">
        <v>100.06151811569418</v>
      </c>
      <c r="J101" s="10">
        <f>J100+I101</f>
        <v>178.03976560184233</v>
      </c>
      <c r="K101" s="7">
        <f t="shared" si="5"/>
        <v>28.31978319783198</v>
      </c>
      <c r="L101" s="7">
        <f t="shared" si="10"/>
        <v>24.31358791534271</v>
      </c>
      <c r="M101" s="3">
        <f t="shared" si="18"/>
        <v>-8.877777325146752</v>
      </c>
      <c r="N101" s="6">
        <f t="shared" si="12"/>
        <v>-33.150011539025314</v>
      </c>
    </row>
    <row r="102" spans="3:14" ht="12.75">
      <c r="C102" s="11" t="s">
        <v>62</v>
      </c>
      <c r="D102" s="54"/>
      <c r="E102" s="12">
        <v>73.75671058364757</v>
      </c>
      <c r="F102" s="10">
        <f>F101+E102</f>
        <v>218.6464646464646</v>
      </c>
      <c r="G102" s="7">
        <f t="shared" si="4"/>
        <v>-19.11199305469428</v>
      </c>
      <c r="H102" s="7">
        <f t="shared" si="9"/>
        <v>67.6269243874485</v>
      </c>
      <c r="I102" s="12">
        <v>102.80871924664248</v>
      </c>
      <c r="J102" s="10">
        <f>J101+I102</f>
        <v>280.8484848484848</v>
      </c>
      <c r="K102" s="7">
        <f t="shared" si="5"/>
        <v>2.7455121436113785</v>
      </c>
      <c r="L102" s="7">
        <f t="shared" si="10"/>
        <v>26.809512081657203</v>
      </c>
      <c r="M102" s="3">
        <f t="shared" si="18"/>
        <v>-29.052008662994908</v>
      </c>
      <c r="N102" s="6">
        <f t="shared" si="12"/>
        <v>-62.20202020202021</v>
      </c>
    </row>
    <row r="103" spans="3:14" ht="12.75">
      <c r="C103" s="11" t="s">
        <v>63</v>
      </c>
      <c r="D103" s="54"/>
      <c r="E103" s="12">
        <v>57.13066985910954</v>
      </c>
      <c r="F103" s="10">
        <f aca="true" t="shared" si="19" ref="F103:F110">F102+E103</f>
        <v>275.77713450557417</v>
      </c>
      <c r="G103" s="7">
        <f t="shared" si="4"/>
        <v>-22.541732939245477</v>
      </c>
      <c r="H103" s="7">
        <f t="shared" si="9"/>
        <v>58.13094714634249</v>
      </c>
      <c r="I103" s="12">
        <v>82.89705266535952</v>
      </c>
      <c r="J103" s="10">
        <f aca="true" t="shared" si="20" ref="J103:J110">J102+I103</f>
        <v>363.74553751384434</v>
      </c>
      <c r="K103" s="7">
        <f t="shared" si="5"/>
        <v>-19.367682748302727</v>
      </c>
      <c r="L103" s="7">
        <f t="shared" si="10"/>
        <v>26.61675632913702</v>
      </c>
      <c r="M103" s="3">
        <f t="shared" si="18"/>
        <v>-25.766382806249986</v>
      </c>
      <c r="N103" s="6">
        <f t="shared" si="12"/>
        <v>-87.96840300827017</v>
      </c>
    </row>
    <row r="104" spans="3:14" ht="12.75">
      <c r="C104" s="11" t="s">
        <v>64</v>
      </c>
      <c r="D104" s="54"/>
      <c r="E104" s="12">
        <v>102.04880812109127</v>
      </c>
      <c r="F104" s="10">
        <f t="shared" si="19"/>
        <v>377.82594262666544</v>
      </c>
      <c r="G104" s="7">
        <f t="shared" si="4"/>
        <v>78.6235105815401</v>
      </c>
      <c r="H104" s="7">
        <f t="shared" si="9"/>
        <v>67.57091594722297</v>
      </c>
      <c r="I104" s="12">
        <v>95.77207174417558</v>
      </c>
      <c r="J104" s="10">
        <f t="shared" si="20"/>
        <v>459.5176092580199</v>
      </c>
      <c r="K104" s="7">
        <f t="shared" si="5"/>
        <v>15.53133514986375</v>
      </c>
      <c r="L104" s="7">
        <f t="shared" si="10"/>
        <v>31.90359847522626</v>
      </c>
      <c r="M104" s="3">
        <f t="shared" si="18"/>
        <v>6.276736376915693</v>
      </c>
      <c r="N104" s="6">
        <f t="shared" si="12"/>
        <v>-81.69166663135445</v>
      </c>
    </row>
    <row r="105" spans="3:14" ht="12.75">
      <c r="C105" s="11" t="s">
        <v>65</v>
      </c>
      <c r="D105" s="54"/>
      <c r="E105" s="12">
        <v>85.39627959555678</v>
      </c>
      <c r="F105" s="10">
        <f t="shared" si="19"/>
        <v>463.22222222222223</v>
      </c>
      <c r="G105" s="7">
        <f t="shared" si="4"/>
        <v>-16.318199920350438</v>
      </c>
      <c r="H105" s="7">
        <f t="shared" si="9"/>
        <v>57.46606645583745</v>
      </c>
      <c r="I105" s="12">
        <v>112.8258250854144</v>
      </c>
      <c r="J105" s="10">
        <f t="shared" si="20"/>
        <v>572.3434343434343</v>
      </c>
      <c r="K105" s="7">
        <f t="shared" si="5"/>
        <v>17.80660377358491</v>
      </c>
      <c r="L105" s="7">
        <f t="shared" si="10"/>
        <v>35.36687045040267</v>
      </c>
      <c r="M105" s="3">
        <f t="shared" si="18"/>
        <v>-27.429545489857617</v>
      </c>
      <c r="N105" s="6">
        <f t="shared" si="12"/>
        <v>-109.12121212121207</v>
      </c>
    </row>
    <row r="106" spans="3:14" ht="12.75">
      <c r="C106" s="11" t="s">
        <v>66</v>
      </c>
      <c r="D106" s="54"/>
      <c r="E106" s="12">
        <v>79.77152160223623</v>
      </c>
      <c r="F106" s="10">
        <f t="shared" si="19"/>
        <v>542.9937438244584</v>
      </c>
      <c r="G106" s="7">
        <f t="shared" si="4"/>
        <v>-6.586654617695075</v>
      </c>
      <c r="H106" s="7">
        <f t="shared" si="9"/>
        <v>51.29517931516594</v>
      </c>
      <c r="I106" s="12">
        <v>163.84437596302</v>
      </c>
      <c r="J106" s="10">
        <f t="shared" si="20"/>
        <v>736.1878103064544</v>
      </c>
      <c r="K106" s="7">
        <f t="shared" si="5"/>
        <v>45.2188591033854</v>
      </c>
      <c r="L106" s="7">
        <f t="shared" si="10"/>
        <v>49.74095863335211</v>
      </c>
      <c r="M106" s="3">
        <f t="shared" si="18"/>
        <v>-84.07285436078378</v>
      </c>
      <c r="N106" s="6">
        <f t="shared" si="12"/>
        <v>-193.19406648199595</v>
      </c>
    </row>
    <row r="107" spans="3:14" ht="12.75">
      <c r="C107" s="11" t="s">
        <v>67</v>
      </c>
      <c r="D107" s="54"/>
      <c r="E107" s="12">
        <v>71.78253390468292</v>
      </c>
      <c r="F107" s="10">
        <f t="shared" si="19"/>
        <v>614.7762777291414</v>
      </c>
      <c r="G107" s="7">
        <f t="shared" si="4"/>
        <v>-10.014836795252208</v>
      </c>
      <c r="H107" s="7">
        <f t="shared" si="9"/>
        <v>45.20328549037302</v>
      </c>
      <c r="I107" s="12">
        <v>143.80585516178735</v>
      </c>
      <c r="J107" s="10">
        <f t="shared" si="20"/>
        <v>879.9936654682417</v>
      </c>
      <c r="K107" s="7">
        <f t="shared" si="5"/>
        <v>-12.230215827338128</v>
      </c>
      <c r="L107" s="7">
        <f t="shared" si="10"/>
        <v>59.81262033746887</v>
      </c>
      <c r="M107" s="3">
        <f t="shared" si="18"/>
        <v>-72.02332125710443</v>
      </c>
      <c r="N107" s="6">
        <f t="shared" si="12"/>
        <v>-265.21738773910033</v>
      </c>
    </row>
    <row r="108" spans="3:14" ht="12.75">
      <c r="C108" s="11" t="s">
        <v>68</v>
      </c>
      <c r="D108" s="54"/>
      <c r="E108" s="12">
        <v>81.96109600823235</v>
      </c>
      <c r="F108" s="10">
        <f t="shared" si="19"/>
        <v>696.7373737373737</v>
      </c>
      <c r="G108" s="7">
        <f t="shared" si="4"/>
        <v>14.17971970321517</v>
      </c>
      <c r="H108" s="7">
        <f t="shared" si="9"/>
        <v>38.32354077111373</v>
      </c>
      <c r="I108" s="12">
        <v>140.5315870570108</v>
      </c>
      <c r="J108" s="10">
        <f t="shared" si="20"/>
        <v>1020.5252525252525</v>
      </c>
      <c r="K108" s="7">
        <f t="shared" si="5"/>
        <v>-2.276867030965363</v>
      </c>
      <c r="L108" s="7">
        <f t="shared" si="10"/>
        <v>59.48614370201639</v>
      </c>
      <c r="M108" s="3">
        <f t="shared" si="18"/>
        <v>-58.57049104877845</v>
      </c>
      <c r="N108" s="6">
        <f t="shared" si="12"/>
        <v>-323.78787878787887</v>
      </c>
    </row>
    <row r="109" spans="3:14" ht="12.75">
      <c r="C109" s="11" t="s">
        <v>69</v>
      </c>
      <c r="D109" s="54"/>
      <c r="E109" s="12">
        <v>73.52969373729137</v>
      </c>
      <c r="F109" s="10">
        <f t="shared" si="19"/>
        <v>770.267067474665</v>
      </c>
      <c r="G109" s="7">
        <f t="shared" si="4"/>
        <v>-10.287078481837426</v>
      </c>
      <c r="H109" s="7">
        <f t="shared" si="9"/>
        <v>32.164676974545955</v>
      </c>
      <c r="I109" s="12">
        <v>117.1878045866425</v>
      </c>
      <c r="J109" s="10">
        <f t="shared" si="20"/>
        <v>1137.713057111895</v>
      </c>
      <c r="K109" s="7">
        <f t="shared" si="5"/>
        <v>-16.611057314038717</v>
      </c>
      <c r="L109" s="7">
        <f t="shared" si="10"/>
        <v>59.97524910056984</v>
      </c>
      <c r="M109" s="3">
        <f t="shared" si="18"/>
        <v>-43.65811084935113</v>
      </c>
      <c r="N109" s="6">
        <f t="shared" si="12"/>
        <v>-367.44598963723</v>
      </c>
    </row>
    <row r="110" spans="3:14" ht="12.75">
      <c r="C110" s="11" t="s">
        <v>70</v>
      </c>
      <c r="D110" s="54"/>
      <c r="E110" s="12">
        <v>149.7912427029602</v>
      </c>
      <c r="F110" s="10">
        <f t="shared" si="19"/>
        <v>920.0583101776252</v>
      </c>
      <c r="G110" s="7">
        <f t="shared" si="4"/>
        <v>103.715308863026</v>
      </c>
      <c r="H110" s="7">
        <f t="shared" si="9"/>
        <v>34.01210443916588</v>
      </c>
      <c r="I110" s="12">
        <v>158.17901991485724</v>
      </c>
      <c r="J110" s="10">
        <f t="shared" si="20"/>
        <v>1295.8920770267523</v>
      </c>
      <c r="K110" s="7">
        <f t="shared" si="5"/>
        <v>34.979079497907975</v>
      </c>
      <c r="L110" s="7">
        <f t="shared" si="10"/>
        <v>60.604944576224455</v>
      </c>
      <c r="M110" s="3">
        <f t="shared" si="18"/>
        <v>-8.387777211897031</v>
      </c>
      <c r="N110" s="6">
        <f t="shared" si="12"/>
        <v>-375.8337668491271</v>
      </c>
    </row>
    <row r="111" spans="3:14" ht="12.75">
      <c r="C111" s="11" t="s">
        <v>71</v>
      </c>
      <c r="D111" s="54"/>
      <c r="E111" s="12">
        <v>99.63865951934437</v>
      </c>
      <c r="F111" s="10">
        <f>F110+E111</f>
        <v>1019.6969696969696</v>
      </c>
      <c r="G111" s="7">
        <f t="shared" si="4"/>
        <v>-33.481652384091404</v>
      </c>
      <c r="H111" s="7">
        <f t="shared" si="9"/>
        <v>33.09264313820543</v>
      </c>
      <c r="I111" s="12">
        <v>197.20893307425783</v>
      </c>
      <c r="J111" s="10">
        <f>J110+I111</f>
        <v>1493.1010101010102</v>
      </c>
      <c r="K111" s="7">
        <f t="shared" si="5"/>
        <v>24.67451952882827</v>
      </c>
      <c r="L111" s="7">
        <f t="shared" si="10"/>
        <v>67.9405617863276</v>
      </c>
      <c r="M111" s="3">
        <f t="shared" si="18"/>
        <v>-97.57027355491346</v>
      </c>
      <c r="N111" s="6">
        <f t="shared" si="12"/>
        <v>-473.40404040404053</v>
      </c>
    </row>
    <row r="112" spans="3:14" ht="12.75">
      <c r="C112" s="11"/>
      <c r="D112" s="54"/>
      <c r="E112" s="12"/>
      <c r="F112" s="10"/>
      <c r="G112" s="7"/>
      <c r="H112" s="7"/>
      <c r="I112" s="12"/>
      <c r="J112" s="10"/>
      <c r="K112" s="7"/>
      <c r="L112" s="7"/>
      <c r="M112" s="3"/>
      <c r="N112" s="6"/>
    </row>
    <row r="113" spans="3:14" ht="12.75">
      <c r="C113" s="11" t="s">
        <v>72</v>
      </c>
      <c r="D113" s="54"/>
      <c r="E113" s="12">
        <v>81.28655749269662</v>
      </c>
      <c r="F113" s="10">
        <f>E113</f>
        <v>81.28655749269662</v>
      </c>
      <c r="G113" s="7">
        <f>(E113/E111*100)-100</f>
        <v>-18.418656087083136</v>
      </c>
      <c r="H113" s="7">
        <f t="shared" si="9"/>
        <v>51.35466689847908</v>
      </c>
      <c r="I113" s="12">
        <v>164.14327278804592</v>
      </c>
      <c r="J113" s="10">
        <f>I113</f>
        <v>164.14327278804592</v>
      </c>
      <c r="K113" s="7">
        <f>(I113/I111*100)-100</f>
        <v>-16.766816680541154</v>
      </c>
      <c r="L113" s="7">
        <f t="shared" si="10"/>
        <v>110.49879688204572</v>
      </c>
      <c r="M113" s="3">
        <f aca="true" t="shared" si="21" ref="M113:M124">E113-I113</f>
        <v>-82.8567152953493</v>
      </c>
      <c r="N113" s="6">
        <f t="shared" si="12"/>
        <v>-82.8567152953493</v>
      </c>
    </row>
    <row r="114" spans="3:14" ht="12.75">
      <c r="C114" s="11" t="s">
        <v>73</v>
      </c>
      <c r="D114" s="54"/>
      <c r="E114" s="12">
        <v>107.15792271185119</v>
      </c>
      <c r="F114" s="10">
        <f>F113+E114</f>
        <v>188.4444802045478</v>
      </c>
      <c r="G114" s="7">
        <f t="shared" si="4"/>
        <v>31.82735991923272</v>
      </c>
      <c r="H114" s="7">
        <f t="shared" si="9"/>
        <v>30.060597744439264</v>
      </c>
      <c r="I114" s="12">
        <v>184.66118188655165</v>
      </c>
      <c r="J114" s="10">
        <f>J113+I114</f>
        <v>348.80445467459754</v>
      </c>
      <c r="K114" s="7">
        <f t="shared" si="5"/>
        <v>12.5</v>
      </c>
      <c r="L114" s="7">
        <f t="shared" si="10"/>
        <v>95.91379122271107</v>
      </c>
      <c r="M114" s="3">
        <f t="shared" si="21"/>
        <v>-77.50325917470046</v>
      </c>
      <c r="N114" s="6">
        <f t="shared" si="12"/>
        <v>-160.35997447004974</v>
      </c>
    </row>
    <row r="115" spans="3:14" ht="12.75">
      <c r="C115" s="11" t="s">
        <v>74</v>
      </c>
      <c r="D115" s="54"/>
      <c r="E115" s="12">
        <v>66.5454187853512</v>
      </c>
      <c r="F115" s="10">
        <f>F114+E115</f>
        <v>254.98989898989902</v>
      </c>
      <c r="G115" s="7">
        <f t="shared" si="4"/>
        <v>-37.89967451656137</v>
      </c>
      <c r="H115" s="7">
        <f t="shared" si="9"/>
        <v>16.62200868520746</v>
      </c>
      <c r="I115" s="12">
        <v>127.04403017388726</v>
      </c>
      <c r="J115" s="10">
        <f>J114+I115</f>
        <v>475.8484848484848</v>
      </c>
      <c r="K115" s="7">
        <f t="shared" si="5"/>
        <v>-31.20155038759691</v>
      </c>
      <c r="L115" s="7">
        <f t="shared" si="10"/>
        <v>69.4324557617609</v>
      </c>
      <c r="M115" s="3">
        <f t="shared" si="21"/>
        <v>-60.49861138853606</v>
      </c>
      <c r="N115" s="6">
        <f t="shared" si="12"/>
        <v>-220.8585858585858</v>
      </c>
    </row>
    <row r="116" spans="3:14" ht="12.75">
      <c r="C116" s="11" t="s">
        <v>75</v>
      </c>
      <c r="D116" s="54"/>
      <c r="E116" s="12">
        <v>56.75408287397463</v>
      </c>
      <c r="F116" s="10">
        <f aca="true" t="shared" si="22" ref="F116:F123">F115+E116</f>
        <v>311.74398186387367</v>
      </c>
      <c r="G116" s="7">
        <f t="shared" si="4"/>
        <v>-14.713764057837693</v>
      </c>
      <c r="H116" s="7">
        <f t="shared" si="9"/>
        <v>13.04199763435156</v>
      </c>
      <c r="I116" s="12">
        <v>142.74431714857246</v>
      </c>
      <c r="J116" s="10">
        <f aca="true" t="shared" si="23" ref="J116:J123">J115+I116</f>
        <v>618.5928019970572</v>
      </c>
      <c r="K116" s="7">
        <f t="shared" si="5"/>
        <v>12.358146190101138</v>
      </c>
      <c r="L116" s="7">
        <f t="shared" si="10"/>
        <v>70.06196315838329</v>
      </c>
      <c r="M116" s="3">
        <f t="shared" si="21"/>
        <v>-85.99023427459784</v>
      </c>
      <c r="N116" s="6">
        <f t="shared" si="12"/>
        <v>-306.84882013318355</v>
      </c>
    </row>
    <row r="117" spans="3:14" ht="12.75">
      <c r="C117" s="11" t="s">
        <v>76</v>
      </c>
      <c r="D117" s="54"/>
      <c r="E117" s="12">
        <v>63.2949889382907</v>
      </c>
      <c r="F117" s="10">
        <f t="shared" si="22"/>
        <v>375.0389708021644</v>
      </c>
      <c r="G117" s="7">
        <f t="shared" si="4"/>
        <v>11.524996499089738</v>
      </c>
      <c r="H117" s="7">
        <f t="shared" si="9"/>
        <v>-0.7376337911382933</v>
      </c>
      <c r="I117" s="12">
        <v>178.11644265899585</v>
      </c>
      <c r="J117" s="10">
        <f t="shared" si="23"/>
        <v>796.7092446560531</v>
      </c>
      <c r="K117" s="7">
        <f t="shared" si="5"/>
        <v>24.780058651026394</v>
      </c>
      <c r="L117" s="7">
        <f t="shared" si="10"/>
        <v>73.3794806998788</v>
      </c>
      <c r="M117" s="3">
        <f t="shared" si="21"/>
        <v>-114.82145372070515</v>
      </c>
      <c r="N117" s="6">
        <f t="shared" si="12"/>
        <v>-421.6702738538887</v>
      </c>
    </row>
    <row r="118" spans="3:14" ht="12.75">
      <c r="C118" s="11" t="s">
        <v>77</v>
      </c>
      <c r="D118" s="54"/>
      <c r="E118" s="12">
        <v>85.51658475339126</v>
      </c>
      <c r="F118" s="10">
        <f t="shared" si="22"/>
        <v>460.55555555555566</v>
      </c>
      <c r="G118" s="7">
        <f t="shared" si="4"/>
        <v>35.10798593671524</v>
      </c>
      <c r="H118" s="7">
        <f t="shared" si="9"/>
        <v>-0.5756776205324741</v>
      </c>
      <c r="I118" s="12">
        <v>190.6745937277852</v>
      </c>
      <c r="J118" s="10">
        <f t="shared" si="23"/>
        <v>987.3838383838383</v>
      </c>
      <c r="K118" s="7">
        <f t="shared" si="5"/>
        <v>7.050528789659211</v>
      </c>
      <c r="L118" s="7">
        <f t="shared" si="10"/>
        <v>72.51597190356853</v>
      </c>
      <c r="M118" s="3">
        <f t="shared" si="21"/>
        <v>-105.15800897439395</v>
      </c>
      <c r="N118" s="6">
        <f t="shared" si="12"/>
        <v>-526.8282828282827</v>
      </c>
    </row>
    <row r="119" spans="3:14" ht="12.75">
      <c r="C119" s="11" t="s">
        <v>78</v>
      </c>
      <c r="D119" s="54"/>
      <c r="E119" s="12">
        <v>78.84453288064117</v>
      </c>
      <c r="F119" s="10">
        <f t="shared" si="22"/>
        <v>539.4000884361968</v>
      </c>
      <c r="G119" s="7">
        <f t="shared" si="4"/>
        <v>-7.802056047947474</v>
      </c>
      <c r="H119" s="7">
        <f t="shared" si="9"/>
        <v>-0.6618226138206467</v>
      </c>
      <c r="I119" s="12">
        <v>208.2610571908143</v>
      </c>
      <c r="J119" s="10">
        <f t="shared" si="23"/>
        <v>1195.6448955746528</v>
      </c>
      <c r="K119" s="7">
        <f t="shared" si="5"/>
        <v>9.223286185749657</v>
      </c>
      <c r="L119" s="7">
        <f t="shared" si="10"/>
        <v>62.41030873316677</v>
      </c>
      <c r="M119" s="3">
        <f t="shared" si="21"/>
        <v>-129.41652431017314</v>
      </c>
      <c r="N119" s="6">
        <f t="shared" si="12"/>
        <v>-656.2448071384559</v>
      </c>
    </row>
    <row r="120" spans="3:14" ht="12.75">
      <c r="C120" s="11" t="s">
        <v>79</v>
      </c>
      <c r="D120" s="54"/>
      <c r="E120" s="12">
        <v>76.29398041126389</v>
      </c>
      <c r="F120" s="10">
        <f t="shared" si="22"/>
        <v>615.6940688474607</v>
      </c>
      <c r="G120" s="7">
        <f t="shared" si="4"/>
        <v>-3.234913539583573</v>
      </c>
      <c r="H120" s="7">
        <f t="shared" si="9"/>
        <v>0.14928863581226892</v>
      </c>
      <c r="I120" s="12">
        <v>162.4915007139365</v>
      </c>
      <c r="J120" s="10">
        <f t="shared" si="23"/>
        <v>1358.1363962885894</v>
      </c>
      <c r="K120" s="7">
        <f t="shared" si="5"/>
        <v>-21.977011494252878</v>
      </c>
      <c r="L120" s="7">
        <f t="shared" si="10"/>
        <v>54.33479234943462</v>
      </c>
      <c r="M120" s="3">
        <f t="shared" si="21"/>
        <v>-86.1975203026726</v>
      </c>
      <c r="N120" s="6">
        <f t="shared" si="12"/>
        <v>-742.4423274411287</v>
      </c>
    </row>
    <row r="121" spans="3:14" ht="12.75">
      <c r="C121" s="11" t="s">
        <v>80</v>
      </c>
      <c r="D121" s="54"/>
      <c r="E121" s="12">
        <v>81.94229478890303</v>
      </c>
      <c r="F121" s="10">
        <f t="shared" si="22"/>
        <v>697.6363636363637</v>
      </c>
      <c r="G121" s="7">
        <f t="shared" si="4"/>
        <v>7.403355215171388</v>
      </c>
      <c r="H121" s="7">
        <f t="shared" si="9"/>
        <v>0.1290285167519869</v>
      </c>
      <c r="I121" s="12">
        <v>177.23734108514816</v>
      </c>
      <c r="J121" s="10">
        <f t="shared" si="23"/>
        <v>1535.3737373737376</v>
      </c>
      <c r="K121" s="7">
        <f t="shared" si="5"/>
        <v>9.07483794932233</v>
      </c>
      <c r="L121" s="7">
        <f t="shared" si="10"/>
        <v>50.449362578193075</v>
      </c>
      <c r="M121" s="3">
        <f t="shared" si="21"/>
        <v>-95.29504629624513</v>
      </c>
      <c r="N121" s="6">
        <f t="shared" si="12"/>
        <v>-837.7373737373739</v>
      </c>
    </row>
    <row r="122" spans="3:14" ht="12.75">
      <c r="C122" s="11" t="s">
        <v>81</v>
      </c>
      <c r="D122" s="54"/>
      <c r="E122" s="12">
        <v>88.18979328289781</v>
      </c>
      <c r="F122" s="10">
        <f t="shared" si="22"/>
        <v>785.8261569192615</v>
      </c>
      <c r="G122" s="7">
        <f t="shared" si="4"/>
        <v>7.624265966787206</v>
      </c>
      <c r="H122" s="7">
        <f t="shared" si="9"/>
        <v>2.019960362008888</v>
      </c>
      <c r="I122" s="12">
        <v>177.13450662170234</v>
      </c>
      <c r="J122" s="10">
        <f t="shared" si="23"/>
        <v>1712.50824399544</v>
      </c>
      <c r="K122" s="7">
        <f t="shared" si="5"/>
        <v>-0.058020766287853576</v>
      </c>
      <c r="L122" s="7">
        <f t="shared" si="10"/>
        <v>50.521982084188494</v>
      </c>
      <c r="M122" s="3">
        <f t="shared" si="21"/>
        <v>-88.94471333880453</v>
      </c>
      <c r="N122" s="6">
        <f t="shared" si="12"/>
        <v>-926.6820870761784</v>
      </c>
    </row>
    <row r="123" spans="3:14" ht="12.75">
      <c r="C123" s="11" t="s">
        <v>82</v>
      </c>
      <c r="D123" s="54"/>
      <c r="E123" s="12">
        <v>98.8354340994951</v>
      </c>
      <c r="F123" s="10">
        <f t="shared" si="22"/>
        <v>884.6615910187566</v>
      </c>
      <c r="G123" s="7">
        <f t="shared" si="4"/>
        <v>12.071284465366517</v>
      </c>
      <c r="H123" s="7">
        <f t="shared" si="9"/>
        <v>-3.847225634213885</v>
      </c>
      <c r="I123" s="12">
        <v>177.50048700728433</v>
      </c>
      <c r="J123" s="10">
        <f t="shared" si="23"/>
        <v>1890.0087310027243</v>
      </c>
      <c r="K123" s="7">
        <f t="shared" si="5"/>
        <v>0.206611570247901</v>
      </c>
      <c r="L123" s="7">
        <f t="shared" si="10"/>
        <v>45.84615219957914</v>
      </c>
      <c r="M123" s="3">
        <f t="shared" si="21"/>
        <v>-78.66505290778923</v>
      </c>
      <c r="N123" s="6">
        <f t="shared" si="12"/>
        <v>-1005.3471399839677</v>
      </c>
    </row>
    <row r="124" spans="3:14" ht="12.75">
      <c r="C124" s="11" t="s">
        <v>83</v>
      </c>
      <c r="D124" s="54"/>
      <c r="E124" s="12">
        <v>92.934368577203</v>
      </c>
      <c r="F124" s="10">
        <f>F123+E124</f>
        <v>977.5959595959596</v>
      </c>
      <c r="G124" s="7">
        <f t="shared" si="4"/>
        <v>-5.97059705970598</v>
      </c>
      <c r="H124" s="7">
        <f t="shared" si="9"/>
        <v>-4.128776622090129</v>
      </c>
      <c r="I124" s="12">
        <v>224.16298616899311</v>
      </c>
      <c r="J124" s="10">
        <f>J123+I124</f>
        <v>2114.1717171717173</v>
      </c>
      <c r="K124" s="7">
        <f t="shared" si="5"/>
        <v>26.288659793814446</v>
      </c>
      <c r="L124" s="7">
        <f t="shared" si="10"/>
        <v>41.596027520515236</v>
      </c>
      <c r="M124" s="3">
        <f t="shared" si="21"/>
        <v>-131.2286175917901</v>
      </c>
      <c r="N124" s="6">
        <f t="shared" si="12"/>
        <v>-1136.5757575757577</v>
      </c>
    </row>
    <row r="125" spans="3:14" ht="12.75">
      <c r="C125" s="11"/>
      <c r="D125" s="54"/>
      <c r="E125" s="12"/>
      <c r="F125" s="10"/>
      <c r="G125" s="7"/>
      <c r="H125" s="7"/>
      <c r="I125" s="12"/>
      <c r="J125" s="10"/>
      <c r="K125" s="7"/>
      <c r="L125" s="7"/>
      <c r="M125" s="3"/>
      <c r="N125" s="6"/>
    </row>
    <row r="126" spans="3:14" ht="12.75">
      <c r="C126" s="11" t="s">
        <v>84</v>
      </c>
      <c r="D126" s="54"/>
      <c r="E126" s="12">
        <v>95.10828599063893</v>
      </c>
      <c r="F126" s="10">
        <f>E126</f>
        <v>95.10828599063893</v>
      </c>
      <c r="G126" s="7">
        <f>(E126/E124*100)-100</f>
        <v>2.33919641002349</v>
      </c>
      <c r="H126" s="7">
        <f t="shared" si="9"/>
        <v>17.00370753083517</v>
      </c>
      <c r="I126" s="12">
        <v>232.79299897724857</v>
      </c>
      <c r="J126" s="10">
        <f>I126</f>
        <v>232.79299897724857</v>
      </c>
      <c r="K126" s="7">
        <f>(I126/I124*100)-100</f>
        <v>3.8498830497151886</v>
      </c>
      <c r="L126" s="7">
        <f t="shared" si="10"/>
        <v>41.82305191261071</v>
      </c>
      <c r="M126" s="3">
        <f aca="true" t="shared" si="24" ref="M126:M137">E126-I126</f>
        <v>-137.68471298660964</v>
      </c>
      <c r="N126" s="6">
        <f t="shared" si="12"/>
        <v>-137.68471298660964</v>
      </c>
    </row>
    <row r="127" spans="3:14" ht="12.75">
      <c r="C127" s="11" t="s">
        <v>85</v>
      </c>
      <c r="D127" s="54"/>
      <c r="E127" s="12">
        <v>100.32157826275474</v>
      </c>
      <c r="F127" s="10">
        <f>F126+E127</f>
        <v>195.42986425339367</v>
      </c>
      <c r="G127" s="7">
        <f t="shared" si="4"/>
        <v>5.4814280562567745</v>
      </c>
      <c r="H127" s="7">
        <f t="shared" si="9"/>
        <v>3.706865831922258</v>
      </c>
      <c r="I127" s="12">
        <v>172.8996545801895</v>
      </c>
      <c r="J127" s="10">
        <f>J126+I127</f>
        <v>405.69265355743806</v>
      </c>
      <c r="K127" s="7">
        <f t="shared" si="5"/>
        <v>-25.72815533980581</v>
      </c>
      <c r="L127" s="7">
        <f t="shared" si="10"/>
        <v>16.30948175129012</v>
      </c>
      <c r="M127" s="3">
        <f t="shared" si="24"/>
        <v>-72.57807631743475</v>
      </c>
      <c r="N127" s="6">
        <f t="shared" si="12"/>
        <v>-210.2627893040444</v>
      </c>
    </row>
    <row r="128" spans="3:14" ht="12.75">
      <c r="C128" s="11" t="s">
        <v>86</v>
      </c>
      <c r="D128" s="54"/>
      <c r="E128" s="12">
        <v>85.02468120115181</v>
      </c>
      <c r="F128" s="10">
        <f>F127+E128</f>
        <v>280.4545454545455</v>
      </c>
      <c r="G128" s="7">
        <f t="shared" si="4"/>
        <v>-15.247863247863236</v>
      </c>
      <c r="H128" s="7">
        <f t="shared" si="9"/>
        <v>9.986531453018529</v>
      </c>
      <c r="I128" s="12">
        <v>185.83259896781442</v>
      </c>
      <c r="J128" s="10">
        <f>J127+I128</f>
        <v>591.5252525252524</v>
      </c>
      <c r="K128" s="7">
        <f t="shared" si="5"/>
        <v>7.480029048656505</v>
      </c>
      <c r="L128" s="7">
        <f t="shared" si="10"/>
        <v>24.30957991042051</v>
      </c>
      <c r="M128" s="3">
        <f t="shared" si="24"/>
        <v>-100.80791776666261</v>
      </c>
      <c r="N128" s="6">
        <f t="shared" si="12"/>
        <v>-311.07070707070693</v>
      </c>
    </row>
    <row r="129" spans="3:14" ht="12.75">
      <c r="C129" s="11" t="s">
        <v>87</v>
      </c>
      <c r="D129" s="54"/>
      <c r="E129" s="12">
        <v>69.85353280287431</v>
      </c>
      <c r="F129" s="10">
        <f aca="true" t="shared" si="25" ref="F129:F136">F128+E129</f>
        <v>350.3080782574198</v>
      </c>
      <c r="G129" s="7">
        <f t="shared" si="4"/>
        <v>-17.843228794219783</v>
      </c>
      <c r="H129" s="7">
        <f t="shared" si="9"/>
        <v>12.370438127779337</v>
      </c>
      <c r="I129" s="12">
        <v>168.80541998994508</v>
      </c>
      <c r="J129" s="10">
        <f aca="true" t="shared" si="26" ref="J129:J136">J128+I129</f>
        <v>760.3306725151975</v>
      </c>
      <c r="K129" s="7">
        <f t="shared" si="5"/>
        <v>-9.162643730133908</v>
      </c>
      <c r="L129" s="7">
        <f t="shared" si="10"/>
        <v>22.912951793256497</v>
      </c>
      <c r="M129" s="3">
        <f t="shared" si="24"/>
        <v>-98.95188718707077</v>
      </c>
      <c r="N129" s="6">
        <f t="shared" si="12"/>
        <v>-410.0225942577777</v>
      </c>
    </row>
    <row r="130" spans="3:14" ht="12.75">
      <c r="C130" s="11" t="s">
        <v>88</v>
      </c>
      <c r="D130" s="54"/>
      <c r="E130" s="12">
        <v>95.25660905704416</v>
      </c>
      <c r="F130" s="10">
        <f t="shared" si="25"/>
        <v>445.564687314464</v>
      </c>
      <c r="G130" s="7">
        <f aca="true" t="shared" si="27" ref="G130:G198">(E130/E129*100)-100</f>
        <v>36.3662011567217</v>
      </c>
      <c r="H130" s="7">
        <f t="shared" si="9"/>
        <v>18.8049034908168</v>
      </c>
      <c r="I130" s="12">
        <v>147.75816192790762</v>
      </c>
      <c r="J130" s="10">
        <f t="shared" si="26"/>
        <v>908.0888344431052</v>
      </c>
      <c r="K130" s="7">
        <f t="shared" si="5"/>
        <v>-12.468354430379748</v>
      </c>
      <c r="L130" s="7">
        <f t="shared" si="10"/>
        <v>13.979954485796853</v>
      </c>
      <c r="M130" s="3">
        <f t="shared" si="24"/>
        <v>-52.50155287086346</v>
      </c>
      <c r="N130" s="6">
        <f t="shared" si="12"/>
        <v>-462.5241471286412</v>
      </c>
    </row>
    <row r="131" spans="3:14" ht="12.75">
      <c r="C131" s="11" t="s">
        <v>89</v>
      </c>
      <c r="D131" s="54"/>
      <c r="E131" s="12">
        <v>88.53632278654617</v>
      </c>
      <c r="F131" s="10">
        <f t="shared" si="25"/>
        <v>534.1010101010102</v>
      </c>
      <c r="G131" s="7">
        <f t="shared" si="27"/>
        <v>-7.054929140374469</v>
      </c>
      <c r="H131" s="7">
        <f t="shared" si="9"/>
        <v>15.968856234236199</v>
      </c>
      <c r="I131" s="12">
        <v>175.00207464780385</v>
      </c>
      <c r="J131" s="10">
        <f t="shared" si="26"/>
        <v>1083.090909090909</v>
      </c>
      <c r="K131" s="7">
        <f aca="true" t="shared" si="28" ref="K131:K199">(I131/I130*100)-100</f>
        <v>18.43817787418658</v>
      </c>
      <c r="L131" s="7">
        <f t="shared" si="10"/>
        <v>9.692995468077044</v>
      </c>
      <c r="M131" s="3">
        <f t="shared" si="24"/>
        <v>-86.46575186125769</v>
      </c>
      <c r="N131" s="6">
        <f t="shared" si="12"/>
        <v>-548.9898989898988</v>
      </c>
    </row>
    <row r="132" spans="3:14" ht="12.75">
      <c r="C132" s="11" t="s">
        <v>90</v>
      </c>
      <c r="D132" s="54"/>
      <c r="E132" s="12">
        <v>105.3136993733476</v>
      </c>
      <c r="F132" s="10">
        <f t="shared" si="25"/>
        <v>639.4147094743578</v>
      </c>
      <c r="G132" s="7">
        <f t="shared" si="27"/>
        <v>18.94971019662779</v>
      </c>
      <c r="H132" s="7">
        <f t="shared" si="9"/>
        <v>18.541825109469045</v>
      </c>
      <c r="I132" s="12">
        <v>190.81634947351608</v>
      </c>
      <c r="J132" s="10">
        <f t="shared" si="26"/>
        <v>1273.907258564425</v>
      </c>
      <c r="K132" s="7">
        <f t="shared" si="28"/>
        <v>9.036621341512017</v>
      </c>
      <c r="L132" s="7">
        <f t="shared" si="10"/>
        <v>6.545619295447906</v>
      </c>
      <c r="M132" s="3">
        <f t="shared" si="24"/>
        <v>-85.50265010016848</v>
      </c>
      <c r="N132" s="6">
        <f t="shared" si="12"/>
        <v>-634.4925490900673</v>
      </c>
    </row>
    <row r="133" spans="3:14" ht="12.75">
      <c r="C133" s="11" t="s">
        <v>91</v>
      </c>
      <c r="D133" s="54"/>
      <c r="E133" s="12">
        <v>100.91952554692142</v>
      </c>
      <c r="F133" s="10">
        <f t="shared" si="25"/>
        <v>740.3342350212793</v>
      </c>
      <c r="G133" s="7">
        <f t="shared" si="27"/>
        <v>-4.172461752433932</v>
      </c>
      <c r="H133" s="7">
        <f t="shared" si="9"/>
        <v>20.243847144270347</v>
      </c>
      <c r="I133" s="12">
        <v>184.3274937853677</v>
      </c>
      <c r="J133" s="10">
        <f t="shared" si="26"/>
        <v>1458.2347523497929</v>
      </c>
      <c r="K133" s="7">
        <f t="shared" si="28"/>
        <v>-3.400576368876088</v>
      </c>
      <c r="L133" s="7">
        <f t="shared" si="10"/>
        <v>7.370272701235649</v>
      </c>
      <c r="M133" s="3">
        <f t="shared" si="24"/>
        <v>-83.40796823844627</v>
      </c>
      <c r="N133" s="6">
        <f t="shared" si="12"/>
        <v>-717.9005173285136</v>
      </c>
    </row>
    <row r="134" spans="3:14" ht="12.75">
      <c r="C134" s="11" t="s">
        <v>92</v>
      </c>
      <c r="D134" s="54"/>
      <c r="E134" s="12">
        <v>103.00919932215523</v>
      </c>
      <c r="F134" s="10">
        <f t="shared" si="25"/>
        <v>843.3434343434345</v>
      </c>
      <c r="G134" s="7">
        <f t="shared" si="27"/>
        <v>2.070633768746987</v>
      </c>
      <c r="H134" s="7">
        <f t="shared" si="9"/>
        <v>20.885819361190755</v>
      </c>
      <c r="I134" s="12">
        <v>153.53292441788386</v>
      </c>
      <c r="J134" s="10">
        <f t="shared" si="26"/>
        <v>1611.7676767676767</v>
      </c>
      <c r="K134" s="7">
        <f t="shared" si="28"/>
        <v>-16.70644391408112</v>
      </c>
      <c r="L134" s="7">
        <f t="shared" si="10"/>
        <v>4.975592426415403</v>
      </c>
      <c r="M134" s="3">
        <f t="shared" si="24"/>
        <v>-50.523725095728636</v>
      </c>
      <c r="N134" s="6">
        <f t="shared" si="12"/>
        <v>-768.4242424242422</v>
      </c>
    </row>
    <row r="135" spans="3:14" ht="12.75">
      <c r="C135" s="11" t="s">
        <v>93</v>
      </c>
      <c r="D135" s="54"/>
      <c r="E135" s="12">
        <v>105.78147751538947</v>
      </c>
      <c r="F135" s="10">
        <f t="shared" si="25"/>
        <v>949.124911858824</v>
      </c>
      <c r="G135" s="7">
        <f t="shared" si="27"/>
        <v>2.691291856918639</v>
      </c>
      <c r="H135" s="7">
        <f t="shared" si="9"/>
        <v>20.780519139214704</v>
      </c>
      <c r="I135" s="12">
        <v>149.9873235984172</v>
      </c>
      <c r="J135" s="10">
        <f t="shared" si="26"/>
        <v>1761.7550003660938</v>
      </c>
      <c r="K135" s="7">
        <f t="shared" si="28"/>
        <v>-2.3093423335155876</v>
      </c>
      <c r="L135" s="7">
        <f t="shared" si="10"/>
        <v>2.8757091560480035</v>
      </c>
      <c r="M135" s="3">
        <f t="shared" si="24"/>
        <v>-44.20584608302772</v>
      </c>
      <c r="N135" s="6">
        <f t="shared" si="12"/>
        <v>-812.6300885072698</v>
      </c>
    </row>
    <row r="136" spans="3:14" ht="12.75">
      <c r="C136" s="11" t="s">
        <v>94</v>
      </c>
      <c r="D136" s="54"/>
      <c r="E136" s="12">
        <v>101.97745464565054</v>
      </c>
      <c r="F136" s="10">
        <f t="shared" si="25"/>
        <v>1051.1023665044745</v>
      </c>
      <c r="G136" s="7">
        <f t="shared" si="27"/>
        <v>-3.596114328413975</v>
      </c>
      <c r="H136" s="7">
        <f t="shared" si="9"/>
        <v>18.814061464344633</v>
      </c>
      <c r="I136" s="12">
        <v>176.01062309193415</v>
      </c>
      <c r="J136" s="10">
        <f t="shared" si="26"/>
        <v>1937.765623458028</v>
      </c>
      <c r="K136" s="7">
        <f t="shared" si="28"/>
        <v>17.35033259423504</v>
      </c>
      <c r="L136" s="7">
        <f t="shared" si="10"/>
        <v>2.5268080338426273</v>
      </c>
      <c r="M136" s="3">
        <f t="shared" si="24"/>
        <v>-74.03316844628361</v>
      </c>
      <c r="N136" s="6">
        <f t="shared" si="12"/>
        <v>-886.6632569535534</v>
      </c>
    </row>
    <row r="137" spans="3:14" ht="12.75">
      <c r="C137" s="11" t="s">
        <v>95</v>
      </c>
      <c r="D137" s="54"/>
      <c r="E137" s="12">
        <v>110.9885425864347</v>
      </c>
      <c r="F137" s="10">
        <f>F136+E137</f>
        <v>1162.0909090909092</v>
      </c>
      <c r="G137" s="7">
        <f t="shared" si="27"/>
        <v>8.83635306656332</v>
      </c>
      <c r="H137" s="7">
        <f t="shared" si="9"/>
        <v>18.87231096691535</v>
      </c>
      <c r="I137" s="12">
        <v>201.61821492581024</v>
      </c>
      <c r="J137" s="10">
        <f>J136+I137</f>
        <v>2139.3838383838383</v>
      </c>
      <c r="K137" s="7">
        <f t="shared" si="28"/>
        <v>14.548889938592339</v>
      </c>
      <c r="L137" s="7">
        <f t="shared" si="10"/>
        <v>1.1925294907382948</v>
      </c>
      <c r="M137" s="3">
        <f t="shared" si="24"/>
        <v>-90.62967233937553</v>
      </c>
      <c r="N137" s="6">
        <f t="shared" si="12"/>
        <v>-977.2929292929291</v>
      </c>
    </row>
    <row r="138" spans="3:14" ht="12.75">
      <c r="C138" s="11"/>
      <c r="D138" s="54"/>
      <c r="E138" s="12"/>
      <c r="F138" s="10"/>
      <c r="G138" s="7"/>
      <c r="H138" s="7"/>
      <c r="I138" s="12"/>
      <c r="J138" s="10"/>
      <c r="K138" s="7"/>
      <c r="L138" s="7"/>
      <c r="M138" s="3"/>
      <c r="N138" s="6"/>
    </row>
    <row r="139" spans="3:14" ht="12.75">
      <c r="C139" s="11" t="s">
        <v>96</v>
      </c>
      <c r="D139" s="54"/>
      <c r="E139" s="12">
        <v>93.81065770732079</v>
      </c>
      <c r="F139" s="10">
        <f>E139</f>
        <v>93.81065770732079</v>
      </c>
      <c r="G139" s="7">
        <f>(E139/E137*100)-100</f>
        <v>-15.477169515705896</v>
      </c>
      <c r="H139" s="7">
        <f aca="true" t="shared" si="29" ref="H139:H202">(F139/F126*100)-100</f>
        <v>-1.3643693289203611</v>
      </c>
      <c r="I139" s="12">
        <v>155.17112004710185</v>
      </c>
      <c r="J139" s="10">
        <f>I139</f>
        <v>155.17112004710185</v>
      </c>
      <c r="K139" s="7">
        <f>(I139/I137*100)-100</f>
        <v>-23.03715212229193</v>
      </c>
      <c r="L139" s="7">
        <f aca="true" t="shared" si="30" ref="L139:L202">(J139/J126*100)-100</f>
        <v>-33.34373424938475</v>
      </c>
      <c r="M139" s="3">
        <f aca="true" t="shared" si="31" ref="M139:M150">E139-I139</f>
        <v>-61.360462339781066</v>
      </c>
      <c r="N139" s="6">
        <f aca="true" t="shared" si="32" ref="N139:N202">F139-J139</f>
        <v>-61.360462339781066</v>
      </c>
    </row>
    <row r="140" spans="3:14" ht="12.75">
      <c r="C140" s="11" t="s">
        <v>97</v>
      </c>
      <c r="D140" s="54"/>
      <c r="E140" s="12">
        <v>85.86532711398158</v>
      </c>
      <c r="F140" s="10">
        <f>F139+E140</f>
        <v>179.67598482130236</v>
      </c>
      <c r="G140" s="7">
        <f t="shared" si="27"/>
        <v>-8.469539375928676</v>
      </c>
      <c r="H140" s="7">
        <f t="shared" si="29"/>
        <v>-8.061142288706137</v>
      </c>
      <c r="I140" s="12">
        <v>166.96030165232315</v>
      </c>
      <c r="J140" s="10">
        <f>J139+I140</f>
        <v>322.131421699425</v>
      </c>
      <c r="K140" s="7">
        <f t="shared" si="28"/>
        <v>7.597535934291599</v>
      </c>
      <c r="L140" s="7">
        <f t="shared" si="30"/>
        <v>-20.59717648946345</v>
      </c>
      <c r="M140" s="3">
        <f t="shared" si="31"/>
        <v>-81.09497453834157</v>
      </c>
      <c r="N140" s="6">
        <f t="shared" si="32"/>
        <v>-142.45543687812264</v>
      </c>
    </row>
    <row r="141" spans="3:14" ht="12.75">
      <c r="C141" s="11" t="s">
        <v>98</v>
      </c>
      <c r="D141" s="54"/>
      <c r="E141" s="12">
        <v>79.31391416859663</v>
      </c>
      <c r="F141" s="10">
        <f>F140+E141</f>
        <v>258.98989898989896</v>
      </c>
      <c r="G141" s="7">
        <f t="shared" si="27"/>
        <v>-7.629870129870113</v>
      </c>
      <c r="H141" s="7">
        <f t="shared" si="29"/>
        <v>-7.653520619484993</v>
      </c>
      <c r="I141" s="12">
        <v>191.7069621389588</v>
      </c>
      <c r="J141" s="10">
        <f>J140+I141</f>
        <v>513.8383838383838</v>
      </c>
      <c r="K141" s="7">
        <f t="shared" si="28"/>
        <v>14.821882951653919</v>
      </c>
      <c r="L141" s="7">
        <f t="shared" si="30"/>
        <v>-13.133313980294034</v>
      </c>
      <c r="M141" s="3">
        <f t="shared" si="31"/>
        <v>-112.39304797036218</v>
      </c>
      <c r="N141" s="6">
        <f t="shared" si="32"/>
        <v>-254.84848484848487</v>
      </c>
    </row>
    <row r="142" spans="3:14" ht="12.75">
      <c r="C142" s="11" t="s">
        <v>99</v>
      </c>
      <c r="D142" s="54"/>
      <c r="E142" s="12">
        <v>90.7434221207593</v>
      </c>
      <c r="F142" s="10">
        <f aca="true" t="shared" si="33" ref="F142:F149">F141+E142</f>
        <v>349.73332111065827</v>
      </c>
      <c r="G142" s="7">
        <f t="shared" si="27"/>
        <v>14.410470182907773</v>
      </c>
      <c r="H142" s="7">
        <f t="shared" si="29"/>
        <v>-0.16407190768212843</v>
      </c>
      <c r="I142" s="12">
        <v>205.0211603257878</v>
      </c>
      <c r="J142" s="10">
        <f aca="true" t="shared" si="34" ref="J142:J149">J141+I142</f>
        <v>718.8595441641717</v>
      </c>
      <c r="K142" s="7">
        <f t="shared" si="28"/>
        <v>6.945078070340614</v>
      </c>
      <c r="L142" s="7">
        <f t="shared" si="30"/>
        <v>-5.454354250084123</v>
      </c>
      <c r="M142" s="3">
        <f t="shared" si="31"/>
        <v>-114.2777382050285</v>
      </c>
      <c r="N142" s="6">
        <f t="shared" si="32"/>
        <v>-369.1262230535134</v>
      </c>
    </row>
    <row r="143" spans="3:14" ht="12.75">
      <c r="C143" s="11" t="s">
        <v>100</v>
      </c>
      <c r="D143" s="54"/>
      <c r="E143" s="12">
        <v>103.24472262074768</v>
      </c>
      <c r="F143" s="10">
        <f t="shared" si="33"/>
        <v>452.97804373140593</v>
      </c>
      <c r="G143" s="7">
        <f t="shared" si="27"/>
        <v>13.776536312849117</v>
      </c>
      <c r="H143" s="7">
        <f t="shared" si="29"/>
        <v>1.6638114796808026</v>
      </c>
      <c r="I143" s="12">
        <v>218.4597087545095</v>
      </c>
      <c r="J143" s="10">
        <f t="shared" si="34"/>
        <v>937.3192529186812</v>
      </c>
      <c r="K143" s="7">
        <f t="shared" si="28"/>
        <v>6.554712892741051</v>
      </c>
      <c r="L143" s="7">
        <f t="shared" si="30"/>
        <v>3.2188941617701943</v>
      </c>
      <c r="M143" s="3">
        <f t="shared" si="31"/>
        <v>-115.21498613376183</v>
      </c>
      <c r="N143" s="6">
        <f t="shared" si="32"/>
        <v>-484.34120918727524</v>
      </c>
    </row>
    <row r="144" spans="3:14" ht="12.75">
      <c r="C144" s="11" t="s">
        <v>101</v>
      </c>
      <c r="D144" s="54"/>
      <c r="E144" s="12">
        <v>84.19367344031119</v>
      </c>
      <c r="F144" s="10">
        <f t="shared" si="33"/>
        <v>537.1717171717171</v>
      </c>
      <c r="G144" s="7">
        <f t="shared" si="27"/>
        <v>-18.452322498281433</v>
      </c>
      <c r="H144" s="7">
        <f t="shared" si="29"/>
        <v>0.574930024964047</v>
      </c>
      <c r="I144" s="12">
        <v>198.13529253586427</v>
      </c>
      <c r="J144" s="10">
        <f t="shared" si="34"/>
        <v>1135.4545454545455</v>
      </c>
      <c r="K144" s="7">
        <f t="shared" si="28"/>
        <v>-9.30350788002032</v>
      </c>
      <c r="L144" s="7">
        <f t="shared" si="30"/>
        <v>4.834648312909181</v>
      </c>
      <c r="M144" s="3">
        <f t="shared" si="31"/>
        <v>-113.94161909555308</v>
      </c>
      <c r="N144" s="6">
        <f t="shared" si="32"/>
        <v>-598.2828282828284</v>
      </c>
    </row>
    <row r="145" spans="3:14" ht="12.75">
      <c r="C145" s="11" t="s">
        <v>102</v>
      </c>
      <c r="D145" s="54"/>
      <c r="E145" s="12">
        <v>85.13257575757575</v>
      </c>
      <c r="F145" s="10">
        <f t="shared" si="33"/>
        <v>622.3042929292928</v>
      </c>
      <c r="G145" s="7">
        <f t="shared" si="27"/>
        <v>1.1151696783134213</v>
      </c>
      <c r="H145" s="7">
        <f t="shared" si="29"/>
        <v>-2.675949785254531</v>
      </c>
      <c r="I145" s="12">
        <v>261.54501686362346</v>
      </c>
      <c r="J145" s="10">
        <f t="shared" si="34"/>
        <v>1396.999562318169</v>
      </c>
      <c r="K145" s="7">
        <f t="shared" si="28"/>
        <v>32.00324561878921</v>
      </c>
      <c r="L145" s="7">
        <f t="shared" si="30"/>
        <v>9.662579667883946</v>
      </c>
      <c r="M145" s="3">
        <f t="shared" si="31"/>
        <v>-176.4124411060477</v>
      </c>
      <c r="N145" s="6">
        <f t="shared" si="32"/>
        <v>-774.6952693888761</v>
      </c>
    </row>
    <row r="146" spans="3:14" ht="12.75">
      <c r="C146" s="11" t="s">
        <v>103</v>
      </c>
      <c r="D146" s="54"/>
      <c r="E146" s="12">
        <v>90.47426400076718</v>
      </c>
      <c r="F146" s="10">
        <f t="shared" si="33"/>
        <v>712.7785569300601</v>
      </c>
      <c r="G146" s="7">
        <f t="shared" si="27"/>
        <v>6.2745525971191825</v>
      </c>
      <c r="H146" s="7">
        <f t="shared" si="29"/>
        <v>-3.7220591440604096</v>
      </c>
      <c r="I146" s="12">
        <v>188.3079735331222</v>
      </c>
      <c r="J146" s="10">
        <f t="shared" si="34"/>
        <v>1585.307535851291</v>
      </c>
      <c r="K146" s="7">
        <f t="shared" si="28"/>
        <v>-28.001697072549845</v>
      </c>
      <c r="L146" s="7">
        <f t="shared" si="30"/>
        <v>8.714151359836535</v>
      </c>
      <c r="M146" s="3">
        <f t="shared" si="31"/>
        <v>-97.83370953235503</v>
      </c>
      <c r="N146" s="6">
        <f t="shared" si="32"/>
        <v>-872.528978921231</v>
      </c>
    </row>
    <row r="147" spans="3:14" ht="12.75">
      <c r="C147" s="11" t="s">
        <v>104</v>
      </c>
      <c r="D147" s="54"/>
      <c r="E147" s="12">
        <v>106.21134205983891</v>
      </c>
      <c r="F147" s="10">
        <f t="shared" si="33"/>
        <v>818.989898989899</v>
      </c>
      <c r="G147" s="7">
        <f t="shared" si="27"/>
        <v>17.393982955128862</v>
      </c>
      <c r="H147" s="7">
        <f t="shared" si="29"/>
        <v>-2.887736402726077</v>
      </c>
      <c r="I147" s="12">
        <v>203.1773126335573</v>
      </c>
      <c r="J147" s="10">
        <f t="shared" si="34"/>
        <v>1788.4848484848483</v>
      </c>
      <c r="K147" s="7">
        <f t="shared" si="28"/>
        <v>7.896287566293452</v>
      </c>
      <c r="L147" s="7">
        <f t="shared" si="30"/>
        <v>10.964183874909892</v>
      </c>
      <c r="M147" s="3">
        <f t="shared" si="31"/>
        <v>-96.9659705737184</v>
      </c>
      <c r="N147" s="6">
        <f t="shared" si="32"/>
        <v>-969.4949494949493</v>
      </c>
    </row>
    <row r="148" spans="3:14" ht="12.75">
      <c r="C148" s="11" t="s">
        <v>105</v>
      </c>
      <c r="D148" s="54"/>
      <c r="E148" s="12">
        <v>75.78168104949084</v>
      </c>
      <c r="F148" s="10">
        <f t="shared" si="33"/>
        <v>894.7715800393898</v>
      </c>
      <c r="G148" s="7">
        <f t="shared" si="27"/>
        <v>-28.650104988979578</v>
      </c>
      <c r="H148" s="7">
        <f t="shared" si="29"/>
        <v>-5.726678452995742</v>
      </c>
      <c r="I148" s="12">
        <v>140.2760872321542</v>
      </c>
      <c r="J148" s="10">
        <f t="shared" si="34"/>
        <v>1928.7609357170024</v>
      </c>
      <c r="K148" s="7">
        <f t="shared" si="28"/>
        <v>-30.958784022726647</v>
      </c>
      <c r="L148" s="7">
        <f t="shared" si="30"/>
        <v>9.479521006962074</v>
      </c>
      <c r="M148" s="3">
        <f t="shared" si="31"/>
        <v>-64.49440618266335</v>
      </c>
      <c r="N148" s="6">
        <f t="shared" si="32"/>
        <v>-1033.9893556776126</v>
      </c>
    </row>
    <row r="149" spans="3:14" ht="12.75">
      <c r="C149" s="11" t="s">
        <v>106</v>
      </c>
      <c r="D149" s="54"/>
      <c r="E149" s="12">
        <v>114.11938011902657</v>
      </c>
      <c r="F149" s="10">
        <f t="shared" si="33"/>
        <v>1008.8909601584164</v>
      </c>
      <c r="G149" s="7">
        <f t="shared" si="27"/>
        <v>50.589665653495445</v>
      </c>
      <c r="H149" s="7">
        <f t="shared" si="29"/>
        <v>-4.015917734676549</v>
      </c>
      <c r="I149" s="12">
        <v>226.0787643319024</v>
      </c>
      <c r="J149" s="10">
        <f t="shared" si="34"/>
        <v>2154.839700048905</v>
      </c>
      <c r="K149" s="7">
        <f t="shared" si="28"/>
        <v>61.1670020120724</v>
      </c>
      <c r="L149" s="7">
        <f t="shared" si="30"/>
        <v>11.202287519349156</v>
      </c>
      <c r="M149" s="3">
        <f t="shared" si="31"/>
        <v>-111.95938421287582</v>
      </c>
      <c r="N149" s="6">
        <f t="shared" si="32"/>
        <v>-1145.9487398904885</v>
      </c>
    </row>
    <row r="150" spans="3:14" ht="12.75">
      <c r="C150" s="11" t="s">
        <v>107</v>
      </c>
      <c r="D150" s="54"/>
      <c r="E150" s="12">
        <v>122.8262115587553</v>
      </c>
      <c r="F150" s="10">
        <f>F149+E150</f>
        <v>1131.7171717171718</v>
      </c>
      <c r="G150" s="7">
        <f t="shared" si="27"/>
        <v>7.629581785887282</v>
      </c>
      <c r="H150" s="7">
        <f t="shared" si="29"/>
        <v>-2.6137143949864026</v>
      </c>
      <c r="I150" s="12">
        <v>263.24110803190297</v>
      </c>
      <c r="J150" s="10">
        <f>J149+I150</f>
        <v>2418.080808080808</v>
      </c>
      <c r="K150" s="7">
        <f t="shared" si="28"/>
        <v>16.437786100707427</v>
      </c>
      <c r="L150" s="7">
        <f t="shared" si="30"/>
        <v>13.02697368731674</v>
      </c>
      <c r="M150" s="3">
        <f t="shared" si="31"/>
        <v>-140.41489647314768</v>
      </c>
      <c r="N150" s="6">
        <f t="shared" si="32"/>
        <v>-1286.363636363636</v>
      </c>
    </row>
    <row r="151" spans="3:14" ht="12.75">
      <c r="C151" s="11"/>
      <c r="D151" s="54"/>
      <c r="E151" s="12"/>
      <c r="F151" s="10"/>
      <c r="G151" s="7"/>
      <c r="H151" s="7"/>
      <c r="I151" s="12"/>
      <c r="J151" s="10"/>
      <c r="K151" s="7"/>
      <c r="L151" s="7"/>
      <c r="M151" s="3"/>
      <c r="N151" s="6"/>
    </row>
    <row r="152" spans="3:14" ht="12.75">
      <c r="C152" s="11" t="s">
        <v>108</v>
      </c>
      <c r="D152" s="54"/>
      <c r="E152" s="12">
        <v>66.81287629382888</v>
      </c>
      <c r="F152" s="10">
        <f>E152</f>
        <v>66.81287629382888</v>
      </c>
      <c r="G152" s="7">
        <f>(E152/E150*100)-100</f>
        <v>-45.60373112064261</v>
      </c>
      <c r="H152" s="7">
        <f t="shared" si="29"/>
        <v>-28.77901303892581</v>
      </c>
      <c r="I152" s="12">
        <v>169.99304633668373</v>
      </c>
      <c r="J152" s="10">
        <f>I152</f>
        <v>169.99304633668373</v>
      </c>
      <c r="K152" s="7">
        <f>(I152/I150*100)-100</f>
        <v>-35.42306229919008</v>
      </c>
      <c r="L152" s="7">
        <f t="shared" si="30"/>
        <v>9.551987692737356</v>
      </c>
      <c r="M152" s="3">
        <f aca="true" t="shared" si="35" ref="M152:M163">E152-I152</f>
        <v>-103.18017004285485</v>
      </c>
      <c r="N152" s="6">
        <f t="shared" si="32"/>
        <v>-103.18017004285485</v>
      </c>
    </row>
    <row r="153" spans="3:14" ht="12.75">
      <c r="C153" s="11" t="s">
        <v>109</v>
      </c>
      <c r="D153" s="54"/>
      <c r="E153" s="12">
        <v>79.32108722437508</v>
      </c>
      <c r="F153" s="10">
        <f>F152+E153</f>
        <v>146.13396351820396</v>
      </c>
      <c r="G153" s="7">
        <f t="shared" si="27"/>
        <v>18.72125797359439</v>
      </c>
      <c r="H153" s="7">
        <f t="shared" si="29"/>
        <v>-18.668060362356044</v>
      </c>
      <c r="I153" s="12">
        <v>201.53164491491822</v>
      </c>
      <c r="J153" s="10">
        <f>J152+I153</f>
        <v>371.52469125160195</v>
      </c>
      <c r="K153" s="7">
        <f t="shared" si="28"/>
        <v>18.55287569573285</v>
      </c>
      <c r="L153" s="7">
        <f t="shared" si="30"/>
        <v>15.333266556736262</v>
      </c>
      <c r="M153" s="3">
        <f t="shared" si="35"/>
        <v>-122.21055769054314</v>
      </c>
      <c r="N153" s="6">
        <f t="shared" si="32"/>
        <v>-225.390727733398</v>
      </c>
    </row>
    <row r="154" spans="3:14" ht="12.75">
      <c r="C154" s="11" t="s">
        <v>110</v>
      </c>
      <c r="D154" s="54"/>
      <c r="E154" s="12">
        <v>85.68421829997784</v>
      </c>
      <c r="F154" s="10">
        <f>F153+E154</f>
        <v>231.8181818181818</v>
      </c>
      <c r="G154" s="7">
        <f t="shared" si="27"/>
        <v>8.021991753092621</v>
      </c>
      <c r="H154" s="7">
        <f t="shared" si="29"/>
        <v>-10.491419656786263</v>
      </c>
      <c r="I154" s="12">
        <v>182.8187430918324</v>
      </c>
      <c r="J154" s="10">
        <f>J153+I154</f>
        <v>554.3434343434344</v>
      </c>
      <c r="K154" s="7">
        <f t="shared" si="28"/>
        <v>-9.285341679707898</v>
      </c>
      <c r="L154" s="7">
        <f t="shared" si="30"/>
        <v>7.8828386082170425</v>
      </c>
      <c r="M154" s="3">
        <f t="shared" si="35"/>
        <v>-97.13452479185456</v>
      </c>
      <c r="N154" s="6">
        <f t="shared" si="32"/>
        <v>-322.5252525252526</v>
      </c>
    </row>
    <row r="155" spans="3:14" ht="12.75">
      <c r="C155" s="11" t="s">
        <v>111</v>
      </c>
      <c r="D155" s="54"/>
      <c r="E155" s="12">
        <v>92.82569627995075</v>
      </c>
      <c r="F155" s="10">
        <f aca="true" t="shared" si="36" ref="F155:F162">F154+E155</f>
        <v>324.6438780981326</v>
      </c>
      <c r="G155" s="7">
        <f t="shared" si="27"/>
        <v>8.334647991968367</v>
      </c>
      <c r="H155" s="7">
        <f t="shared" si="29"/>
        <v>-7.173878351896363</v>
      </c>
      <c r="I155" s="12">
        <v>218.2985025375476</v>
      </c>
      <c r="J155" s="10">
        <f aca="true" t="shared" si="37" ref="J155:J162">J154+I155</f>
        <v>772.641936880982</v>
      </c>
      <c r="K155" s="7">
        <f t="shared" si="28"/>
        <v>19.407068906437686</v>
      </c>
      <c r="L155" s="7">
        <f t="shared" si="30"/>
        <v>7.481627412952264</v>
      </c>
      <c r="M155" s="3">
        <f t="shared" si="35"/>
        <v>-125.47280625759684</v>
      </c>
      <c r="N155" s="6">
        <f t="shared" si="32"/>
        <v>-447.99805878284945</v>
      </c>
    </row>
    <row r="156" spans="3:14" ht="12.75">
      <c r="C156" s="11" t="s">
        <v>112</v>
      </c>
      <c r="D156" s="54"/>
      <c r="E156" s="12">
        <v>88.43961083224886</v>
      </c>
      <c r="F156" s="10">
        <f t="shared" si="36"/>
        <v>413.08348893038146</v>
      </c>
      <c r="G156" s="7">
        <f t="shared" si="27"/>
        <v>-4.725076808984014</v>
      </c>
      <c r="H156" s="7">
        <f t="shared" si="29"/>
        <v>-8.807171860338556</v>
      </c>
      <c r="I156" s="12">
        <v>217.07153203148178</v>
      </c>
      <c r="J156" s="10">
        <f t="shared" si="37"/>
        <v>989.7134689124638</v>
      </c>
      <c r="K156" s="7">
        <f t="shared" si="28"/>
        <v>-0.5620608899297252</v>
      </c>
      <c r="L156" s="7">
        <f t="shared" si="30"/>
        <v>5.589794067563886</v>
      </c>
      <c r="M156" s="3">
        <f t="shared" si="35"/>
        <v>-128.63192119923292</v>
      </c>
      <c r="N156" s="6">
        <f t="shared" si="32"/>
        <v>-576.6299799820823</v>
      </c>
    </row>
    <row r="157" spans="3:14" ht="12.75">
      <c r="C157" s="11" t="s">
        <v>113</v>
      </c>
      <c r="D157" s="54"/>
      <c r="E157" s="12">
        <v>113.68418783729534</v>
      </c>
      <c r="F157" s="10">
        <f t="shared" si="36"/>
        <v>526.7676767676768</v>
      </c>
      <c r="G157" s="7">
        <f t="shared" si="27"/>
        <v>28.544423440453727</v>
      </c>
      <c r="H157" s="7">
        <f t="shared" si="29"/>
        <v>-1.9368183527641776</v>
      </c>
      <c r="I157" s="12">
        <v>215.64006644107164</v>
      </c>
      <c r="J157" s="10">
        <f t="shared" si="37"/>
        <v>1205.3535353535353</v>
      </c>
      <c r="K157" s="7">
        <f t="shared" si="28"/>
        <v>-0.6594441827602395</v>
      </c>
      <c r="L157" s="7">
        <f t="shared" si="30"/>
        <v>6.156035939863003</v>
      </c>
      <c r="M157" s="3">
        <f t="shared" si="35"/>
        <v>-101.9558786037763</v>
      </c>
      <c r="N157" s="6">
        <f t="shared" si="32"/>
        <v>-678.5858585858585</v>
      </c>
    </row>
    <row r="158" spans="3:14" ht="12.75">
      <c r="C158" s="11" t="s">
        <v>114</v>
      </c>
      <c r="D158" s="54"/>
      <c r="E158" s="12">
        <v>132.07826883575495</v>
      </c>
      <c r="F158" s="10">
        <f t="shared" si="36"/>
        <v>658.8459456034318</v>
      </c>
      <c r="G158" s="7">
        <f t="shared" si="27"/>
        <v>16.179981885242654</v>
      </c>
      <c r="H158" s="7">
        <f t="shared" si="29"/>
        <v>5.871991096531119</v>
      </c>
      <c r="I158" s="12">
        <v>265.09259891679125</v>
      </c>
      <c r="J158" s="10">
        <f t="shared" si="37"/>
        <v>1470.4461342703266</v>
      </c>
      <c r="K158" s="7">
        <f t="shared" si="28"/>
        <v>22.932905415902212</v>
      </c>
      <c r="L158" s="7">
        <f t="shared" si="30"/>
        <v>5.25745132162254</v>
      </c>
      <c r="M158" s="3">
        <f t="shared" si="35"/>
        <v>-133.0143300810363</v>
      </c>
      <c r="N158" s="6">
        <f t="shared" si="32"/>
        <v>-811.6001886668948</v>
      </c>
    </row>
    <row r="159" spans="3:14" ht="12.75">
      <c r="C159" s="11" t="s">
        <v>115</v>
      </c>
      <c r="D159" s="54"/>
      <c r="E159" s="12">
        <v>138.78516728248286</v>
      </c>
      <c r="F159" s="10">
        <f t="shared" si="36"/>
        <v>797.6311128859147</v>
      </c>
      <c r="G159" s="7">
        <f t="shared" si="27"/>
        <v>5.077972709551659</v>
      </c>
      <c r="H159" s="7">
        <f t="shared" si="29"/>
        <v>11.90447652091484</v>
      </c>
      <c r="I159" s="12">
        <v>288.4697715952412</v>
      </c>
      <c r="J159" s="10">
        <f t="shared" si="37"/>
        <v>1758.9159058655678</v>
      </c>
      <c r="K159" s="7">
        <f t="shared" si="28"/>
        <v>8.818493150684944</v>
      </c>
      <c r="L159" s="7">
        <f t="shared" si="30"/>
        <v>10.95108463740766</v>
      </c>
      <c r="M159" s="3">
        <f t="shared" si="35"/>
        <v>-149.68460431275832</v>
      </c>
      <c r="N159" s="6">
        <f t="shared" si="32"/>
        <v>-961.284792979653</v>
      </c>
    </row>
    <row r="160" spans="3:14" ht="12.75">
      <c r="C160" s="11" t="s">
        <v>116</v>
      </c>
      <c r="D160" s="54"/>
      <c r="E160" s="12">
        <v>177.5204022656005</v>
      </c>
      <c r="F160" s="10">
        <f t="shared" si="36"/>
        <v>975.1515151515152</v>
      </c>
      <c r="G160" s="7">
        <f t="shared" si="27"/>
        <v>27.91021241072258</v>
      </c>
      <c r="H160" s="7">
        <f t="shared" si="29"/>
        <v>19.067587567834238</v>
      </c>
      <c r="I160" s="12">
        <v>352.7002557505938</v>
      </c>
      <c r="J160" s="10">
        <f t="shared" si="37"/>
        <v>2111.6161616161617</v>
      </c>
      <c r="K160" s="7">
        <f t="shared" si="28"/>
        <v>22.265932336742694</v>
      </c>
      <c r="L160" s="7">
        <f t="shared" si="30"/>
        <v>18.067321811815233</v>
      </c>
      <c r="M160" s="3">
        <f t="shared" si="35"/>
        <v>-175.1798534849933</v>
      </c>
      <c r="N160" s="6">
        <f t="shared" si="32"/>
        <v>-1136.4646464646464</v>
      </c>
    </row>
    <row r="161" spans="3:14" ht="12.75">
      <c r="C161" s="11" t="s">
        <v>117</v>
      </c>
      <c r="D161" s="54"/>
      <c r="E161" s="12">
        <v>178.2973619461693</v>
      </c>
      <c r="F161" s="10">
        <f t="shared" si="36"/>
        <v>1153.4488770976845</v>
      </c>
      <c r="G161" s="7">
        <f t="shared" si="27"/>
        <v>0.4376734564888807</v>
      </c>
      <c r="H161" s="7">
        <f t="shared" si="29"/>
        <v>28.90986960570507</v>
      </c>
      <c r="I161" s="12">
        <v>297.1933991933992</v>
      </c>
      <c r="J161" s="10">
        <f t="shared" si="37"/>
        <v>2408.809560809561</v>
      </c>
      <c r="K161" s="7">
        <f t="shared" si="28"/>
        <v>-15.73768537226276</v>
      </c>
      <c r="L161" s="7">
        <f t="shared" si="30"/>
        <v>24.888964526550012</v>
      </c>
      <c r="M161" s="3">
        <f t="shared" si="35"/>
        <v>-118.89603724722991</v>
      </c>
      <c r="N161" s="6">
        <f t="shared" si="32"/>
        <v>-1255.3606837118764</v>
      </c>
    </row>
    <row r="162" spans="3:14" ht="12.75">
      <c r="C162" s="11" t="s">
        <v>118</v>
      </c>
      <c r="D162" s="54"/>
      <c r="E162" s="12">
        <v>168.95236472057036</v>
      </c>
      <c r="F162" s="10">
        <f t="shared" si="36"/>
        <v>1322.401241818255</v>
      </c>
      <c r="G162" s="7">
        <f t="shared" si="27"/>
        <v>-5.241242564441492</v>
      </c>
      <c r="H162" s="7">
        <f t="shared" si="29"/>
        <v>31.074743856423396</v>
      </c>
      <c r="I162" s="12">
        <v>371.65390165390164</v>
      </c>
      <c r="J162" s="10">
        <f t="shared" si="37"/>
        <v>2780.4634624634627</v>
      </c>
      <c r="K162" s="7">
        <f t="shared" si="28"/>
        <v>25.054561326931463</v>
      </c>
      <c r="L162" s="7">
        <f t="shared" si="30"/>
        <v>29.0334247322601</v>
      </c>
      <c r="M162" s="3">
        <f t="shared" si="35"/>
        <v>-202.70153693333128</v>
      </c>
      <c r="N162" s="6">
        <f t="shared" si="32"/>
        <v>-1458.0622206452078</v>
      </c>
    </row>
    <row r="163" spans="3:14" ht="12.75">
      <c r="C163" s="11" t="s">
        <v>119</v>
      </c>
      <c r="D163" s="54"/>
      <c r="E163" s="12">
        <v>174.46744505043205</v>
      </c>
      <c r="F163" s="10">
        <f>F162+E163</f>
        <v>1496.8686868686868</v>
      </c>
      <c r="G163" s="7">
        <f t="shared" si="27"/>
        <v>3.2642812303829345</v>
      </c>
      <c r="H163" s="7">
        <f t="shared" si="29"/>
        <v>32.265262406283455</v>
      </c>
      <c r="I163" s="12">
        <v>393.57694157694164</v>
      </c>
      <c r="J163" s="10">
        <f>J162+I163</f>
        <v>3174.0404040404046</v>
      </c>
      <c r="K163" s="7">
        <f t="shared" si="28"/>
        <v>5.898778359511354</v>
      </c>
      <c r="L163" s="7">
        <f t="shared" si="30"/>
        <v>31.26279293203561</v>
      </c>
      <c r="M163" s="3">
        <f t="shared" si="35"/>
        <v>-219.1094965265096</v>
      </c>
      <c r="N163" s="6">
        <f t="shared" si="32"/>
        <v>-1677.1717171717178</v>
      </c>
    </row>
    <row r="164" spans="3:14" ht="12.75">
      <c r="C164" s="11"/>
      <c r="D164" s="54"/>
      <c r="E164" s="12"/>
      <c r="F164" s="10"/>
      <c r="G164" s="7"/>
      <c r="H164" s="7"/>
      <c r="I164" s="12"/>
      <c r="J164" s="10"/>
      <c r="K164" s="7"/>
      <c r="L164" s="7"/>
      <c r="M164" s="3"/>
      <c r="N164" s="6"/>
    </row>
    <row r="165" spans="3:14" ht="12.75">
      <c r="C165" s="11" t="s">
        <v>120</v>
      </c>
      <c r="D165" s="54"/>
      <c r="E165" s="12">
        <v>89.09280243863188</v>
      </c>
      <c r="F165" s="10">
        <f>E165</f>
        <v>89.09280243863188</v>
      </c>
      <c r="G165" s="7">
        <f>(E165/E163*100)-100</f>
        <v>-48.934425896545655</v>
      </c>
      <c r="H165" s="7">
        <f t="shared" si="29"/>
        <v>33.3467549680403</v>
      </c>
      <c r="I165" s="12">
        <v>215.289618429106</v>
      </c>
      <c r="J165" s="10">
        <f>I165</f>
        <v>215.289618429106</v>
      </c>
      <c r="K165" s="7">
        <f>(I165/I163*100)-100</f>
        <v>-45.29922978553906</v>
      </c>
      <c r="L165" s="7">
        <f t="shared" si="30"/>
        <v>26.646132338089345</v>
      </c>
      <c r="M165" s="3">
        <f aca="true" t="shared" si="38" ref="M165:M176">E165-I165</f>
        <v>-126.19681599047414</v>
      </c>
      <c r="N165" s="6">
        <f t="shared" si="32"/>
        <v>-126.19681599047414</v>
      </c>
    </row>
    <row r="166" spans="3:14" ht="12.75">
      <c r="C166" s="11" t="s">
        <v>121</v>
      </c>
      <c r="D166" s="54"/>
      <c r="E166" s="12">
        <v>101.66022402511001</v>
      </c>
      <c r="F166" s="10">
        <f>F165+E166</f>
        <v>190.7530264637419</v>
      </c>
      <c r="G166" s="7">
        <f t="shared" si="27"/>
        <v>14.105989757292363</v>
      </c>
      <c r="H166" s="7">
        <f t="shared" si="29"/>
        <v>30.532986221221392</v>
      </c>
      <c r="I166" s="12">
        <v>187.57208796655723</v>
      </c>
      <c r="J166" s="10">
        <f>J165+I166</f>
        <v>402.86170639566325</v>
      </c>
      <c r="K166" s="7">
        <f t="shared" si="28"/>
        <v>-12.874531835206</v>
      </c>
      <c r="L166" s="7">
        <f t="shared" si="30"/>
        <v>8.434705924522092</v>
      </c>
      <c r="M166" s="3">
        <f t="shared" si="38"/>
        <v>-85.91186394144722</v>
      </c>
      <c r="N166" s="6">
        <f t="shared" si="32"/>
        <v>-212.10867993192136</v>
      </c>
    </row>
    <row r="167" spans="3:14" ht="12.75">
      <c r="C167" s="11" t="s">
        <v>122</v>
      </c>
      <c r="D167" s="54"/>
      <c r="E167" s="12">
        <v>95.00454929383388</v>
      </c>
      <c r="F167" s="10">
        <f>F166+E167</f>
        <v>285.75757575757575</v>
      </c>
      <c r="G167" s="7">
        <f t="shared" si="27"/>
        <v>-6.546980193189611</v>
      </c>
      <c r="H167" s="7">
        <f t="shared" si="29"/>
        <v>23.267973856209153</v>
      </c>
      <c r="I167" s="12">
        <v>340.6736471396902</v>
      </c>
      <c r="J167" s="10">
        <f>J166+I167</f>
        <v>743.5353535353535</v>
      </c>
      <c r="K167" s="7">
        <f t="shared" si="28"/>
        <v>81.6227834497582</v>
      </c>
      <c r="L167" s="7">
        <f t="shared" si="30"/>
        <v>34.12900874635565</v>
      </c>
      <c r="M167" s="3">
        <f t="shared" si="38"/>
        <v>-245.66909784585636</v>
      </c>
      <c r="N167" s="6">
        <f t="shared" si="32"/>
        <v>-457.7777777777777</v>
      </c>
    </row>
    <row r="168" spans="3:14" ht="12.75">
      <c r="C168" s="11" t="s">
        <v>123</v>
      </c>
      <c r="D168" s="54"/>
      <c r="E168" s="12">
        <v>109.91729518249535</v>
      </c>
      <c r="F168" s="10">
        <f aca="true" t="shared" si="39" ref="F168:F175">F167+E168</f>
        <v>395.6748709400711</v>
      </c>
      <c r="G168" s="7">
        <f t="shared" si="27"/>
        <v>15.696875570177937</v>
      </c>
      <c r="H168" s="7">
        <f t="shared" si="29"/>
        <v>21.87966496028224</v>
      </c>
      <c r="I168" s="12">
        <v>361.5589788633267</v>
      </c>
      <c r="J168" s="10">
        <f aca="true" t="shared" si="40" ref="J168:J175">J167+I168</f>
        <v>1105.09433239868</v>
      </c>
      <c r="K168" s="7">
        <f t="shared" si="28"/>
        <v>6.130597978150206</v>
      </c>
      <c r="L168" s="7">
        <f t="shared" si="30"/>
        <v>43.02800296599861</v>
      </c>
      <c r="M168" s="3">
        <f t="shared" si="38"/>
        <v>-251.6416836808313</v>
      </c>
      <c r="N168" s="6">
        <f t="shared" si="32"/>
        <v>-709.419461458609</v>
      </c>
    </row>
    <row r="169" spans="3:14" ht="12.75">
      <c r="C169" s="11" t="s">
        <v>124</v>
      </c>
      <c r="D169" s="54"/>
      <c r="E169" s="12">
        <v>113.89784687810435</v>
      </c>
      <c r="F169" s="10">
        <f t="shared" si="39"/>
        <v>509.5727178181755</v>
      </c>
      <c r="G169" s="7">
        <f t="shared" si="27"/>
        <v>3.6214061572385816</v>
      </c>
      <c r="H169" s="7">
        <f t="shared" si="29"/>
        <v>23.358287482668104</v>
      </c>
      <c r="I169" s="12">
        <v>309.0176683220161</v>
      </c>
      <c r="J169" s="10">
        <f t="shared" si="40"/>
        <v>1414.1120007206962</v>
      </c>
      <c r="K169" s="7">
        <f t="shared" si="28"/>
        <v>-14.531878230901782</v>
      </c>
      <c r="L169" s="7">
        <f t="shared" si="30"/>
        <v>42.880949399888266</v>
      </c>
      <c r="M169" s="3">
        <f t="shared" si="38"/>
        <v>-195.11982144391175</v>
      </c>
      <c r="N169" s="6">
        <f t="shared" si="32"/>
        <v>-904.5392829025207</v>
      </c>
    </row>
    <row r="170" spans="3:14" ht="12.75">
      <c r="C170" s="11" t="s">
        <v>125</v>
      </c>
      <c r="D170" s="54"/>
      <c r="E170" s="12">
        <v>131.74041349495585</v>
      </c>
      <c r="F170" s="10">
        <f t="shared" si="39"/>
        <v>641.3131313131313</v>
      </c>
      <c r="G170" s="7">
        <f t="shared" si="27"/>
        <v>15.665411687673924</v>
      </c>
      <c r="H170" s="7">
        <f t="shared" si="29"/>
        <v>21.744966442953</v>
      </c>
      <c r="I170" s="12">
        <v>260.83749422879856</v>
      </c>
      <c r="J170" s="10">
        <f t="shared" si="40"/>
        <v>1674.9494949494947</v>
      </c>
      <c r="K170" s="7">
        <f t="shared" si="28"/>
        <v>-15.591397849462368</v>
      </c>
      <c r="L170" s="7">
        <f t="shared" si="30"/>
        <v>38.959188804156526</v>
      </c>
      <c r="M170" s="3">
        <f t="shared" si="38"/>
        <v>-129.09708073384272</v>
      </c>
      <c r="N170" s="6">
        <f t="shared" si="32"/>
        <v>-1033.6363636363635</v>
      </c>
    </row>
    <row r="171" spans="3:14" ht="12.75">
      <c r="C171" s="11" t="s">
        <v>126</v>
      </c>
      <c r="D171" s="54"/>
      <c r="E171" s="12">
        <v>157.80978524283162</v>
      </c>
      <c r="F171" s="10">
        <f t="shared" si="39"/>
        <v>799.1229165559629</v>
      </c>
      <c r="G171" s="7">
        <f t="shared" si="27"/>
        <v>19.788439292301092</v>
      </c>
      <c r="H171" s="7">
        <f t="shared" si="29"/>
        <v>21.291315805859966</v>
      </c>
      <c r="I171" s="12">
        <v>397.180808598543</v>
      </c>
      <c r="J171" s="10">
        <f t="shared" si="40"/>
        <v>2072.130303548038</v>
      </c>
      <c r="K171" s="7">
        <f t="shared" si="28"/>
        <v>52.271363353210376</v>
      </c>
      <c r="L171" s="7">
        <f t="shared" si="30"/>
        <v>40.91847741000606</v>
      </c>
      <c r="M171" s="3">
        <f t="shared" si="38"/>
        <v>-239.3710233557114</v>
      </c>
      <c r="N171" s="6">
        <f t="shared" si="32"/>
        <v>-1273.0073869920748</v>
      </c>
    </row>
    <row r="172" spans="3:14" ht="12.75">
      <c r="C172" s="11" t="s">
        <v>127</v>
      </c>
      <c r="D172" s="54"/>
      <c r="E172" s="12">
        <v>160.85012205588484</v>
      </c>
      <c r="F172" s="10">
        <f t="shared" si="39"/>
        <v>959.9730386118478</v>
      </c>
      <c r="G172" s="7">
        <f t="shared" si="27"/>
        <v>1.926583201653088</v>
      </c>
      <c r="H172" s="7">
        <f t="shared" si="29"/>
        <v>20.353008189282207</v>
      </c>
      <c r="I172" s="12">
        <v>293.8895464123552</v>
      </c>
      <c r="J172" s="10">
        <f t="shared" si="40"/>
        <v>2366.019849960393</v>
      </c>
      <c r="K172" s="7">
        <f t="shared" si="28"/>
        <v>-26.006106022758814</v>
      </c>
      <c r="L172" s="7">
        <f t="shared" si="30"/>
        <v>34.51580272088492</v>
      </c>
      <c r="M172" s="3">
        <f t="shared" si="38"/>
        <v>-133.03942435647033</v>
      </c>
      <c r="N172" s="6">
        <f t="shared" si="32"/>
        <v>-1406.0468113485454</v>
      </c>
    </row>
    <row r="173" spans="3:14" ht="12.75">
      <c r="C173" s="11" t="s">
        <v>128</v>
      </c>
      <c r="D173" s="54"/>
      <c r="E173" s="12">
        <v>162.6532240144149</v>
      </c>
      <c r="F173" s="10">
        <f t="shared" si="39"/>
        <v>1122.6262626262626</v>
      </c>
      <c r="G173" s="7">
        <f t="shared" si="27"/>
        <v>1.1209826486196874</v>
      </c>
      <c r="H173" s="7">
        <f t="shared" si="29"/>
        <v>15.123264967888943</v>
      </c>
      <c r="I173" s="12">
        <v>384.2831803426371</v>
      </c>
      <c r="J173" s="10">
        <f t="shared" si="40"/>
        <v>2750.30303030303</v>
      </c>
      <c r="K173" s="7">
        <f t="shared" si="28"/>
        <v>30.75768942235564</v>
      </c>
      <c r="L173" s="7">
        <f t="shared" si="30"/>
        <v>30.24635254723748</v>
      </c>
      <c r="M173" s="3">
        <f t="shared" si="38"/>
        <v>-221.6299563282222</v>
      </c>
      <c r="N173" s="6">
        <f t="shared" si="32"/>
        <v>-1627.6767676767674</v>
      </c>
    </row>
    <row r="174" spans="3:14" ht="12.75">
      <c r="C174" s="11" t="s">
        <v>129</v>
      </c>
      <c r="D174" s="54"/>
      <c r="E174" s="12">
        <v>158.96105294100602</v>
      </c>
      <c r="F174" s="10">
        <f t="shared" si="39"/>
        <v>1281.5873155672687</v>
      </c>
      <c r="G174" s="7">
        <f t="shared" si="27"/>
        <v>-2.269964887435407</v>
      </c>
      <c r="H174" s="7">
        <f t="shared" si="29"/>
        <v>11.109156288920843</v>
      </c>
      <c r="I174" s="12">
        <v>357.63711986171876</v>
      </c>
      <c r="J174" s="10">
        <f t="shared" si="40"/>
        <v>3107.940150164749</v>
      </c>
      <c r="K174" s="7">
        <f t="shared" si="28"/>
        <v>-6.93396480615155</v>
      </c>
      <c r="L174" s="7">
        <f t="shared" si="30"/>
        <v>29.023904617857056</v>
      </c>
      <c r="M174" s="3">
        <f t="shared" si="38"/>
        <v>-198.67606692071274</v>
      </c>
      <c r="N174" s="6">
        <f t="shared" si="32"/>
        <v>-1826.3528345974803</v>
      </c>
    </row>
    <row r="175" spans="3:14" ht="12.75">
      <c r="C175" s="11" t="s">
        <v>130</v>
      </c>
      <c r="D175" s="54"/>
      <c r="E175" s="12">
        <v>167.67830332237682</v>
      </c>
      <c r="F175" s="10">
        <f t="shared" si="39"/>
        <v>1449.2656188896456</v>
      </c>
      <c r="G175" s="7">
        <f t="shared" si="27"/>
        <v>5.48389068900164</v>
      </c>
      <c r="H175" s="7">
        <f t="shared" si="29"/>
        <v>9.593485929955463</v>
      </c>
      <c r="I175" s="12">
        <v>367.0649813644466</v>
      </c>
      <c r="J175" s="10">
        <f t="shared" si="40"/>
        <v>3475.0051315291958</v>
      </c>
      <c r="K175" s="7">
        <f t="shared" si="28"/>
        <v>2.636152954808807</v>
      </c>
      <c r="L175" s="7">
        <f t="shared" si="30"/>
        <v>24.979348890647742</v>
      </c>
      <c r="M175" s="3">
        <f t="shared" si="38"/>
        <v>-199.3866780420698</v>
      </c>
      <c r="N175" s="6">
        <f t="shared" si="32"/>
        <v>-2025.7395126395502</v>
      </c>
    </row>
    <row r="176" spans="3:14" ht="12.75">
      <c r="C176" s="11" t="s">
        <v>131</v>
      </c>
      <c r="D176" s="54"/>
      <c r="E176" s="12">
        <v>194.97680535277885</v>
      </c>
      <c r="F176" s="10">
        <f>F175+E176</f>
        <v>1644.2424242424245</v>
      </c>
      <c r="G176" s="7">
        <f t="shared" si="27"/>
        <v>16.28028283296628</v>
      </c>
      <c r="H176" s="7">
        <f t="shared" si="29"/>
        <v>9.845468655104966</v>
      </c>
      <c r="I176" s="12">
        <v>340.85345432939016</v>
      </c>
      <c r="J176" s="10">
        <f>J175+I176</f>
        <v>3815.8585858585857</v>
      </c>
      <c r="K176" s="7">
        <f t="shared" si="28"/>
        <v>-7.140841095117139</v>
      </c>
      <c r="L176" s="7">
        <f t="shared" si="30"/>
        <v>20.220857333800055</v>
      </c>
      <c r="M176" s="3">
        <f t="shared" si="38"/>
        <v>-145.8766489766113</v>
      </c>
      <c r="N176" s="6">
        <f t="shared" si="32"/>
        <v>-2171.616161616161</v>
      </c>
    </row>
    <row r="177" spans="3:14" ht="12.75">
      <c r="C177" s="11"/>
      <c r="D177" s="54"/>
      <c r="E177" s="12"/>
      <c r="F177" s="10"/>
      <c r="G177" s="7"/>
      <c r="H177" s="7"/>
      <c r="I177" s="12"/>
      <c r="J177" s="10"/>
      <c r="K177" s="7"/>
      <c r="L177" s="7"/>
      <c r="M177" s="3"/>
      <c r="N177" s="6"/>
    </row>
    <row r="178" spans="3:14" ht="12.75">
      <c r="C178" s="11" t="s">
        <v>132</v>
      </c>
      <c r="D178" s="54"/>
      <c r="E178" s="12">
        <v>127.62774776535308</v>
      </c>
      <c r="F178" s="10">
        <f>E178</f>
        <v>127.62774776535308</v>
      </c>
      <c r="G178" s="7">
        <f>(E178/E176*100)-100</f>
        <v>-34.542086924426</v>
      </c>
      <c r="H178" s="7">
        <f t="shared" si="29"/>
        <v>43.25259086250486</v>
      </c>
      <c r="I178" s="12">
        <v>438.94161364047415</v>
      </c>
      <c r="J178" s="10">
        <f>I178</f>
        <v>438.94161364047415</v>
      </c>
      <c r="K178" s="7">
        <f>(I178/I176*100)-100</f>
        <v>28.777223192314977</v>
      </c>
      <c r="L178" s="7">
        <f t="shared" si="30"/>
        <v>103.88424525217678</v>
      </c>
      <c r="M178" s="3">
        <f aca="true" t="shared" si="41" ref="M178:M189">E178-I178</f>
        <v>-311.31386587512105</v>
      </c>
      <c r="N178" s="6">
        <f t="shared" si="32"/>
        <v>-311.31386587512105</v>
      </c>
    </row>
    <row r="179" spans="3:14" ht="12.75">
      <c r="C179" s="11" t="s">
        <v>133</v>
      </c>
      <c r="D179" s="54"/>
      <c r="E179" s="12">
        <v>121.63652923797339</v>
      </c>
      <c r="F179" s="10">
        <f>F178+E179</f>
        <v>249.26427700332647</v>
      </c>
      <c r="G179" s="7">
        <f t="shared" si="27"/>
        <v>-4.694291509707355</v>
      </c>
      <c r="H179" s="7">
        <f t="shared" si="29"/>
        <v>30.673825534666605</v>
      </c>
      <c r="I179" s="12">
        <v>260.0566599253522</v>
      </c>
      <c r="J179" s="10">
        <f>J178+I179</f>
        <v>698.9982735658264</v>
      </c>
      <c r="K179" s="7">
        <f t="shared" si="28"/>
        <v>-40.753701211305525</v>
      </c>
      <c r="L179" s="7">
        <f t="shared" si="30"/>
        <v>73.50824426070369</v>
      </c>
      <c r="M179" s="3">
        <f t="shared" si="41"/>
        <v>-138.42013068737884</v>
      </c>
      <c r="N179" s="6">
        <f t="shared" si="32"/>
        <v>-449.7339965624999</v>
      </c>
    </row>
    <row r="180" spans="3:14" ht="12.75">
      <c r="C180" s="11" t="s">
        <v>134</v>
      </c>
      <c r="D180" s="54"/>
      <c r="E180" s="12">
        <v>157.90744016839068</v>
      </c>
      <c r="F180" s="10">
        <f>F179+E180</f>
        <v>407.17171717171715</v>
      </c>
      <c r="G180" s="7">
        <f t="shared" si="27"/>
        <v>29.819093949528764</v>
      </c>
      <c r="H180" s="7">
        <f t="shared" si="29"/>
        <v>42.48851184164016</v>
      </c>
      <c r="I180" s="12">
        <v>389.7896052220523</v>
      </c>
      <c r="J180" s="10">
        <f>J179+I180</f>
        <v>1088.7878787878785</v>
      </c>
      <c r="K180" s="7">
        <f t="shared" si="28"/>
        <v>49.88641526578829</v>
      </c>
      <c r="L180" s="7">
        <f t="shared" si="30"/>
        <v>46.43390843635373</v>
      </c>
      <c r="M180" s="3">
        <f t="shared" si="41"/>
        <v>-231.8821650536616</v>
      </c>
      <c r="N180" s="6">
        <f t="shared" si="32"/>
        <v>-681.6161616161614</v>
      </c>
    </row>
    <row r="181" spans="3:14" ht="12.75">
      <c r="C181" s="11" t="s">
        <v>135</v>
      </c>
      <c r="D181" s="54"/>
      <c r="E181" s="12">
        <v>189.60497997548345</v>
      </c>
      <c r="F181" s="10">
        <f aca="true" t="shared" si="42" ref="F181:F188">F180+E181</f>
        <v>596.7766971472006</v>
      </c>
      <c r="G181" s="7">
        <f t="shared" si="27"/>
        <v>20.073493543616976</v>
      </c>
      <c r="H181" s="7">
        <f t="shared" si="29"/>
        <v>50.82501846259231</v>
      </c>
      <c r="I181" s="12">
        <v>409.74633059013496</v>
      </c>
      <c r="J181" s="10">
        <f aca="true" t="shared" si="43" ref="J181:J188">J180+I181</f>
        <v>1498.5342093780134</v>
      </c>
      <c r="K181" s="7">
        <f t="shared" si="28"/>
        <v>5.119871105006496</v>
      </c>
      <c r="L181" s="7">
        <f t="shared" si="30"/>
        <v>35.602379402792366</v>
      </c>
      <c r="M181" s="3">
        <f t="shared" si="41"/>
        <v>-220.14135061465151</v>
      </c>
      <c r="N181" s="6">
        <f t="shared" si="32"/>
        <v>-901.7575122308128</v>
      </c>
    </row>
    <row r="182" spans="3:14" ht="12.75">
      <c r="C182" s="11" t="s">
        <v>136</v>
      </c>
      <c r="D182" s="54"/>
      <c r="E182" s="12">
        <v>162.017465051928</v>
      </c>
      <c r="F182" s="10">
        <f t="shared" si="42"/>
        <v>758.7941621991286</v>
      </c>
      <c r="G182" s="7">
        <f t="shared" si="27"/>
        <v>-14.549994903679533</v>
      </c>
      <c r="H182" s="7">
        <f t="shared" si="29"/>
        <v>48.90792533949585</v>
      </c>
      <c r="I182" s="12">
        <v>302.08710974738676</v>
      </c>
      <c r="J182" s="10">
        <f t="shared" si="43"/>
        <v>1800.6213191254</v>
      </c>
      <c r="K182" s="7">
        <f t="shared" si="28"/>
        <v>-26.274602798197748</v>
      </c>
      <c r="L182" s="7">
        <f t="shared" si="30"/>
        <v>27.332298870791078</v>
      </c>
      <c r="M182" s="3">
        <f t="shared" si="41"/>
        <v>-140.06964469545875</v>
      </c>
      <c r="N182" s="6">
        <f t="shared" si="32"/>
        <v>-1041.8271569262715</v>
      </c>
    </row>
    <row r="183" spans="3:14" ht="12.75">
      <c r="C183" s="11" t="s">
        <v>137</v>
      </c>
      <c r="D183" s="54"/>
      <c r="E183" s="12">
        <v>186.15533275036637</v>
      </c>
      <c r="F183" s="10">
        <f t="shared" si="42"/>
        <v>944.9494949494949</v>
      </c>
      <c r="G183" s="7">
        <f t="shared" si="27"/>
        <v>14.898312160792031</v>
      </c>
      <c r="H183" s="7">
        <f t="shared" si="29"/>
        <v>47.34603874625924</v>
      </c>
      <c r="I183" s="12">
        <v>347.56049905641765</v>
      </c>
      <c r="J183" s="10">
        <f t="shared" si="43"/>
        <v>2148.1818181818176</v>
      </c>
      <c r="K183" s="7">
        <f t="shared" si="28"/>
        <v>15.053071727243477</v>
      </c>
      <c r="L183" s="7">
        <f t="shared" si="30"/>
        <v>28.25352792184296</v>
      </c>
      <c r="M183" s="3">
        <f t="shared" si="41"/>
        <v>-161.40516630605129</v>
      </c>
      <c r="N183" s="6">
        <f t="shared" si="32"/>
        <v>-1203.2323232323226</v>
      </c>
    </row>
    <row r="184" spans="3:14" ht="12.75">
      <c r="C184" s="11" t="s">
        <v>138</v>
      </c>
      <c r="D184" s="54"/>
      <c r="E184" s="12">
        <v>188.7300352425529</v>
      </c>
      <c r="F184" s="10">
        <f t="shared" si="42"/>
        <v>1133.6795301920479</v>
      </c>
      <c r="G184" s="7">
        <f t="shared" si="27"/>
        <v>1.383093599386271</v>
      </c>
      <c r="H184" s="7">
        <f t="shared" si="29"/>
        <v>41.8654760994651</v>
      </c>
      <c r="I184" s="12">
        <v>432.10724157894305</v>
      </c>
      <c r="J184" s="10">
        <f t="shared" si="43"/>
        <v>2580.2890597607607</v>
      </c>
      <c r="K184" s="7">
        <f t="shared" si="28"/>
        <v>24.325762781460767</v>
      </c>
      <c r="L184" s="7">
        <f t="shared" si="30"/>
        <v>24.523494267837307</v>
      </c>
      <c r="M184" s="3">
        <f t="shared" si="41"/>
        <v>-243.37720633639015</v>
      </c>
      <c r="N184" s="6">
        <f t="shared" si="32"/>
        <v>-1446.6095295687128</v>
      </c>
    </row>
    <row r="185" spans="3:14" ht="12.75">
      <c r="C185" s="11" t="s">
        <v>139</v>
      </c>
      <c r="D185" s="54"/>
      <c r="E185" s="12">
        <v>253.92442194135882</v>
      </c>
      <c r="F185" s="10">
        <f t="shared" si="42"/>
        <v>1387.6039521334067</v>
      </c>
      <c r="G185" s="7">
        <f t="shared" si="27"/>
        <v>34.5437262357415</v>
      </c>
      <c r="H185" s="7">
        <f t="shared" si="29"/>
        <v>44.54613789361491</v>
      </c>
      <c r="I185" s="12">
        <v>388.33823933115343</v>
      </c>
      <c r="J185" s="10">
        <f t="shared" si="43"/>
        <v>2968.627299091914</v>
      </c>
      <c r="K185" s="7">
        <f t="shared" si="28"/>
        <v>-10.129198966408282</v>
      </c>
      <c r="L185" s="7">
        <f t="shared" si="30"/>
        <v>25.46924740050717</v>
      </c>
      <c r="M185" s="3">
        <f t="shared" si="41"/>
        <v>-134.41381738979462</v>
      </c>
      <c r="N185" s="6">
        <f t="shared" si="32"/>
        <v>-1581.0233469585075</v>
      </c>
    </row>
    <row r="186" spans="3:14" ht="12.75">
      <c r="C186" s="11" t="s">
        <v>140</v>
      </c>
      <c r="D186" s="54"/>
      <c r="E186" s="12">
        <v>260.6788761494216</v>
      </c>
      <c r="F186" s="10">
        <f t="shared" si="42"/>
        <v>1648.2828282828282</v>
      </c>
      <c r="G186" s="7">
        <f t="shared" si="27"/>
        <v>2.6600254345061387</v>
      </c>
      <c r="H186" s="7">
        <f t="shared" si="29"/>
        <v>46.823825805290625</v>
      </c>
      <c r="I186" s="12">
        <v>424.4030039383882</v>
      </c>
      <c r="J186" s="10">
        <f t="shared" si="43"/>
        <v>3393.0303030303025</v>
      </c>
      <c r="K186" s="7">
        <f t="shared" si="28"/>
        <v>9.286946520989076</v>
      </c>
      <c r="L186" s="7">
        <f t="shared" si="30"/>
        <v>23.369325694138382</v>
      </c>
      <c r="M186" s="3">
        <f t="shared" si="41"/>
        <v>-163.7241277889666</v>
      </c>
      <c r="N186" s="6">
        <f t="shared" si="32"/>
        <v>-1744.7474747474744</v>
      </c>
    </row>
    <row r="187" spans="3:14" ht="12.75">
      <c r="C187" s="11" t="s">
        <v>141</v>
      </c>
      <c r="D187" s="54"/>
      <c r="E187" s="12">
        <v>253.36919085852082</v>
      </c>
      <c r="F187" s="10">
        <f t="shared" si="42"/>
        <v>1901.652019141349</v>
      </c>
      <c r="G187" s="7">
        <f t="shared" si="27"/>
        <v>-2.804095751399089</v>
      </c>
      <c r="H187" s="7">
        <f t="shared" si="29"/>
        <v>48.382556228689054</v>
      </c>
      <c r="I187" s="12">
        <v>434.66179883398434</v>
      </c>
      <c r="J187" s="10">
        <f t="shared" si="43"/>
        <v>3827.692101864287</v>
      </c>
      <c r="K187" s="7">
        <f t="shared" si="28"/>
        <v>2.4172295672736084</v>
      </c>
      <c r="L187" s="7">
        <f t="shared" si="30"/>
        <v>23.158488160120612</v>
      </c>
      <c r="M187" s="3">
        <f t="shared" si="41"/>
        <v>-181.2926079754635</v>
      </c>
      <c r="N187" s="6">
        <f t="shared" si="32"/>
        <v>-1926.040082722938</v>
      </c>
    </row>
    <row r="188" spans="3:14" ht="12.75">
      <c r="C188" s="11" t="s">
        <v>142</v>
      </c>
      <c r="D188" s="54"/>
      <c r="E188" s="12">
        <v>211.10971513112293</v>
      </c>
      <c r="F188" s="10">
        <f t="shared" si="42"/>
        <v>2112.761734272472</v>
      </c>
      <c r="G188" s="7">
        <f t="shared" si="27"/>
        <v>-16.679011202666388</v>
      </c>
      <c r="H188" s="7">
        <f t="shared" si="29"/>
        <v>45.78153974915679</v>
      </c>
      <c r="I188" s="12">
        <v>579.5801301347659</v>
      </c>
      <c r="J188" s="10">
        <f t="shared" si="43"/>
        <v>4407.272231999053</v>
      </c>
      <c r="K188" s="7">
        <f t="shared" si="28"/>
        <v>33.34048027444251</v>
      </c>
      <c r="L188" s="7">
        <f t="shared" si="30"/>
        <v>26.827790612775516</v>
      </c>
      <c r="M188" s="3">
        <f t="shared" si="41"/>
        <v>-368.470415003643</v>
      </c>
      <c r="N188" s="6">
        <f t="shared" si="32"/>
        <v>-2294.5104977265805</v>
      </c>
    </row>
    <row r="189" spans="3:14" ht="12.75">
      <c r="C189" s="11" t="s">
        <v>143</v>
      </c>
      <c r="D189" s="54"/>
      <c r="E189" s="12">
        <v>228.0463465356088</v>
      </c>
      <c r="F189" s="10">
        <f>F188+E189</f>
        <v>2340.808080808081</v>
      </c>
      <c r="G189" s="7">
        <f t="shared" si="27"/>
        <v>8.02266792599589</v>
      </c>
      <c r="H189" s="7">
        <f t="shared" si="29"/>
        <v>42.36392677233073</v>
      </c>
      <c r="I189" s="12">
        <v>449.29342456660333</v>
      </c>
      <c r="J189" s="10">
        <f>J188+I189</f>
        <v>4856.565656565655</v>
      </c>
      <c r="K189" s="7">
        <f t="shared" si="28"/>
        <v>-22.47949831162566</v>
      </c>
      <c r="L189" s="7">
        <f t="shared" si="30"/>
        <v>27.273208566058685</v>
      </c>
      <c r="M189" s="3">
        <f t="shared" si="41"/>
        <v>-221.24707803099454</v>
      </c>
      <c r="N189" s="6">
        <f t="shared" si="32"/>
        <v>-2515.7575757575746</v>
      </c>
    </row>
    <row r="190" spans="3:14" ht="12.75">
      <c r="C190" s="11"/>
      <c r="D190" s="54"/>
      <c r="E190" s="12"/>
      <c r="F190" s="10"/>
      <c r="G190" s="7"/>
      <c r="H190" s="7"/>
      <c r="I190" s="12"/>
      <c r="J190" s="10"/>
      <c r="K190" s="7"/>
      <c r="L190" s="7"/>
      <c r="M190" s="3"/>
      <c r="N190" s="6"/>
    </row>
    <row r="191" spans="3:14" ht="12.75">
      <c r="C191" s="11" t="s">
        <v>144</v>
      </c>
      <c r="D191" s="54"/>
      <c r="E191" s="12">
        <v>149.85247502326627</v>
      </c>
      <c r="F191" s="10">
        <f>E191</f>
        <v>149.85247502326627</v>
      </c>
      <c r="G191" s="7">
        <f>(E191/E189*100)-100</f>
        <v>-34.288587692911264</v>
      </c>
      <c r="H191" s="7">
        <f t="shared" si="29"/>
        <v>17.413711083246525</v>
      </c>
      <c r="I191" s="12">
        <v>452.8578454338011</v>
      </c>
      <c r="J191" s="10">
        <f>I191</f>
        <v>452.8578454338011</v>
      </c>
      <c r="K191" s="7">
        <f>(I191/I189*100)-100</f>
        <v>0.7933392015776946</v>
      </c>
      <c r="L191" s="7">
        <f t="shared" si="30"/>
        <v>3.170406122561303</v>
      </c>
      <c r="M191" s="3">
        <f aca="true" t="shared" si="44" ref="M191:M202">E191-I191</f>
        <v>-303.00537041053485</v>
      </c>
      <c r="N191" s="6">
        <f t="shared" si="32"/>
        <v>-303.00537041053485</v>
      </c>
    </row>
    <row r="192" spans="3:14" ht="12.75">
      <c r="C192" s="11" t="s">
        <v>145</v>
      </c>
      <c r="D192" s="54"/>
      <c r="E192" s="12">
        <v>161.22841833774797</v>
      </c>
      <c r="F192" s="10">
        <f>F191+E192</f>
        <v>311.0808933610142</v>
      </c>
      <c r="G192" s="7">
        <f t="shared" si="27"/>
        <v>7.59142837828702</v>
      </c>
      <c r="H192" s="7">
        <f t="shared" si="29"/>
        <v>24.79962917304141</v>
      </c>
      <c r="I192" s="12">
        <v>468.0945910143665</v>
      </c>
      <c r="J192" s="10">
        <f>J191+I192</f>
        <v>920.9524364481676</v>
      </c>
      <c r="K192" s="7">
        <f t="shared" si="28"/>
        <v>3.3645758231194662</v>
      </c>
      <c r="L192" s="7">
        <f t="shared" si="30"/>
        <v>31.753177550793936</v>
      </c>
      <c r="M192" s="3">
        <f t="shared" si="44"/>
        <v>-306.8661726766185</v>
      </c>
      <c r="N192" s="6">
        <f t="shared" si="32"/>
        <v>-609.8715430871534</v>
      </c>
    </row>
    <row r="193" spans="3:14" ht="12.75">
      <c r="C193" s="11" t="s">
        <v>146</v>
      </c>
      <c r="D193" s="54"/>
      <c r="E193" s="12">
        <v>212.05041977029893</v>
      </c>
      <c r="F193" s="10">
        <f>F192+E193</f>
        <v>523.1313131313132</v>
      </c>
      <c r="G193" s="7">
        <f t="shared" si="27"/>
        <v>31.521739130434753</v>
      </c>
      <c r="H193" s="7">
        <f t="shared" si="29"/>
        <v>28.479285537087577</v>
      </c>
      <c r="I193" s="12">
        <v>493.9970585013274</v>
      </c>
      <c r="J193" s="10">
        <f>J192+I193</f>
        <v>1414.9494949494951</v>
      </c>
      <c r="K193" s="7">
        <f t="shared" si="28"/>
        <v>5.533596837944657</v>
      </c>
      <c r="L193" s="7">
        <f t="shared" si="30"/>
        <v>29.956396697281804</v>
      </c>
      <c r="M193" s="3">
        <f t="shared" si="44"/>
        <v>-281.94663873102843</v>
      </c>
      <c r="N193" s="6">
        <f t="shared" si="32"/>
        <v>-891.818181818182</v>
      </c>
    </row>
    <row r="194" spans="3:14" ht="12.75">
      <c r="C194" s="11" t="s">
        <v>147</v>
      </c>
      <c r="D194" s="54"/>
      <c r="E194" s="12">
        <v>171.94212335820777</v>
      </c>
      <c r="F194" s="10">
        <f aca="true" t="shared" si="45" ref="F194:F201">F193+E194</f>
        <v>695.0734364895209</v>
      </c>
      <c r="G194" s="7">
        <f t="shared" si="27"/>
        <v>-18.9145093207257</v>
      </c>
      <c r="H194" s="7">
        <f t="shared" si="29"/>
        <v>16.47127641079365</v>
      </c>
      <c r="I194" s="12">
        <v>414.3083419215797</v>
      </c>
      <c r="J194" s="10">
        <f aca="true" t="shared" si="46" ref="J194:J201">J193+I194</f>
        <v>1829.257836871075</v>
      </c>
      <c r="K194" s="7">
        <f t="shared" si="28"/>
        <v>-16.131415199415315</v>
      </c>
      <c r="L194" s="7">
        <f t="shared" si="30"/>
        <v>22.06980831157219</v>
      </c>
      <c r="M194" s="3">
        <f t="shared" si="44"/>
        <v>-242.36621856337194</v>
      </c>
      <c r="N194" s="6">
        <f t="shared" si="32"/>
        <v>-1134.184400381554</v>
      </c>
    </row>
    <row r="195" spans="3:14" ht="12.75">
      <c r="C195" s="11" t="s">
        <v>148</v>
      </c>
      <c r="D195" s="54"/>
      <c r="E195" s="12">
        <v>198.74756404772089</v>
      </c>
      <c r="F195" s="10">
        <f t="shared" si="45"/>
        <v>893.8210005372417</v>
      </c>
      <c r="G195" s="7">
        <f t="shared" si="27"/>
        <v>15.589804386484872</v>
      </c>
      <c r="H195" s="7">
        <f t="shared" si="29"/>
        <v>17.79492319060283</v>
      </c>
      <c r="I195" s="12">
        <v>418.1370668712441</v>
      </c>
      <c r="J195" s="10">
        <f t="shared" si="46"/>
        <v>2247.394903742319</v>
      </c>
      <c r="K195" s="7">
        <f t="shared" si="28"/>
        <v>0.9241245136186791</v>
      </c>
      <c r="L195" s="7">
        <f t="shared" si="30"/>
        <v>24.812190096356645</v>
      </c>
      <c r="M195" s="3">
        <f t="shared" si="44"/>
        <v>-219.3895028235232</v>
      </c>
      <c r="N195" s="6">
        <f t="shared" si="32"/>
        <v>-1353.5739032050774</v>
      </c>
    </row>
    <row r="196" spans="3:14" ht="12.75">
      <c r="C196" s="11" t="s">
        <v>149</v>
      </c>
      <c r="D196" s="54"/>
      <c r="E196" s="12">
        <v>279.10829239205117</v>
      </c>
      <c r="F196" s="10">
        <f t="shared" si="45"/>
        <v>1172.9292929292928</v>
      </c>
      <c r="G196" s="7">
        <f t="shared" si="27"/>
        <v>40.433566433566455</v>
      </c>
      <c r="H196" s="7">
        <f t="shared" si="29"/>
        <v>24.126135756280064</v>
      </c>
      <c r="I196" s="12">
        <v>488.86772252030755</v>
      </c>
      <c r="J196" s="10">
        <f t="shared" si="46"/>
        <v>2736.2626262626263</v>
      </c>
      <c r="K196" s="7">
        <f t="shared" si="28"/>
        <v>16.9156626506024</v>
      </c>
      <c r="L196" s="7">
        <f t="shared" si="30"/>
        <v>27.375746461654245</v>
      </c>
      <c r="M196" s="3">
        <f t="shared" si="44"/>
        <v>-209.75943012825638</v>
      </c>
      <c r="N196" s="6">
        <f t="shared" si="32"/>
        <v>-1563.3333333333335</v>
      </c>
    </row>
    <row r="197" spans="3:14" ht="12.75">
      <c r="C197" s="11" t="s">
        <v>150</v>
      </c>
      <c r="D197" s="54"/>
      <c r="E197" s="12">
        <v>269.0570812762365</v>
      </c>
      <c r="F197" s="10">
        <f t="shared" si="45"/>
        <v>1441.9863742055293</v>
      </c>
      <c r="G197" s="7">
        <f t="shared" si="27"/>
        <v>-3.601186847467858</v>
      </c>
      <c r="H197" s="7">
        <f t="shared" si="29"/>
        <v>27.19523779010578</v>
      </c>
      <c r="I197" s="12">
        <v>457.90875157192954</v>
      </c>
      <c r="J197" s="10">
        <f t="shared" si="46"/>
        <v>3194.1713778345556</v>
      </c>
      <c r="K197" s="7">
        <f t="shared" si="28"/>
        <v>-6.332790962097519</v>
      </c>
      <c r="L197" s="7">
        <f t="shared" si="30"/>
        <v>23.79122276055044</v>
      </c>
      <c r="M197" s="3">
        <f t="shared" si="44"/>
        <v>-188.85167029569305</v>
      </c>
      <c r="N197" s="6">
        <f t="shared" si="32"/>
        <v>-1752.1850036290264</v>
      </c>
    </row>
    <row r="198" spans="3:14" ht="12.75">
      <c r="C198" s="11" t="s">
        <v>151</v>
      </c>
      <c r="D198" s="54"/>
      <c r="E198" s="12">
        <v>273.43850301707533</v>
      </c>
      <c r="F198" s="10">
        <f t="shared" si="45"/>
        <v>1715.4248772226047</v>
      </c>
      <c r="G198" s="7">
        <f t="shared" si="27"/>
        <v>1.6284357653982369</v>
      </c>
      <c r="H198" s="7">
        <f t="shared" si="29"/>
        <v>23.624963346723064</v>
      </c>
      <c r="I198" s="12">
        <v>458.8834402725934</v>
      </c>
      <c r="J198" s="10">
        <f t="shared" si="46"/>
        <v>3653.054818107149</v>
      </c>
      <c r="K198" s="7">
        <f t="shared" si="28"/>
        <v>0.21285653469560373</v>
      </c>
      <c r="L198" s="7">
        <f t="shared" si="30"/>
        <v>23.055353537461485</v>
      </c>
      <c r="M198" s="3">
        <f t="shared" si="44"/>
        <v>-185.44493725551808</v>
      </c>
      <c r="N198" s="6">
        <f t="shared" si="32"/>
        <v>-1937.6299408845443</v>
      </c>
    </row>
    <row r="199" spans="3:14" ht="12.75">
      <c r="C199" s="11" t="s">
        <v>152</v>
      </c>
      <c r="D199" s="54"/>
      <c r="E199" s="12">
        <v>298.4135066157791</v>
      </c>
      <c r="F199" s="10">
        <f t="shared" si="45"/>
        <v>2013.8383838383838</v>
      </c>
      <c r="G199" s="7">
        <f aca="true" t="shared" si="47" ref="G199:G267">(E199/E198*100)-100</f>
        <v>9.133682097851505</v>
      </c>
      <c r="H199" s="7">
        <f t="shared" si="29"/>
        <v>22.177962985660017</v>
      </c>
      <c r="I199" s="12">
        <v>414.92497987264875</v>
      </c>
      <c r="J199" s="10">
        <f t="shared" si="46"/>
        <v>4067.9797979797977</v>
      </c>
      <c r="K199" s="7">
        <f t="shared" si="28"/>
        <v>-9.579439252336442</v>
      </c>
      <c r="L199" s="7">
        <f t="shared" si="30"/>
        <v>19.892233038611536</v>
      </c>
      <c r="M199" s="3">
        <f t="shared" si="44"/>
        <v>-116.51147325686964</v>
      </c>
      <c r="N199" s="6">
        <f t="shared" si="32"/>
        <v>-2054.141414141414</v>
      </c>
    </row>
    <row r="200" spans="3:14" ht="12.75">
      <c r="C200" s="11" t="s">
        <v>153</v>
      </c>
      <c r="D200" s="54"/>
      <c r="E200" s="12">
        <v>271.0003591487008</v>
      </c>
      <c r="F200" s="10">
        <f t="shared" si="45"/>
        <v>2284.8387429870845</v>
      </c>
      <c r="G200" s="7">
        <f t="shared" si="47"/>
        <v>-9.186295814141545</v>
      </c>
      <c r="H200" s="7">
        <f t="shared" si="29"/>
        <v>20.150202034268887</v>
      </c>
      <c r="I200" s="12">
        <v>502.8962188254224</v>
      </c>
      <c r="J200" s="10">
        <f t="shared" si="46"/>
        <v>4570.87601680522</v>
      </c>
      <c r="K200" s="7">
        <f aca="true" t="shared" si="48" ref="K200:K267">(I200/I199*100)-100</f>
        <v>21.201721568986827</v>
      </c>
      <c r="L200" s="7">
        <f t="shared" si="30"/>
        <v>19.415979529256376</v>
      </c>
      <c r="M200" s="3">
        <f t="shared" si="44"/>
        <v>-231.8958596767216</v>
      </c>
      <c r="N200" s="6">
        <f t="shared" si="32"/>
        <v>-2286.037273818136</v>
      </c>
    </row>
    <row r="201" spans="3:14" ht="12.75">
      <c r="C201" s="11" t="s">
        <v>154</v>
      </c>
      <c r="D201" s="54"/>
      <c r="E201" s="12">
        <v>235.27101908663673</v>
      </c>
      <c r="F201" s="10">
        <f t="shared" si="45"/>
        <v>2520.1097620737214</v>
      </c>
      <c r="G201" s="7">
        <f t="shared" si="47"/>
        <v>-13.184240852780192</v>
      </c>
      <c r="H201" s="7">
        <f t="shared" si="29"/>
        <v>19.280358082664705</v>
      </c>
      <c r="I201" s="12">
        <v>482.8382693081256</v>
      </c>
      <c r="J201" s="10">
        <f t="shared" si="46"/>
        <v>5053.714286113346</v>
      </c>
      <c r="K201" s="7">
        <f t="shared" si="48"/>
        <v>-3.98848684210526</v>
      </c>
      <c r="L201" s="7">
        <f t="shared" si="30"/>
        <v>14.6676225130999</v>
      </c>
      <c r="M201" s="3">
        <f t="shared" si="44"/>
        <v>-247.56725022148885</v>
      </c>
      <c r="N201" s="6">
        <f t="shared" si="32"/>
        <v>-2533.6045240396247</v>
      </c>
    </row>
    <row r="202" spans="3:14" ht="12.75">
      <c r="C202" s="11" t="s">
        <v>155</v>
      </c>
      <c r="D202" s="54"/>
      <c r="E202" s="12">
        <v>278.4760965121373</v>
      </c>
      <c r="F202" s="10">
        <f>F201+E202</f>
        <v>2798.5858585858587</v>
      </c>
      <c r="G202" s="7">
        <f t="shared" si="47"/>
        <v>18.36396067532256</v>
      </c>
      <c r="H202" s="7">
        <f t="shared" si="29"/>
        <v>19.55639941313541</v>
      </c>
      <c r="I202" s="12">
        <v>509.72005732099757</v>
      </c>
      <c r="J202" s="10">
        <f>J201+I202</f>
        <v>5563.434343434344</v>
      </c>
      <c r="K202" s="7">
        <f t="shared" si="48"/>
        <v>5.567451820128454</v>
      </c>
      <c r="L202" s="7">
        <f t="shared" si="30"/>
        <v>14.554908485856942</v>
      </c>
      <c r="M202" s="3">
        <f t="shared" si="44"/>
        <v>-231.24396080886027</v>
      </c>
      <c r="N202" s="6">
        <f t="shared" si="32"/>
        <v>-2764.848484848485</v>
      </c>
    </row>
    <row r="203" spans="3:14" ht="12.75">
      <c r="C203" s="11"/>
      <c r="D203" s="54"/>
      <c r="E203" s="12"/>
      <c r="F203" s="10"/>
      <c r="G203" s="7"/>
      <c r="H203" s="7"/>
      <c r="I203" s="12"/>
      <c r="J203" s="10"/>
      <c r="K203" s="7"/>
      <c r="L203" s="7"/>
      <c r="M203" s="3"/>
      <c r="N203" s="6"/>
    </row>
    <row r="204" spans="3:14" ht="12.75">
      <c r="C204" s="11" t="s">
        <v>156</v>
      </c>
      <c r="D204" s="54"/>
      <c r="E204" s="12">
        <v>176.5983599656502</v>
      </c>
      <c r="F204" s="10">
        <f>E204</f>
        <v>176.5983599656502</v>
      </c>
      <c r="G204" s="7">
        <f>(E204/E202*100)-100</f>
        <v>-36.584014866082704</v>
      </c>
      <c r="H204" s="7">
        <f aca="true" t="shared" si="49" ref="H204:H266">(F204/F191*100)-100</f>
        <v>17.848143608059416</v>
      </c>
      <c r="I204" s="12">
        <v>399.67612925199677</v>
      </c>
      <c r="J204" s="10">
        <f>I204</f>
        <v>399.67612925199677</v>
      </c>
      <c r="K204" s="7">
        <f>(I204/I202*100)-100</f>
        <v>-21.589091205743998</v>
      </c>
      <c r="L204" s="7">
        <f aca="true" t="shared" si="50" ref="L204:L266">(J204/J191*100)-100</f>
        <v>-11.743578413853157</v>
      </c>
      <c r="M204" s="3">
        <f aca="true" t="shared" si="51" ref="M204:M215">E204-I204</f>
        <v>-223.07776928634658</v>
      </c>
      <c r="N204" s="6">
        <f aca="true" t="shared" si="52" ref="N204:N266">F204-J204</f>
        <v>-223.07776928634658</v>
      </c>
    </row>
    <row r="205" spans="3:14" ht="12.75">
      <c r="C205" s="11" t="s">
        <v>157</v>
      </c>
      <c r="D205" s="54"/>
      <c r="E205" s="12">
        <v>173.70112310360506</v>
      </c>
      <c r="F205" s="10">
        <f>F204+E205</f>
        <v>350.29948306925525</v>
      </c>
      <c r="G205" s="7">
        <f t="shared" si="47"/>
        <v>-1.6405797101449195</v>
      </c>
      <c r="H205" s="7">
        <f t="shared" si="49"/>
        <v>12.607199781545958</v>
      </c>
      <c r="I205" s="12">
        <v>408.6361230815756</v>
      </c>
      <c r="J205" s="10">
        <f>J204+I205</f>
        <v>808.3122523335724</v>
      </c>
      <c r="K205" s="7">
        <f t="shared" si="48"/>
        <v>2.241813602015114</v>
      </c>
      <c r="L205" s="7">
        <f t="shared" si="50"/>
        <v>-12.230836214410175</v>
      </c>
      <c r="M205" s="3">
        <f t="shared" si="51"/>
        <v>-234.93499997797053</v>
      </c>
      <c r="N205" s="6">
        <f t="shared" si="52"/>
        <v>-458.0127692643171</v>
      </c>
    </row>
    <row r="206" spans="3:14" ht="12.75">
      <c r="C206" s="11" t="s">
        <v>158</v>
      </c>
      <c r="D206" s="54"/>
      <c r="E206" s="12">
        <v>202.42778965801747</v>
      </c>
      <c r="F206" s="10">
        <f>F205+E206</f>
        <v>552.7272727272727</v>
      </c>
      <c r="G206" s="7">
        <f t="shared" si="47"/>
        <v>16.537985501267144</v>
      </c>
      <c r="H206" s="7">
        <f t="shared" si="49"/>
        <v>5.657462830662283</v>
      </c>
      <c r="I206" s="12">
        <v>523.3039092825893</v>
      </c>
      <c r="J206" s="10">
        <f>J205+I206</f>
        <v>1331.6161616161617</v>
      </c>
      <c r="K206" s="7">
        <f t="shared" si="48"/>
        <v>28.06109879280612</v>
      </c>
      <c r="L206" s="7">
        <f t="shared" si="50"/>
        <v>-5.8894917190177125</v>
      </c>
      <c r="M206" s="3">
        <f t="shared" si="51"/>
        <v>-320.87611962457186</v>
      </c>
      <c r="N206" s="6">
        <f t="shared" si="52"/>
        <v>-778.8888888888889</v>
      </c>
    </row>
    <row r="207" spans="3:14" ht="12.75">
      <c r="C207" s="11" t="s">
        <v>159</v>
      </c>
      <c r="D207" s="54"/>
      <c r="E207" s="12">
        <v>152.33257216600404</v>
      </c>
      <c r="F207" s="10">
        <f aca="true" t="shared" si="53" ref="F207:F214">F206+E207</f>
        <v>705.0598448932768</v>
      </c>
      <c r="G207" s="7">
        <f t="shared" si="47"/>
        <v>-24.747203719728674</v>
      </c>
      <c r="H207" s="7">
        <f t="shared" si="49"/>
        <v>1.4367414836326446</v>
      </c>
      <c r="I207" s="12">
        <v>500.72310461334433</v>
      </c>
      <c r="J207" s="10">
        <f aca="true" t="shared" si="54" ref="J207:J214">J206+I207</f>
        <v>1832.339266229506</v>
      </c>
      <c r="K207" s="7">
        <f t="shared" si="48"/>
        <v>-4.315046050430155</v>
      </c>
      <c r="L207" s="7">
        <f t="shared" si="50"/>
        <v>0.16845243444203106</v>
      </c>
      <c r="M207" s="3">
        <f t="shared" si="51"/>
        <v>-348.3905324473403</v>
      </c>
      <c r="N207" s="6">
        <f t="shared" si="52"/>
        <v>-1127.279421336229</v>
      </c>
    </row>
    <row r="208" spans="3:14" ht="12.75">
      <c r="C208" s="11" t="s">
        <v>160</v>
      </c>
      <c r="D208" s="54"/>
      <c r="E208" s="12">
        <v>177.16227546529734</v>
      </c>
      <c r="F208" s="10">
        <f t="shared" si="53"/>
        <v>882.2221203585741</v>
      </c>
      <c r="G208" s="7">
        <f t="shared" si="47"/>
        <v>16.299667855824822</v>
      </c>
      <c r="H208" s="7">
        <f t="shared" si="49"/>
        <v>-1.29767371450167</v>
      </c>
      <c r="I208" s="12">
        <v>470.56532676539626</v>
      </c>
      <c r="J208" s="10">
        <f t="shared" si="54"/>
        <v>2302.904592994902</v>
      </c>
      <c r="K208" s="7">
        <f t="shared" si="48"/>
        <v>-6.022845275181737</v>
      </c>
      <c r="L208" s="7">
        <f t="shared" si="50"/>
        <v>2.4699570671869537</v>
      </c>
      <c r="M208" s="3">
        <f t="shared" si="51"/>
        <v>-293.4030513000989</v>
      </c>
      <c r="N208" s="6">
        <f t="shared" si="52"/>
        <v>-1420.682472636328</v>
      </c>
    </row>
    <row r="209" spans="3:14" ht="12.75">
      <c r="C209" s="11" t="s">
        <v>161</v>
      </c>
      <c r="D209" s="54"/>
      <c r="E209" s="12">
        <v>209.2291940138191</v>
      </c>
      <c r="F209" s="10">
        <f t="shared" si="53"/>
        <v>1091.4513143723932</v>
      </c>
      <c r="G209" s="7">
        <f t="shared" si="47"/>
        <v>18.10030858110254</v>
      </c>
      <c r="H209" s="7">
        <f t="shared" si="49"/>
        <v>-6.946537958261331</v>
      </c>
      <c r="I209" s="12">
        <v>525.2674185339297</v>
      </c>
      <c r="J209" s="10">
        <f t="shared" si="54"/>
        <v>2828.1720115288317</v>
      </c>
      <c r="K209" s="7">
        <f t="shared" si="48"/>
        <v>11.624760401398106</v>
      </c>
      <c r="L209" s="7">
        <f t="shared" si="50"/>
        <v>3.3589387357799723</v>
      </c>
      <c r="M209" s="3">
        <f t="shared" si="51"/>
        <v>-316.0382245201106</v>
      </c>
      <c r="N209" s="6">
        <f t="shared" si="52"/>
        <v>-1736.7206971564385</v>
      </c>
    </row>
    <row r="210" spans="3:14" ht="12.75">
      <c r="C210" s="11" t="s">
        <v>162</v>
      </c>
      <c r="D210" s="54"/>
      <c r="E210" s="12">
        <v>169.96893998301766</v>
      </c>
      <c r="F210" s="10">
        <f t="shared" si="53"/>
        <v>1261.4202543554109</v>
      </c>
      <c r="G210" s="7">
        <f t="shared" si="47"/>
        <v>-18.764233268617573</v>
      </c>
      <c r="H210" s="7">
        <f t="shared" si="49"/>
        <v>-12.522040643386973</v>
      </c>
      <c r="I210" s="12">
        <v>439.13074852935847</v>
      </c>
      <c r="J210" s="10">
        <f t="shared" si="54"/>
        <v>3267.30276005819</v>
      </c>
      <c r="K210" s="7">
        <f t="shared" si="48"/>
        <v>-16.39863181405515</v>
      </c>
      <c r="L210" s="7">
        <f t="shared" si="50"/>
        <v>2.2895259387494917</v>
      </c>
      <c r="M210" s="3">
        <f t="shared" si="51"/>
        <v>-269.1618085463408</v>
      </c>
      <c r="N210" s="6">
        <f t="shared" si="52"/>
        <v>-2005.882505702779</v>
      </c>
    </row>
    <row r="211" spans="3:14" ht="12.75">
      <c r="C211" s="11" t="s">
        <v>163</v>
      </c>
      <c r="D211" s="54"/>
      <c r="E211" s="12">
        <v>135.66104147076788</v>
      </c>
      <c r="F211" s="10">
        <f t="shared" si="53"/>
        <v>1397.0812958261788</v>
      </c>
      <c r="G211" s="7">
        <f t="shared" si="47"/>
        <v>-20.184804656472892</v>
      </c>
      <c r="H211" s="7">
        <f t="shared" si="49"/>
        <v>-18.55771043217274</v>
      </c>
      <c r="I211" s="12">
        <v>424.1330416692683</v>
      </c>
      <c r="J211" s="10">
        <f t="shared" si="54"/>
        <v>3691.435801727458</v>
      </c>
      <c r="K211" s="7">
        <f t="shared" si="48"/>
        <v>-3.4153169438298647</v>
      </c>
      <c r="L211" s="7">
        <f t="shared" si="50"/>
        <v>1.0506544667784823</v>
      </c>
      <c r="M211" s="3">
        <f t="shared" si="51"/>
        <v>-288.47200019850044</v>
      </c>
      <c r="N211" s="6">
        <f t="shared" si="52"/>
        <v>-2294.3545059012795</v>
      </c>
    </row>
    <row r="212" spans="3:14" ht="12.75">
      <c r="C212" s="11" t="s">
        <v>164</v>
      </c>
      <c r="D212" s="54"/>
      <c r="E212" s="12">
        <v>205.03532849744573</v>
      </c>
      <c r="F212" s="10">
        <f t="shared" si="53"/>
        <v>1602.1166243236246</v>
      </c>
      <c r="G212" s="7">
        <f t="shared" si="47"/>
        <v>51.137958454805585</v>
      </c>
      <c r="H212" s="7">
        <f t="shared" si="49"/>
        <v>-20.444627673151004</v>
      </c>
      <c r="I212" s="12">
        <v>499.7479544191722</v>
      </c>
      <c r="J212" s="10">
        <f t="shared" si="54"/>
        <v>4191.18375614663</v>
      </c>
      <c r="K212" s="7">
        <f t="shared" si="48"/>
        <v>17.828111776508806</v>
      </c>
      <c r="L212" s="7">
        <f t="shared" si="50"/>
        <v>3.0286275813861323</v>
      </c>
      <c r="M212" s="3">
        <f t="shared" si="51"/>
        <v>-294.71262592172644</v>
      </c>
      <c r="N212" s="6">
        <f t="shared" si="52"/>
        <v>-2589.067131823005</v>
      </c>
    </row>
    <row r="213" spans="3:14" ht="12.75">
      <c r="C213" s="11" t="s">
        <v>165</v>
      </c>
      <c r="D213" s="54"/>
      <c r="E213" s="12">
        <v>195.18852504794785</v>
      </c>
      <c r="F213" s="10">
        <f t="shared" si="53"/>
        <v>1797.3051493715725</v>
      </c>
      <c r="G213" s="7">
        <f t="shared" si="47"/>
        <v>-4.802491122704524</v>
      </c>
      <c r="H213" s="7">
        <f t="shared" si="49"/>
        <v>-21.337768151556062</v>
      </c>
      <c r="I213" s="12">
        <v>532.4389179507622</v>
      </c>
      <c r="J213" s="10">
        <f t="shared" si="54"/>
        <v>4723.6226740973925</v>
      </c>
      <c r="K213" s="7">
        <f t="shared" si="48"/>
        <v>6.541490213718788</v>
      </c>
      <c r="L213" s="7">
        <f t="shared" si="50"/>
        <v>3.3417370484472855</v>
      </c>
      <c r="M213" s="3">
        <f t="shared" si="51"/>
        <v>-337.2503929028143</v>
      </c>
      <c r="N213" s="6">
        <f t="shared" si="52"/>
        <v>-2926.31752472582</v>
      </c>
    </row>
    <row r="214" spans="3:14" ht="12.75">
      <c r="C214" s="11" t="s">
        <v>166</v>
      </c>
      <c r="D214" s="54"/>
      <c r="E214" s="12">
        <v>241.72651691301635</v>
      </c>
      <c r="F214" s="10">
        <f t="shared" si="53"/>
        <v>2039.031666284589</v>
      </c>
      <c r="G214" s="7">
        <f t="shared" si="47"/>
        <v>23.84258595818403</v>
      </c>
      <c r="H214" s="7">
        <f t="shared" si="49"/>
        <v>-19.089569154054146</v>
      </c>
      <c r="I214" s="12">
        <v>527.7687684732258</v>
      </c>
      <c r="J214" s="10">
        <f t="shared" si="54"/>
        <v>5251.391442570618</v>
      </c>
      <c r="K214" s="7">
        <f t="shared" si="48"/>
        <v>-0.8771239892663658</v>
      </c>
      <c r="L214" s="7">
        <f t="shared" si="50"/>
        <v>3.911522204578361</v>
      </c>
      <c r="M214" s="3">
        <f t="shared" si="51"/>
        <v>-286.0422515602095</v>
      </c>
      <c r="N214" s="6">
        <f t="shared" si="52"/>
        <v>-3212.359776286029</v>
      </c>
    </row>
    <row r="215" spans="3:14" ht="12.75">
      <c r="C215" s="11" t="s">
        <v>167</v>
      </c>
      <c r="D215" s="54"/>
      <c r="E215" s="12">
        <v>277.0363561861115</v>
      </c>
      <c r="F215" s="10">
        <f>F214+E215</f>
        <v>2316.0680224707003</v>
      </c>
      <c r="G215" s="7">
        <f t="shared" si="47"/>
        <v>14.607350374307984</v>
      </c>
      <c r="H215" s="7">
        <f t="shared" si="49"/>
        <v>-17.241487683317942</v>
      </c>
      <c r="I215" s="12">
        <v>519.6805922086181</v>
      </c>
      <c r="J215" s="10">
        <f>J214+I215</f>
        <v>5771.072034779236</v>
      </c>
      <c r="K215" s="7">
        <f t="shared" si="48"/>
        <v>-1.532522715962486</v>
      </c>
      <c r="L215" s="7">
        <f t="shared" si="50"/>
        <v>3.7321855265522146</v>
      </c>
      <c r="M215" s="3">
        <f t="shared" si="51"/>
        <v>-242.64423602250662</v>
      </c>
      <c r="N215" s="6">
        <f t="shared" si="52"/>
        <v>-3455.0040123085355</v>
      </c>
    </row>
    <row r="216" spans="3:14" ht="12.75">
      <c r="C216" s="11"/>
      <c r="D216" s="54"/>
      <c r="E216" s="12"/>
      <c r="F216" s="10"/>
      <c r="G216" s="7"/>
      <c r="H216" s="7"/>
      <c r="I216" s="12"/>
      <c r="J216" s="10"/>
      <c r="K216" s="7"/>
      <c r="L216" s="7"/>
      <c r="M216" s="3"/>
      <c r="N216" s="6"/>
    </row>
    <row r="217" spans="3:14" ht="12.75">
      <c r="C217" s="11" t="s">
        <v>168</v>
      </c>
      <c r="D217" s="54"/>
      <c r="E217" s="12">
        <v>159.78136358599548</v>
      </c>
      <c r="F217" s="10">
        <f>E217</f>
        <v>159.78136358599548</v>
      </c>
      <c r="G217" s="7">
        <f>(E217/E215*100)-100</f>
        <v>-42.324767122386184</v>
      </c>
      <c r="H217" s="7">
        <f t="shared" si="49"/>
        <v>-9.522736441564774</v>
      </c>
      <c r="I217" s="12">
        <v>426.99463450036427</v>
      </c>
      <c r="J217" s="10">
        <f>I217</f>
        <v>426.99463450036427</v>
      </c>
      <c r="K217" s="7">
        <f>(I217/I215*100)-100</f>
        <v>-17.83517781842552</v>
      </c>
      <c r="L217" s="7">
        <f t="shared" si="50"/>
        <v>6.835160583519141</v>
      </c>
      <c r="M217" s="3">
        <f aca="true" t="shared" si="55" ref="M217:M228">E217-I217</f>
        <v>-267.21327091436876</v>
      </c>
      <c r="N217" s="6">
        <f t="shared" si="52"/>
        <v>-267.21327091436876</v>
      </c>
    </row>
    <row r="218" spans="3:14" ht="12.75">
      <c r="C218" s="11" t="s">
        <v>169</v>
      </c>
      <c r="D218" s="54"/>
      <c r="E218" s="12">
        <v>183.59300802433935</v>
      </c>
      <c r="F218" s="10">
        <f>F217+E218</f>
        <v>343.37437161033483</v>
      </c>
      <c r="G218" s="7">
        <f t="shared" si="47"/>
        <v>14.902641900116393</v>
      </c>
      <c r="H218" s="7">
        <f t="shared" si="49"/>
        <v>-1.9769116980259156</v>
      </c>
      <c r="I218" s="12">
        <v>509.0853804644383</v>
      </c>
      <c r="J218" s="10">
        <f>J217+I218</f>
        <v>936.0800149648026</v>
      </c>
      <c r="K218" s="7">
        <f t="shared" si="48"/>
        <v>19.225240630981276</v>
      </c>
      <c r="L218" s="7">
        <f t="shared" si="50"/>
        <v>15.806733383338994</v>
      </c>
      <c r="M218" s="3">
        <f t="shared" si="55"/>
        <v>-325.49237244009896</v>
      </c>
      <c r="N218" s="6">
        <f t="shared" si="52"/>
        <v>-592.7056433544677</v>
      </c>
    </row>
    <row r="219" spans="3:14" ht="12.75">
      <c r="C219" s="11" t="s">
        <v>170</v>
      </c>
      <c r="D219" s="54"/>
      <c r="E219" s="12">
        <v>176.63593035360006</v>
      </c>
      <c r="F219" s="10">
        <f>F218+E219</f>
        <v>520.0103019639349</v>
      </c>
      <c r="G219" s="7">
        <f t="shared" si="47"/>
        <v>-3.789402301103422</v>
      </c>
      <c r="H219" s="7">
        <f t="shared" si="49"/>
        <v>-5.919188789419678</v>
      </c>
      <c r="I219" s="12">
        <v>388.6678769125914</v>
      </c>
      <c r="J219" s="10">
        <f>J218+I219</f>
        <v>1324.747891877394</v>
      </c>
      <c r="K219" s="7">
        <f t="shared" si="48"/>
        <v>-23.65369507212918</v>
      </c>
      <c r="L219" s="7">
        <f t="shared" si="50"/>
        <v>-0.515784498322077</v>
      </c>
      <c r="M219" s="3">
        <f t="shared" si="55"/>
        <v>-212.03194655899134</v>
      </c>
      <c r="N219" s="6">
        <f t="shared" si="52"/>
        <v>-804.7375899134591</v>
      </c>
    </row>
    <row r="220" spans="3:14" ht="12.75">
      <c r="C220" s="11" t="s">
        <v>171</v>
      </c>
      <c r="D220" s="54"/>
      <c r="E220" s="12">
        <v>159.36503287434184</v>
      </c>
      <c r="F220" s="10">
        <f aca="true" t="shared" si="56" ref="F220:F227">F219+E220</f>
        <v>679.3753348382768</v>
      </c>
      <c r="G220" s="7">
        <f t="shared" si="47"/>
        <v>-9.777680817648104</v>
      </c>
      <c r="H220" s="7">
        <f t="shared" si="49"/>
        <v>-3.6428836844179955</v>
      </c>
      <c r="I220" s="12">
        <v>491.3840402309567</v>
      </c>
      <c r="J220" s="10">
        <f aca="true" t="shared" si="57" ref="J220:J227">J219+I220</f>
        <v>1816.1319321083508</v>
      </c>
      <c r="K220" s="7">
        <f t="shared" si="48"/>
        <v>26.427747035411798</v>
      </c>
      <c r="L220" s="7">
        <f t="shared" si="50"/>
        <v>-0.884516007480741</v>
      </c>
      <c r="M220" s="3">
        <f t="shared" si="55"/>
        <v>-332.0190073566149</v>
      </c>
      <c r="N220" s="6">
        <f t="shared" si="52"/>
        <v>-1136.756597270074</v>
      </c>
    </row>
    <row r="221" spans="3:14" ht="12.75">
      <c r="C221" s="11" t="s">
        <v>172</v>
      </c>
      <c r="D221" s="54"/>
      <c r="E221" s="12">
        <v>197.31786192047647</v>
      </c>
      <c r="F221" s="10">
        <f t="shared" si="56"/>
        <v>876.6931967587533</v>
      </c>
      <c r="G221" s="7">
        <f t="shared" si="47"/>
        <v>23.815029157657293</v>
      </c>
      <c r="H221" s="7">
        <f t="shared" si="49"/>
        <v>-0.6267042587385703</v>
      </c>
      <c r="I221" s="12">
        <v>512.8470975257951</v>
      </c>
      <c r="J221" s="10">
        <f t="shared" si="57"/>
        <v>2328.979029634146</v>
      </c>
      <c r="K221" s="7">
        <f t="shared" si="48"/>
        <v>4.36787838790012</v>
      </c>
      <c r="L221" s="7">
        <f t="shared" si="50"/>
        <v>1.1322412886126045</v>
      </c>
      <c r="M221" s="3">
        <f t="shared" si="55"/>
        <v>-315.5292356053186</v>
      </c>
      <c r="N221" s="6">
        <f t="shared" si="52"/>
        <v>-1452.2858328753928</v>
      </c>
    </row>
    <row r="222" spans="3:14" ht="12.75">
      <c r="C222" s="11" t="s">
        <v>173</v>
      </c>
      <c r="D222" s="54"/>
      <c r="E222" s="12">
        <v>234.39193460182975</v>
      </c>
      <c r="F222" s="10">
        <f t="shared" si="56"/>
        <v>1111.085131360583</v>
      </c>
      <c r="G222" s="7">
        <f t="shared" si="47"/>
        <v>18.789009935803463</v>
      </c>
      <c r="H222" s="7">
        <f t="shared" si="49"/>
        <v>1.7988724489721903</v>
      </c>
      <c r="I222" s="12">
        <v>467.9362852395163</v>
      </c>
      <c r="J222" s="10">
        <f t="shared" si="57"/>
        <v>2796.9153148736623</v>
      </c>
      <c r="K222" s="7">
        <f t="shared" si="48"/>
        <v>-8.757154423403918</v>
      </c>
      <c r="L222" s="7">
        <f t="shared" si="50"/>
        <v>-1.1051907920647608</v>
      </c>
      <c r="M222" s="3">
        <f t="shared" si="55"/>
        <v>-233.54435063768653</v>
      </c>
      <c r="N222" s="6">
        <f t="shared" si="52"/>
        <v>-1685.8301835130792</v>
      </c>
    </row>
    <row r="223" spans="3:14" ht="12.75">
      <c r="C223" s="11" t="s">
        <v>174</v>
      </c>
      <c r="D223" s="54"/>
      <c r="E223" s="12">
        <v>201.0265646483282</v>
      </c>
      <c r="F223" s="10">
        <f t="shared" si="56"/>
        <v>1312.1116960089112</v>
      </c>
      <c r="G223" s="7">
        <f t="shared" si="47"/>
        <v>-14.234862650108056</v>
      </c>
      <c r="H223" s="7">
        <f t="shared" si="49"/>
        <v>4.018600579661992</v>
      </c>
      <c r="I223" s="12">
        <v>518.4723643966398</v>
      </c>
      <c r="J223" s="10">
        <f t="shared" si="57"/>
        <v>3315.387679270302</v>
      </c>
      <c r="K223" s="7">
        <f t="shared" si="48"/>
        <v>10.799777822584616</v>
      </c>
      <c r="L223" s="7">
        <f t="shared" si="50"/>
        <v>1.4717007496194157</v>
      </c>
      <c r="M223" s="3">
        <f t="shared" si="55"/>
        <v>-317.44579974831163</v>
      </c>
      <c r="N223" s="6">
        <f t="shared" si="52"/>
        <v>-2003.275983261391</v>
      </c>
    </row>
    <row r="224" spans="3:14" ht="12.75">
      <c r="C224" s="11" t="s">
        <v>175</v>
      </c>
      <c r="D224" s="54"/>
      <c r="E224" s="12">
        <v>205.57567716741352</v>
      </c>
      <c r="F224" s="10">
        <f t="shared" si="56"/>
        <v>1517.6873731763246</v>
      </c>
      <c r="G224" s="7">
        <f t="shared" si="47"/>
        <v>2.262940983468269</v>
      </c>
      <c r="H224" s="7">
        <f t="shared" si="49"/>
        <v>8.63271720195955</v>
      </c>
      <c r="I224" s="12">
        <v>399.6391094384489</v>
      </c>
      <c r="J224" s="10">
        <f t="shared" si="57"/>
        <v>3715.026788708751</v>
      </c>
      <c r="K224" s="7">
        <f t="shared" si="48"/>
        <v>-22.919882161218055</v>
      </c>
      <c r="L224" s="7">
        <f t="shared" si="50"/>
        <v>0.6390734729899208</v>
      </c>
      <c r="M224" s="3">
        <f t="shared" si="55"/>
        <v>-194.06343227103537</v>
      </c>
      <c r="N224" s="6">
        <f t="shared" si="52"/>
        <v>-2197.3394155324268</v>
      </c>
    </row>
    <row r="225" spans="3:14" ht="12.75">
      <c r="C225" s="11" t="s">
        <v>176</v>
      </c>
      <c r="D225" s="54"/>
      <c r="E225" s="12">
        <v>241.41169930284096</v>
      </c>
      <c r="F225" s="10">
        <f t="shared" si="56"/>
        <v>1759.0990724791657</v>
      </c>
      <c r="G225" s="7">
        <f t="shared" si="47"/>
        <v>17.432034095280585</v>
      </c>
      <c r="H225" s="7">
        <f t="shared" si="49"/>
        <v>9.798440748457708</v>
      </c>
      <c r="I225" s="12">
        <v>444.8984868535152</v>
      </c>
      <c r="J225" s="10">
        <f t="shared" si="57"/>
        <v>4159.9252755622665</v>
      </c>
      <c r="K225" s="7">
        <f t="shared" si="48"/>
        <v>11.325062123840254</v>
      </c>
      <c r="L225" s="7">
        <f t="shared" si="50"/>
        <v>-0.7458150823981669</v>
      </c>
      <c r="M225" s="3">
        <f t="shared" si="55"/>
        <v>-203.48678755067422</v>
      </c>
      <c r="N225" s="6">
        <f t="shared" si="52"/>
        <v>-2400.826203083101</v>
      </c>
    </row>
    <row r="226" spans="3:14" ht="12.75">
      <c r="C226" s="11" t="s">
        <v>177</v>
      </c>
      <c r="D226" s="54"/>
      <c r="E226" s="12">
        <v>242.65474572243934</v>
      </c>
      <c r="F226" s="10">
        <f t="shared" si="56"/>
        <v>2001.753818201605</v>
      </c>
      <c r="G226" s="7">
        <f t="shared" si="47"/>
        <v>0.5149072821193386</v>
      </c>
      <c r="H226" s="7">
        <f t="shared" si="49"/>
        <v>11.375289772107863</v>
      </c>
      <c r="I226" s="12">
        <v>457.45094747164325</v>
      </c>
      <c r="J226" s="10">
        <f t="shared" si="57"/>
        <v>4617.37622303391</v>
      </c>
      <c r="K226" s="7">
        <f t="shared" si="48"/>
        <v>2.8214212880119334</v>
      </c>
      <c r="L226" s="7">
        <f t="shared" si="50"/>
        <v>-2.2492577920353227</v>
      </c>
      <c r="M226" s="3">
        <f t="shared" si="55"/>
        <v>-214.7962017492039</v>
      </c>
      <c r="N226" s="6">
        <f t="shared" si="52"/>
        <v>-2615.6224048323047</v>
      </c>
    </row>
    <row r="227" spans="3:14" ht="12.75">
      <c r="C227" s="11" t="s">
        <v>178</v>
      </c>
      <c r="D227" s="54"/>
      <c r="E227" s="12">
        <v>287.71676686553576</v>
      </c>
      <c r="F227" s="10">
        <f t="shared" si="56"/>
        <v>2289.4705850671407</v>
      </c>
      <c r="G227" s="7">
        <f t="shared" si="47"/>
        <v>18.57042647525246</v>
      </c>
      <c r="H227" s="7">
        <f t="shared" si="49"/>
        <v>12.282247643504604</v>
      </c>
      <c r="I227" s="12">
        <v>487.11867849743817</v>
      </c>
      <c r="J227" s="10">
        <f t="shared" si="57"/>
        <v>5104.494901531348</v>
      </c>
      <c r="K227" s="7">
        <f t="shared" si="48"/>
        <v>6.48544531162743</v>
      </c>
      <c r="L227" s="7">
        <f t="shared" si="50"/>
        <v>-2.797287969212263</v>
      </c>
      <c r="M227" s="3">
        <f t="shared" si="55"/>
        <v>-199.4019116319024</v>
      </c>
      <c r="N227" s="6">
        <f t="shared" si="52"/>
        <v>-2815.024316464207</v>
      </c>
    </row>
    <row r="228" spans="3:14" ht="12.75">
      <c r="C228" s="11" t="s">
        <v>179</v>
      </c>
      <c r="D228" s="54"/>
      <c r="E228" s="12">
        <v>337.08197042428543</v>
      </c>
      <c r="F228" s="10">
        <f>F227+E228</f>
        <v>2626.552555491426</v>
      </c>
      <c r="G228" s="7">
        <f t="shared" si="47"/>
        <v>17.157569263879722</v>
      </c>
      <c r="H228" s="7">
        <f t="shared" si="49"/>
        <v>13.405674186093705</v>
      </c>
      <c r="I228" s="12">
        <v>513.0552277115719</v>
      </c>
      <c r="J228" s="10">
        <f>J227+I228</f>
        <v>5617.55012924292</v>
      </c>
      <c r="K228" s="7">
        <f t="shared" si="48"/>
        <v>5.324482586900032</v>
      </c>
      <c r="L228" s="7">
        <f t="shared" si="50"/>
        <v>-2.6601973534747003</v>
      </c>
      <c r="M228" s="3">
        <f t="shared" si="55"/>
        <v>-175.97325728728646</v>
      </c>
      <c r="N228" s="6">
        <f t="shared" si="52"/>
        <v>-2990.9975737514937</v>
      </c>
    </row>
    <row r="229" spans="3:14" ht="12.75">
      <c r="C229" s="11"/>
      <c r="D229" s="54"/>
      <c r="E229" s="12"/>
      <c r="F229" s="10"/>
      <c r="G229" s="7"/>
      <c r="H229" s="7"/>
      <c r="I229" s="12"/>
      <c r="J229" s="10"/>
      <c r="K229" s="7"/>
      <c r="L229" s="7"/>
      <c r="M229" s="3"/>
      <c r="N229" s="6"/>
    </row>
    <row r="230" spans="3:14" ht="12.75">
      <c r="C230" s="11" t="s">
        <v>180</v>
      </c>
      <c r="D230" s="54"/>
      <c r="E230" s="12">
        <v>203.7581304713159</v>
      </c>
      <c r="F230" s="10">
        <f>E230</f>
        <v>203.7581304713159</v>
      </c>
      <c r="G230" s="7">
        <f>(E230/E228*100)-100</f>
        <v>-39.55234976974731</v>
      </c>
      <c r="H230" s="7">
        <f t="shared" si="49"/>
        <v>27.523088987566325</v>
      </c>
      <c r="I230" s="12">
        <v>413.9253532102422</v>
      </c>
      <c r="J230" s="10">
        <f>I230</f>
        <v>413.9253532102422</v>
      </c>
      <c r="K230" s="7">
        <f>(I230/I228*100)-100</f>
        <v>-19.321482200559174</v>
      </c>
      <c r="L230" s="7">
        <f t="shared" si="50"/>
        <v>-3.060760073815615</v>
      </c>
      <c r="M230" s="3">
        <f aca="true" t="shared" si="58" ref="M230:M241">E230-I230</f>
        <v>-210.16722273892628</v>
      </c>
      <c r="N230" s="6">
        <f t="shared" si="52"/>
        <v>-210.16722273892628</v>
      </c>
    </row>
    <row r="231" spans="3:14" ht="12.75">
      <c r="C231" s="11" t="s">
        <v>181</v>
      </c>
      <c r="D231" s="54"/>
      <c r="E231" s="12">
        <v>253.87104748342412</v>
      </c>
      <c r="F231" s="10">
        <f>F230+E231</f>
        <v>457.62917795474004</v>
      </c>
      <c r="G231" s="7">
        <f t="shared" si="47"/>
        <v>24.594315277722316</v>
      </c>
      <c r="H231" s="7">
        <f t="shared" si="49"/>
        <v>33.274121714029036</v>
      </c>
      <c r="I231" s="12">
        <v>532.8999156808368</v>
      </c>
      <c r="J231" s="10">
        <f>J230+I231</f>
        <v>946.825268891079</v>
      </c>
      <c r="K231" s="7">
        <f t="shared" si="48"/>
        <v>28.742999564504743</v>
      </c>
      <c r="L231" s="7">
        <f t="shared" si="50"/>
        <v>1.1478990849602297</v>
      </c>
      <c r="M231" s="3">
        <f t="shared" si="58"/>
        <v>-279.02886819741263</v>
      </c>
      <c r="N231" s="6">
        <f t="shared" si="52"/>
        <v>-489.1960909363389</v>
      </c>
    </row>
    <row r="232" spans="3:14" ht="12.75">
      <c r="C232" s="11" t="s">
        <v>182</v>
      </c>
      <c r="D232" s="54"/>
      <c r="E232" s="12">
        <v>207.39253359405538</v>
      </c>
      <c r="F232" s="10">
        <f>F231+E232</f>
        <v>665.0217115487955</v>
      </c>
      <c r="G232" s="7">
        <f t="shared" si="47"/>
        <v>-18.307922210941925</v>
      </c>
      <c r="H232" s="7">
        <f t="shared" si="49"/>
        <v>27.886257067829717</v>
      </c>
      <c r="I232" s="12">
        <v>378.8508697119516</v>
      </c>
      <c r="J232" s="10">
        <f>J231+I232</f>
        <v>1325.6761386030305</v>
      </c>
      <c r="K232" s="7">
        <f t="shared" si="48"/>
        <v>-28.90768818607731</v>
      </c>
      <c r="L232" s="7">
        <f t="shared" si="50"/>
        <v>0.0700696888312109</v>
      </c>
      <c r="M232" s="3">
        <f t="shared" si="58"/>
        <v>-171.4583361178962</v>
      </c>
      <c r="N232" s="6">
        <f t="shared" si="52"/>
        <v>-660.654427054235</v>
      </c>
    </row>
    <row r="233" spans="3:14" ht="12.75">
      <c r="C233" s="11" t="s">
        <v>183</v>
      </c>
      <c r="D233" s="54"/>
      <c r="E233" s="12">
        <v>181.76692874263108</v>
      </c>
      <c r="F233" s="10">
        <f aca="true" t="shared" si="59" ref="F233:F240">F232+E233</f>
        <v>846.7886402914265</v>
      </c>
      <c r="G233" s="7">
        <f t="shared" si="47"/>
        <v>-12.356088431603425</v>
      </c>
      <c r="H233" s="7">
        <f t="shared" si="49"/>
        <v>24.642240727359052</v>
      </c>
      <c r="I233" s="12">
        <v>492.4532523369982</v>
      </c>
      <c r="J233" s="10">
        <f aca="true" t="shared" si="60" ref="J233:J240">J232+I233</f>
        <v>1818.1293909400288</v>
      </c>
      <c r="K233" s="7">
        <f t="shared" si="48"/>
        <v>29.98604245291054</v>
      </c>
      <c r="L233" s="7">
        <f t="shared" si="50"/>
        <v>0.10998423607688324</v>
      </c>
      <c r="M233" s="3">
        <f t="shared" si="58"/>
        <v>-310.68632359436714</v>
      </c>
      <c r="N233" s="6">
        <f t="shared" si="52"/>
        <v>-971.3407506486022</v>
      </c>
    </row>
    <row r="234" spans="3:14" ht="12.75">
      <c r="C234" s="11" t="s">
        <v>184</v>
      </c>
      <c r="D234" s="54"/>
      <c r="E234" s="12">
        <v>208.46637963029343</v>
      </c>
      <c r="F234" s="10">
        <f t="shared" si="59"/>
        <v>1055.2550199217198</v>
      </c>
      <c r="G234" s="7">
        <f t="shared" si="47"/>
        <v>14.688838653079102</v>
      </c>
      <c r="H234" s="7">
        <f t="shared" si="49"/>
        <v>20.36765242654242</v>
      </c>
      <c r="I234" s="12">
        <v>532.1708353606604</v>
      </c>
      <c r="J234" s="10">
        <f t="shared" si="60"/>
        <v>2350.3002263006892</v>
      </c>
      <c r="K234" s="7">
        <f t="shared" si="48"/>
        <v>8.06524940899007</v>
      </c>
      <c r="L234" s="7">
        <f t="shared" si="50"/>
        <v>0.9154739649971191</v>
      </c>
      <c r="M234" s="3">
        <f t="shared" si="58"/>
        <v>-323.70445573036693</v>
      </c>
      <c r="N234" s="6">
        <f t="shared" si="52"/>
        <v>-1295.0452063789694</v>
      </c>
    </row>
    <row r="235" spans="3:14" ht="12.75">
      <c r="C235" s="11" t="s">
        <v>185</v>
      </c>
      <c r="D235" s="54"/>
      <c r="E235" s="12">
        <v>296.0027213996222</v>
      </c>
      <c r="F235" s="10">
        <f t="shared" si="59"/>
        <v>1351.257741321342</v>
      </c>
      <c r="G235" s="7">
        <f t="shared" si="47"/>
        <v>41.990627901041364</v>
      </c>
      <c r="H235" s="7">
        <f t="shared" si="49"/>
        <v>21.616040317869675</v>
      </c>
      <c r="I235" s="12">
        <v>417.00326902418607</v>
      </c>
      <c r="J235" s="10">
        <f t="shared" si="60"/>
        <v>2767.3034953248753</v>
      </c>
      <c r="K235" s="7">
        <f t="shared" si="48"/>
        <v>-21.641089417916618</v>
      </c>
      <c r="L235" s="7">
        <f t="shared" si="50"/>
        <v>-1.0587313599133665</v>
      </c>
      <c r="M235" s="3">
        <f t="shared" si="58"/>
        <v>-121.00054762456386</v>
      </c>
      <c r="N235" s="6">
        <f t="shared" si="52"/>
        <v>-1416.0457540035331</v>
      </c>
    </row>
    <row r="236" spans="3:14" ht="12.75">
      <c r="C236" s="11" t="s">
        <v>186</v>
      </c>
      <c r="D236" s="54"/>
      <c r="E236" s="12">
        <v>199.6098191479537</v>
      </c>
      <c r="F236" s="10">
        <f t="shared" si="59"/>
        <v>1550.8675604692958</v>
      </c>
      <c r="G236" s="7">
        <f t="shared" si="47"/>
        <v>-32.564870280882346</v>
      </c>
      <c r="H236" s="7">
        <f t="shared" si="49"/>
        <v>18.196306395760004</v>
      </c>
      <c r="I236" s="12">
        <v>545.3798483440494</v>
      </c>
      <c r="J236" s="10">
        <f t="shared" si="60"/>
        <v>3312.683343668925</v>
      </c>
      <c r="K236" s="7">
        <f t="shared" si="48"/>
        <v>30.785509096912506</v>
      </c>
      <c r="L236" s="7">
        <f t="shared" si="50"/>
        <v>-0.08156921189900856</v>
      </c>
      <c r="M236" s="3">
        <f t="shared" si="58"/>
        <v>-345.7700291960957</v>
      </c>
      <c r="N236" s="6">
        <f t="shared" si="52"/>
        <v>-1761.815783199629</v>
      </c>
    </row>
    <row r="237" spans="3:14" ht="12.75">
      <c r="C237" s="11" t="s">
        <v>187</v>
      </c>
      <c r="D237" s="54"/>
      <c r="E237" s="12">
        <v>193.9005340965678</v>
      </c>
      <c r="F237" s="10">
        <f t="shared" si="59"/>
        <v>1744.7680945658635</v>
      </c>
      <c r="G237" s="7">
        <f t="shared" si="47"/>
        <v>-2.860222546043218</v>
      </c>
      <c r="H237" s="7">
        <f t="shared" si="49"/>
        <v>14.962285738352563</v>
      </c>
      <c r="I237" s="12">
        <v>499.39832628415024</v>
      </c>
      <c r="J237" s="10">
        <f t="shared" si="60"/>
        <v>3812.081669953075</v>
      </c>
      <c r="K237" s="7">
        <f t="shared" si="48"/>
        <v>-8.43110030550524</v>
      </c>
      <c r="L237" s="7">
        <f t="shared" si="50"/>
        <v>2.612494788444252</v>
      </c>
      <c r="M237" s="3">
        <f t="shared" si="58"/>
        <v>-305.49779218758243</v>
      </c>
      <c r="N237" s="6">
        <f t="shared" si="52"/>
        <v>-2067.3135753872116</v>
      </c>
    </row>
    <row r="238" spans="3:14" ht="12.75">
      <c r="C238" s="11" t="s">
        <v>188</v>
      </c>
      <c r="D238" s="54"/>
      <c r="E238" s="12">
        <v>193.98487716057713</v>
      </c>
      <c r="F238" s="10">
        <f t="shared" si="59"/>
        <v>1938.7529717264406</v>
      </c>
      <c r="G238" s="7">
        <f t="shared" si="47"/>
        <v>0.04349810814203181</v>
      </c>
      <c r="H238" s="7">
        <f t="shared" si="49"/>
        <v>10.212835766781552</v>
      </c>
      <c r="I238" s="12">
        <v>537.3858471767466</v>
      </c>
      <c r="J238" s="10">
        <f t="shared" si="60"/>
        <v>4349.467517129821</v>
      </c>
      <c r="K238" s="7">
        <f t="shared" si="48"/>
        <v>7.606657630442683</v>
      </c>
      <c r="L238" s="7">
        <f t="shared" si="50"/>
        <v>4.556385728393536</v>
      </c>
      <c r="M238" s="3">
        <f t="shared" si="58"/>
        <v>-343.4009700161694</v>
      </c>
      <c r="N238" s="6">
        <f t="shared" si="52"/>
        <v>-2410.7145454033807</v>
      </c>
    </row>
    <row r="239" spans="3:14" ht="12.75">
      <c r="C239" s="11" t="s">
        <v>189</v>
      </c>
      <c r="D239" s="54"/>
      <c r="E239" s="12">
        <v>231.02531967562595</v>
      </c>
      <c r="F239" s="10">
        <f t="shared" si="59"/>
        <v>2169.7782914020663</v>
      </c>
      <c r="G239" s="7">
        <f t="shared" si="47"/>
        <v>19.094500075068964</v>
      </c>
      <c r="H239" s="7">
        <f t="shared" si="49"/>
        <v>8.393863005162942</v>
      </c>
      <c r="I239" s="12">
        <v>546.4445266730685</v>
      </c>
      <c r="J239" s="10">
        <f t="shared" si="60"/>
        <v>4895.9120438028895</v>
      </c>
      <c r="K239" s="7">
        <f t="shared" si="48"/>
        <v>1.6856937234043983</v>
      </c>
      <c r="L239" s="7">
        <f t="shared" si="50"/>
        <v>6.032339738301928</v>
      </c>
      <c r="M239" s="3">
        <f t="shared" si="58"/>
        <v>-315.41920699744253</v>
      </c>
      <c r="N239" s="6">
        <f t="shared" si="52"/>
        <v>-2726.133752400823</v>
      </c>
    </row>
    <row r="240" spans="3:14" ht="12.75">
      <c r="C240" s="11" t="s">
        <v>190</v>
      </c>
      <c r="D240" s="54"/>
      <c r="E240" s="12">
        <v>221.05759919705955</v>
      </c>
      <c r="F240" s="10">
        <f t="shared" si="59"/>
        <v>2390.835890599126</v>
      </c>
      <c r="G240" s="7">
        <f t="shared" si="47"/>
        <v>-4.3145575959214</v>
      </c>
      <c r="H240" s="7">
        <f t="shared" si="49"/>
        <v>4.42745611990523</v>
      </c>
      <c r="I240" s="12">
        <v>522.0391597504582</v>
      </c>
      <c r="J240" s="10">
        <f t="shared" si="60"/>
        <v>5417.951203553348</v>
      </c>
      <c r="K240" s="7">
        <f t="shared" si="48"/>
        <v>-4.466211249511105</v>
      </c>
      <c r="L240" s="7">
        <f t="shared" si="50"/>
        <v>6.1407897954401705</v>
      </c>
      <c r="M240" s="3">
        <f t="shared" si="58"/>
        <v>-300.9815605533987</v>
      </c>
      <c r="N240" s="6">
        <f t="shared" si="52"/>
        <v>-3027.115312954222</v>
      </c>
    </row>
    <row r="241" spans="3:14" ht="12.75">
      <c r="C241" s="11" t="s">
        <v>191</v>
      </c>
      <c r="D241" s="54"/>
      <c r="E241" s="12">
        <v>274.57249157232576</v>
      </c>
      <c r="F241" s="10">
        <f>F240+E241</f>
        <v>2665.4083821714516</v>
      </c>
      <c r="G241" s="7">
        <f t="shared" si="47"/>
        <v>24.208573950701833</v>
      </c>
      <c r="H241" s="7">
        <f t="shared" si="49"/>
        <v>1.479347009401664</v>
      </c>
      <c r="I241" s="12">
        <v>572.4065230018329</v>
      </c>
      <c r="J241" s="10">
        <f>J240+I241</f>
        <v>5990.357726555181</v>
      </c>
      <c r="K241" s="7">
        <f t="shared" si="48"/>
        <v>9.648196368151957</v>
      </c>
      <c r="L241" s="7">
        <f t="shared" si="50"/>
        <v>6.636480115621239</v>
      </c>
      <c r="M241" s="3">
        <f t="shared" si="58"/>
        <v>-297.8340314295071</v>
      </c>
      <c r="N241" s="6">
        <f t="shared" si="52"/>
        <v>-3324.9493443837296</v>
      </c>
    </row>
    <row r="242" spans="3:14" ht="12.75">
      <c r="C242" s="11"/>
      <c r="D242" s="54"/>
      <c r="E242" s="12"/>
      <c r="F242" s="10"/>
      <c r="G242" s="7"/>
      <c r="H242" s="7"/>
      <c r="I242" s="12"/>
      <c r="J242" s="10"/>
      <c r="K242" s="7"/>
      <c r="L242" s="7"/>
      <c r="M242" s="3"/>
      <c r="N242" s="6"/>
    </row>
    <row r="243" spans="3:14" ht="12.75">
      <c r="C243" s="11" t="s">
        <v>192</v>
      </c>
      <c r="D243" s="54"/>
      <c r="E243" s="12">
        <v>163.44319776778903</v>
      </c>
      <c r="F243" s="10">
        <f>E243</f>
        <v>163.44319776778903</v>
      </c>
      <c r="G243" s="7">
        <f>(E243/E241*100)-100</f>
        <v>-40.473571539581535</v>
      </c>
      <c r="H243" s="7">
        <f t="shared" si="49"/>
        <v>-19.785680507704797</v>
      </c>
      <c r="I243" s="12">
        <v>602.175506308963</v>
      </c>
      <c r="J243" s="10">
        <f>I243</f>
        <v>602.175506308963</v>
      </c>
      <c r="K243" s="7">
        <f>(I243/I241*100)-100</f>
        <v>5.200671570095778</v>
      </c>
      <c r="L243" s="7">
        <f t="shared" si="50"/>
        <v>45.479251666689834</v>
      </c>
      <c r="M243" s="3">
        <f aca="true" t="shared" si="61" ref="M243:M254">E243-I243</f>
        <v>-438.732308541174</v>
      </c>
      <c r="N243" s="6">
        <f t="shared" si="52"/>
        <v>-438.732308541174</v>
      </c>
    </row>
    <row r="244" spans="3:14" ht="12.75">
      <c r="C244" s="11" t="s">
        <v>193</v>
      </c>
      <c r="D244" s="54"/>
      <c r="E244" s="12">
        <v>187.30401948691508</v>
      </c>
      <c r="F244" s="10">
        <f>F243+E244</f>
        <v>350.7472172547041</v>
      </c>
      <c r="G244" s="7">
        <f t="shared" si="47"/>
        <v>14.598846599309795</v>
      </c>
      <c r="H244" s="7">
        <f t="shared" si="49"/>
        <v>-23.35558260898449</v>
      </c>
      <c r="I244" s="12">
        <v>505.64424056794263</v>
      </c>
      <c r="J244" s="10">
        <f>J243+I244</f>
        <v>1107.8197468769056</v>
      </c>
      <c r="K244" s="7">
        <f t="shared" si="48"/>
        <v>-16.030420488656063</v>
      </c>
      <c r="L244" s="7">
        <f t="shared" si="50"/>
        <v>17.003610198783917</v>
      </c>
      <c r="M244" s="3">
        <f t="shared" si="61"/>
        <v>-318.34022108102755</v>
      </c>
      <c r="N244" s="6">
        <f t="shared" si="52"/>
        <v>-757.0725296222015</v>
      </c>
    </row>
    <row r="245" spans="3:14" ht="12.75">
      <c r="C245" s="11" t="s">
        <v>194</v>
      </c>
      <c r="D245" s="54"/>
      <c r="E245" s="12">
        <v>152.1216747426902</v>
      </c>
      <c r="F245" s="10">
        <f>F244+E245</f>
        <v>502.86889199739426</v>
      </c>
      <c r="G245" s="7">
        <f t="shared" si="47"/>
        <v>-18.783550316005204</v>
      </c>
      <c r="H245" s="7">
        <f t="shared" si="49"/>
        <v>-24.383086557242933</v>
      </c>
      <c r="I245" s="12">
        <v>463.94258291226083</v>
      </c>
      <c r="J245" s="10">
        <f>J244+I245</f>
        <v>1571.7623297891664</v>
      </c>
      <c r="K245" s="7">
        <f t="shared" si="48"/>
        <v>-8.247232799258668</v>
      </c>
      <c r="L245" s="7">
        <f t="shared" si="50"/>
        <v>18.563070120991725</v>
      </c>
      <c r="M245" s="3">
        <f t="shared" si="61"/>
        <v>-311.82090816957066</v>
      </c>
      <c r="N245" s="6">
        <f t="shared" si="52"/>
        <v>-1068.8934377917722</v>
      </c>
    </row>
    <row r="246" spans="3:14" ht="12.75">
      <c r="C246" s="11" t="s">
        <v>195</v>
      </c>
      <c r="D246" s="54"/>
      <c r="E246" s="12">
        <v>178.5410394131355</v>
      </c>
      <c r="F246" s="10">
        <f aca="true" t="shared" si="62" ref="F246:F253">F245+E246</f>
        <v>681.4099314105298</v>
      </c>
      <c r="G246" s="7">
        <f t="shared" si="47"/>
        <v>17.36725862053055</v>
      </c>
      <c r="H246" s="7">
        <f t="shared" si="49"/>
        <v>-19.530104799703125</v>
      </c>
      <c r="I246" s="12">
        <v>492.104459771945</v>
      </c>
      <c r="J246" s="10">
        <f aca="true" t="shared" si="63" ref="J246:J253">J245+I246</f>
        <v>2063.8667895611115</v>
      </c>
      <c r="K246" s="7">
        <f t="shared" si="48"/>
        <v>6.070121152256917</v>
      </c>
      <c r="L246" s="7">
        <f t="shared" si="50"/>
        <v>13.515946656251401</v>
      </c>
      <c r="M246" s="3">
        <f t="shared" si="61"/>
        <v>-313.5634203588095</v>
      </c>
      <c r="N246" s="6">
        <f t="shared" si="52"/>
        <v>-1382.4568581505819</v>
      </c>
    </row>
    <row r="247" spans="3:14" ht="12.75">
      <c r="C247" s="11" t="s">
        <v>196</v>
      </c>
      <c r="D247" s="54"/>
      <c r="E247" s="12">
        <v>204.74673548262194</v>
      </c>
      <c r="F247" s="10">
        <f t="shared" si="62"/>
        <v>886.1566668931517</v>
      </c>
      <c r="G247" s="7">
        <f t="shared" si="47"/>
        <v>14.677687637321128</v>
      </c>
      <c r="H247" s="7">
        <f t="shared" si="49"/>
        <v>-16.02440640757264</v>
      </c>
      <c r="I247" s="12">
        <v>491.1650687758024</v>
      </c>
      <c r="J247" s="10">
        <f t="shared" si="63"/>
        <v>2555.031858336914</v>
      </c>
      <c r="K247" s="7">
        <f t="shared" si="48"/>
        <v>-0.1908925996277162</v>
      </c>
      <c r="L247" s="7">
        <f t="shared" si="50"/>
        <v>8.71087147698006</v>
      </c>
      <c r="M247" s="3">
        <f t="shared" si="61"/>
        <v>-286.41833329318047</v>
      </c>
      <c r="N247" s="6">
        <f t="shared" si="52"/>
        <v>-1668.875191443762</v>
      </c>
    </row>
    <row r="248" spans="3:14" ht="12.75">
      <c r="C248" s="11" t="s">
        <v>197</v>
      </c>
      <c r="D248" s="54"/>
      <c r="E248" s="12">
        <v>276.33880543314336</v>
      </c>
      <c r="F248" s="10">
        <f t="shared" si="62"/>
        <v>1162.4954723262952</v>
      </c>
      <c r="G248" s="7">
        <f t="shared" si="47"/>
        <v>34.96615942704389</v>
      </c>
      <c r="H248" s="7">
        <f t="shared" si="49"/>
        <v>-13.969375584147528</v>
      </c>
      <c r="I248" s="12">
        <v>454.20945233154805</v>
      </c>
      <c r="J248" s="10">
        <f t="shared" si="63"/>
        <v>3009.241310668462</v>
      </c>
      <c r="K248" s="7">
        <f t="shared" si="48"/>
        <v>-7.524072617045803</v>
      </c>
      <c r="L248" s="7">
        <f t="shared" si="50"/>
        <v>8.742727920964228</v>
      </c>
      <c r="M248" s="3">
        <f t="shared" si="61"/>
        <v>-177.8706468984047</v>
      </c>
      <c r="N248" s="6">
        <f t="shared" si="52"/>
        <v>-1846.745838342167</v>
      </c>
    </row>
    <row r="249" spans="3:14" ht="12.75">
      <c r="C249" s="11" t="s">
        <v>198</v>
      </c>
      <c r="D249" s="54"/>
      <c r="E249" s="12">
        <v>237.0825555215449</v>
      </c>
      <c r="F249" s="10">
        <f t="shared" si="62"/>
        <v>1399.57802784784</v>
      </c>
      <c r="G249" s="7">
        <f t="shared" si="47"/>
        <v>-14.205840489925706</v>
      </c>
      <c r="H249" s="7">
        <f t="shared" si="49"/>
        <v>-9.755154887350614</v>
      </c>
      <c r="I249" s="12">
        <v>577.3949546925778</v>
      </c>
      <c r="J249" s="10">
        <f t="shared" si="63"/>
        <v>3586.63626536104</v>
      </c>
      <c r="K249" s="7">
        <f t="shared" si="48"/>
        <v>27.120858390043168</v>
      </c>
      <c r="L249" s="7">
        <f t="shared" si="50"/>
        <v>8.26981915478531</v>
      </c>
      <c r="M249" s="3">
        <f t="shared" si="61"/>
        <v>-340.3123991710329</v>
      </c>
      <c r="N249" s="6">
        <f t="shared" si="52"/>
        <v>-2187.0582375132</v>
      </c>
    </row>
    <row r="250" spans="3:14" ht="12.75">
      <c r="C250" s="11" t="s">
        <v>199</v>
      </c>
      <c r="D250" s="54"/>
      <c r="E250" s="12">
        <v>188.17297013432835</v>
      </c>
      <c r="F250" s="10">
        <f t="shared" si="62"/>
        <v>1587.7509979821684</v>
      </c>
      <c r="G250" s="7">
        <f t="shared" si="47"/>
        <v>-20.62976977771436</v>
      </c>
      <c r="H250" s="7">
        <f t="shared" si="49"/>
        <v>-8.999310399630176</v>
      </c>
      <c r="I250" s="12">
        <v>422.6143856186863</v>
      </c>
      <c r="J250" s="10">
        <f t="shared" si="63"/>
        <v>4009.2506509797263</v>
      </c>
      <c r="K250" s="7">
        <f t="shared" si="48"/>
        <v>-26.806706192349964</v>
      </c>
      <c r="L250" s="7">
        <f t="shared" si="50"/>
        <v>5.172212929768591</v>
      </c>
      <c r="M250" s="3">
        <f t="shared" si="61"/>
        <v>-234.44141548435795</v>
      </c>
      <c r="N250" s="6">
        <f t="shared" si="52"/>
        <v>-2421.499652997558</v>
      </c>
    </row>
    <row r="251" spans="3:14" ht="12.75">
      <c r="C251" s="11" t="s">
        <v>200</v>
      </c>
      <c r="D251" s="54"/>
      <c r="E251" s="12">
        <v>213.84851343508564</v>
      </c>
      <c r="F251" s="10">
        <f t="shared" si="62"/>
        <v>1801.599511417254</v>
      </c>
      <c r="G251" s="7">
        <f t="shared" si="47"/>
        <v>13.644650069788781</v>
      </c>
      <c r="H251" s="7">
        <f t="shared" si="49"/>
        <v>-7.074313350351829</v>
      </c>
      <c r="I251" s="12">
        <v>460.50322675271286</v>
      </c>
      <c r="J251" s="10">
        <f t="shared" si="63"/>
        <v>4469.753877732439</v>
      </c>
      <c r="K251" s="7">
        <f t="shared" si="48"/>
        <v>8.965345814851801</v>
      </c>
      <c r="L251" s="7">
        <f t="shared" si="50"/>
        <v>2.7655422216371335</v>
      </c>
      <c r="M251" s="3">
        <f t="shared" si="61"/>
        <v>-246.65471331762723</v>
      </c>
      <c r="N251" s="6">
        <f t="shared" si="52"/>
        <v>-2668.154366315185</v>
      </c>
    </row>
    <row r="252" spans="3:14" ht="12.75">
      <c r="C252" s="11" t="s">
        <v>201</v>
      </c>
      <c r="D252" s="54"/>
      <c r="E252" s="12">
        <v>209.2044413754251</v>
      </c>
      <c r="F252" s="10">
        <f t="shared" si="62"/>
        <v>2010.8039527926792</v>
      </c>
      <c r="G252" s="7">
        <f t="shared" si="47"/>
        <v>-2.1716644109711183</v>
      </c>
      <c r="H252" s="7">
        <f t="shared" si="49"/>
        <v>-7.326754961063841</v>
      </c>
      <c r="I252" s="12">
        <v>445.87345505621033</v>
      </c>
      <c r="J252" s="10">
        <f t="shared" si="63"/>
        <v>4915.627332788649</v>
      </c>
      <c r="K252" s="7">
        <f t="shared" si="48"/>
        <v>-3.1769097036878406</v>
      </c>
      <c r="L252" s="7">
        <f t="shared" si="50"/>
        <v>0.4026887903493872</v>
      </c>
      <c r="M252" s="3">
        <f t="shared" si="61"/>
        <v>-236.66901368078524</v>
      </c>
      <c r="N252" s="6">
        <f t="shared" si="52"/>
        <v>-2904.82337999597</v>
      </c>
    </row>
    <row r="253" spans="3:14" ht="12.75">
      <c r="C253" s="11" t="s">
        <v>202</v>
      </c>
      <c r="D253" s="54"/>
      <c r="E253" s="12">
        <v>209.72257511439582</v>
      </c>
      <c r="F253" s="10">
        <f t="shared" si="62"/>
        <v>2220.526527907075</v>
      </c>
      <c r="G253" s="7">
        <f t="shared" si="47"/>
        <v>0.2476686133258994</v>
      </c>
      <c r="H253" s="7">
        <f t="shared" si="49"/>
        <v>-7.12342337513482</v>
      </c>
      <c r="I253" s="12">
        <v>490.0945694058106</v>
      </c>
      <c r="J253" s="10">
        <f t="shared" si="63"/>
        <v>5405.72190219446</v>
      </c>
      <c r="K253" s="7">
        <f t="shared" si="48"/>
        <v>9.917862085785174</v>
      </c>
      <c r="L253" s="7">
        <f t="shared" si="50"/>
        <v>-0.22571818939357513</v>
      </c>
      <c r="M253" s="3">
        <f t="shared" si="61"/>
        <v>-280.3719942914148</v>
      </c>
      <c r="N253" s="6">
        <f t="shared" si="52"/>
        <v>-3185.195374287385</v>
      </c>
    </row>
    <row r="254" spans="3:14" ht="12.75">
      <c r="C254" s="11" t="s">
        <v>203</v>
      </c>
      <c r="D254" s="54"/>
      <c r="E254" s="12">
        <v>237.14135896797526</v>
      </c>
      <c r="F254" s="10">
        <f>F253+E254</f>
        <v>2457.66788687505</v>
      </c>
      <c r="G254" s="7">
        <f t="shared" si="47"/>
        <v>13.07383520282616</v>
      </c>
      <c r="H254" s="7">
        <f t="shared" si="49"/>
        <v>-7.7939461992371974</v>
      </c>
      <c r="I254" s="12">
        <v>611.2109853761756</v>
      </c>
      <c r="J254" s="10">
        <f>J253+I254</f>
        <v>6016.932887570636</v>
      </c>
      <c r="K254" s="7">
        <f t="shared" si="48"/>
        <v>24.712866359079683</v>
      </c>
      <c r="L254" s="7">
        <f t="shared" si="50"/>
        <v>0.44363228756185435</v>
      </c>
      <c r="M254" s="3">
        <f t="shared" si="61"/>
        <v>-374.0696264082003</v>
      </c>
      <c r="N254" s="6">
        <f t="shared" si="52"/>
        <v>-3559.265000695586</v>
      </c>
    </row>
    <row r="255" spans="3:14" ht="12.75">
      <c r="C255" s="11"/>
      <c r="D255" s="54"/>
      <c r="E255" s="12"/>
      <c r="F255" s="10"/>
      <c r="G255" s="7"/>
      <c r="H255" s="7"/>
      <c r="I255" s="12"/>
      <c r="J255" s="10"/>
      <c r="K255" s="7"/>
      <c r="L255" s="7"/>
      <c r="M255" s="3"/>
      <c r="N255" s="6"/>
    </row>
    <row r="256" spans="3:14" ht="12.75">
      <c r="C256" s="11" t="s">
        <v>204</v>
      </c>
      <c r="D256" s="54"/>
      <c r="E256" s="12">
        <v>181.48003310013308</v>
      </c>
      <c r="F256" s="10">
        <f>E256</f>
        <v>181.48003310013308</v>
      </c>
      <c r="G256" s="7">
        <f>(E256/E254*100)-100</f>
        <v>-23.471791723753668</v>
      </c>
      <c r="H256" s="7">
        <f t="shared" si="49"/>
        <v>11.035537470314182</v>
      </c>
      <c r="I256" s="12">
        <v>507.37423975757184</v>
      </c>
      <c r="J256" s="10">
        <f>I256</f>
        <v>507.37423975757184</v>
      </c>
      <c r="K256" s="7">
        <f>(I256/I254*100)-100</f>
        <v>-16.988690992635952</v>
      </c>
      <c r="L256" s="7">
        <f t="shared" si="50"/>
        <v>-15.74312896458973</v>
      </c>
      <c r="M256" s="3">
        <f aca="true" t="shared" si="64" ref="M256:M267">E256-I256</f>
        <v>-325.89420665743876</v>
      </c>
      <c r="N256" s="6">
        <f t="shared" si="52"/>
        <v>-325.89420665743876</v>
      </c>
    </row>
    <row r="257" spans="3:14" ht="12.75">
      <c r="C257" s="11" t="s">
        <v>205</v>
      </c>
      <c r="D257" s="54"/>
      <c r="E257" s="12">
        <v>196.9698595565571</v>
      </c>
      <c r="F257" s="10">
        <f>F256+E257</f>
        <v>378.44989265669017</v>
      </c>
      <c r="G257" s="7">
        <f t="shared" si="47"/>
        <v>8.535278615404152</v>
      </c>
      <c r="H257" s="7">
        <f t="shared" si="49"/>
        <v>7.898188221937929</v>
      </c>
      <c r="I257" s="12">
        <v>477.18763527834614</v>
      </c>
      <c r="J257" s="10">
        <f>J256+I257</f>
        <v>984.561875035918</v>
      </c>
      <c r="K257" s="7">
        <f t="shared" si="48"/>
        <v>-5.94957372957073</v>
      </c>
      <c r="L257" s="7">
        <f t="shared" si="50"/>
        <v>-11.126166706133219</v>
      </c>
      <c r="M257" s="3">
        <f t="shared" si="64"/>
        <v>-280.21777572178905</v>
      </c>
      <c r="N257" s="6">
        <f t="shared" si="52"/>
        <v>-606.1119823792278</v>
      </c>
    </row>
    <row r="258" spans="3:14" ht="12.75">
      <c r="C258" s="11" t="s">
        <v>206</v>
      </c>
      <c r="D258" s="54"/>
      <c r="E258" s="12">
        <v>218.825026201052</v>
      </c>
      <c r="F258" s="10">
        <f>F257+E258</f>
        <v>597.2749188577421</v>
      </c>
      <c r="G258" s="7">
        <f t="shared" si="47"/>
        <v>11.095690829905621</v>
      </c>
      <c r="H258" s="7">
        <f t="shared" si="49"/>
        <v>18.773487157928443</v>
      </c>
      <c r="I258" s="12">
        <v>466.04240705998285</v>
      </c>
      <c r="J258" s="10">
        <f>J257+I258</f>
        <v>1450.6042820959008</v>
      </c>
      <c r="K258" s="7">
        <f t="shared" si="48"/>
        <v>-2.3356070850122137</v>
      </c>
      <c r="L258" s="7">
        <f t="shared" si="50"/>
        <v>-7.7084203760957735</v>
      </c>
      <c r="M258" s="3">
        <f t="shared" si="64"/>
        <v>-247.21738085893085</v>
      </c>
      <c r="N258" s="6">
        <f t="shared" si="52"/>
        <v>-853.3293632381586</v>
      </c>
    </row>
    <row r="259" spans="3:14" ht="12.75">
      <c r="C259" s="11" t="s">
        <v>207</v>
      </c>
      <c r="D259" s="54"/>
      <c r="E259" s="12">
        <v>237.32815353342414</v>
      </c>
      <c r="F259" s="10">
        <f aca="true" t="shared" si="65" ref="F259:F266">F258+E259</f>
        <v>834.6030723911663</v>
      </c>
      <c r="G259" s="7">
        <f t="shared" si="47"/>
        <v>8.455672394331998</v>
      </c>
      <c r="H259" s="7">
        <f t="shared" si="49"/>
        <v>22.48178870295068</v>
      </c>
      <c r="I259" s="12">
        <v>444.2111825098857</v>
      </c>
      <c r="J259" s="10">
        <f aca="true" t="shared" si="66" ref="J259:J266">J258+I259</f>
        <v>1894.8154646057865</v>
      </c>
      <c r="K259" s="7">
        <f t="shared" si="48"/>
        <v>-4.684385845446741</v>
      </c>
      <c r="L259" s="7">
        <f t="shared" si="50"/>
        <v>-8.190999816963696</v>
      </c>
      <c r="M259" s="3">
        <f t="shared" si="64"/>
        <v>-206.88302897646156</v>
      </c>
      <c r="N259" s="6">
        <f t="shared" si="52"/>
        <v>-1060.2123922146202</v>
      </c>
    </row>
    <row r="260" spans="3:14" ht="12.75">
      <c r="C260" s="11" t="s">
        <v>208</v>
      </c>
      <c r="D260" s="54"/>
      <c r="E260" s="12">
        <v>240.7536645739001</v>
      </c>
      <c r="F260" s="10">
        <f t="shared" si="65"/>
        <v>1075.3567369650664</v>
      </c>
      <c r="G260" s="7">
        <f t="shared" si="47"/>
        <v>1.443364805007647</v>
      </c>
      <c r="H260" s="7">
        <f t="shared" si="49"/>
        <v>21.350634390106933</v>
      </c>
      <c r="I260" s="12">
        <v>446.20804286042977</v>
      </c>
      <c r="J260" s="10">
        <f t="shared" si="66"/>
        <v>2341.0235074662164</v>
      </c>
      <c r="K260" s="7">
        <f t="shared" si="48"/>
        <v>0.4495295096493095</v>
      </c>
      <c r="L260" s="7">
        <f t="shared" si="50"/>
        <v>-8.375956259504207</v>
      </c>
      <c r="M260" s="3">
        <f t="shared" si="64"/>
        <v>-205.45437828652967</v>
      </c>
      <c r="N260" s="6">
        <f t="shared" si="52"/>
        <v>-1265.66677050115</v>
      </c>
    </row>
    <row r="261" spans="3:14" ht="12.75">
      <c r="C261" s="11" t="s">
        <v>209</v>
      </c>
      <c r="D261" s="54"/>
      <c r="E261" s="12">
        <v>276.5562447377684</v>
      </c>
      <c r="F261" s="10">
        <f t="shared" si="65"/>
        <v>1351.9129817028347</v>
      </c>
      <c r="G261" s="7">
        <f t="shared" si="47"/>
        <v>14.871042659821526</v>
      </c>
      <c r="H261" s="7">
        <f t="shared" si="49"/>
        <v>16.29404276280681</v>
      </c>
      <c r="I261" s="12">
        <v>528.728941157947</v>
      </c>
      <c r="J261" s="10">
        <f t="shared" si="66"/>
        <v>2869.7524486241637</v>
      </c>
      <c r="K261" s="7">
        <f t="shared" si="48"/>
        <v>18.49381686813949</v>
      </c>
      <c r="L261" s="7">
        <f t="shared" si="50"/>
        <v>-4.6353498321911815</v>
      </c>
      <c r="M261" s="3">
        <f t="shared" si="64"/>
        <v>-252.17269642017862</v>
      </c>
      <c r="N261" s="6">
        <f t="shared" si="52"/>
        <v>-1517.839466921329</v>
      </c>
    </row>
    <row r="262" spans="3:14" ht="12.75">
      <c r="C262" s="11" t="s">
        <v>210</v>
      </c>
      <c r="D262" s="54"/>
      <c r="E262" s="12">
        <v>256.8635685016771</v>
      </c>
      <c r="F262" s="10">
        <f t="shared" si="65"/>
        <v>1608.7765502045118</v>
      </c>
      <c r="G262" s="7">
        <f t="shared" si="47"/>
        <v>-7.12067675592138</v>
      </c>
      <c r="H262" s="7">
        <f t="shared" si="49"/>
        <v>14.947256829857537</v>
      </c>
      <c r="I262" s="12">
        <v>544.3258240561835</v>
      </c>
      <c r="J262" s="10">
        <f t="shared" si="66"/>
        <v>3414.0782726803473</v>
      </c>
      <c r="K262" s="7">
        <f t="shared" si="48"/>
        <v>2.9498825738720598</v>
      </c>
      <c r="L262" s="7">
        <f t="shared" si="50"/>
        <v>-4.811137230368757</v>
      </c>
      <c r="M262" s="3">
        <f t="shared" si="64"/>
        <v>-287.4622555545064</v>
      </c>
      <c r="N262" s="6">
        <f t="shared" si="52"/>
        <v>-1805.3017224758355</v>
      </c>
    </row>
    <row r="263" spans="3:14" ht="12.75">
      <c r="C263" s="11" t="s">
        <v>211</v>
      </c>
      <c r="D263" s="54"/>
      <c r="E263" s="12">
        <v>235.54255166743388</v>
      </c>
      <c r="F263" s="10">
        <f t="shared" si="65"/>
        <v>1844.3191018719456</v>
      </c>
      <c r="G263" s="7">
        <f t="shared" si="47"/>
        <v>-8.300521930226168</v>
      </c>
      <c r="H263" s="7">
        <f t="shared" si="49"/>
        <v>16.159215406939936</v>
      </c>
      <c r="I263" s="12">
        <v>452.51342354701075</v>
      </c>
      <c r="J263" s="10">
        <f t="shared" si="66"/>
        <v>3866.591696227358</v>
      </c>
      <c r="K263" s="7">
        <f t="shared" si="48"/>
        <v>-16.86717705675052</v>
      </c>
      <c r="L263" s="7">
        <f t="shared" si="50"/>
        <v>-3.5582448485107108</v>
      </c>
      <c r="M263" s="3">
        <f t="shared" si="64"/>
        <v>-216.97087187957686</v>
      </c>
      <c r="N263" s="6">
        <f t="shared" si="52"/>
        <v>-2022.2725943554126</v>
      </c>
    </row>
    <row r="264" spans="3:14" ht="12.75">
      <c r="C264" s="11" t="s">
        <v>212</v>
      </c>
      <c r="D264" s="54"/>
      <c r="E264" s="12">
        <v>283.4354590350322</v>
      </c>
      <c r="F264" s="10">
        <f t="shared" si="65"/>
        <v>2127.7545609069775</v>
      </c>
      <c r="G264" s="7">
        <f t="shared" si="47"/>
        <v>20.333017125168553</v>
      </c>
      <c r="H264" s="7">
        <f t="shared" si="49"/>
        <v>18.10363776315353</v>
      </c>
      <c r="I264" s="12">
        <v>505.4312336387529</v>
      </c>
      <c r="J264" s="10">
        <f t="shared" si="66"/>
        <v>4372.022929866111</v>
      </c>
      <c r="K264" s="7">
        <f t="shared" si="48"/>
        <v>11.694196754860386</v>
      </c>
      <c r="L264" s="7">
        <f t="shared" si="50"/>
        <v>-2.186495063032609</v>
      </c>
      <c r="M264" s="3">
        <f t="shared" si="64"/>
        <v>-221.9957746037207</v>
      </c>
      <c r="N264" s="6">
        <f t="shared" si="52"/>
        <v>-2244.268368959133</v>
      </c>
    </row>
    <row r="265" spans="3:14" ht="12.75">
      <c r="C265" s="11" t="s">
        <v>213</v>
      </c>
      <c r="D265" s="54"/>
      <c r="E265" s="12">
        <v>281.8328757401251</v>
      </c>
      <c r="F265" s="10">
        <f t="shared" si="65"/>
        <v>2409.5874366471025</v>
      </c>
      <c r="G265" s="7">
        <f t="shared" si="47"/>
        <v>-0.5654138336689272</v>
      </c>
      <c r="H265" s="7">
        <f t="shared" si="49"/>
        <v>19.83204197010744</v>
      </c>
      <c r="I265" s="12">
        <v>592.4951176904981</v>
      </c>
      <c r="J265" s="10">
        <f t="shared" si="66"/>
        <v>4964.5180475566085</v>
      </c>
      <c r="K265" s="7">
        <f t="shared" si="48"/>
        <v>17.225663603126762</v>
      </c>
      <c r="L265" s="7">
        <f t="shared" si="50"/>
        <v>0.994597666951762</v>
      </c>
      <c r="M265" s="3">
        <f t="shared" si="64"/>
        <v>-310.662241950373</v>
      </c>
      <c r="N265" s="6">
        <f t="shared" si="52"/>
        <v>-2554.930610909506</v>
      </c>
    </row>
    <row r="266" spans="3:14" ht="12.75">
      <c r="C266" s="11" t="s">
        <v>214</v>
      </c>
      <c r="D266" s="54"/>
      <c r="E266" s="12">
        <v>261.6212510386847</v>
      </c>
      <c r="F266" s="10">
        <f t="shared" si="65"/>
        <v>2671.2086876857875</v>
      </c>
      <c r="G266" s="7">
        <f t="shared" si="47"/>
        <v>-7.171492909889366</v>
      </c>
      <c r="H266" s="7">
        <f t="shared" si="49"/>
        <v>20.29618444610506</v>
      </c>
      <c r="I266" s="12">
        <v>518.5362161936705</v>
      </c>
      <c r="J266" s="10">
        <f t="shared" si="66"/>
        <v>5483.054263750279</v>
      </c>
      <c r="K266" s="7">
        <f t="shared" si="48"/>
        <v>-12.482617879639903</v>
      </c>
      <c r="L266" s="7">
        <f t="shared" si="50"/>
        <v>1.4305649264795761</v>
      </c>
      <c r="M266" s="3">
        <f t="shared" si="64"/>
        <v>-256.9149651549858</v>
      </c>
      <c r="N266" s="6">
        <f t="shared" si="52"/>
        <v>-2811.845576064491</v>
      </c>
    </row>
    <row r="267" spans="3:14" ht="12.75">
      <c r="C267" s="11" t="s">
        <v>215</v>
      </c>
      <c r="D267" s="54"/>
      <c r="E267" s="12">
        <v>271.74202771690415</v>
      </c>
      <c r="F267" s="10">
        <f>F266+E267</f>
        <v>2942.9507154026915</v>
      </c>
      <c r="G267" s="7">
        <f t="shared" si="47"/>
        <v>3.8684841686361864</v>
      </c>
      <c r="H267" s="7">
        <f aca="true" t="shared" si="67" ref="H267:H330">(F267/F254*100)-100</f>
        <v>19.745663403881778</v>
      </c>
      <c r="I267" s="12">
        <v>517.3469602198101</v>
      </c>
      <c r="J267" s="10">
        <f>J266+I267</f>
        <v>6000.401223970089</v>
      </c>
      <c r="K267" s="7">
        <f t="shared" si="48"/>
        <v>-0.22934868129176778</v>
      </c>
      <c r="L267" s="7">
        <f aca="true" t="shared" si="68" ref="L267:L330">(J267/J254*100)-100</f>
        <v>-0.27475233494288887</v>
      </c>
      <c r="M267" s="3">
        <f t="shared" si="64"/>
        <v>-245.6049325029059</v>
      </c>
      <c r="N267" s="6">
        <f aca="true" t="shared" si="69" ref="N267:N330">F267-J267</f>
        <v>-3057.4505085673973</v>
      </c>
    </row>
    <row r="268" spans="3:14" ht="12.75">
      <c r="C268" s="11"/>
      <c r="D268" s="54"/>
      <c r="E268" s="12"/>
      <c r="F268" s="10"/>
      <c r="G268" s="7"/>
      <c r="H268" s="7"/>
      <c r="I268" s="12"/>
      <c r="J268" s="10"/>
      <c r="K268" s="7"/>
      <c r="L268" s="7"/>
      <c r="M268" s="3"/>
      <c r="N268" s="6"/>
    </row>
    <row r="269" spans="3:14" ht="12.75">
      <c r="C269" s="11" t="s">
        <v>216</v>
      </c>
      <c r="D269" s="54"/>
      <c r="E269" s="12">
        <v>253.0245111327074</v>
      </c>
      <c r="F269" s="10">
        <f>E269</f>
        <v>253.0245111327074</v>
      </c>
      <c r="G269" s="7">
        <f>(E269/E267*100)-100</f>
        <v>-6.8879726634322225</v>
      </c>
      <c r="H269" s="7">
        <f t="shared" si="67"/>
        <v>39.422782115704734</v>
      </c>
      <c r="I269" s="12">
        <v>521.2159432962715</v>
      </c>
      <c r="J269" s="10">
        <f>I269</f>
        <v>521.2159432962715</v>
      </c>
      <c r="K269" s="7">
        <f>(I269/I267*100)-100</f>
        <v>0.7478507411771602</v>
      </c>
      <c r="L269" s="7">
        <f t="shared" si="68"/>
        <v>2.7281053025698156</v>
      </c>
      <c r="M269" s="3">
        <f aca="true" t="shared" si="70" ref="M269:M280">E269-I269</f>
        <v>-268.19143216356406</v>
      </c>
      <c r="N269" s="6">
        <f t="shared" si="69"/>
        <v>-268.19143216356406</v>
      </c>
    </row>
    <row r="270" spans="3:14" ht="12.75">
      <c r="C270" s="11" t="s">
        <v>217</v>
      </c>
      <c r="D270" s="54"/>
      <c r="E270" s="12">
        <v>237.30398247672872</v>
      </c>
      <c r="F270" s="10">
        <f>F269+E270</f>
        <v>490.3284936094361</v>
      </c>
      <c r="G270" s="7">
        <f aca="true" t="shared" si="71" ref="G270:G337">(E270/E269*100)-100</f>
        <v>-6.213045758137454</v>
      </c>
      <c r="H270" s="7">
        <f t="shared" si="67"/>
        <v>29.562328626219568</v>
      </c>
      <c r="I270" s="12">
        <v>428.5956561039363</v>
      </c>
      <c r="J270" s="10">
        <f>J269+I270</f>
        <v>949.8115994002078</v>
      </c>
      <c r="K270" s="7">
        <f aca="true" t="shared" si="72" ref="K270:K338">(I270/I269*100)-100</f>
        <v>-17.770041070997635</v>
      </c>
      <c r="L270" s="7">
        <f t="shared" si="68"/>
        <v>-3.529516683188902</v>
      </c>
      <c r="M270" s="3">
        <f t="shared" si="70"/>
        <v>-191.29167362720756</v>
      </c>
      <c r="N270" s="6">
        <f t="shared" si="69"/>
        <v>-459.4831057907717</v>
      </c>
    </row>
    <row r="271" spans="3:14" ht="12.75">
      <c r="C271" s="11" t="s">
        <v>218</v>
      </c>
      <c r="D271" s="54"/>
      <c r="E271" s="12">
        <v>306.82935259918895</v>
      </c>
      <c r="F271" s="10">
        <f>F270+E271</f>
        <v>797.1578462086251</v>
      </c>
      <c r="G271" s="7">
        <f t="shared" si="71"/>
        <v>29.29802079039203</v>
      </c>
      <c r="H271" s="7">
        <f t="shared" si="67"/>
        <v>33.46581633348157</v>
      </c>
      <c r="I271" s="12">
        <v>432.94004135836127</v>
      </c>
      <c r="J271" s="10">
        <f>J270+I271</f>
        <v>1382.751640758569</v>
      </c>
      <c r="K271" s="7">
        <f t="shared" si="72"/>
        <v>1.0136325911272053</v>
      </c>
      <c r="L271" s="7">
        <f t="shared" si="68"/>
        <v>-4.677543157345099</v>
      </c>
      <c r="M271" s="3">
        <f t="shared" si="70"/>
        <v>-126.11068875917232</v>
      </c>
      <c r="N271" s="6">
        <f t="shared" si="69"/>
        <v>-585.5937945499439</v>
      </c>
    </row>
    <row r="272" spans="3:14" ht="12.75">
      <c r="C272" s="11" t="s">
        <v>219</v>
      </c>
      <c r="D272" s="54"/>
      <c r="E272" s="12">
        <v>254.2590810033028</v>
      </c>
      <c r="F272" s="10">
        <f aca="true" t="shared" si="73" ref="F272:F279">F271+E272</f>
        <v>1051.416927211928</v>
      </c>
      <c r="G272" s="7">
        <f t="shared" si="71"/>
        <v>-17.13339064550277</v>
      </c>
      <c r="H272" s="7">
        <f t="shared" si="67"/>
        <v>25.978080118921994</v>
      </c>
      <c r="I272" s="12">
        <v>514.7851382528443</v>
      </c>
      <c r="J272" s="10">
        <f aca="true" t="shared" si="74" ref="J272:J279">J271+I272</f>
        <v>1897.5367790114133</v>
      </c>
      <c r="K272" s="7">
        <f t="shared" si="72"/>
        <v>18.90448770635578</v>
      </c>
      <c r="L272" s="7">
        <f t="shared" si="68"/>
        <v>0.14361896746461866</v>
      </c>
      <c r="M272" s="3">
        <f t="shared" si="70"/>
        <v>-260.52605724954145</v>
      </c>
      <c r="N272" s="6">
        <f t="shared" si="69"/>
        <v>-846.1198517994853</v>
      </c>
    </row>
    <row r="273" spans="3:14" ht="12.75">
      <c r="C273" s="11" t="s">
        <v>220</v>
      </c>
      <c r="D273" s="54"/>
      <c r="E273" s="12">
        <v>236.5274667139344</v>
      </c>
      <c r="F273" s="10">
        <f t="shared" si="73"/>
        <v>1287.9443939258624</v>
      </c>
      <c r="G273" s="7">
        <f t="shared" si="71"/>
        <v>-6.973837166169133</v>
      </c>
      <c r="H273" s="7">
        <f t="shared" si="67"/>
        <v>19.769035674689036</v>
      </c>
      <c r="I273" s="12">
        <v>503.95387671257515</v>
      </c>
      <c r="J273" s="10">
        <f t="shared" si="74"/>
        <v>2401.4906557239883</v>
      </c>
      <c r="K273" s="7">
        <f t="shared" si="72"/>
        <v>-2.104035399512483</v>
      </c>
      <c r="L273" s="7">
        <f t="shared" si="68"/>
        <v>2.5829363979013493</v>
      </c>
      <c r="M273" s="3">
        <f t="shared" si="70"/>
        <v>-267.4264099986408</v>
      </c>
      <c r="N273" s="6">
        <f t="shared" si="69"/>
        <v>-1113.546261798126</v>
      </c>
    </row>
    <row r="274" spans="3:14" ht="12.75">
      <c r="C274" s="11" t="s">
        <v>221</v>
      </c>
      <c r="D274" s="54"/>
      <c r="E274" s="12">
        <v>309.71887093826734</v>
      </c>
      <c r="F274" s="10">
        <f t="shared" si="73"/>
        <v>1597.6632648641298</v>
      </c>
      <c r="G274" s="7">
        <f t="shared" si="71"/>
        <v>30.9441458284646</v>
      </c>
      <c r="H274" s="7">
        <f t="shared" si="67"/>
        <v>18.17796607380413</v>
      </c>
      <c r="I274" s="12">
        <v>437.649267981536</v>
      </c>
      <c r="J274" s="10">
        <f t="shared" si="74"/>
        <v>2839.1399237055243</v>
      </c>
      <c r="K274" s="7">
        <f t="shared" si="72"/>
        <v>-13.156880380316096</v>
      </c>
      <c r="L274" s="7">
        <f t="shared" si="68"/>
        <v>-1.0667305095711583</v>
      </c>
      <c r="M274" s="3">
        <f t="shared" si="70"/>
        <v>-127.93039704326867</v>
      </c>
      <c r="N274" s="6">
        <f t="shared" si="69"/>
        <v>-1241.4766588413945</v>
      </c>
    </row>
    <row r="275" spans="3:14" ht="12.75">
      <c r="C275" s="11" t="s">
        <v>222</v>
      </c>
      <c r="D275" s="54"/>
      <c r="E275" s="12">
        <v>284.77515942828177</v>
      </c>
      <c r="F275" s="10">
        <f t="shared" si="73"/>
        <v>1882.4384242924116</v>
      </c>
      <c r="G275" s="7">
        <f t="shared" si="71"/>
        <v>-8.053662159629056</v>
      </c>
      <c r="H275" s="7">
        <f t="shared" si="67"/>
        <v>17.01055836828995</v>
      </c>
      <c r="I275" s="12">
        <v>485.18596149522887</v>
      </c>
      <c r="J275" s="10">
        <f t="shared" si="74"/>
        <v>3324.325885200753</v>
      </c>
      <c r="K275" s="7">
        <f t="shared" si="72"/>
        <v>10.861824065863246</v>
      </c>
      <c r="L275" s="7">
        <f t="shared" si="68"/>
        <v>-2.6288907374443653</v>
      </c>
      <c r="M275" s="3">
        <f t="shared" si="70"/>
        <v>-200.4108020669471</v>
      </c>
      <c r="N275" s="6">
        <f t="shared" si="69"/>
        <v>-1441.8874609083414</v>
      </c>
    </row>
    <row r="276" spans="3:14" ht="12.75">
      <c r="C276" s="11" t="s">
        <v>223</v>
      </c>
      <c r="D276" s="54"/>
      <c r="E276" s="12">
        <v>263.8593240455308</v>
      </c>
      <c r="F276" s="10">
        <f t="shared" si="73"/>
        <v>2146.2977483379423</v>
      </c>
      <c r="G276" s="7">
        <f t="shared" si="71"/>
        <v>-7.344683934069906</v>
      </c>
      <c r="H276" s="7">
        <f t="shared" si="67"/>
        <v>16.37344894164434</v>
      </c>
      <c r="I276" s="12">
        <v>455.76101666751345</v>
      </c>
      <c r="J276" s="10">
        <f t="shared" si="74"/>
        <v>3780.0869018682665</v>
      </c>
      <c r="K276" s="7">
        <f t="shared" si="72"/>
        <v>-6.064673581452084</v>
      </c>
      <c r="L276" s="7">
        <f t="shared" si="68"/>
        <v>-2.2372363351293245</v>
      </c>
      <c r="M276" s="3">
        <f t="shared" si="70"/>
        <v>-191.90169262198265</v>
      </c>
      <c r="N276" s="6">
        <f t="shared" si="69"/>
        <v>-1633.7891535303243</v>
      </c>
    </row>
    <row r="277" spans="3:14" ht="12.75">
      <c r="C277" s="11" t="s">
        <v>224</v>
      </c>
      <c r="D277" s="54"/>
      <c r="E277" s="12">
        <v>329.8228147170776</v>
      </c>
      <c r="F277" s="10">
        <f t="shared" si="73"/>
        <v>2476.12056305502</v>
      </c>
      <c r="G277" s="7">
        <f t="shared" si="71"/>
        <v>24.99949202483532</v>
      </c>
      <c r="H277" s="7">
        <f t="shared" si="67"/>
        <v>16.372471174473603</v>
      </c>
      <c r="I277" s="12">
        <v>462.19321029687325</v>
      </c>
      <c r="J277" s="10">
        <f t="shared" si="74"/>
        <v>4242.28011216514</v>
      </c>
      <c r="K277" s="7">
        <f t="shared" si="72"/>
        <v>1.4113084257165127</v>
      </c>
      <c r="L277" s="7">
        <f t="shared" si="68"/>
        <v>-2.9675694702942366</v>
      </c>
      <c r="M277" s="3">
        <f t="shared" si="70"/>
        <v>-132.37039557979563</v>
      </c>
      <c r="N277" s="6">
        <f t="shared" si="69"/>
        <v>-1766.1595491101202</v>
      </c>
    </row>
    <row r="278" spans="3:14" ht="12.75">
      <c r="C278" s="11" t="s">
        <v>225</v>
      </c>
      <c r="D278" s="54"/>
      <c r="E278" s="12">
        <v>348.4404594799721</v>
      </c>
      <c r="F278" s="10">
        <f t="shared" si="73"/>
        <v>2824.561022534992</v>
      </c>
      <c r="G278" s="7">
        <f t="shared" si="71"/>
        <v>5.644741337516251</v>
      </c>
      <c r="H278" s="7">
        <f t="shared" si="67"/>
        <v>17.221769153366665</v>
      </c>
      <c r="I278" s="12">
        <v>469.08930740480304</v>
      </c>
      <c r="J278" s="10">
        <f t="shared" si="74"/>
        <v>4711.369419569943</v>
      </c>
      <c r="K278" s="7">
        <f t="shared" si="72"/>
        <v>1.4920377353661962</v>
      </c>
      <c r="L278" s="7">
        <f t="shared" si="68"/>
        <v>-5.099158177323133</v>
      </c>
      <c r="M278" s="3">
        <f t="shared" si="70"/>
        <v>-120.64884792483093</v>
      </c>
      <c r="N278" s="6">
        <f t="shared" si="69"/>
        <v>-1886.8083970349508</v>
      </c>
    </row>
    <row r="279" spans="3:14" ht="12.75">
      <c r="C279" s="11" t="s">
        <v>226</v>
      </c>
      <c r="D279" s="54"/>
      <c r="E279" s="12">
        <v>308.5663106207641</v>
      </c>
      <c r="F279" s="10">
        <f t="shared" si="73"/>
        <v>3133.127333155756</v>
      </c>
      <c r="G279" s="7">
        <f t="shared" si="71"/>
        <v>-11.443604717637541</v>
      </c>
      <c r="H279" s="7">
        <f t="shared" si="67"/>
        <v>17.292495625647035</v>
      </c>
      <c r="I279" s="12">
        <v>466.087938232548</v>
      </c>
      <c r="J279" s="10">
        <f t="shared" si="74"/>
        <v>5177.457357802491</v>
      </c>
      <c r="K279" s="7">
        <f t="shared" si="72"/>
        <v>-0.6398289461893398</v>
      </c>
      <c r="L279" s="7">
        <f t="shared" si="68"/>
        <v>-5.573479510647161</v>
      </c>
      <c r="M279" s="3">
        <f t="shared" si="70"/>
        <v>-157.5216276117839</v>
      </c>
      <c r="N279" s="6">
        <f t="shared" si="69"/>
        <v>-2044.3300246467352</v>
      </c>
    </row>
    <row r="280" spans="3:14" ht="12.75">
      <c r="C280" s="11" t="s">
        <v>227</v>
      </c>
      <c r="D280" s="54"/>
      <c r="E280" s="12">
        <v>354.95842219909156</v>
      </c>
      <c r="F280" s="10">
        <f>F279+E280</f>
        <v>3488.0857553548476</v>
      </c>
      <c r="G280" s="7">
        <f t="shared" si="71"/>
        <v>15.034729969385594</v>
      </c>
      <c r="H280" s="7">
        <f t="shared" si="67"/>
        <v>18.52341723220343</v>
      </c>
      <c r="I280" s="12">
        <v>615.720809778426</v>
      </c>
      <c r="J280" s="10">
        <f>J279+I280</f>
        <v>5793.178167580917</v>
      </c>
      <c r="K280" s="7">
        <f t="shared" si="72"/>
        <v>32.10399996904033</v>
      </c>
      <c r="L280" s="7">
        <f t="shared" si="68"/>
        <v>-3.4534866695474875</v>
      </c>
      <c r="M280" s="3">
        <f t="shared" si="70"/>
        <v>-260.7623875793344</v>
      </c>
      <c r="N280" s="6">
        <f t="shared" si="69"/>
        <v>-2305.0924122260694</v>
      </c>
    </row>
    <row r="281" spans="3:14" ht="12.75">
      <c r="C281" s="11"/>
      <c r="D281" s="54"/>
      <c r="E281" s="12"/>
      <c r="F281" s="10"/>
      <c r="G281" s="7"/>
      <c r="H281" s="7"/>
      <c r="I281" s="12"/>
      <c r="J281" s="10"/>
      <c r="K281" s="7"/>
      <c r="L281" s="7"/>
      <c r="M281" s="3"/>
      <c r="N281" s="6"/>
    </row>
    <row r="282" spans="3:14" ht="12.75">
      <c r="C282" s="11" t="s">
        <v>228</v>
      </c>
      <c r="D282" s="54"/>
      <c r="E282" s="12">
        <v>288.61139844651683</v>
      </c>
      <c r="F282" s="10">
        <f>E282</f>
        <v>288.61139844651683</v>
      </c>
      <c r="G282" s="7">
        <f>(E282/E280*100)-100</f>
        <v>-18.69149162359122</v>
      </c>
      <c r="H282" s="7">
        <f t="shared" si="67"/>
        <v>14.06460075923026</v>
      </c>
      <c r="I282" s="12">
        <v>507.3070720522821</v>
      </c>
      <c r="J282" s="10">
        <f>I282</f>
        <v>507.3070720522821</v>
      </c>
      <c r="K282" s="7">
        <f>(I282/I280*100)-100</f>
        <v>-17.607613061698828</v>
      </c>
      <c r="L282" s="7">
        <f t="shared" si="68"/>
        <v>-2.668542937506274</v>
      </c>
      <c r="M282" s="3">
        <f aca="true" t="shared" si="75" ref="M282:M293">E282-I282</f>
        <v>-218.69567360576525</v>
      </c>
      <c r="N282" s="6">
        <f t="shared" si="69"/>
        <v>-218.69567360576525</v>
      </c>
    </row>
    <row r="283" spans="3:14" ht="12.75">
      <c r="C283" s="11" t="s">
        <v>229</v>
      </c>
      <c r="D283" s="54"/>
      <c r="E283" s="12">
        <v>309.9034213913785</v>
      </c>
      <c r="F283" s="10">
        <f>F282+E283</f>
        <v>598.5148198378954</v>
      </c>
      <c r="G283" s="7">
        <f t="shared" si="71"/>
        <v>7.377401952753203</v>
      </c>
      <c r="H283" s="7">
        <f t="shared" si="67"/>
        <v>22.064050455659114</v>
      </c>
      <c r="I283" s="12">
        <v>511.6295250483858</v>
      </c>
      <c r="J283" s="10">
        <f>J282+I283</f>
        <v>1018.9365971006679</v>
      </c>
      <c r="K283" s="7">
        <f t="shared" si="72"/>
        <v>0.8520387816825661</v>
      </c>
      <c r="L283" s="7">
        <f t="shared" si="68"/>
        <v>7.277758846502991</v>
      </c>
      <c r="M283" s="3">
        <f t="shared" si="75"/>
        <v>-201.7261036570073</v>
      </c>
      <c r="N283" s="6">
        <f t="shared" si="69"/>
        <v>-420.4217772627725</v>
      </c>
    </row>
    <row r="284" spans="3:14" ht="12.75">
      <c r="C284" s="11" t="s">
        <v>230</v>
      </c>
      <c r="D284" s="54"/>
      <c r="E284" s="12">
        <v>368.4352292726414</v>
      </c>
      <c r="F284" s="10">
        <f>F283+E284</f>
        <v>966.9500491105368</v>
      </c>
      <c r="G284" s="7">
        <f t="shared" si="71"/>
        <v>18.887112513463606</v>
      </c>
      <c r="H284" s="7">
        <f t="shared" si="67"/>
        <v>21.299696629652857</v>
      </c>
      <c r="I284" s="12">
        <v>591.3417529148566</v>
      </c>
      <c r="J284" s="10">
        <f>J283+I284</f>
        <v>1610.2783500155244</v>
      </c>
      <c r="K284" s="7">
        <f t="shared" si="72"/>
        <v>15.58006799137172</v>
      </c>
      <c r="L284" s="7">
        <f t="shared" si="68"/>
        <v>16.45463310621244</v>
      </c>
      <c r="M284" s="3">
        <f t="shared" si="75"/>
        <v>-222.90652364221518</v>
      </c>
      <c r="N284" s="6">
        <f t="shared" si="69"/>
        <v>-643.3283009049876</v>
      </c>
    </row>
    <row r="285" spans="3:14" ht="12.75">
      <c r="C285" s="11" t="s">
        <v>231</v>
      </c>
      <c r="D285" s="54"/>
      <c r="E285" s="12">
        <v>327.41414169010756</v>
      </c>
      <c r="F285" s="10">
        <f aca="true" t="shared" si="76" ref="F285:F292">F284+E285</f>
        <v>1294.3641908006443</v>
      </c>
      <c r="G285" s="7">
        <f t="shared" si="71"/>
        <v>-11.133866775855552</v>
      </c>
      <c r="H285" s="7">
        <f t="shared" si="67"/>
        <v>23.106653250575548</v>
      </c>
      <c r="I285" s="12">
        <v>576.7247185672529</v>
      </c>
      <c r="J285" s="10">
        <f aca="true" t="shared" si="77" ref="J285:J292">J284+I285</f>
        <v>2187.0030685827774</v>
      </c>
      <c r="K285" s="7">
        <f t="shared" si="72"/>
        <v>-2.471842090559818</v>
      </c>
      <c r="L285" s="7">
        <f t="shared" si="68"/>
        <v>15.254844742570512</v>
      </c>
      <c r="M285" s="3">
        <f t="shared" si="75"/>
        <v>-249.31057687714537</v>
      </c>
      <c r="N285" s="6">
        <f t="shared" si="69"/>
        <v>-892.638877782133</v>
      </c>
    </row>
    <row r="286" spans="3:14" ht="12.75">
      <c r="C286" s="11" t="s">
        <v>232</v>
      </c>
      <c r="D286" s="54"/>
      <c r="E286" s="12">
        <v>321.56735495165645</v>
      </c>
      <c r="F286" s="10">
        <f t="shared" si="76"/>
        <v>1615.9315457523007</v>
      </c>
      <c r="G286" s="7">
        <f t="shared" si="71"/>
        <v>-1.7857465496969809</v>
      </c>
      <c r="H286" s="7">
        <f t="shared" si="67"/>
        <v>25.465940406532653</v>
      </c>
      <c r="I286" s="12">
        <v>545.5611438533474</v>
      </c>
      <c r="J286" s="10">
        <f t="shared" si="77"/>
        <v>2732.5642124361248</v>
      </c>
      <c r="K286" s="7">
        <f t="shared" si="72"/>
        <v>-5.403544136503228</v>
      </c>
      <c r="L286" s="7">
        <f t="shared" si="68"/>
        <v>13.786168849877384</v>
      </c>
      <c r="M286" s="3">
        <f t="shared" si="75"/>
        <v>-223.99378890169095</v>
      </c>
      <c r="N286" s="6">
        <f t="shared" si="69"/>
        <v>-1116.632666683824</v>
      </c>
    </row>
    <row r="287" spans="3:14" ht="12.75">
      <c r="C287" s="11" t="s">
        <v>233</v>
      </c>
      <c r="D287" s="54"/>
      <c r="E287" s="12">
        <v>423.97308991187896</v>
      </c>
      <c r="F287" s="10">
        <f t="shared" si="76"/>
        <v>2039.9046356641798</v>
      </c>
      <c r="G287" s="7">
        <f t="shared" si="71"/>
        <v>31.845811890830106</v>
      </c>
      <c r="H287" s="7">
        <f t="shared" si="67"/>
        <v>27.680511940522052</v>
      </c>
      <c r="I287" s="12">
        <v>554.8444208279958</v>
      </c>
      <c r="J287" s="10">
        <f t="shared" si="77"/>
        <v>3287.4086332641205</v>
      </c>
      <c r="K287" s="7">
        <f t="shared" si="72"/>
        <v>1.7016015673476659</v>
      </c>
      <c r="L287" s="7">
        <f t="shared" si="68"/>
        <v>15.788891058723692</v>
      </c>
      <c r="M287" s="3">
        <f t="shared" si="75"/>
        <v>-130.87133091611685</v>
      </c>
      <c r="N287" s="6">
        <f t="shared" si="69"/>
        <v>-1247.5039975999407</v>
      </c>
    </row>
    <row r="288" spans="3:14" ht="12.75">
      <c r="C288" s="11" t="s">
        <v>234</v>
      </c>
      <c r="D288" s="54"/>
      <c r="E288" s="12">
        <v>384.86017721545403</v>
      </c>
      <c r="F288" s="10">
        <f t="shared" si="76"/>
        <v>2424.7648128796336</v>
      </c>
      <c r="G288" s="7">
        <f t="shared" si="71"/>
        <v>-9.225329066180691</v>
      </c>
      <c r="H288" s="7">
        <f t="shared" si="67"/>
        <v>28.809781057836034</v>
      </c>
      <c r="I288" s="12">
        <v>592.6866678963735</v>
      </c>
      <c r="J288" s="10">
        <f t="shared" si="77"/>
        <v>3880.095301160494</v>
      </c>
      <c r="K288" s="7">
        <f t="shared" si="72"/>
        <v>6.820334790769934</v>
      </c>
      <c r="L288" s="7">
        <f t="shared" si="68"/>
        <v>16.718259134398266</v>
      </c>
      <c r="M288" s="3">
        <f t="shared" si="75"/>
        <v>-207.82649068091945</v>
      </c>
      <c r="N288" s="6">
        <f t="shared" si="69"/>
        <v>-1455.3304882808602</v>
      </c>
    </row>
    <row r="289" spans="3:14" ht="12.75">
      <c r="C289" s="11" t="s">
        <v>235</v>
      </c>
      <c r="D289" s="54"/>
      <c r="E289" s="12">
        <v>384.244155538364</v>
      </c>
      <c r="F289" s="10">
        <f t="shared" si="76"/>
        <v>2809.0089684179975</v>
      </c>
      <c r="G289" s="7">
        <f t="shared" si="71"/>
        <v>-0.1600637617399343</v>
      </c>
      <c r="H289" s="7">
        <f t="shared" si="67"/>
        <v>30.876947086826505</v>
      </c>
      <c r="I289" s="12">
        <v>546.8713402569064</v>
      </c>
      <c r="J289" s="10">
        <f t="shared" si="77"/>
        <v>4426.9666414174</v>
      </c>
      <c r="K289" s="7">
        <f t="shared" si="72"/>
        <v>-7.730109368256876</v>
      </c>
      <c r="L289" s="7">
        <f t="shared" si="68"/>
        <v>17.112827200597437</v>
      </c>
      <c r="M289" s="3">
        <f t="shared" si="75"/>
        <v>-162.62718471854237</v>
      </c>
      <c r="N289" s="6">
        <f t="shared" si="69"/>
        <v>-1617.9576729994023</v>
      </c>
    </row>
    <row r="290" spans="3:14" ht="12.75">
      <c r="C290" s="11" t="s">
        <v>236</v>
      </c>
      <c r="D290" s="54"/>
      <c r="E290" s="12">
        <v>409.9688854055229</v>
      </c>
      <c r="F290" s="10">
        <f t="shared" si="76"/>
        <v>3218.9778538235205</v>
      </c>
      <c r="G290" s="7">
        <f t="shared" si="71"/>
        <v>6.694891645421649</v>
      </c>
      <c r="H290" s="7">
        <f t="shared" si="67"/>
        <v>30.00085302195336</v>
      </c>
      <c r="I290" s="12">
        <v>631.2447204840985</v>
      </c>
      <c r="J290" s="10">
        <f t="shared" si="77"/>
        <v>5058.211361901498</v>
      </c>
      <c r="K290" s="7">
        <f t="shared" si="72"/>
        <v>15.428378489820943</v>
      </c>
      <c r="L290" s="7">
        <f t="shared" si="68"/>
        <v>19.233318596681002</v>
      </c>
      <c r="M290" s="3">
        <f t="shared" si="75"/>
        <v>-221.2758350785756</v>
      </c>
      <c r="N290" s="6">
        <f t="shared" si="69"/>
        <v>-1839.2335080779776</v>
      </c>
    </row>
    <row r="291" spans="3:14" ht="12.75">
      <c r="C291" s="11" t="s">
        <v>237</v>
      </c>
      <c r="D291" s="54"/>
      <c r="E291" s="12">
        <v>288.7738687189561</v>
      </c>
      <c r="F291" s="10">
        <f t="shared" si="76"/>
        <v>3507.7517225424767</v>
      </c>
      <c r="G291" s="7">
        <f t="shared" si="71"/>
        <v>-29.562003605880008</v>
      </c>
      <c r="H291" s="7">
        <f t="shared" si="67"/>
        <v>24.187500094946927</v>
      </c>
      <c r="I291" s="12">
        <v>589.2658833311268</v>
      </c>
      <c r="J291" s="10">
        <f t="shared" si="77"/>
        <v>5647.477245232625</v>
      </c>
      <c r="K291" s="7">
        <f t="shared" si="72"/>
        <v>-6.650168435591553</v>
      </c>
      <c r="L291" s="7">
        <f t="shared" si="68"/>
        <v>19.869123863951458</v>
      </c>
      <c r="M291" s="3">
        <f t="shared" si="75"/>
        <v>-300.4920146121707</v>
      </c>
      <c r="N291" s="6">
        <f t="shared" si="69"/>
        <v>-2139.7255226901484</v>
      </c>
    </row>
    <row r="292" spans="3:14" ht="12.75">
      <c r="C292" s="11" t="s">
        <v>238</v>
      </c>
      <c r="D292" s="54"/>
      <c r="E292" s="12">
        <v>365.9138564766117</v>
      </c>
      <c r="F292" s="10">
        <f t="shared" si="76"/>
        <v>3873.6655790190885</v>
      </c>
      <c r="G292" s="7">
        <f t="shared" si="71"/>
        <v>26.71293912425668</v>
      </c>
      <c r="H292" s="7">
        <f t="shared" si="67"/>
        <v>23.635753262458238</v>
      </c>
      <c r="I292" s="12">
        <v>535.1467529464014</v>
      </c>
      <c r="J292" s="10">
        <f t="shared" si="77"/>
        <v>6182.623998179027</v>
      </c>
      <c r="K292" s="7">
        <f t="shared" si="72"/>
        <v>-9.184161499184256</v>
      </c>
      <c r="L292" s="7">
        <f t="shared" si="68"/>
        <v>19.414291048901404</v>
      </c>
      <c r="M292" s="3">
        <f t="shared" si="75"/>
        <v>-169.2328964697897</v>
      </c>
      <c r="N292" s="6">
        <f t="shared" si="69"/>
        <v>-2308.9584191599383</v>
      </c>
    </row>
    <row r="293" spans="3:14" ht="12.75">
      <c r="C293" s="11" t="s">
        <v>239</v>
      </c>
      <c r="D293" s="54"/>
      <c r="E293" s="12">
        <v>487.6551096072145</v>
      </c>
      <c r="F293" s="10">
        <f>F292+E293</f>
        <v>4361.320688626303</v>
      </c>
      <c r="G293" s="7">
        <f t="shared" si="71"/>
        <v>33.27046816506228</v>
      </c>
      <c r="H293" s="7">
        <f t="shared" si="67"/>
        <v>25.034789696064124</v>
      </c>
      <c r="I293" s="12">
        <v>734.7142952783419</v>
      </c>
      <c r="J293" s="10">
        <f>J292+I293</f>
        <v>6917.338293457368</v>
      </c>
      <c r="K293" s="7">
        <f t="shared" si="72"/>
        <v>37.29211496344976</v>
      </c>
      <c r="L293" s="7">
        <f t="shared" si="68"/>
        <v>19.40489474615748</v>
      </c>
      <c r="M293" s="3">
        <f t="shared" si="75"/>
        <v>-247.05918567112735</v>
      </c>
      <c r="N293" s="6">
        <f t="shared" si="69"/>
        <v>-2556.017604831065</v>
      </c>
    </row>
    <row r="294" spans="3:14" ht="12.75">
      <c r="C294" s="11"/>
      <c r="D294" s="54"/>
      <c r="E294" s="12"/>
      <c r="F294" s="10"/>
      <c r="G294" s="7"/>
      <c r="H294" s="7"/>
      <c r="I294" s="12"/>
      <c r="J294" s="10"/>
      <c r="K294" s="7"/>
      <c r="L294" s="7"/>
      <c r="M294" s="3"/>
      <c r="N294" s="6"/>
    </row>
    <row r="295" spans="3:14" ht="12.75">
      <c r="C295" s="11" t="s">
        <v>240</v>
      </c>
      <c r="D295" s="54"/>
      <c r="E295" s="12">
        <v>254.4381693366079</v>
      </c>
      <c r="F295" s="10">
        <f>E295</f>
        <v>254.4381693366079</v>
      </c>
      <c r="G295" s="7">
        <f>(E295/E293*100)-100</f>
        <v>-47.82415598156101</v>
      </c>
      <c r="H295" s="7">
        <f t="shared" si="67"/>
        <v>-11.840568076607553</v>
      </c>
      <c r="I295" s="12">
        <v>487.2068999018173</v>
      </c>
      <c r="J295" s="10">
        <f>I295</f>
        <v>487.2068999018173</v>
      </c>
      <c r="K295" s="7">
        <f>(I295/I293*100)-100</f>
        <v>-33.687570388535576</v>
      </c>
      <c r="L295" s="7">
        <f t="shared" si="68"/>
        <v>-3.962131272712341</v>
      </c>
      <c r="M295" s="3">
        <f aca="true" t="shared" si="78" ref="M295:M306">E295-I295</f>
        <v>-232.76873056520938</v>
      </c>
      <c r="N295" s="6">
        <f t="shared" si="69"/>
        <v>-232.76873056520938</v>
      </c>
    </row>
    <row r="296" spans="3:14" ht="12.75">
      <c r="C296" s="11" t="s">
        <v>241</v>
      </c>
      <c r="D296" s="54"/>
      <c r="E296" s="12">
        <v>365.7195225859766</v>
      </c>
      <c r="F296" s="10">
        <f>F295+E296</f>
        <v>620.1576919225845</v>
      </c>
      <c r="G296" s="7">
        <f t="shared" si="71"/>
        <v>43.73610828104549</v>
      </c>
      <c r="H296" s="7">
        <f t="shared" si="67"/>
        <v>3.616096271526061</v>
      </c>
      <c r="I296" s="12">
        <v>519.9818764563008</v>
      </c>
      <c r="J296" s="10">
        <f>J295+I296</f>
        <v>1007.188776358118</v>
      </c>
      <c r="K296" s="7">
        <f t="shared" si="72"/>
        <v>6.727116664622031</v>
      </c>
      <c r="L296" s="7">
        <f t="shared" si="68"/>
        <v>-1.1529491408962684</v>
      </c>
      <c r="M296" s="3">
        <f t="shared" si="78"/>
        <v>-154.2623538703242</v>
      </c>
      <c r="N296" s="6">
        <f t="shared" si="69"/>
        <v>-387.03108443553356</v>
      </c>
    </row>
    <row r="297" spans="3:14" ht="12.75">
      <c r="C297" s="11" t="s">
        <v>242</v>
      </c>
      <c r="D297" s="54"/>
      <c r="E297" s="12">
        <v>352.42919841903523</v>
      </c>
      <c r="F297" s="10">
        <f>F296+E297</f>
        <v>972.5868903416197</v>
      </c>
      <c r="G297" s="7">
        <f t="shared" si="71"/>
        <v>-3.634020976776526</v>
      </c>
      <c r="H297" s="7">
        <f t="shared" si="67"/>
        <v>0.5829506122128976</v>
      </c>
      <c r="I297" s="12">
        <v>608.788790343965</v>
      </c>
      <c r="J297" s="10">
        <f>J296+I297</f>
        <v>1615.977566702083</v>
      </c>
      <c r="K297" s="7">
        <f t="shared" si="72"/>
        <v>17.078847919255807</v>
      </c>
      <c r="L297" s="7">
        <f t="shared" si="68"/>
        <v>0.35392742419368517</v>
      </c>
      <c r="M297" s="3">
        <f t="shared" si="78"/>
        <v>-256.3595919249298</v>
      </c>
      <c r="N297" s="6">
        <f t="shared" si="69"/>
        <v>-643.3906763604634</v>
      </c>
    </row>
    <row r="298" spans="3:14" ht="12.75">
      <c r="C298" s="11" t="s">
        <v>243</v>
      </c>
      <c r="D298" s="54"/>
      <c r="E298" s="12">
        <v>344.43453233138456</v>
      </c>
      <c r="F298" s="10">
        <f aca="true" t="shared" si="79" ref="F298:F305">F297+E298</f>
        <v>1317.0214226730043</v>
      </c>
      <c r="G298" s="7">
        <f t="shared" si="71"/>
        <v>-2.2684460094436076</v>
      </c>
      <c r="H298" s="7">
        <f t="shared" si="67"/>
        <v>1.7504526186208125</v>
      </c>
      <c r="I298" s="12">
        <v>574.0585114167973</v>
      </c>
      <c r="J298" s="10">
        <f aca="true" t="shared" si="80" ref="J298:J305">J297+I298</f>
        <v>2190.03607811888</v>
      </c>
      <c r="K298" s="7">
        <f t="shared" si="72"/>
        <v>-5.704815771582332</v>
      </c>
      <c r="L298" s="7">
        <f t="shared" si="68"/>
        <v>0.13868336902098122</v>
      </c>
      <c r="M298" s="3">
        <f t="shared" si="78"/>
        <v>-229.6239790854127</v>
      </c>
      <c r="N298" s="6">
        <f t="shared" si="69"/>
        <v>-873.0146554458759</v>
      </c>
    </row>
    <row r="299" spans="3:14" ht="12.75">
      <c r="C299" s="11" t="s">
        <v>244</v>
      </c>
      <c r="D299" s="54"/>
      <c r="E299" s="12">
        <v>317.9390874258898</v>
      </c>
      <c r="F299" s="10">
        <f t="shared" si="79"/>
        <v>1634.960510098894</v>
      </c>
      <c r="G299" s="7">
        <f t="shared" si="71"/>
        <v>-7.692447306649029</v>
      </c>
      <c r="H299" s="7">
        <f t="shared" si="67"/>
        <v>1.1775848052854485</v>
      </c>
      <c r="I299" s="12">
        <v>605.0571895630342</v>
      </c>
      <c r="J299" s="10">
        <f t="shared" si="80"/>
        <v>2795.0932676819143</v>
      </c>
      <c r="K299" s="7">
        <f t="shared" si="72"/>
        <v>5.39991612871151</v>
      </c>
      <c r="L299" s="7">
        <f t="shared" si="68"/>
        <v>2.288292255355401</v>
      </c>
      <c r="M299" s="3">
        <f t="shared" si="78"/>
        <v>-287.1181021371444</v>
      </c>
      <c r="N299" s="6">
        <f t="shared" si="69"/>
        <v>-1160.1327575830203</v>
      </c>
    </row>
    <row r="300" spans="3:14" ht="12.75">
      <c r="C300" s="11" t="s">
        <v>245</v>
      </c>
      <c r="D300" s="54"/>
      <c r="E300" s="12">
        <v>435.097193210305</v>
      </c>
      <c r="F300" s="10">
        <f t="shared" si="79"/>
        <v>2070.057703309199</v>
      </c>
      <c r="G300" s="7">
        <f t="shared" si="71"/>
        <v>36.849230062574264</v>
      </c>
      <c r="H300" s="7">
        <f t="shared" si="67"/>
        <v>1.4781606511326828</v>
      </c>
      <c r="I300" s="12">
        <v>652.090648705423</v>
      </c>
      <c r="J300" s="10">
        <f t="shared" si="80"/>
        <v>3447.1839163873374</v>
      </c>
      <c r="K300" s="7">
        <f t="shared" si="72"/>
        <v>7.773390673426391</v>
      </c>
      <c r="L300" s="7">
        <f t="shared" si="68"/>
        <v>4.860219733759521</v>
      </c>
      <c r="M300" s="3">
        <f t="shared" si="78"/>
        <v>-216.99345549511793</v>
      </c>
      <c r="N300" s="6">
        <f t="shared" si="69"/>
        <v>-1377.1262130781383</v>
      </c>
    </row>
    <row r="301" spans="3:14" ht="12.75">
      <c r="C301" s="11" t="s">
        <v>246</v>
      </c>
      <c r="D301" s="54"/>
      <c r="E301" s="12">
        <v>413.94321801878107</v>
      </c>
      <c r="F301" s="10">
        <f t="shared" si="79"/>
        <v>2484.00092132798</v>
      </c>
      <c r="G301" s="7">
        <f t="shared" si="71"/>
        <v>-4.861896496146585</v>
      </c>
      <c r="H301" s="7">
        <f t="shared" si="67"/>
        <v>2.442963050836994</v>
      </c>
      <c r="I301" s="12">
        <v>677.2753497168886</v>
      </c>
      <c r="J301" s="10">
        <f t="shared" si="80"/>
        <v>4124.459266104226</v>
      </c>
      <c r="K301" s="7">
        <f t="shared" si="72"/>
        <v>3.8621472430963735</v>
      </c>
      <c r="L301" s="7">
        <f t="shared" si="68"/>
        <v>6.297885643959461</v>
      </c>
      <c r="M301" s="3">
        <f t="shared" si="78"/>
        <v>-263.33213169810756</v>
      </c>
      <c r="N301" s="6">
        <f t="shared" si="69"/>
        <v>-1640.4583447762461</v>
      </c>
    </row>
    <row r="302" spans="3:14" ht="12.75">
      <c r="C302" s="11" t="s">
        <v>247</v>
      </c>
      <c r="D302" s="54"/>
      <c r="E302" s="12">
        <v>368.7255582637999</v>
      </c>
      <c r="F302" s="10">
        <f t="shared" si="79"/>
        <v>2852.72647959178</v>
      </c>
      <c r="G302" s="7">
        <f t="shared" si="71"/>
        <v>-10.923638264060074</v>
      </c>
      <c r="H302" s="7">
        <f t="shared" si="67"/>
        <v>1.5563322034676048</v>
      </c>
      <c r="I302" s="12">
        <v>692.7553680128364</v>
      </c>
      <c r="J302" s="10">
        <f t="shared" si="80"/>
        <v>4817.214634117063</v>
      </c>
      <c r="K302" s="7">
        <f t="shared" si="72"/>
        <v>2.285631435193764</v>
      </c>
      <c r="L302" s="7">
        <f t="shared" si="68"/>
        <v>8.815245840088721</v>
      </c>
      <c r="M302" s="3">
        <f t="shared" si="78"/>
        <v>-324.0298097490365</v>
      </c>
      <c r="N302" s="6">
        <f t="shared" si="69"/>
        <v>-1964.4881545252829</v>
      </c>
    </row>
    <row r="303" spans="3:14" ht="12.75">
      <c r="C303" s="11" t="s">
        <v>248</v>
      </c>
      <c r="D303" s="54"/>
      <c r="E303" s="12">
        <v>470.0461866677746</v>
      </c>
      <c r="F303" s="10">
        <f t="shared" si="79"/>
        <v>3322.7726662595546</v>
      </c>
      <c r="G303" s="7">
        <f t="shared" si="71"/>
        <v>27.47860193935516</v>
      </c>
      <c r="H303" s="7">
        <f t="shared" si="67"/>
        <v>3.2244649435144765</v>
      </c>
      <c r="I303" s="12">
        <v>687.1009504051822</v>
      </c>
      <c r="J303" s="10">
        <f t="shared" si="80"/>
        <v>5504.3155845222445</v>
      </c>
      <c r="K303" s="7">
        <f t="shared" si="72"/>
        <v>-0.8162214063925433</v>
      </c>
      <c r="L303" s="7">
        <f t="shared" si="68"/>
        <v>8.819406519482527</v>
      </c>
      <c r="M303" s="3">
        <f t="shared" si="78"/>
        <v>-217.0547637374076</v>
      </c>
      <c r="N303" s="6">
        <f t="shared" si="69"/>
        <v>-2181.54291826269</v>
      </c>
    </row>
    <row r="304" spans="3:14" ht="12.75">
      <c r="C304" s="11" t="s">
        <v>249</v>
      </c>
      <c r="D304" s="54"/>
      <c r="E304" s="12">
        <v>396.1181376459788</v>
      </c>
      <c r="F304" s="10">
        <f t="shared" si="79"/>
        <v>3718.890803905533</v>
      </c>
      <c r="G304" s="7">
        <f t="shared" si="71"/>
        <v>-15.727826566551357</v>
      </c>
      <c r="H304" s="7">
        <f t="shared" si="67"/>
        <v>6.019213959932699</v>
      </c>
      <c r="I304" s="12">
        <v>515.0617451425641</v>
      </c>
      <c r="J304" s="10">
        <f t="shared" si="80"/>
        <v>6019.377329664809</v>
      </c>
      <c r="K304" s="7">
        <f t="shared" si="72"/>
        <v>-25.038417595138952</v>
      </c>
      <c r="L304" s="7">
        <f t="shared" si="68"/>
        <v>6.585242724902102</v>
      </c>
      <c r="M304" s="3">
        <f t="shared" si="78"/>
        <v>-118.94360749658529</v>
      </c>
      <c r="N304" s="6">
        <f t="shared" si="69"/>
        <v>-2300.4865257592755</v>
      </c>
    </row>
    <row r="305" spans="3:14" ht="12.75">
      <c r="C305" s="11" t="s">
        <v>250</v>
      </c>
      <c r="D305" s="54"/>
      <c r="E305" s="12">
        <v>427.03619272064697</v>
      </c>
      <c r="F305" s="10">
        <f t="shared" si="79"/>
        <v>4145.92699662618</v>
      </c>
      <c r="G305" s="7">
        <f t="shared" si="71"/>
        <v>7.805261142144531</v>
      </c>
      <c r="H305" s="7">
        <f t="shared" si="67"/>
        <v>7.028521488322042</v>
      </c>
      <c r="I305" s="12">
        <v>566.6870451408485</v>
      </c>
      <c r="J305" s="10">
        <f t="shared" si="80"/>
        <v>6586.064374805657</v>
      </c>
      <c r="K305" s="7">
        <f t="shared" si="72"/>
        <v>10.023128389004114</v>
      </c>
      <c r="L305" s="7">
        <f t="shared" si="68"/>
        <v>6.525390784648337</v>
      </c>
      <c r="M305" s="3">
        <f t="shared" si="78"/>
        <v>-139.6508524202015</v>
      </c>
      <c r="N305" s="6">
        <f t="shared" si="69"/>
        <v>-2440.1373781794773</v>
      </c>
    </row>
    <row r="306" spans="3:14" ht="12.75">
      <c r="C306" s="11" t="s">
        <v>251</v>
      </c>
      <c r="D306" s="54"/>
      <c r="E306" s="12">
        <v>482.16319644440733</v>
      </c>
      <c r="F306" s="10">
        <f>F305+E306</f>
        <v>4628.090193070588</v>
      </c>
      <c r="G306" s="7">
        <f t="shared" si="71"/>
        <v>12.909211130922245</v>
      </c>
      <c r="H306" s="7">
        <f t="shared" si="67"/>
        <v>6.11671380047747</v>
      </c>
      <c r="I306" s="12">
        <v>615.2428089522389</v>
      </c>
      <c r="J306" s="10">
        <f>J305+I306</f>
        <v>7201.307183757896</v>
      </c>
      <c r="K306" s="7">
        <f t="shared" si="72"/>
        <v>8.568356066675562</v>
      </c>
      <c r="L306" s="7">
        <f t="shared" si="68"/>
        <v>4.105175694083286</v>
      </c>
      <c r="M306" s="3">
        <f t="shared" si="78"/>
        <v>-133.07961250783154</v>
      </c>
      <c r="N306" s="6">
        <f t="shared" si="69"/>
        <v>-2573.2169906873087</v>
      </c>
    </row>
    <row r="307" spans="3:14" ht="12.75">
      <c r="C307" s="11"/>
      <c r="D307" s="54"/>
      <c r="E307" s="12"/>
      <c r="F307" s="10"/>
      <c r="G307" s="7"/>
      <c r="H307" s="7"/>
      <c r="I307" s="12"/>
      <c r="J307" s="10"/>
      <c r="K307" s="7"/>
      <c r="L307" s="7"/>
      <c r="M307" s="3"/>
      <c r="N307" s="6"/>
    </row>
    <row r="308" spans="3:14" ht="12.75">
      <c r="C308" s="11" t="s">
        <v>252</v>
      </c>
      <c r="D308" s="54"/>
      <c r="E308" s="12">
        <v>292.1829072855195</v>
      </c>
      <c r="F308" s="10">
        <f>E308</f>
        <v>292.1829072855195</v>
      </c>
      <c r="G308" s="7">
        <f>(E308/E306*100)-100</f>
        <v>-39.40165706546046</v>
      </c>
      <c r="H308" s="7">
        <f t="shared" si="67"/>
        <v>14.834542335893545</v>
      </c>
      <c r="I308" s="12">
        <v>519.3274763878168</v>
      </c>
      <c r="J308" s="10">
        <f>I308</f>
        <v>519.3274763878168</v>
      </c>
      <c r="K308" s="7">
        <f>(I308/I306*100)-100</f>
        <v>-15.589833992170725</v>
      </c>
      <c r="L308" s="7">
        <f t="shared" si="68"/>
        <v>6.592799997798153</v>
      </c>
      <c r="M308" s="3">
        <f aca="true" t="shared" si="81" ref="M308:M319">E308-I308</f>
        <v>-227.14456910229728</v>
      </c>
      <c r="N308" s="6">
        <f t="shared" si="69"/>
        <v>-227.14456910229728</v>
      </c>
    </row>
    <row r="309" spans="3:14" ht="12.75">
      <c r="C309" s="11" t="s">
        <v>253</v>
      </c>
      <c r="D309" s="54"/>
      <c r="E309" s="12">
        <v>337.2921960044675</v>
      </c>
      <c r="F309" s="10">
        <f>F308+E309</f>
        <v>629.4751032899869</v>
      </c>
      <c r="G309" s="7">
        <f t="shared" si="71"/>
        <v>15.438715816071834</v>
      </c>
      <c r="H309" s="7">
        <f t="shared" si="67"/>
        <v>1.502426155276254</v>
      </c>
      <c r="I309" s="12">
        <v>624.1752224184806</v>
      </c>
      <c r="J309" s="10">
        <f>J308+I309</f>
        <v>1143.5026988062973</v>
      </c>
      <c r="K309" s="7">
        <f t="shared" si="72"/>
        <v>20.189138991823157</v>
      </c>
      <c r="L309" s="7">
        <f t="shared" si="68"/>
        <v>13.534098636511345</v>
      </c>
      <c r="M309" s="3">
        <f t="shared" si="81"/>
        <v>-286.88302641401316</v>
      </c>
      <c r="N309" s="6">
        <f t="shared" si="69"/>
        <v>-514.0275955163104</v>
      </c>
    </row>
    <row r="310" spans="3:14" ht="12.75">
      <c r="C310" s="11" t="s">
        <v>254</v>
      </c>
      <c r="D310" s="54"/>
      <c r="E310" s="12">
        <v>384.3754352685851</v>
      </c>
      <c r="F310" s="10">
        <f>F309+E310</f>
        <v>1013.850538558572</v>
      </c>
      <c r="G310" s="7">
        <f t="shared" si="71"/>
        <v>13.959184298320963</v>
      </c>
      <c r="H310" s="7">
        <f t="shared" si="67"/>
        <v>4.242669588365374</v>
      </c>
      <c r="I310" s="12">
        <v>647.0325769760531</v>
      </c>
      <c r="J310" s="10">
        <f>J309+I310</f>
        <v>1790.5352757823503</v>
      </c>
      <c r="K310" s="7">
        <f t="shared" si="72"/>
        <v>3.6620092782612375</v>
      </c>
      <c r="L310" s="7">
        <f t="shared" si="68"/>
        <v>10.801988386293488</v>
      </c>
      <c r="M310" s="3">
        <f t="shared" si="81"/>
        <v>-262.657141707468</v>
      </c>
      <c r="N310" s="6">
        <f t="shared" si="69"/>
        <v>-776.6847372237783</v>
      </c>
    </row>
    <row r="311" spans="3:14" ht="12.75">
      <c r="C311" s="11" t="s">
        <v>255</v>
      </c>
      <c r="D311" s="54"/>
      <c r="E311" s="12">
        <v>338.7905075897094</v>
      </c>
      <c r="F311" s="10">
        <f aca="true" t="shared" si="82" ref="F311:F318">F310+E311</f>
        <v>1352.6410461482815</v>
      </c>
      <c r="G311" s="7">
        <f t="shared" si="71"/>
        <v>-11.85947995012296</v>
      </c>
      <c r="H311" s="7">
        <f t="shared" si="67"/>
        <v>2.7045591561437448</v>
      </c>
      <c r="I311" s="12">
        <v>640.3996854013167</v>
      </c>
      <c r="J311" s="10">
        <f aca="true" t="shared" si="83" ref="J311:J318">J310+I311</f>
        <v>2430.934961183667</v>
      </c>
      <c r="K311" s="7">
        <f t="shared" si="72"/>
        <v>-1.0251248253581906</v>
      </c>
      <c r="L311" s="7">
        <f t="shared" si="68"/>
        <v>10.999767787921826</v>
      </c>
      <c r="M311" s="3">
        <f t="shared" si="81"/>
        <v>-301.60917781160725</v>
      </c>
      <c r="N311" s="6">
        <f t="shared" si="69"/>
        <v>-1078.2939150353855</v>
      </c>
    </row>
    <row r="312" spans="3:14" ht="12.75">
      <c r="C312" s="11" t="s">
        <v>256</v>
      </c>
      <c r="D312" s="54"/>
      <c r="E312" s="12">
        <v>398.9719237999017</v>
      </c>
      <c r="F312" s="10">
        <f t="shared" si="82"/>
        <v>1751.612969948183</v>
      </c>
      <c r="G312" s="7">
        <f t="shared" si="71"/>
        <v>17.763607557468703</v>
      </c>
      <c r="H312" s="7">
        <f t="shared" si="67"/>
        <v>7.134879352054384</v>
      </c>
      <c r="I312" s="12">
        <v>588.2933807037406</v>
      </c>
      <c r="J312" s="10">
        <f t="shared" si="83"/>
        <v>3019.2283418874076</v>
      </c>
      <c r="K312" s="7">
        <f t="shared" si="72"/>
        <v>-8.136528778105628</v>
      </c>
      <c r="L312" s="7">
        <f t="shared" si="68"/>
        <v>8.01887639303635</v>
      </c>
      <c r="M312" s="3">
        <f t="shared" si="81"/>
        <v>-189.3214569038389</v>
      </c>
      <c r="N312" s="6">
        <f t="shared" si="69"/>
        <v>-1267.6153719392246</v>
      </c>
    </row>
    <row r="313" spans="3:14" ht="12.75">
      <c r="C313" s="11" t="s">
        <v>257</v>
      </c>
      <c r="D313" s="54"/>
      <c r="E313" s="12">
        <v>468.42882735061977</v>
      </c>
      <c r="F313" s="10">
        <f t="shared" si="82"/>
        <v>2220.041797298803</v>
      </c>
      <c r="G313" s="7">
        <f t="shared" si="71"/>
        <v>17.408970257654815</v>
      </c>
      <c r="H313" s="7">
        <f t="shared" si="67"/>
        <v>7.245406432382964</v>
      </c>
      <c r="I313" s="12">
        <v>569.5505236847908</v>
      </c>
      <c r="J313" s="10">
        <f t="shared" si="83"/>
        <v>3588.7788655721984</v>
      </c>
      <c r="K313" s="7">
        <f t="shared" si="72"/>
        <v>-3.1859710875088894</v>
      </c>
      <c r="L313" s="7">
        <f t="shared" si="68"/>
        <v>4.107554241934764</v>
      </c>
      <c r="M313" s="3">
        <f t="shared" si="81"/>
        <v>-101.12169633417108</v>
      </c>
      <c r="N313" s="6">
        <f t="shared" si="69"/>
        <v>-1368.7370682733954</v>
      </c>
    </row>
    <row r="314" spans="3:14" ht="12.75">
      <c r="C314" s="11" t="s">
        <v>258</v>
      </c>
      <c r="D314" s="54"/>
      <c r="E314" s="12">
        <v>440.9010042714863</v>
      </c>
      <c r="F314" s="10">
        <f t="shared" si="82"/>
        <v>2660.9428015702892</v>
      </c>
      <c r="G314" s="7">
        <f t="shared" si="71"/>
        <v>-5.876628736712846</v>
      </c>
      <c r="H314" s="7">
        <f t="shared" si="67"/>
        <v>7.123261457878755</v>
      </c>
      <c r="I314" s="12">
        <v>699.8180857617294</v>
      </c>
      <c r="J314" s="10">
        <f t="shared" si="83"/>
        <v>4288.596951333928</v>
      </c>
      <c r="K314" s="7">
        <f t="shared" si="72"/>
        <v>22.871994083010122</v>
      </c>
      <c r="L314" s="7">
        <f t="shared" si="68"/>
        <v>3.9796170755915625</v>
      </c>
      <c r="M314" s="3">
        <f t="shared" si="81"/>
        <v>-258.91708149024316</v>
      </c>
      <c r="N314" s="6">
        <f t="shared" si="69"/>
        <v>-1627.6541497636385</v>
      </c>
    </row>
    <row r="315" spans="3:14" ht="12.75">
      <c r="C315" s="11" t="s">
        <v>259</v>
      </c>
      <c r="D315" s="54"/>
      <c r="E315" s="12">
        <v>416.9847095827101</v>
      </c>
      <c r="F315" s="10">
        <f t="shared" si="82"/>
        <v>3077.927511152999</v>
      </c>
      <c r="G315" s="7">
        <f t="shared" si="71"/>
        <v>-5.424413747547206</v>
      </c>
      <c r="H315" s="7">
        <f t="shared" si="67"/>
        <v>7.894238482809072</v>
      </c>
      <c r="I315" s="12">
        <v>650.4237287413148</v>
      </c>
      <c r="J315" s="10">
        <f t="shared" si="83"/>
        <v>4939.020680075242</v>
      </c>
      <c r="K315" s="7">
        <f t="shared" si="72"/>
        <v>-7.0581709769118675</v>
      </c>
      <c r="L315" s="7">
        <f t="shared" si="68"/>
        <v>2.528557583785229</v>
      </c>
      <c r="M315" s="3">
        <f t="shared" si="81"/>
        <v>-233.4390191586047</v>
      </c>
      <c r="N315" s="6">
        <f t="shared" si="69"/>
        <v>-1861.093168922243</v>
      </c>
    </row>
    <row r="316" spans="3:14" ht="12.75">
      <c r="C316" s="11" t="s">
        <v>260</v>
      </c>
      <c r="D316" s="54"/>
      <c r="E316" s="12">
        <v>432.61194146635563</v>
      </c>
      <c r="F316" s="10">
        <f t="shared" si="82"/>
        <v>3510.539452619355</v>
      </c>
      <c r="G316" s="7">
        <f t="shared" si="71"/>
        <v>3.7476750404791233</v>
      </c>
      <c r="H316" s="7">
        <f t="shared" si="67"/>
        <v>5.650906794390153</v>
      </c>
      <c r="I316" s="12">
        <v>574.5186219957461</v>
      </c>
      <c r="J316" s="10">
        <f t="shared" si="83"/>
        <v>5513.539302070988</v>
      </c>
      <c r="K316" s="7">
        <f t="shared" si="72"/>
        <v>-11.670101103546529</v>
      </c>
      <c r="L316" s="7">
        <f t="shared" si="68"/>
        <v>0.16757246940346704</v>
      </c>
      <c r="M316" s="3">
        <f t="shared" si="81"/>
        <v>-141.90668052939048</v>
      </c>
      <c r="N316" s="6">
        <f t="shared" si="69"/>
        <v>-2002.999849451633</v>
      </c>
    </row>
    <row r="317" spans="3:14" ht="12.75">
      <c r="C317" s="11" t="s">
        <v>261</v>
      </c>
      <c r="D317" s="54"/>
      <c r="E317" s="12">
        <v>414.1389212866096</v>
      </c>
      <c r="F317" s="10">
        <f t="shared" si="82"/>
        <v>3924.6783739059647</v>
      </c>
      <c r="G317" s="7">
        <f t="shared" si="71"/>
        <v>-4.270113330004477</v>
      </c>
      <c r="H317" s="7">
        <f t="shared" si="67"/>
        <v>5.533573875960968</v>
      </c>
      <c r="I317" s="12">
        <v>579.0825864866023</v>
      </c>
      <c r="J317" s="10">
        <f t="shared" si="83"/>
        <v>6092.62188855759</v>
      </c>
      <c r="K317" s="7">
        <f t="shared" si="72"/>
        <v>0.7943980083712461</v>
      </c>
      <c r="L317" s="7">
        <f t="shared" si="68"/>
        <v>1.2168128841469468</v>
      </c>
      <c r="M317" s="3">
        <f t="shared" si="81"/>
        <v>-164.94366519999267</v>
      </c>
      <c r="N317" s="6">
        <f t="shared" si="69"/>
        <v>-2167.9435146516253</v>
      </c>
    </row>
    <row r="318" spans="3:14" ht="12.75">
      <c r="C318" s="11" t="s">
        <v>262</v>
      </c>
      <c r="D318" s="54"/>
      <c r="E318" s="12">
        <v>419.8381470387415</v>
      </c>
      <c r="F318" s="10">
        <f t="shared" si="82"/>
        <v>4344.516520944706</v>
      </c>
      <c r="G318" s="7">
        <f t="shared" si="71"/>
        <v>1.3761627944618198</v>
      </c>
      <c r="H318" s="7">
        <f t="shared" si="67"/>
        <v>4.789990862842771</v>
      </c>
      <c r="I318" s="12">
        <v>560.6437387129921</v>
      </c>
      <c r="J318" s="10">
        <f t="shared" si="83"/>
        <v>6653.265627270582</v>
      </c>
      <c r="K318" s="7">
        <f t="shared" si="72"/>
        <v>-3.1841482033645576</v>
      </c>
      <c r="L318" s="7">
        <f t="shared" si="68"/>
        <v>1.0203552325117755</v>
      </c>
      <c r="M318" s="3">
        <f t="shared" si="81"/>
        <v>-140.8055916742506</v>
      </c>
      <c r="N318" s="6">
        <f t="shared" si="69"/>
        <v>-2308.749106325876</v>
      </c>
    </row>
    <row r="319" spans="3:14" ht="12.75">
      <c r="C319" s="11">
        <v>33025</v>
      </c>
      <c r="D319" s="54"/>
      <c r="E319" s="12">
        <v>579.365888322457</v>
      </c>
      <c r="F319" s="10">
        <f>F318+E319</f>
        <v>4923.882409267163</v>
      </c>
      <c r="G319" s="7">
        <f t="shared" si="71"/>
        <v>37.99743839594325</v>
      </c>
      <c r="H319" s="7">
        <f t="shared" si="67"/>
        <v>6.391237073111739</v>
      </c>
      <c r="I319" s="12">
        <v>760.738517207104</v>
      </c>
      <c r="J319" s="10">
        <f>J318+I319</f>
        <v>7414.004144477685</v>
      </c>
      <c r="K319" s="7">
        <f t="shared" si="72"/>
        <v>35.690183386948604</v>
      </c>
      <c r="L319" s="7">
        <f t="shared" si="68"/>
        <v>2.953588220754071</v>
      </c>
      <c r="M319" s="3">
        <f t="shared" si="81"/>
        <v>-181.37262888464704</v>
      </c>
      <c r="N319" s="6">
        <f t="shared" si="69"/>
        <v>-2490.1217352105223</v>
      </c>
    </row>
    <row r="320" spans="3:14" ht="12.75">
      <c r="C320" s="11"/>
      <c r="D320" s="54"/>
      <c r="E320" s="12"/>
      <c r="F320" s="10"/>
      <c r="G320" s="7"/>
      <c r="H320" s="7"/>
      <c r="I320" s="12"/>
      <c r="J320" s="10"/>
      <c r="K320" s="7"/>
      <c r="L320" s="7"/>
      <c r="M320" s="3"/>
      <c r="N320" s="6"/>
    </row>
    <row r="321" spans="3:14" ht="12.75">
      <c r="C321" s="11">
        <v>33055</v>
      </c>
      <c r="D321" s="54"/>
      <c r="E321" s="12">
        <v>343.882246912801</v>
      </c>
      <c r="F321" s="10">
        <f>E321</f>
        <v>343.882246912801</v>
      </c>
      <c r="G321" s="7">
        <f>(E321/E319*100)-100</f>
        <v>-40.64506491597122</v>
      </c>
      <c r="H321" s="7">
        <f t="shared" si="67"/>
        <v>17.694169760848183</v>
      </c>
      <c r="I321" s="12">
        <v>587.324740503149</v>
      </c>
      <c r="J321" s="10">
        <f>I321</f>
        <v>587.324740503149</v>
      </c>
      <c r="K321" s="7">
        <f>(I321/I319*100)-100</f>
        <v>-22.79545110199078</v>
      </c>
      <c r="L321" s="7">
        <f t="shared" si="68"/>
        <v>13.093330741575102</v>
      </c>
      <c r="M321" s="3">
        <f aca="true" t="shared" si="84" ref="M321:M332">E321-I321</f>
        <v>-243.44249359034796</v>
      </c>
      <c r="N321" s="6">
        <f t="shared" si="69"/>
        <v>-243.44249359034796</v>
      </c>
    </row>
    <row r="322" spans="3:14" ht="12.75">
      <c r="C322" s="11">
        <v>33086</v>
      </c>
      <c r="D322" s="54"/>
      <c r="E322" s="12">
        <v>402.160371459377</v>
      </c>
      <c r="F322" s="10">
        <f>F321+E322</f>
        <v>746.042618372178</v>
      </c>
      <c r="G322" s="7">
        <f t="shared" si="71"/>
        <v>16.94711636607218</v>
      </c>
      <c r="H322" s="7">
        <f t="shared" si="67"/>
        <v>18.518208976486036</v>
      </c>
      <c r="I322" s="12">
        <v>579.607717190402</v>
      </c>
      <c r="J322" s="10">
        <f>J321+I322</f>
        <v>1166.932457693551</v>
      </c>
      <c r="K322" s="7">
        <f t="shared" si="72"/>
        <v>-1.3139278461411266</v>
      </c>
      <c r="L322" s="7">
        <f t="shared" si="68"/>
        <v>2.0489465317145203</v>
      </c>
      <c r="M322" s="3">
        <f t="shared" si="84"/>
        <v>-177.447345731025</v>
      </c>
      <c r="N322" s="6">
        <f t="shared" si="69"/>
        <v>-420.88983932137296</v>
      </c>
    </row>
    <row r="323" spans="3:14" ht="12.75">
      <c r="C323" s="11">
        <v>33117</v>
      </c>
      <c r="D323" s="54"/>
      <c r="E323" s="12">
        <v>468.326669613463</v>
      </c>
      <c r="F323" s="10">
        <f>F322+E323</f>
        <v>1214.369287985641</v>
      </c>
      <c r="G323" s="7">
        <f t="shared" si="71"/>
        <v>16.45271460088891</v>
      </c>
      <c r="H323" s="7">
        <f t="shared" si="67"/>
        <v>19.777939824557762</v>
      </c>
      <c r="I323" s="12">
        <v>743.742248469359</v>
      </c>
      <c r="J323" s="10">
        <f>J322+I323</f>
        <v>1910.6747061629098</v>
      </c>
      <c r="K323" s="7">
        <f t="shared" si="72"/>
        <v>28.318210129186127</v>
      </c>
      <c r="L323" s="7">
        <f t="shared" si="68"/>
        <v>6.70969357630031</v>
      </c>
      <c r="M323" s="3">
        <f t="shared" si="84"/>
        <v>-275.41557885589594</v>
      </c>
      <c r="N323" s="6">
        <f t="shared" si="69"/>
        <v>-696.3054181772688</v>
      </c>
    </row>
    <row r="324" spans="3:14" ht="12.75">
      <c r="C324" s="11">
        <v>33147</v>
      </c>
      <c r="D324" s="54"/>
      <c r="E324" s="12">
        <v>396.807913321218</v>
      </c>
      <c r="F324" s="10">
        <f aca="true" t="shared" si="85" ref="F324:F331">F323+E324</f>
        <v>1611.177201306859</v>
      </c>
      <c r="G324" s="7">
        <f t="shared" si="71"/>
        <v>-15.271126103340123</v>
      </c>
      <c r="H324" s="7">
        <f t="shared" si="67"/>
        <v>19.1134341143035</v>
      </c>
      <c r="I324" s="12">
        <v>753.762153641718</v>
      </c>
      <c r="J324" s="10">
        <f aca="true" t="shared" si="86" ref="J324:J331">J323+I324</f>
        <v>2664.4368598046276</v>
      </c>
      <c r="K324" s="7">
        <f t="shared" si="72"/>
        <v>1.347228181938064</v>
      </c>
      <c r="L324" s="7">
        <f t="shared" si="68"/>
        <v>9.605435865189264</v>
      </c>
      <c r="M324" s="3">
        <f t="shared" si="84"/>
        <v>-356.9542403205</v>
      </c>
      <c r="N324" s="6">
        <f t="shared" si="69"/>
        <v>-1053.2596584977687</v>
      </c>
    </row>
    <row r="325" spans="3:14" ht="12.75">
      <c r="C325" s="11">
        <v>33178</v>
      </c>
      <c r="D325" s="54"/>
      <c r="E325" s="12">
        <v>487.704898635352</v>
      </c>
      <c r="F325" s="10">
        <f t="shared" si="85"/>
        <v>2098.882099942211</v>
      </c>
      <c r="G325" s="7">
        <f t="shared" si="71"/>
        <v>22.90704954781293</v>
      </c>
      <c r="H325" s="7">
        <f t="shared" si="67"/>
        <v>19.82567701609912</v>
      </c>
      <c r="I325" s="12">
        <v>899.488695287489</v>
      </c>
      <c r="J325" s="10">
        <f t="shared" si="86"/>
        <v>3563.9255550921166</v>
      </c>
      <c r="K325" s="7">
        <f t="shared" si="72"/>
        <v>19.333226129981384</v>
      </c>
      <c r="L325" s="7">
        <f t="shared" si="68"/>
        <v>18.04094131099083</v>
      </c>
      <c r="M325" s="3">
        <f t="shared" si="84"/>
        <v>-411.783796652137</v>
      </c>
      <c r="N325" s="6">
        <f t="shared" si="69"/>
        <v>-1465.0434551499056</v>
      </c>
    </row>
    <row r="326" spans="3:14" ht="12.75">
      <c r="C326" s="11">
        <v>33208</v>
      </c>
      <c r="D326" s="54"/>
      <c r="E326" s="12">
        <v>564.091941160426</v>
      </c>
      <c r="F326" s="10">
        <f t="shared" si="85"/>
        <v>2662.974041102637</v>
      </c>
      <c r="G326" s="7">
        <f t="shared" si="71"/>
        <v>15.662553880187133</v>
      </c>
      <c r="H326" s="7">
        <f t="shared" si="67"/>
        <v>19.951527234431524</v>
      </c>
      <c r="I326" s="12">
        <v>685.05219272575</v>
      </c>
      <c r="J326" s="10">
        <f t="shared" si="86"/>
        <v>4248.977747817867</v>
      </c>
      <c r="K326" s="7">
        <f t="shared" si="72"/>
        <v>-23.839821854926385</v>
      </c>
      <c r="L326" s="7">
        <f t="shared" si="68"/>
        <v>18.396198455666223</v>
      </c>
      <c r="M326" s="3">
        <f t="shared" si="84"/>
        <v>-120.96025156532403</v>
      </c>
      <c r="N326" s="6">
        <f t="shared" si="69"/>
        <v>-1586.0037067152298</v>
      </c>
    </row>
    <row r="327" spans="3:14" ht="12.75">
      <c r="C327" s="11">
        <v>33239</v>
      </c>
      <c r="D327" s="54"/>
      <c r="E327" s="12">
        <v>509.308363563307</v>
      </c>
      <c r="F327" s="10">
        <f t="shared" si="85"/>
        <v>3172.282404665944</v>
      </c>
      <c r="G327" s="7">
        <f t="shared" si="71"/>
        <v>-9.71181709925169</v>
      </c>
      <c r="H327" s="7">
        <f t="shared" si="67"/>
        <v>19.216482323254013</v>
      </c>
      <c r="I327" s="12">
        <v>686.112015935018</v>
      </c>
      <c r="J327" s="10">
        <f t="shared" si="86"/>
        <v>4935.089763752885</v>
      </c>
      <c r="K327" s="7">
        <f t="shared" si="72"/>
        <v>0.15470692897881122</v>
      </c>
      <c r="L327" s="7">
        <f t="shared" si="68"/>
        <v>15.074692720141769</v>
      </c>
      <c r="M327" s="3">
        <f t="shared" si="84"/>
        <v>-176.803652371711</v>
      </c>
      <c r="N327" s="6">
        <f t="shared" si="69"/>
        <v>-1762.8073590869412</v>
      </c>
    </row>
    <row r="328" spans="3:14" ht="12.75">
      <c r="C328" s="11">
        <v>33270</v>
      </c>
      <c r="D328" s="54"/>
      <c r="E328" s="12">
        <v>457.712946978478</v>
      </c>
      <c r="F328" s="10">
        <f t="shared" si="85"/>
        <v>3629.995351644422</v>
      </c>
      <c r="G328" s="7">
        <f t="shared" si="71"/>
        <v>-10.130486808394167</v>
      </c>
      <c r="H328" s="7">
        <f t="shared" si="67"/>
        <v>17.93634965381679</v>
      </c>
      <c r="I328" s="12">
        <v>679.211135225617</v>
      </c>
      <c r="J328" s="10">
        <f t="shared" si="86"/>
        <v>5614.300898978502</v>
      </c>
      <c r="K328" s="7">
        <f t="shared" si="72"/>
        <v>-1.0057950522840855</v>
      </c>
      <c r="L328" s="7">
        <f t="shared" si="68"/>
        <v>13.672350505180958</v>
      </c>
      <c r="M328" s="3">
        <f t="shared" si="84"/>
        <v>-221.498188247139</v>
      </c>
      <c r="N328" s="6">
        <f t="shared" si="69"/>
        <v>-1984.30554733408</v>
      </c>
    </row>
    <row r="329" spans="3:14" ht="12.75">
      <c r="C329" s="11">
        <v>33298</v>
      </c>
      <c r="D329" s="54"/>
      <c r="E329" s="12">
        <v>524.12489097223</v>
      </c>
      <c r="F329" s="10">
        <f t="shared" si="85"/>
        <v>4154.120242616652</v>
      </c>
      <c r="G329" s="7">
        <f t="shared" si="71"/>
        <v>14.509518341606963</v>
      </c>
      <c r="H329" s="7">
        <f t="shared" si="67"/>
        <v>18.332817468184132</v>
      </c>
      <c r="I329" s="12">
        <v>761.484722864306</v>
      </c>
      <c r="J329" s="10">
        <f t="shared" si="86"/>
        <v>6375.785621842808</v>
      </c>
      <c r="K329" s="7">
        <f t="shared" si="72"/>
        <v>12.113109366406348</v>
      </c>
      <c r="L329" s="7">
        <f t="shared" si="68"/>
        <v>15.63870814248017</v>
      </c>
      <c r="M329" s="3">
        <f t="shared" si="84"/>
        <v>-237.35983189207604</v>
      </c>
      <c r="N329" s="6">
        <f t="shared" si="69"/>
        <v>-2221.665379226156</v>
      </c>
    </row>
    <row r="330" spans="3:14" ht="12.75">
      <c r="C330" s="11">
        <v>33329</v>
      </c>
      <c r="D330" s="54"/>
      <c r="E330" s="12">
        <v>519.479646251685</v>
      </c>
      <c r="F330" s="10">
        <f t="shared" si="85"/>
        <v>4673.599888868337</v>
      </c>
      <c r="G330" s="7">
        <f t="shared" si="71"/>
        <v>-0.8862858453312867</v>
      </c>
      <c r="H330" s="7">
        <f t="shared" si="67"/>
        <v>19.082366594463693</v>
      </c>
      <c r="I330" s="12">
        <v>655.422879279293</v>
      </c>
      <c r="J330" s="10">
        <f t="shared" si="86"/>
        <v>7031.208501122101</v>
      </c>
      <c r="K330" s="7">
        <f t="shared" si="72"/>
        <v>-13.928295657208196</v>
      </c>
      <c r="L330" s="7">
        <f t="shared" si="68"/>
        <v>15.405298896477532</v>
      </c>
      <c r="M330" s="3">
        <f t="shared" si="84"/>
        <v>-135.94323302760802</v>
      </c>
      <c r="N330" s="6">
        <f t="shared" si="69"/>
        <v>-2357.6086122537636</v>
      </c>
    </row>
    <row r="331" spans="3:14" ht="12.75">
      <c r="C331" s="11">
        <v>33359</v>
      </c>
      <c r="D331" s="54"/>
      <c r="E331" s="12">
        <v>554.7728192241</v>
      </c>
      <c r="F331" s="10">
        <f t="shared" si="85"/>
        <v>5228.372708092437</v>
      </c>
      <c r="G331" s="7">
        <f t="shared" si="71"/>
        <v>6.793947217580794</v>
      </c>
      <c r="H331" s="7">
        <f aca="true" t="shared" si="87" ref="H331:H394">(F331/F318*100)-100</f>
        <v>20.344178296634468</v>
      </c>
      <c r="I331" s="12">
        <v>737.520425154973</v>
      </c>
      <c r="J331" s="10">
        <f t="shared" si="86"/>
        <v>7768.728926277074</v>
      </c>
      <c r="K331" s="7">
        <f t="shared" si="72"/>
        <v>12.525889539583204</v>
      </c>
      <c r="L331" s="7">
        <f aca="true" t="shared" si="88" ref="L331:L394">(J331/J318*100)-100</f>
        <v>16.765651057646068</v>
      </c>
      <c r="M331" s="3">
        <f t="shared" si="84"/>
        <v>-182.74760593087308</v>
      </c>
      <c r="N331" s="6">
        <f aca="true" t="shared" si="89" ref="N331:N394">F331-J331</f>
        <v>-2540.3562181846364</v>
      </c>
    </row>
    <row r="332" spans="3:14" ht="12.75">
      <c r="C332" s="11">
        <v>33390</v>
      </c>
      <c r="D332" s="54"/>
      <c r="E332" s="12">
        <v>665.704345012899</v>
      </c>
      <c r="F332" s="10">
        <f>F331+E332</f>
        <v>5894.077053105337</v>
      </c>
      <c r="G332" s="7">
        <f t="shared" si="71"/>
        <v>19.99584729907042</v>
      </c>
      <c r="H332" s="7">
        <f t="shared" si="87"/>
        <v>19.703854868917773</v>
      </c>
      <c r="I332" s="12">
        <v>618.55120268087</v>
      </c>
      <c r="J332" s="10">
        <f>J331+I332</f>
        <v>8387.280128957944</v>
      </c>
      <c r="K332" s="7">
        <f t="shared" si="72"/>
        <v>-16.130973247161847</v>
      </c>
      <c r="L332" s="7">
        <f t="shared" si="88"/>
        <v>13.127534939472653</v>
      </c>
      <c r="M332" s="3">
        <f t="shared" si="84"/>
        <v>47.153142332029006</v>
      </c>
      <c r="N332" s="6">
        <f t="shared" si="89"/>
        <v>-2493.203075852607</v>
      </c>
    </row>
    <row r="333" spans="3:14" ht="12.75">
      <c r="C333" s="11"/>
      <c r="D333" s="54"/>
      <c r="E333" s="12"/>
      <c r="F333" s="10"/>
      <c r="G333" s="7"/>
      <c r="H333" s="7"/>
      <c r="I333" s="12"/>
      <c r="J333" s="10"/>
      <c r="K333" s="7"/>
      <c r="L333" s="7"/>
      <c r="M333" s="3"/>
      <c r="N333" s="6"/>
    </row>
    <row r="334" spans="3:14" ht="12.75">
      <c r="C334" s="11">
        <v>33420</v>
      </c>
      <c r="D334" s="54"/>
      <c r="E334" s="12">
        <v>522.829117117055</v>
      </c>
      <c r="F334" s="10">
        <f>E334</f>
        <v>522.829117117055</v>
      </c>
      <c r="G334" s="7">
        <f>(E334/E332*100)-100</f>
        <v>-21.46226458730348</v>
      </c>
      <c r="H334" s="7">
        <f t="shared" si="87"/>
        <v>52.03725164958283</v>
      </c>
      <c r="I334" s="12">
        <v>851.890428546266</v>
      </c>
      <c r="J334" s="10">
        <f>I334</f>
        <v>851.890428546266</v>
      </c>
      <c r="K334" s="7">
        <f>(I334/I332*100)-100</f>
        <v>37.723510172493036</v>
      </c>
      <c r="L334" s="7">
        <f t="shared" si="88"/>
        <v>45.04589536215843</v>
      </c>
      <c r="M334" s="3">
        <f aca="true" t="shared" si="90" ref="M334:M345">E334-I334</f>
        <v>-329.06131142921095</v>
      </c>
      <c r="N334" s="6">
        <f t="shared" si="89"/>
        <v>-329.06131142921095</v>
      </c>
    </row>
    <row r="335" spans="3:14" ht="12.75">
      <c r="C335" s="11">
        <v>33451</v>
      </c>
      <c r="D335" s="54"/>
      <c r="E335" s="12">
        <v>592.190511613272</v>
      </c>
      <c r="F335" s="10">
        <f>F334+E335</f>
        <v>1115.019628730327</v>
      </c>
      <c r="G335" s="7">
        <f t="shared" si="71"/>
        <v>13.26655157973687</v>
      </c>
      <c r="H335" s="7">
        <f t="shared" si="87"/>
        <v>49.45789975956541</v>
      </c>
      <c r="I335" s="12">
        <v>750.909130891786</v>
      </c>
      <c r="J335" s="10">
        <f>J334+I335</f>
        <v>1602.799559438052</v>
      </c>
      <c r="K335" s="7">
        <f t="shared" si="72"/>
        <v>-11.85378943942385</v>
      </c>
      <c r="L335" s="7">
        <f t="shared" si="88"/>
        <v>37.35152783443826</v>
      </c>
      <c r="M335" s="3">
        <f t="shared" si="90"/>
        <v>-158.7186192785141</v>
      </c>
      <c r="N335" s="6">
        <f t="shared" si="89"/>
        <v>-487.77993070772504</v>
      </c>
    </row>
    <row r="336" spans="3:14" ht="12.75">
      <c r="C336" s="11">
        <v>33482</v>
      </c>
      <c r="D336" s="54"/>
      <c r="E336" s="12">
        <v>547.257333948729</v>
      </c>
      <c r="F336" s="10">
        <f>F335+E336</f>
        <v>1662.276962679056</v>
      </c>
      <c r="G336" s="7">
        <f t="shared" si="71"/>
        <v>-7.587622020848329</v>
      </c>
      <c r="H336" s="7">
        <f t="shared" si="87"/>
        <v>36.88397583212853</v>
      </c>
      <c r="I336" s="12">
        <v>624.843238347785</v>
      </c>
      <c r="J336" s="10">
        <f>J335+I336</f>
        <v>2227.642797785837</v>
      </c>
      <c r="K336" s="7">
        <f t="shared" si="72"/>
        <v>-16.788435159162887</v>
      </c>
      <c r="L336" s="7">
        <f t="shared" si="88"/>
        <v>16.58932787462679</v>
      </c>
      <c r="M336" s="3">
        <f t="shared" si="90"/>
        <v>-77.58590439905606</v>
      </c>
      <c r="N336" s="6">
        <f t="shared" si="89"/>
        <v>-565.3658351067811</v>
      </c>
    </row>
    <row r="337" spans="3:14" ht="12.75">
      <c r="C337" s="11">
        <v>33512</v>
      </c>
      <c r="D337" s="54"/>
      <c r="E337" s="12">
        <v>468.647594321173</v>
      </c>
      <c r="F337" s="10">
        <f aca="true" t="shared" si="91" ref="F337:F344">F336+E337</f>
        <v>2130.924557000229</v>
      </c>
      <c r="G337" s="7">
        <f t="shared" si="71"/>
        <v>-14.364309941787042</v>
      </c>
      <c r="H337" s="7">
        <f t="shared" si="87"/>
        <v>32.2588573914646</v>
      </c>
      <c r="I337" s="12">
        <v>700.177061124037</v>
      </c>
      <c r="J337" s="10">
        <f aca="true" t="shared" si="92" ref="J337:J344">J336+I337</f>
        <v>2927.819858909874</v>
      </c>
      <c r="K337" s="7">
        <f t="shared" si="72"/>
        <v>12.056435623029245</v>
      </c>
      <c r="L337" s="7">
        <f t="shared" si="88"/>
        <v>9.885128188947178</v>
      </c>
      <c r="M337" s="3">
        <f t="shared" si="90"/>
        <v>-231.52946680286396</v>
      </c>
      <c r="N337" s="6">
        <f t="shared" si="89"/>
        <v>-796.8953019096448</v>
      </c>
    </row>
    <row r="338" spans="3:14" ht="12.75">
      <c r="C338" s="11">
        <v>33543</v>
      </c>
      <c r="D338" s="54"/>
      <c r="E338" s="12">
        <v>424.943351738327</v>
      </c>
      <c r="F338" s="10">
        <f t="shared" si="91"/>
        <v>2555.8679087385563</v>
      </c>
      <c r="G338" s="7">
        <f aca="true" t="shared" si="93" ref="G338:G406">(E338/E337*100)-100</f>
        <v>-9.325609074372991</v>
      </c>
      <c r="H338" s="7">
        <f t="shared" si="87"/>
        <v>21.77281938842242</v>
      </c>
      <c r="I338" s="12">
        <v>737.395346574102</v>
      </c>
      <c r="J338" s="10">
        <f t="shared" si="92"/>
        <v>3665.2152054839758</v>
      </c>
      <c r="K338" s="7">
        <f t="shared" si="72"/>
        <v>5.3155533816426725</v>
      </c>
      <c r="L338" s="7">
        <f t="shared" si="88"/>
        <v>2.842080981381258</v>
      </c>
      <c r="M338" s="3">
        <f t="shared" si="90"/>
        <v>-312.45199483577494</v>
      </c>
      <c r="N338" s="6">
        <f t="shared" si="89"/>
        <v>-1109.3472967454195</v>
      </c>
    </row>
    <row r="339" spans="3:14" ht="12.75">
      <c r="C339" s="11">
        <v>33573</v>
      </c>
      <c r="D339" s="54"/>
      <c r="E339" s="12">
        <v>574.759178026255</v>
      </c>
      <c r="F339" s="10">
        <f t="shared" si="91"/>
        <v>3130.6270867648113</v>
      </c>
      <c r="G339" s="7">
        <f t="shared" si="93"/>
        <v>35.2554818601285</v>
      </c>
      <c r="H339" s="7">
        <f t="shared" si="87"/>
        <v>17.561306961465434</v>
      </c>
      <c r="I339" s="12">
        <v>817.356202173664</v>
      </c>
      <c r="J339" s="10">
        <f t="shared" si="92"/>
        <v>4482.57140765764</v>
      </c>
      <c r="K339" s="7">
        <f aca="true" t="shared" si="94" ref="K339:K397">(I339/I338*100)-100</f>
        <v>10.843688663219226</v>
      </c>
      <c r="L339" s="7">
        <f t="shared" si="88"/>
        <v>5.49764375583608</v>
      </c>
      <c r="M339" s="3">
        <f t="shared" si="90"/>
        <v>-242.597024147409</v>
      </c>
      <c r="N339" s="6">
        <f t="shared" si="89"/>
        <v>-1351.9443208928283</v>
      </c>
    </row>
    <row r="340" spans="3:14" ht="12.75">
      <c r="C340" s="11">
        <v>33604</v>
      </c>
      <c r="D340" s="54"/>
      <c r="E340" s="12">
        <v>482.203985212153</v>
      </c>
      <c r="F340" s="10">
        <f t="shared" si="91"/>
        <v>3612.8310719769643</v>
      </c>
      <c r="G340" s="7">
        <f t="shared" si="93"/>
        <v>-16.10329966925279</v>
      </c>
      <c r="H340" s="7">
        <f t="shared" si="87"/>
        <v>13.88743532615635</v>
      </c>
      <c r="I340" s="12">
        <v>845.878535783198</v>
      </c>
      <c r="J340" s="10">
        <f t="shared" si="92"/>
        <v>5328.449943440837</v>
      </c>
      <c r="K340" s="7">
        <f t="shared" si="94"/>
        <v>3.489584288182087</v>
      </c>
      <c r="L340" s="7">
        <f t="shared" si="88"/>
        <v>7.970679329423618</v>
      </c>
      <c r="M340" s="3">
        <f t="shared" si="90"/>
        <v>-363.674550571045</v>
      </c>
      <c r="N340" s="6">
        <f t="shared" si="89"/>
        <v>-1715.618871463873</v>
      </c>
    </row>
    <row r="341" spans="3:14" ht="12.75">
      <c r="C341" s="11">
        <v>33635</v>
      </c>
      <c r="D341" s="54"/>
      <c r="E341" s="12">
        <v>557.304244201399</v>
      </c>
      <c r="F341" s="10">
        <f t="shared" si="91"/>
        <v>4170.135316178364</v>
      </c>
      <c r="G341" s="7">
        <f t="shared" si="93"/>
        <v>15.574375428731585</v>
      </c>
      <c r="H341" s="7">
        <f t="shared" si="87"/>
        <v>14.87990788443443</v>
      </c>
      <c r="I341" s="12">
        <v>790.989540603578</v>
      </c>
      <c r="J341" s="10">
        <f t="shared" si="92"/>
        <v>6119.439484044415</v>
      </c>
      <c r="K341" s="7">
        <f t="shared" si="94"/>
        <v>-6.488992551253034</v>
      </c>
      <c r="L341" s="7">
        <f t="shared" si="88"/>
        <v>8.99735504304411</v>
      </c>
      <c r="M341" s="3">
        <f t="shared" si="90"/>
        <v>-233.685296402179</v>
      </c>
      <c r="N341" s="6">
        <f t="shared" si="89"/>
        <v>-1949.304167866051</v>
      </c>
    </row>
    <row r="342" spans="3:14" ht="12.75">
      <c r="C342" s="11">
        <v>33664</v>
      </c>
      <c r="D342" s="54"/>
      <c r="E342" s="12">
        <v>657.775032180159</v>
      </c>
      <c r="F342" s="10">
        <f t="shared" si="91"/>
        <v>4827.910348358522</v>
      </c>
      <c r="G342" s="7">
        <f t="shared" si="93"/>
        <v>18.027996202098137</v>
      </c>
      <c r="H342" s="7">
        <f t="shared" si="87"/>
        <v>16.219802663137514</v>
      </c>
      <c r="I342" s="12">
        <v>751.309318152355</v>
      </c>
      <c r="J342" s="10">
        <f t="shared" si="92"/>
        <v>6870.748802196769</v>
      </c>
      <c r="K342" s="7">
        <f t="shared" si="94"/>
        <v>-5.01652934891456</v>
      </c>
      <c r="L342" s="7">
        <f t="shared" si="88"/>
        <v>7.763171626383851</v>
      </c>
      <c r="M342" s="3">
        <f t="shared" si="90"/>
        <v>-93.53428597219602</v>
      </c>
      <c r="N342" s="6">
        <f t="shared" si="89"/>
        <v>-2042.838453838247</v>
      </c>
    </row>
    <row r="343" spans="3:14" ht="12.75">
      <c r="C343" s="11">
        <v>33695</v>
      </c>
      <c r="D343" s="54"/>
      <c r="E343" s="12">
        <v>595.418366627752</v>
      </c>
      <c r="F343" s="10">
        <f t="shared" si="91"/>
        <v>5423.3287149862745</v>
      </c>
      <c r="G343" s="7">
        <f t="shared" si="93"/>
        <v>-9.47993804899059</v>
      </c>
      <c r="H343" s="7">
        <f t="shared" si="87"/>
        <v>16.041784576032157</v>
      </c>
      <c r="I343" s="12">
        <v>674.882844015188</v>
      </c>
      <c r="J343" s="10">
        <f t="shared" si="92"/>
        <v>7545.631646211958</v>
      </c>
      <c r="K343" s="7">
        <f t="shared" si="94"/>
        <v>-10.172437941421734</v>
      </c>
      <c r="L343" s="7">
        <f t="shared" si="88"/>
        <v>7.316283466885693</v>
      </c>
      <c r="M343" s="3">
        <f t="shared" si="90"/>
        <v>-79.46447738743598</v>
      </c>
      <c r="N343" s="6">
        <f t="shared" si="89"/>
        <v>-2122.302931225683</v>
      </c>
    </row>
    <row r="344" spans="3:14" ht="12.75">
      <c r="C344" s="11">
        <v>33725</v>
      </c>
      <c r="D344" s="54"/>
      <c r="E344" s="12">
        <v>646.344180678227</v>
      </c>
      <c r="F344" s="10">
        <f t="shared" si="91"/>
        <v>6069.672895664501</v>
      </c>
      <c r="G344" s="7">
        <f t="shared" si="93"/>
        <v>8.552946449888935</v>
      </c>
      <c r="H344" s="7">
        <f t="shared" si="87"/>
        <v>16.09105231289088</v>
      </c>
      <c r="I344" s="12">
        <v>743.258828263856</v>
      </c>
      <c r="J344" s="10">
        <f t="shared" si="92"/>
        <v>8288.890474475813</v>
      </c>
      <c r="K344" s="7">
        <f t="shared" si="94"/>
        <v>10.131533918075021</v>
      </c>
      <c r="L344" s="7">
        <f t="shared" si="88"/>
        <v>6.6955811321892895</v>
      </c>
      <c r="M344" s="3">
        <f t="shared" si="90"/>
        <v>-96.91464758562904</v>
      </c>
      <c r="N344" s="6">
        <f t="shared" si="89"/>
        <v>-2219.217578811312</v>
      </c>
    </row>
    <row r="345" spans="3:14" ht="12.75">
      <c r="C345" s="11">
        <v>33756</v>
      </c>
      <c r="D345" s="54"/>
      <c r="E345" s="12">
        <v>691.767132598939</v>
      </c>
      <c r="F345" s="10">
        <f>F344+E345</f>
        <v>6761.44002826344</v>
      </c>
      <c r="G345" s="7">
        <f t="shared" si="93"/>
        <v>7.027672450465715</v>
      </c>
      <c r="H345" s="7">
        <f t="shared" si="87"/>
        <v>14.715840450391227</v>
      </c>
      <c r="I345" s="12">
        <v>710.760931706384</v>
      </c>
      <c r="J345" s="10">
        <f>J344+I345</f>
        <v>8999.651406182196</v>
      </c>
      <c r="K345" s="7">
        <f t="shared" si="94"/>
        <v>-4.3723525805111905</v>
      </c>
      <c r="L345" s="7">
        <f t="shared" si="88"/>
        <v>7.301190228641332</v>
      </c>
      <c r="M345" s="3">
        <f t="shared" si="90"/>
        <v>-18.993799107444943</v>
      </c>
      <c r="N345" s="6">
        <f t="shared" si="89"/>
        <v>-2238.2113779187566</v>
      </c>
    </row>
    <row r="346" spans="3:14" ht="12.75">
      <c r="C346" s="11"/>
      <c r="D346" s="54"/>
      <c r="E346" s="12"/>
      <c r="F346" s="10"/>
      <c r="G346" s="7"/>
      <c r="H346" s="7"/>
      <c r="I346" s="12"/>
      <c r="J346" s="10"/>
      <c r="K346" s="7"/>
      <c r="L346" s="7"/>
      <c r="M346" s="3"/>
      <c r="N346" s="6"/>
    </row>
    <row r="347" spans="3:14" ht="12.75">
      <c r="C347" s="11">
        <v>33786</v>
      </c>
      <c r="D347" s="54"/>
      <c r="E347" s="12">
        <v>419.643488014883</v>
      </c>
      <c r="F347" s="10">
        <f>E347</f>
        <v>419.643488014883</v>
      </c>
      <c r="G347" s="7">
        <f>(E347/E345*100)-100</f>
        <v>-39.337463686905636</v>
      </c>
      <c r="H347" s="7">
        <f t="shared" si="87"/>
        <v>-19.73601425856893</v>
      </c>
      <c r="I347" s="12">
        <v>740.50516699905</v>
      </c>
      <c r="J347" s="10">
        <f>I347</f>
        <v>740.50516699905</v>
      </c>
      <c r="K347" s="7">
        <f>(I347/I345*100)-100</f>
        <v>4.1848438716596945</v>
      </c>
      <c r="L347" s="7">
        <f t="shared" si="88"/>
        <v>-13.075069024697555</v>
      </c>
      <c r="M347" s="3">
        <f aca="true" t="shared" si="95" ref="M347:M358">E347-I347</f>
        <v>-320.86167898416693</v>
      </c>
      <c r="N347" s="6">
        <f t="shared" si="89"/>
        <v>-320.86167898416693</v>
      </c>
    </row>
    <row r="348" spans="3:14" ht="12.75">
      <c r="C348" s="11">
        <v>33817</v>
      </c>
      <c r="D348" s="54"/>
      <c r="E348" s="12">
        <v>515.506858017685</v>
      </c>
      <c r="F348" s="10">
        <f>F347+E348</f>
        <v>935.150346032568</v>
      </c>
      <c r="G348" s="7">
        <f t="shared" si="93"/>
        <v>22.844002764413702</v>
      </c>
      <c r="H348" s="7">
        <f t="shared" si="87"/>
        <v>-16.131490250317498</v>
      </c>
      <c r="I348" s="12">
        <v>820.046969320065</v>
      </c>
      <c r="J348" s="10">
        <f>J347+I348</f>
        <v>1560.552136319115</v>
      </c>
      <c r="K348" s="7">
        <f t="shared" si="94"/>
        <v>10.74155939294306</v>
      </c>
      <c r="L348" s="7">
        <f t="shared" si="88"/>
        <v>-2.6358519298413654</v>
      </c>
      <c r="M348" s="3">
        <f t="shared" si="95"/>
        <v>-304.54011130238007</v>
      </c>
      <c r="N348" s="6">
        <f t="shared" si="89"/>
        <v>-625.4017902865471</v>
      </c>
    </row>
    <row r="349" spans="3:14" ht="12.75">
      <c r="C349" s="11">
        <v>33848</v>
      </c>
      <c r="D349" s="54"/>
      <c r="E349" s="12">
        <v>536.287981040559</v>
      </c>
      <c r="F349" s="10">
        <f>F348+E349</f>
        <v>1471.4383270731269</v>
      </c>
      <c r="G349" s="7">
        <f t="shared" si="93"/>
        <v>4.031202048947534</v>
      </c>
      <c r="H349" s="7">
        <f t="shared" si="87"/>
        <v>-11.480555881515585</v>
      </c>
      <c r="I349" s="12">
        <v>858.035814034093</v>
      </c>
      <c r="J349" s="10">
        <f>J348+I349</f>
        <v>2418.5879503532083</v>
      </c>
      <c r="K349" s="7">
        <f t="shared" si="94"/>
        <v>4.632520591537116</v>
      </c>
      <c r="L349" s="7">
        <f t="shared" si="88"/>
        <v>8.571623455841348</v>
      </c>
      <c r="M349" s="3">
        <f t="shared" si="95"/>
        <v>-321.7478329935341</v>
      </c>
      <c r="N349" s="6">
        <f t="shared" si="89"/>
        <v>-947.1496232800814</v>
      </c>
    </row>
    <row r="350" spans="3:14" ht="12.75">
      <c r="C350" s="11">
        <v>33878</v>
      </c>
      <c r="D350" s="54"/>
      <c r="E350" s="12">
        <v>552.446350490806</v>
      </c>
      <c r="F350" s="10">
        <f aca="true" t="shared" si="96" ref="F350:F357">F349+E350</f>
        <v>2023.8846775639329</v>
      </c>
      <c r="G350" s="7">
        <f t="shared" si="93"/>
        <v>3.0130023460333604</v>
      </c>
      <c r="H350" s="7">
        <f t="shared" si="87"/>
        <v>-5.023166075244802</v>
      </c>
      <c r="I350" s="12">
        <v>910.173824346223</v>
      </c>
      <c r="J350" s="10">
        <f aca="true" t="shared" si="97" ref="J350:J357">J349+I350</f>
        <v>3328.761774699431</v>
      </c>
      <c r="K350" s="7">
        <f t="shared" si="94"/>
        <v>6.076437540176883</v>
      </c>
      <c r="L350" s="7">
        <f t="shared" si="88"/>
        <v>13.694213958192123</v>
      </c>
      <c r="M350" s="3">
        <f t="shared" si="95"/>
        <v>-357.727473855417</v>
      </c>
      <c r="N350" s="6">
        <f t="shared" si="89"/>
        <v>-1304.8770971354982</v>
      </c>
    </row>
    <row r="351" spans="3:14" ht="12.75">
      <c r="C351" s="11">
        <v>33909</v>
      </c>
      <c r="D351" s="54"/>
      <c r="E351" s="12">
        <v>544.524989864461</v>
      </c>
      <c r="F351" s="10">
        <f t="shared" si="96"/>
        <v>2568.4096674283937</v>
      </c>
      <c r="G351" s="7">
        <f t="shared" si="93"/>
        <v>-1.4338696634175534</v>
      </c>
      <c r="H351" s="7">
        <f t="shared" si="87"/>
        <v>0.49070449403731686</v>
      </c>
      <c r="I351" s="12">
        <v>917.403026454342</v>
      </c>
      <c r="J351" s="10">
        <f t="shared" si="97"/>
        <v>4246.164801153773</v>
      </c>
      <c r="K351" s="7">
        <f t="shared" si="94"/>
        <v>0.7942660967328834</v>
      </c>
      <c r="L351" s="7">
        <f t="shared" si="88"/>
        <v>15.850354292991241</v>
      </c>
      <c r="M351" s="3">
        <f t="shared" si="95"/>
        <v>-372.87803658988105</v>
      </c>
      <c r="N351" s="6">
        <f t="shared" si="89"/>
        <v>-1677.755133725379</v>
      </c>
    </row>
    <row r="352" spans="3:14" ht="12.75">
      <c r="C352" s="11">
        <v>33939</v>
      </c>
      <c r="D352" s="54"/>
      <c r="E352" s="12">
        <v>662.201934803736</v>
      </c>
      <c r="F352" s="10">
        <f t="shared" si="96"/>
        <v>3230.61160223213</v>
      </c>
      <c r="G352" s="7">
        <f t="shared" si="93"/>
        <v>21.610935609872797</v>
      </c>
      <c r="H352" s="7">
        <f t="shared" si="87"/>
        <v>3.193753605787734</v>
      </c>
      <c r="I352" s="12">
        <v>883.672172511243</v>
      </c>
      <c r="J352" s="10">
        <f t="shared" si="97"/>
        <v>5129.836973665016</v>
      </c>
      <c r="K352" s="7">
        <f t="shared" si="94"/>
        <v>-3.676775961102379</v>
      </c>
      <c r="L352" s="7">
        <f t="shared" si="88"/>
        <v>14.439604127703205</v>
      </c>
      <c r="M352" s="3">
        <f t="shared" si="95"/>
        <v>-221.47023770750707</v>
      </c>
      <c r="N352" s="6">
        <f t="shared" si="89"/>
        <v>-1899.2253714328858</v>
      </c>
    </row>
    <row r="353" spans="3:14" ht="12.75">
      <c r="C353" s="11">
        <v>33970</v>
      </c>
      <c r="D353" s="54"/>
      <c r="E353" s="12">
        <v>518.349405125036</v>
      </c>
      <c r="F353" s="10">
        <f t="shared" si="96"/>
        <v>3748.9610073571657</v>
      </c>
      <c r="G353" s="7">
        <f t="shared" si="93"/>
        <v>-21.723362937822756</v>
      </c>
      <c r="H353" s="7">
        <f t="shared" si="87"/>
        <v>3.767957390427057</v>
      </c>
      <c r="I353" s="12">
        <v>911.398787525674</v>
      </c>
      <c r="J353" s="10">
        <f t="shared" si="97"/>
        <v>6041.23576119069</v>
      </c>
      <c r="K353" s="7">
        <f t="shared" si="94"/>
        <v>3.137658497906145</v>
      </c>
      <c r="L353" s="7">
        <f t="shared" si="88"/>
        <v>13.376982524294363</v>
      </c>
      <c r="M353" s="3">
        <f t="shared" si="95"/>
        <v>-393.049382400638</v>
      </c>
      <c r="N353" s="6">
        <f t="shared" si="89"/>
        <v>-2292.2747538335243</v>
      </c>
    </row>
    <row r="354" spans="3:14" ht="12.75">
      <c r="C354" s="11">
        <v>34001</v>
      </c>
      <c r="D354" s="54"/>
      <c r="E354" s="12">
        <v>512.617598538</v>
      </c>
      <c r="F354" s="10">
        <f t="shared" si="96"/>
        <v>4261.578605895165</v>
      </c>
      <c r="G354" s="7">
        <f t="shared" si="93"/>
        <v>-1.105780489060919</v>
      </c>
      <c r="H354" s="7">
        <f t="shared" si="87"/>
        <v>2.1928134888582633</v>
      </c>
      <c r="I354" s="12">
        <v>800.897675301991</v>
      </c>
      <c r="J354" s="10">
        <f t="shared" si="97"/>
        <v>6842.133436492681</v>
      </c>
      <c r="K354" s="7">
        <f t="shared" si="94"/>
        <v>-12.124342684685686</v>
      </c>
      <c r="L354" s="7">
        <f t="shared" si="88"/>
        <v>11.809806344724706</v>
      </c>
      <c r="M354" s="3">
        <f t="shared" si="95"/>
        <v>-288.2800767639909</v>
      </c>
      <c r="N354" s="6">
        <f t="shared" si="89"/>
        <v>-2580.5548305975153</v>
      </c>
    </row>
    <row r="355" spans="3:14" ht="12.75">
      <c r="C355" s="11">
        <v>34029</v>
      </c>
      <c r="D355" s="54"/>
      <c r="E355" s="12">
        <v>519.828975187316</v>
      </c>
      <c r="F355" s="10">
        <f t="shared" si="96"/>
        <v>4781.407581082482</v>
      </c>
      <c r="G355" s="7">
        <f t="shared" si="93"/>
        <v>1.4067750833922048</v>
      </c>
      <c r="H355" s="7">
        <f t="shared" si="87"/>
        <v>-0.9632069346907315</v>
      </c>
      <c r="I355" s="12">
        <v>777.723308432635</v>
      </c>
      <c r="J355" s="10">
        <f t="shared" si="97"/>
        <v>7619.856744925316</v>
      </c>
      <c r="K355" s="7">
        <f t="shared" si="94"/>
        <v>-2.89354902430172</v>
      </c>
      <c r="L355" s="7">
        <f t="shared" si="88"/>
        <v>10.902857378354966</v>
      </c>
      <c r="M355" s="3">
        <f t="shared" si="95"/>
        <v>-257.894333245319</v>
      </c>
      <c r="N355" s="6">
        <f t="shared" si="89"/>
        <v>-2838.4491638428344</v>
      </c>
    </row>
    <row r="356" spans="3:14" ht="12.75">
      <c r="C356" s="11">
        <v>34060</v>
      </c>
      <c r="D356" s="54"/>
      <c r="E356" s="12">
        <v>652.12781494263</v>
      </c>
      <c r="F356" s="10">
        <f t="shared" si="96"/>
        <v>5433.535396025111</v>
      </c>
      <c r="G356" s="7">
        <f t="shared" si="93"/>
        <v>25.45045506700376</v>
      </c>
      <c r="H356" s="7">
        <f t="shared" si="87"/>
        <v>0.18819956479188704</v>
      </c>
      <c r="I356" s="12">
        <v>779.437646222012</v>
      </c>
      <c r="J356" s="10">
        <f t="shared" si="97"/>
        <v>8399.294391147328</v>
      </c>
      <c r="K356" s="7">
        <f t="shared" si="94"/>
        <v>0.22043029581200813</v>
      </c>
      <c r="L356" s="7">
        <f t="shared" si="88"/>
        <v>11.313337106296785</v>
      </c>
      <c r="M356" s="3">
        <f t="shared" si="95"/>
        <v>-127.30983127938191</v>
      </c>
      <c r="N356" s="6">
        <f t="shared" si="89"/>
        <v>-2965.758995122217</v>
      </c>
    </row>
    <row r="357" spans="3:14" ht="12.75">
      <c r="C357" s="11">
        <v>34090</v>
      </c>
      <c r="D357" s="54"/>
      <c r="E357" s="12">
        <v>682.154014237405</v>
      </c>
      <c r="F357" s="10">
        <f t="shared" si="96"/>
        <v>6115.6894102625165</v>
      </c>
      <c r="G357" s="7">
        <f t="shared" si="93"/>
        <v>4.604342677426885</v>
      </c>
      <c r="H357" s="7">
        <f t="shared" si="87"/>
        <v>0.758138294913465</v>
      </c>
      <c r="I357" s="12">
        <v>878.881457118436</v>
      </c>
      <c r="J357" s="10">
        <f t="shared" si="97"/>
        <v>9278.175848265764</v>
      </c>
      <c r="K357" s="7">
        <f t="shared" si="94"/>
        <v>12.758404906208341</v>
      </c>
      <c r="L357" s="7">
        <f t="shared" si="88"/>
        <v>11.935075953003377</v>
      </c>
      <c r="M357" s="3">
        <f t="shared" si="95"/>
        <v>-196.72744288103092</v>
      </c>
      <c r="N357" s="6">
        <f t="shared" si="89"/>
        <v>-3162.4864380032477</v>
      </c>
    </row>
    <row r="358" spans="3:14" ht="12.75">
      <c r="C358" s="11">
        <v>34121</v>
      </c>
      <c r="D358" s="54"/>
      <c r="E358" s="12">
        <v>665.847506181192</v>
      </c>
      <c r="F358" s="10">
        <f>F357+E358</f>
        <v>6781.536916443709</v>
      </c>
      <c r="G358" s="7">
        <f t="shared" si="93"/>
        <v>-2.3904437584292992</v>
      </c>
      <c r="H358" s="7">
        <f t="shared" si="87"/>
        <v>0.2972279292023927</v>
      </c>
      <c r="I358" s="12">
        <v>770.611341413773</v>
      </c>
      <c r="J358" s="10">
        <f>J357+I358</f>
        <v>10048.787189679537</v>
      </c>
      <c r="K358" s="7">
        <f t="shared" si="94"/>
        <v>-12.319080670975268</v>
      </c>
      <c r="L358" s="7">
        <f t="shared" si="88"/>
        <v>11.657515787518719</v>
      </c>
      <c r="M358" s="3">
        <f t="shared" si="95"/>
        <v>-104.76383523258096</v>
      </c>
      <c r="N358" s="6">
        <f t="shared" si="89"/>
        <v>-3267.250273235828</v>
      </c>
    </row>
    <row r="359" spans="3:14" ht="12.75">
      <c r="C359" s="11"/>
      <c r="D359" s="54"/>
      <c r="E359" s="12"/>
      <c r="F359" s="10"/>
      <c r="G359" s="7"/>
      <c r="H359" s="7"/>
      <c r="I359" s="12"/>
      <c r="J359" s="10"/>
      <c r="K359" s="7"/>
      <c r="L359" s="7"/>
      <c r="M359" s="3"/>
      <c r="N359" s="6"/>
    </row>
    <row r="360" spans="3:14" ht="12.75">
      <c r="C360" s="11">
        <v>34151</v>
      </c>
      <c r="D360" s="54"/>
      <c r="E360" s="12">
        <v>398.578254826967</v>
      </c>
      <c r="F360" s="10">
        <f>E360</f>
        <v>398.578254826967</v>
      </c>
      <c r="G360" s="7">
        <f>(E360/E358*100)-100</f>
        <v>-40.13970899839866</v>
      </c>
      <c r="H360" s="7">
        <f t="shared" si="87"/>
        <v>-5.019792702506791</v>
      </c>
      <c r="I360" s="12">
        <v>880.535987669505</v>
      </c>
      <c r="J360" s="10">
        <f>I360</f>
        <v>880.535987669505</v>
      </c>
      <c r="K360" s="7">
        <f>(I360/I358*100)-100</f>
        <v>14.264602705439415</v>
      </c>
      <c r="L360" s="7">
        <f t="shared" si="88"/>
        <v>18.910174690331985</v>
      </c>
      <c r="M360" s="3">
        <f aca="true" t="shared" si="98" ref="M360:M371">E360-I360</f>
        <v>-481.95773284253795</v>
      </c>
      <c r="N360" s="6">
        <f t="shared" si="89"/>
        <v>-481.95773284253795</v>
      </c>
    </row>
    <row r="361" spans="3:14" ht="12.75">
      <c r="C361" s="11">
        <v>34182</v>
      </c>
      <c r="D361" s="54"/>
      <c r="E361" s="12">
        <v>466.521887114487</v>
      </c>
      <c r="F361" s="10">
        <f>F360+E361</f>
        <v>865.100141941454</v>
      </c>
      <c r="G361" s="7">
        <f t="shared" si="93"/>
        <v>17.04649751076262</v>
      </c>
      <c r="H361" s="7">
        <f t="shared" si="87"/>
        <v>-7.490795933328386</v>
      </c>
      <c r="I361" s="12">
        <v>706.306523812412</v>
      </c>
      <c r="J361" s="10">
        <f>J360+I361</f>
        <v>1586.842511481917</v>
      </c>
      <c r="K361" s="7">
        <f t="shared" si="94"/>
        <v>-19.786751058093856</v>
      </c>
      <c r="L361" s="7">
        <f t="shared" si="88"/>
        <v>1.684684192917345</v>
      </c>
      <c r="M361" s="3">
        <f t="shared" si="98"/>
        <v>-239.784636697925</v>
      </c>
      <c r="N361" s="6">
        <f t="shared" si="89"/>
        <v>-721.742369540463</v>
      </c>
    </row>
    <row r="362" spans="3:14" ht="12.75">
      <c r="C362" s="11">
        <v>34213</v>
      </c>
      <c r="D362" s="54"/>
      <c r="E362" s="12">
        <v>466.840126420417</v>
      </c>
      <c r="F362" s="10">
        <f>F361+E362</f>
        <v>1331.940268361871</v>
      </c>
      <c r="G362" s="7">
        <f t="shared" si="93"/>
        <v>0.0682153002291841</v>
      </c>
      <c r="H362" s="7">
        <f t="shared" si="87"/>
        <v>-9.480387736585243</v>
      </c>
      <c r="I362" s="12">
        <v>728.06828628704</v>
      </c>
      <c r="J362" s="10">
        <f>J361+I362</f>
        <v>2314.910797768957</v>
      </c>
      <c r="K362" s="7">
        <f t="shared" si="94"/>
        <v>3.0810649117560445</v>
      </c>
      <c r="L362" s="7">
        <f t="shared" si="88"/>
        <v>-4.286681101223152</v>
      </c>
      <c r="M362" s="3">
        <f t="shared" si="98"/>
        <v>-261.228159866623</v>
      </c>
      <c r="N362" s="6">
        <f t="shared" si="89"/>
        <v>-982.9705294070859</v>
      </c>
    </row>
    <row r="363" spans="3:14" ht="12.75">
      <c r="C363" s="11">
        <v>34243</v>
      </c>
      <c r="D363" s="54"/>
      <c r="E363" s="12">
        <v>529.097761278681</v>
      </c>
      <c r="F363" s="10">
        <f aca="true" t="shared" si="99" ref="F363:F370">F362+E363</f>
        <v>1861.038029640552</v>
      </c>
      <c r="G363" s="7">
        <f t="shared" si="93"/>
        <v>13.335964784269066</v>
      </c>
      <c r="H363" s="7">
        <f t="shared" si="87"/>
        <v>-8.046241454794384</v>
      </c>
      <c r="I363" s="12">
        <v>701.146650106126</v>
      </c>
      <c r="J363" s="10">
        <f aca="true" t="shared" si="100" ref="J363:J370">J362+I363</f>
        <v>3016.0574478750827</v>
      </c>
      <c r="K363" s="7">
        <f t="shared" si="94"/>
        <v>-3.697680106107555</v>
      </c>
      <c r="L363" s="7">
        <f t="shared" si="88"/>
        <v>-9.394013389635973</v>
      </c>
      <c r="M363" s="3">
        <f t="shared" si="98"/>
        <v>-172.048888827445</v>
      </c>
      <c r="N363" s="6">
        <f t="shared" si="89"/>
        <v>-1155.0194182345308</v>
      </c>
    </row>
    <row r="364" spans="3:14" ht="12.75">
      <c r="C364" s="11">
        <v>34274</v>
      </c>
      <c r="D364" s="54"/>
      <c r="E364" s="12">
        <v>574.543728901352</v>
      </c>
      <c r="F364" s="10">
        <f t="shared" si="99"/>
        <v>2435.581758541904</v>
      </c>
      <c r="G364" s="7">
        <f t="shared" si="93"/>
        <v>8.58933281305913</v>
      </c>
      <c r="H364" s="7">
        <f t="shared" si="87"/>
        <v>-5.171601344246724</v>
      </c>
      <c r="I364" s="12">
        <v>714.88649378976</v>
      </c>
      <c r="J364" s="10">
        <f t="shared" si="100"/>
        <v>3730.943941664843</v>
      </c>
      <c r="K364" s="7">
        <f t="shared" si="94"/>
        <v>1.9596248062447899</v>
      </c>
      <c r="L364" s="7">
        <f t="shared" si="88"/>
        <v>-12.133793284446554</v>
      </c>
      <c r="M364" s="3">
        <f t="shared" si="98"/>
        <v>-140.34276488840806</v>
      </c>
      <c r="N364" s="6">
        <f t="shared" si="89"/>
        <v>-1295.3621831229389</v>
      </c>
    </row>
    <row r="365" spans="3:14" ht="12.75">
      <c r="C365" s="11">
        <v>34304</v>
      </c>
      <c r="D365" s="54"/>
      <c r="E365" s="12">
        <v>754.005245064818</v>
      </c>
      <c r="F365" s="10">
        <f t="shared" si="99"/>
        <v>3189.587003606722</v>
      </c>
      <c r="G365" s="7">
        <f t="shared" si="93"/>
        <v>31.235484287094067</v>
      </c>
      <c r="H365" s="7">
        <f t="shared" si="87"/>
        <v>-1.2698709618037185</v>
      </c>
      <c r="I365" s="12">
        <v>666.81302011416</v>
      </c>
      <c r="J365" s="10">
        <f t="shared" si="100"/>
        <v>4397.756961779003</v>
      </c>
      <c r="K365" s="7">
        <f t="shared" si="94"/>
        <v>-6.724630286516202</v>
      </c>
      <c r="L365" s="7">
        <f t="shared" si="88"/>
        <v>-14.271019052735653</v>
      </c>
      <c r="M365" s="3">
        <f t="shared" si="98"/>
        <v>87.19222495065799</v>
      </c>
      <c r="N365" s="6">
        <f t="shared" si="89"/>
        <v>-1208.169958172281</v>
      </c>
    </row>
    <row r="366" spans="3:14" ht="12.75">
      <c r="C366" s="11">
        <v>34335</v>
      </c>
      <c r="D366" s="54"/>
      <c r="E366" s="12">
        <v>548.685953319343</v>
      </c>
      <c r="F366" s="10">
        <f t="shared" si="99"/>
        <v>3738.272956926065</v>
      </c>
      <c r="G366" s="7">
        <f t="shared" si="93"/>
        <v>-27.23048587385155</v>
      </c>
      <c r="H366" s="7">
        <f t="shared" si="87"/>
        <v>-0.2850936675555147</v>
      </c>
      <c r="I366" s="12">
        <v>767.420668688937</v>
      </c>
      <c r="J366" s="10">
        <f t="shared" si="100"/>
        <v>5165.177630467941</v>
      </c>
      <c r="K366" s="7">
        <f t="shared" si="94"/>
        <v>15.087835051204095</v>
      </c>
      <c r="L366" s="7">
        <f t="shared" si="88"/>
        <v>-14.501306774858989</v>
      </c>
      <c r="M366" s="3">
        <f t="shared" si="98"/>
        <v>-218.73471536959403</v>
      </c>
      <c r="N366" s="6">
        <f t="shared" si="89"/>
        <v>-1426.9046735418756</v>
      </c>
    </row>
    <row r="367" spans="3:14" ht="12.75">
      <c r="C367" s="11">
        <v>34366</v>
      </c>
      <c r="D367" s="54"/>
      <c r="E367" s="12">
        <v>526.68412214874</v>
      </c>
      <c r="F367" s="10">
        <f t="shared" si="99"/>
        <v>4264.957079074805</v>
      </c>
      <c r="G367" s="7">
        <f t="shared" si="93"/>
        <v>-4.009913327924693</v>
      </c>
      <c r="H367" s="7">
        <f t="shared" si="87"/>
        <v>0.07927750470133788</v>
      </c>
      <c r="I367" s="12">
        <v>691.550937460782</v>
      </c>
      <c r="J367" s="10">
        <f t="shared" si="100"/>
        <v>5856.728567928722</v>
      </c>
      <c r="K367" s="7">
        <f t="shared" si="94"/>
        <v>-9.886328883710021</v>
      </c>
      <c r="L367" s="7">
        <f t="shared" si="88"/>
        <v>-14.402011853616855</v>
      </c>
      <c r="M367" s="3">
        <f t="shared" si="98"/>
        <v>-164.86681531204204</v>
      </c>
      <c r="N367" s="6">
        <f t="shared" si="89"/>
        <v>-1591.7714888539176</v>
      </c>
    </row>
    <row r="368" spans="3:14" ht="12.75">
      <c r="C368" s="11">
        <v>34394</v>
      </c>
      <c r="D368" s="54"/>
      <c r="E368" s="12">
        <v>530.040552632484</v>
      </c>
      <c r="F368" s="10">
        <f t="shared" si="99"/>
        <v>4794.997631707289</v>
      </c>
      <c r="G368" s="7">
        <f t="shared" si="93"/>
        <v>0.6372758058569445</v>
      </c>
      <c r="H368" s="7">
        <f t="shared" si="87"/>
        <v>0.2842269853458248</v>
      </c>
      <c r="I368" s="12">
        <v>683.373226394952</v>
      </c>
      <c r="J368" s="10">
        <f t="shared" si="100"/>
        <v>6540.101794323675</v>
      </c>
      <c r="K368" s="7">
        <f t="shared" si="94"/>
        <v>-1.1825175302135733</v>
      </c>
      <c r="L368" s="7">
        <f t="shared" si="88"/>
        <v>-14.170278874609266</v>
      </c>
      <c r="M368" s="3">
        <f t="shared" si="98"/>
        <v>-153.33267376246795</v>
      </c>
      <c r="N368" s="6">
        <f t="shared" si="89"/>
        <v>-1745.104162616386</v>
      </c>
    </row>
    <row r="369" spans="3:14" ht="12.75">
      <c r="C369" s="11">
        <v>34425</v>
      </c>
      <c r="D369" s="54"/>
      <c r="E369" s="12">
        <v>560.835320870972</v>
      </c>
      <c r="F369" s="10">
        <f t="shared" si="99"/>
        <v>5355.832952578261</v>
      </c>
      <c r="G369" s="7">
        <f t="shared" si="93"/>
        <v>5.809889089720329</v>
      </c>
      <c r="H369" s="7">
        <f t="shared" si="87"/>
        <v>-1.4300531382144612</v>
      </c>
      <c r="I369" s="12">
        <v>730.469780612911</v>
      </c>
      <c r="J369" s="10">
        <f t="shared" si="100"/>
        <v>7270.571574936585</v>
      </c>
      <c r="K369" s="7">
        <f t="shared" si="94"/>
        <v>6.891776323519565</v>
      </c>
      <c r="L369" s="7">
        <f t="shared" si="88"/>
        <v>-13.438305215261792</v>
      </c>
      <c r="M369" s="3">
        <f t="shared" si="98"/>
        <v>-169.63445974193894</v>
      </c>
      <c r="N369" s="6">
        <f t="shared" si="89"/>
        <v>-1914.7386223583244</v>
      </c>
    </row>
    <row r="370" spans="3:14" ht="12.75">
      <c r="C370" s="11">
        <v>34455</v>
      </c>
      <c r="D370" s="54"/>
      <c r="E370" s="12">
        <v>603.494187180756</v>
      </c>
      <c r="F370" s="10">
        <f t="shared" si="99"/>
        <v>5959.327139759017</v>
      </c>
      <c r="G370" s="7">
        <f t="shared" si="93"/>
        <v>7.606308790169464</v>
      </c>
      <c r="H370" s="7">
        <f t="shared" si="87"/>
        <v>-2.556739886775702</v>
      </c>
      <c r="I370" s="12">
        <v>695.506957956355</v>
      </c>
      <c r="J370" s="10">
        <f t="shared" si="100"/>
        <v>7966.0785328929405</v>
      </c>
      <c r="K370" s="7">
        <f t="shared" si="94"/>
        <v>-4.786347578570599</v>
      </c>
      <c r="L370" s="7">
        <f t="shared" si="88"/>
        <v>-14.141759509958803</v>
      </c>
      <c r="M370" s="3">
        <f t="shared" si="98"/>
        <v>-92.01277077559905</v>
      </c>
      <c r="N370" s="6">
        <f t="shared" si="89"/>
        <v>-2006.7513931339236</v>
      </c>
    </row>
    <row r="371" spans="3:14" ht="12.75">
      <c r="C371" s="11">
        <v>34486</v>
      </c>
      <c r="D371" s="54"/>
      <c r="E371" s="12">
        <v>724.267933661314</v>
      </c>
      <c r="F371" s="10">
        <f>F370+E371</f>
        <v>6683.595073420331</v>
      </c>
      <c r="G371" s="7">
        <f t="shared" si="93"/>
        <v>20.01241255442025</v>
      </c>
      <c r="H371" s="7">
        <f t="shared" si="87"/>
        <v>-1.4442425696436345</v>
      </c>
      <c r="I371" s="12">
        <v>724.857887092706</v>
      </c>
      <c r="J371" s="10">
        <f>J370+I371</f>
        <v>8690.936419985646</v>
      </c>
      <c r="K371" s="7">
        <f t="shared" si="94"/>
        <v>4.220076995720419</v>
      </c>
      <c r="L371" s="7">
        <f t="shared" si="88"/>
        <v>-13.512583599028261</v>
      </c>
      <c r="M371" s="3">
        <f t="shared" si="98"/>
        <v>-0.5899534313920185</v>
      </c>
      <c r="N371" s="6">
        <f t="shared" si="89"/>
        <v>-2007.3413465653157</v>
      </c>
    </row>
    <row r="372" spans="3:14" ht="12.75">
      <c r="C372" s="11"/>
      <c r="D372" s="54"/>
      <c r="E372" s="12"/>
      <c r="F372" s="10"/>
      <c r="G372" s="7"/>
      <c r="H372" s="7"/>
      <c r="I372" s="12"/>
      <c r="J372" s="10"/>
      <c r="K372" s="7"/>
      <c r="L372" s="7"/>
      <c r="M372" s="3"/>
      <c r="N372" s="6"/>
    </row>
    <row r="373" spans="3:14" ht="12.75">
      <c r="C373" s="11">
        <v>34516</v>
      </c>
      <c r="D373" s="54"/>
      <c r="E373" s="12">
        <v>552.486367399726</v>
      </c>
      <c r="F373" s="10">
        <f>E373</f>
        <v>552.486367399726</v>
      </c>
      <c r="G373" s="7">
        <f>(E373/E371*100)-100</f>
        <v>-23.717958269006772</v>
      </c>
      <c r="H373" s="7">
        <f t="shared" si="87"/>
        <v>38.61427729909008</v>
      </c>
      <c r="I373" s="12">
        <v>746.829434044157</v>
      </c>
      <c r="J373" s="10">
        <f>I373</f>
        <v>746.829434044157</v>
      </c>
      <c r="K373" s="7">
        <f>(I373/I371*100)-100</f>
        <v>3.0311523600267947</v>
      </c>
      <c r="L373" s="7">
        <f t="shared" si="88"/>
        <v>-15.184677911828018</v>
      </c>
      <c r="M373" s="3">
        <f aca="true" t="shared" si="101" ref="M373:M384">E373-I373</f>
        <v>-194.34306664443102</v>
      </c>
      <c r="N373" s="6">
        <f t="shared" si="89"/>
        <v>-194.34306664443102</v>
      </c>
    </row>
    <row r="374" spans="3:14" ht="12.75">
      <c r="C374" s="11">
        <v>34547</v>
      </c>
      <c r="D374" s="54"/>
      <c r="E374" s="12">
        <v>558.998736647418</v>
      </c>
      <c r="F374" s="10">
        <f>F373+E374</f>
        <v>1111.485104047144</v>
      </c>
      <c r="G374" s="7">
        <f t="shared" si="93"/>
        <v>1.1787384507499183</v>
      </c>
      <c r="H374" s="7">
        <f t="shared" si="87"/>
        <v>28.480513429665365</v>
      </c>
      <c r="I374" s="12">
        <v>832.311165819604</v>
      </c>
      <c r="J374" s="10">
        <f>J373+I374</f>
        <v>1579.140599863761</v>
      </c>
      <c r="K374" s="7">
        <f t="shared" si="94"/>
        <v>11.445951093886947</v>
      </c>
      <c r="L374" s="7">
        <f t="shared" si="88"/>
        <v>-0.485360806912297</v>
      </c>
      <c r="M374" s="3">
        <f t="shared" si="101"/>
        <v>-273.31242917218594</v>
      </c>
      <c r="N374" s="6">
        <f t="shared" si="89"/>
        <v>-467.6554958166171</v>
      </c>
    </row>
    <row r="375" spans="3:14" ht="12.75">
      <c r="C375" s="11">
        <v>34578</v>
      </c>
      <c r="D375" s="54"/>
      <c r="E375" s="12">
        <v>589.306924804941</v>
      </c>
      <c r="F375" s="10">
        <f>F374+E375</f>
        <v>1700.792028852085</v>
      </c>
      <c r="G375" s="7">
        <f t="shared" si="93"/>
        <v>5.421870600154776</v>
      </c>
      <c r="H375" s="7">
        <f t="shared" si="87"/>
        <v>27.692815455144853</v>
      </c>
      <c r="I375" s="12">
        <v>800.436091043503</v>
      </c>
      <c r="J375" s="10">
        <f>J374+I375</f>
        <v>2379.576690907264</v>
      </c>
      <c r="K375" s="7">
        <f t="shared" si="94"/>
        <v>-3.829706495011692</v>
      </c>
      <c r="L375" s="7">
        <f t="shared" si="88"/>
        <v>2.793450754155643</v>
      </c>
      <c r="M375" s="3">
        <f t="shared" si="101"/>
        <v>-211.129166238562</v>
      </c>
      <c r="N375" s="6">
        <f t="shared" si="89"/>
        <v>-678.7846620551791</v>
      </c>
    </row>
    <row r="376" spans="3:14" ht="12.75">
      <c r="C376" s="11">
        <v>34608</v>
      </c>
      <c r="D376" s="54"/>
      <c r="E376" s="12">
        <v>580.230323203212</v>
      </c>
      <c r="F376" s="10">
        <f aca="true" t="shared" si="102" ref="F376:F383">F375+E376</f>
        <v>2281.0223520552972</v>
      </c>
      <c r="G376" s="7">
        <f t="shared" si="93"/>
        <v>-1.5402163490159637</v>
      </c>
      <c r="H376" s="7">
        <f t="shared" si="87"/>
        <v>22.567207962744476</v>
      </c>
      <c r="I376" s="12">
        <v>822.495944812963</v>
      </c>
      <c r="J376" s="10">
        <f aca="true" t="shared" si="103" ref="J376:J383">J375+I376</f>
        <v>3202.072635720227</v>
      </c>
      <c r="K376" s="7">
        <f t="shared" si="94"/>
        <v>2.7559793987676358</v>
      </c>
      <c r="L376" s="7">
        <f t="shared" si="88"/>
        <v>6.16749485246703</v>
      </c>
      <c r="M376" s="3">
        <f t="shared" si="101"/>
        <v>-242.26562160975095</v>
      </c>
      <c r="N376" s="6">
        <f t="shared" si="89"/>
        <v>-921.0502836649298</v>
      </c>
    </row>
    <row r="377" spans="3:14" ht="12.75">
      <c r="C377" s="11">
        <v>34639</v>
      </c>
      <c r="D377" s="54"/>
      <c r="E377" s="12">
        <v>595.13879618547</v>
      </c>
      <c r="F377" s="10">
        <f t="shared" si="102"/>
        <v>2876.161148240767</v>
      </c>
      <c r="G377" s="7">
        <f t="shared" si="93"/>
        <v>2.5694060420618</v>
      </c>
      <c r="H377" s="7">
        <f t="shared" si="87"/>
        <v>18.08928762722472</v>
      </c>
      <c r="I377" s="12">
        <v>798.481937061009</v>
      </c>
      <c r="J377" s="10">
        <f t="shared" si="103"/>
        <v>4000.554572781236</v>
      </c>
      <c r="K377" s="7">
        <f t="shared" si="94"/>
        <v>-2.919650595653067</v>
      </c>
      <c r="L377" s="7">
        <f t="shared" si="88"/>
        <v>7.226338302903741</v>
      </c>
      <c r="M377" s="3">
        <f t="shared" si="101"/>
        <v>-203.343140875539</v>
      </c>
      <c r="N377" s="6">
        <f t="shared" si="89"/>
        <v>-1124.393424540469</v>
      </c>
    </row>
    <row r="378" spans="3:14" ht="12.75">
      <c r="C378" s="11">
        <v>34669</v>
      </c>
      <c r="D378" s="54"/>
      <c r="E378" s="12">
        <v>694.892799907127</v>
      </c>
      <c r="F378" s="10">
        <f t="shared" si="102"/>
        <v>3571.053948147894</v>
      </c>
      <c r="G378" s="7">
        <f t="shared" si="93"/>
        <v>16.761468813834398</v>
      </c>
      <c r="H378" s="7">
        <f t="shared" si="87"/>
        <v>11.959759809336347</v>
      </c>
      <c r="I378" s="12">
        <v>994.53454951792</v>
      </c>
      <c r="J378" s="10">
        <f t="shared" si="103"/>
        <v>4995.089122299156</v>
      </c>
      <c r="K378" s="7">
        <f t="shared" si="94"/>
        <v>24.553168125321207</v>
      </c>
      <c r="L378" s="7">
        <f t="shared" si="88"/>
        <v>13.58265510603654</v>
      </c>
      <c r="M378" s="3">
        <f t="shared" si="101"/>
        <v>-299.641749610793</v>
      </c>
      <c r="N378" s="6">
        <f t="shared" si="89"/>
        <v>-1424.0351741512618</v>
      </c>
    </row>
    <row r="379" spans="3:14" ht="12.75">
      <c r="C379" s="11">
        <v>34700</v>
      </c>
      <c r="D379" s="54"/>
      <c r="E379" s="12">
        <v>663.203462650386</v>
      </c>
      <c r="F379" s="10">
        <f t="shared" si="102"/>
        <v>4234.25741079828</v>
      </c>
      <c r="G379" s="7">
        <f t="shared" si="93"/>
        <v>-4.560320276879594</v>
      </c>
      <c r="H379" s="7">
        <f t="shared" si="87"/>
        <v>13.267743142011142</v>
      </c>
      <c r="I379" s="12">
        <v>866.7632618821</v>
      </c>
      <c r="J379" s="10">
        <f t="shared" si="103"/>
        <v>5861.852384181256</v>
      </c>
      <c r="K379" s="7">
        <f t="shared" si="94"/>
        <v>-12.847345293107665</v>
      </c>
      <c r="L379" s="7">
        <f t="shared" si="88"/>
        <v>13.487914715726816</v>
      </c>
      <c r="M379" s="3">
        <f t="shared" si="101"/>
        <v>-203.559799231714</v>
      </c>
      <c r="N379" s="6">
        <f t="shared" si="89"/>
        <v>-1627.5949733829757</v>
      </c>
    </row>
    <row r="380" spans="3:14" ht="12.75">
      <c r="C380" s="11">
        <v>34731</v>
      </c>
      <c r="D380" s="54"/>
      <c r="E380" s="12">
        <v>621.806047047555</v>
      </c>
      <c r="F380" s="10">
        <f t="shared" si="102"/>
        <v>4856.063457845835</v>
      </c>
      <c r="G380" s="7">
        <f t="shared" si="93"/>
        <v>-6.242038519731622</v>
      </c>
      <c r="H380" s="7">
        <f t="shared" si="87"/>
        <v>13.859609084255027</v>
      </c>
      <c r="I380" s="12">
        <v>759.071495454327</v>
      </c>
      <c r="J380" s="10">
        <f t="shared" si="103"/>
        <v>6620.923879635583</v>
      </c>
      <c r="K380" s="7">
        <f t="shared" si="94"/>
        <v>-12.42458825422871</v>
      </c>
      <c r="L380" s="7">
        <f t="shared" si="88"/>
        <v>13.048159955569275</v>
      </c>
      <c r="M380" s="3">
        <f t="shared" si="101"/>
        <v>-137.26544840677195</v>
      </c>
      <c r="N380" s="6">
        <f t="shared" si="89"/>
        <v>-1764.8604217897482</v>
      </c>
    </row>
    <row r="381" spans="3:14" ht="12.75">
      <c r="C381" s="11">
        <v>34759</v>
      </c>
      <c r="D381" s="54"/>
      <c r="E381" s="12">
        <v>710.836987677083</v>
      </c>
      <c r="F381" s="10">
        <f t="shared" si="102"/>
        <v>5566.900445522918</v>
      </c>
      <c r="G381" s="7">
        <f t="shared" si="93"/>
        <v>14.318120747178753</v>
      </c>
      <c r="H381" s="7">
        <f t="shared" si="87"/>
        <v>16.098085402824026</v>
      </c>
      <c r="I381" s="12">
        <v>849.387327376119</v>
      </c>
      <c r="J381" s="10">
        <f t="shared" si="103"/>
        <v>7470.311207011702</v>
      </c>
      <c r="K381" s="7">
        <f t="shared" si="94"/>
        <v>11.898198320269586</v>
      </c>
      <c r="L381" s="7">
        <f t="shared" si="88"/>
        <v>14.223164133246073</v>
      </c>
      <c r="M381" s="3">
        <f t="shared" si="101"/>
        <v>-138.55033969903593</v>
      </c>
      <c r="N381" s="6">
        <f t="shared" si="89"/>
        <v>-1903.4107614887844</v>
      </c>
    </row>
    <row r="382" spans="3:14" ht="12.75">
      <c r="C382" s="11">
        <v>34790</v>
      </c>
      <c r="D382" s="54"/>
      <c r="E382" s="12">
        <v>649.466212269854</v>
      </c>
      <c r="F382" s="10">
        <f t="shared" si="102"/>
        <v>6216.366657792772</v>
      </c>
      <c r="G382" s="7">
        <f t="shared" si="93"/>
        <v>-8.63359342171826</v>
      </c>
      <c r="H382" s="7">
        <f t="shared" si="87"/>
        <v>16.06722451640796</v>
      </c>
      <c r="I382" s="12">
        <v>859.15188676123</v>
      </c>
      <c r="J382" s="10">
        <f t="shared" si="103"/>
        <v>8329.463093772933</v>
      </c>
      <c r="K382" s="7">
        <f t="shared" si="94"/>
        <v>1.1496003142965634</v>
      </c>
      <c r="L382" s="7">
        <f t="shared" si="88"/>
        <v>14.564075298929751</v>
      </c>
      <c r="M382" s="3">
        <f t="shared" si="101"/>
        <v>-209.68567449137595</v>
      </c>
      <c r="N382" s="6">
        <f t="shared" si="89"/>
        <v>-2113.096435980161</v>
      </c>
    </row>
    <row r="383" spans="3:14" ht="12.75">
      <c r="C383" s="11">
        <v>34820</v>
      </c>
      <c r="D383" s="54"/>
      <c r="E383" s="12">
        <v>699.359469561784</v>
      </c>
      <c r="F383" s="10">
        <f t="shared" si="102"/>
        <v>6915.7261273545555</v>
      </c>
      <c r="G383" s="7">
        <f t="shared" si="93"/>
        <v>7.6821944466603185</v>
      </c>
      <c r="H383" s="7">
        <f t="shared" si="87"/>
        <v>16.04877472180884</v>
      </c>
      <c r="I383" s="12">
        <v>895.711259775203</v>
      </c>
      <c r="J383" s="10">
        <f t="shared" si="103"/>
        <v>9225.174353548136</v>
      </c>
      <c r="K383" s="7">
        <f t="shared" si="94"/>
        <v>4.255286355919182</v>
      </c>
      <c r="L383" s="7">
        <f t="shared" si="88"/>
        <v>15.805716896415618</v>
      </c>
      <c r="M383" s="3">
        <f t="shared" si="101"/>
        <v>-196.351790213419</v>
      </c>
      <c r="N383" s="6">
        <f t="shared" si="89"/>
        <v>-2309.448226193581</v>
      </c>
    </row>
    <row r="384" spans="3:14" ht="12.75">
      <c r="C384" s="11">
        <v>34851</v>
      </c>
      <c r="D384" s="54"/>
      <c r="E384" s="12">
        <v>860.436982945447</v>
      </c>
      <c r="F384" s="10">
        <f>F383+E384</f>
        <v>7776.163110300003</v>
      </c>
      <c r="G384" s="7">
        <f t="shared" si="93"/>
        <v>23.03214875814774</v>
      </c>
      <c r="H384" s="7">
        <f t="shared" si="87"/>
        <v>16.347011224911782</v>
      </c>
      <c r="I384" s="12">
        <v>1073.25863689801</v>
      </c>
      <c r="J384" s="10">
        <f>J383+I384</f>
        <v>10298.432990446147</v>
      </c>
      <c r="K384" s="7">
        <f t="shared" si="94"/>
        <v>19.82194319711536</v>
      </c>
      <c r="L384" s="7">
        <f t="shared" si="88"/>
        <v>18.49624128838299</v>
      </c>
      <c r="M384" s="3">
        <f t="shared" si="101"/>
        <v>-212.8216539525631</v>
      </c>
      <c r="N384" s="6">
        <f t="shared" si="89"/>
        <v>-2522.269880146144</v>
      </c>
    </row>
    <row r="385" spans="3:14" ht="12.75">
      <c r="C385" s="11"/>
      <c r="D385" s="54"/>
      <c r="E385" s="12"/>
      <c r="F385" s="10"/>
      <c r="G385" s="7"/>
      <c r="H385" s="7"/>
      <c r="I385" s="12"/>
      <c r="J385" s="10"/>
      <c r="K385" s="7"/>
      <c r="L385" s="7"/>
      <c r="M385" s="3"/>
      <c r="N385" s="6"/>
    </row>
    <row r="386" spans="3:14" ht="12.75">
      <c r="C386" s="11">
        <v>34881</v>
      </c>
      <c r="D386" s="54"/>
      <c r="E386" s="12">
        <v>581</v>
      </c>
      <c r="F386" s="10">
        <f>E386</f>
        <v>581</v>
      </c>
      <c r="G386" s="7">
        <f>(E386/E384*100)-100</f>
        <v>-32.476170653297416</v>
      </c>
      <c r="H386" s="7">
        <f t="shared" si="87"/>
        <v>5.160965823369224</v>
      </c>
      <c r="I386" s="12">
        <v>998</v>
      </c>
      <c r="J386" s="10">
        <f>I386</f>
        <v>998</v>
      </c>
      <c r="K386" s="7">
        <f>(I386/I384*100)-100</f>
        <v>-7.012162242227717</v>
      </c>
      <c r="L386" s="7">
        <f t="shared" si="88"/>
        <v>33.63158366639743</v>
      </c>
      <c r="M386" s="3">
        <f aca="true" t="shared" si="104" ref="M386:M397">E386-I386</f>
        <v>-417</v>
      </c>
      <c r="N386" s="6">
        <f t="shared" si="89"/>
        <v>-417</v>
      </c>
    </row>
    <row r="387" spans="3:14" ht="12.75">
      <c r="C387" s="11">
        <v>34912</v>
      </c>
      <c r="D387" s="54"/>
      <c r="E387" s="12">
        <v>683</v>
      </c>
      <c r="F387" s="10">
        <f>F386+E387</f>
        <v>1264</v>
      </c>
      <c r="G387" s="7">
        <f t="shared" si="93"/>
        <v>17.555938037865744</v>
      </c>
      <c r="H387" s="7">
        <f t="shared" si="87"/>
        <v>13.721721991371567</v>
      </c>
      <c r="I387" s="12">
        <v>899</v>
      </c>
      <c r="J387" s="10">
        <f>J386+I387</f>
        <v>1897</v>
      </c>
      <c r="K387" s="7">
        <f t="shared" si="94"/>
        <v>-9.919839679358716</v>
      </c>
      <c r="L387" s="7">
        <f t="shared" si="88"/>
        <v>20.128632001714223</v>
      </c>
      <c r="M387" s="3">
        <f t="shared" si="104"/>
        <v>-216</v>
      </c>
      <c r="N387" s="6">
        <f t="shared" si="89"/>
        <v>-633</v>
      </c>
    </row>
    <row r="388" spans="3:14" ht="12.75">
      <c r="C388" s="11">
        <v>34943</v>
      </c>
      <c r="D388" s="54"/>
      <c r="E388" s="12">
        <v>601</v>
      </c>
      <c r="F388" s="10">
        <f>F387+E388</f>
        <v>1865</v>
      </c>
      <c r="G388" s="7">
        <f t="shared" si="93"/>
        <v>-12.005856515373353</v>
      </c>
      <c r="H388" s="7">
        <f t="shared" si="87"/>
        <v>9.654794258339976</v>
      </c>
      <c r="I388" s="12">
        <v>907</v>
      </c>
      <c r="J388" s="10">
        <f>J387+I388</f>
        <v>2804</v>
      </c>
      <c r="K388" s="7">
        <f t="shared" si="94"/>
        <v>0.889877641824242</v>
      </c>
      <c r="L388" s="7">
        <f t="shared" si="88"/>
        <v>17.83608448992311</v>
      </c>
      <c r="M388" s="3">
        <f t="shared" si="104"/>
        <v>-306</v>
      </c>
      <c r="N388" s="6">
        <f t="shared" si="89"/>
        <v>-939</v>
      </c>
    </row>
    <row r="389" spans="3:14" ht="12.75">
      <c r="C389" s="11">
        <v>34973</v>
      </c>
      <c r="D389" s="54"/>
      <c r="E389" s="12">
        <v>639</v>
      </c>
      <c r="F389" s="10">
        <f aca="true" t="shared" si="105" ref="F389:F396">F388+E389</f>
        <v>2504</v>
      </c>
      <c r="G389" s="7">
        <f t="shared" si="93"/>
        <v>6.322795341098157</v>
      </c>
      <c r="H389" s="7">
        <f t="shared" si="87"/>
        <v>9.775338139224758</v>
      </c>
      <c r="I389" s="12">
        <v>1080</v>
      </c>
      <c r="J389" s="10">
        <f aca="true" t="shared" si="106" ref="J389:J396">J388+I389</f>
        <v>3884</v>
      </c>
      <c r="K389" s="7">
        <f t="shared" si="94"/>
        <v>19.073869900771783</v>
      </c>
      <c r="L389" s="7">
        <f t="shared" si="88"/>
        <v>21.296436460330014</v>
      </c>
      <c r="M389" s="3">
        <f t="shared" si="104"/>
        <v>-441</v>
      </c>
      <c r="N389" s="6">
        <f t="shared" si="89"/>
        <v>-1380</v>
      </c>
    </row>
    <row r="390" spans="3:14" ht="12.75">
      <c r="C390" s="11">
        <v>35004</v>
      </c>
      <c r="D390" s="54"/>
      <c r="E390" s="12">
        <v>635</v>
      </c>
      <c r="F390" s="10">
        <f t="shared" si="105"/>
        <v>3139</v>
      </c>
      <c r="G390" s="7">
        <f t="shared" si="93"/>
        <v>-0.6259780907668215</v>
      </c>
      <c r="H390" s="7">
        <f t="shared" si="87"/>
        <v>9.138530082711156</v>
      </c>
      <c r="I390" s="12">
        <v>949</v>
      </c>
      <c r="J390" s="10">
        <f t="shared" si="106"/>
        <v>4833</v>
      </c>
      <c r="K390" s="7">
        <f t="shared" si="94"/>
        <v>-12.129629629629633</v>
      </c>
      <c r="L390" s="7">
        <f t="shared" si="88"/>
        <v>20.8082507580952</v>
      </c>
      <c r="M390" s="3">
        <f t="shared" si="104"/>
        <v>-314</v>
      </c>
      <c r="N390" s="6">
        <f t="shared" si="89"/>
        <v>-1694</v>
      </c>
    </row>
    <row r="391" spans="3:14" ht="12.75">
      <c r="C391" s="11">
        <v>35034</v>
      </c>
      <c r="D391" s="54"/>
      <c r="E391" s="12">
        <v>779</v>
      </c>
      <c r="F391" s="10">
        <f t="shared" si="105"/>
        <v>3918</v>
      </c>
      <c r="G391" s="7">
        <f t="shared" si="93"/>
        <v>22.67716535433071</v>
      </c>
      <c r="H391" s="7">
        <f t="shared" si="87"/>
        <v>9.715508555451734</v>
      </c>
      <c r="I391" s="12">
        <v>1036</v>
      </c>
      <c r="J391" s="10">
        <f t="shared" si="106"/>
        <v>5869</v>
      </c>
      <c r="K391" s="7">
        <f t="shared" si="94"/>
        <v>9.167544783983146</v>
      </c>
      <c r="L391" s="7">
        <f t="shared" si="88"/>
        <v>17.495401109051627</v>
      </c>
      <c r="M391" s="3">
        <f t="shared" si="104"/>
        <v>-257</v>
      </c>
      <c r="N391" s="6">
        <f t="shared" si="89"/>
        <v>-1951</v>
      </c>
    </row>
    <row r="392" spans="3:14" ht="12.75">
      <c r="C392" s="11">
        <v>35065</v>
      </c>
      <c r="D392" s="54"/>
      <c r="E392" s="12">
        <v>746</v>
      </c>
      <c r="F392" s="10">
        <f t="shared" si="105"/>
        <v>4664</v>
      </c>
      <c r="G392" s="7">
        <f t="shared" si="93"/>
        <v>-4.236200256739409</v>
      </c>
      <c r="H392" s="7">
        <f t="shared" si="87"/>
        <v>10.149184319918362</v>
      </c>
      <c r="I392" s="12">
        <v>1047</v>
      </c>
      <c r="J392" s="10">
        <f t="shared" si="106"/>
        <v>6916</v>
      </c>
      <c r="K392" s="7">
        <f t="shared" si="94"/>
        <v>1.0617760617760723</v>
      </c>
      <c r="L392" s="7">
        <f t="shared" si="88"/>
        <v>17.98318256296352</v>
      </c>
      <c r="M392" s="3">
        <f t="shared" si="104"/>
        <v>-301</v>
      </c>
      <c r="N392" s="6">
        <f t="shared" si="89"/>
        <v>-2252</v>
      </c>
    </row>
    <row r="393" spans="3:14" ht="12.75">
      <c r="C393" s="11">
        <v>35096</v>
      </c>
      <c r="D393" s="54"/>
      <c r="E393" s="12">
        <v>638</v>
      </c>
      <c r="F393" s="10">
        <f t="shared" si="105"/>
        <v>5302</v>
      </c>
      <c r="G393" s="7">
        <f t="shared" si="93"/>
        <v>-14.47721179624665</v>
      </c>
      <c r="H393" s="7">
        <f t="shared" si="87"/>
        <v>9.183087206854253</v>
      </c>
      <c r="I393" s="12">
        <v>920</v>
      </c>
      <c r="J393" s="10">
        <f t="shared" si="106"/>
        <v>7836</v>
      </c>
      <c r="K393" s="7">
        <f t="shared" si="94"/>
        <v>-12.129894937917868</v>
      </c>
      <c r="L393" s="7">
        <f t="shared" si="88"/>
        <v>18.35206298174954</v>
      </c>
      <c r="M393" s="3">
        <f t="shared" si="104"/>
        <v>-282</v>
      </c>
      <c r="N393" s="6">
        <f t="shared" si="89"/>
        <v>-2534</v>
      </c>
    </row>
    <row r="394" spans="3:14" ht="12.75">
      <c r="C394" s="11">
        <v>35125</v>
      </c>
      <c r="D394" s="54"/>
      <c r="E394" s="12">
        <v>826</v>
      </c>
      <c r="F394" s="10">
        <f t="shared" si="105"/>
        <v>6128</v>
      </c>
      <c r="G394" s="7">
        <f t="shared" si="93"/>
        <v>29.467084639498438</v>
      </c>
      <c r="H394" s="7">
        <f t="shared" si="87"/>
        <v>10.07920942664488</v>
      </c>
      <c r="I394" s="12">
        <v>973</v>
      </c>
      <c r="J394" s="10">
        <f t="shared" si="106"/>
        <v>8809</v>
      </c>
      <c r="K394" s="7">
        <f t="shared" si="94"/>
        <v>5.760869565217391</v>
      </c>
      <c r="L394" s="7">
        <f t="shared" si="88"/>
        <v>17.920120807440966</v>
      </c>
      <c r="M394" s="3">
        <f t="shared" si="104"/>
        <v>-147</v>
      </c>
      <c r="N394" s="6">
        <f t="shared" si="89"/>
        <v>-2681</v>
      </c>
    </row>
    <row r="395" spans="3:14" ht="12.75">
      <c r="C395" s="11">
        <v>35156</v>
      </c>
      <c r="D395" s="54"/>
      <c r="E395" s="12">
        <v>718</v>
      </c>
      <c r="F395" s="10">
        <f t="shared" si="105"/>
        <v>6846</v>
      </c>
      <c r="G395" s="7">
        <f t="shared" si="93"/>
        <v>-13.075060532687658</v>
      </c>
      <c r="H395" s="7">
        <f aca="true" t="shared" si="107" ref="H395:H458">(F395/F382*100)-100</f>
        <v>10.128639072760066</v>
      </c>
      <c r="I395" s="12">
        <v>998</v>
      </c>
      <c r="J395" s="10">
        <f t="shared" si="106"/>
        <v>9807</v>
      </c>
      <c r="K395" s="7">
        <f t="shared" si="94"/>
        <v>2.5693730729702082</v>
      </c>
      <c r="L395" s="7">
        <f aca="true" t="shared" si="108" ref="L395:L458">(J395/J382*100)-100</f>
        <v>17.73868122822546</v>
      </c>
      <c r="M395" s="3">
        <f t="shared" si="104"/>
        <v>-280</v>
      </c>
      <c r="N395" s="6">
        <f aca="true" t="shared" si="109" ref="N395:N458">F395-J395</f>
        <v>-2961</v>
      </c>
    </row>
    <row r="396" spans="3:14" ht="12.75">
      <c r="C396" s="11">
        <v>35186</v>
      </c>
      <c r="D396" s="54"/>
      <c r="E396" s="12">
        <v>662</v>
      </c>
      <c r="F396" s="10">
        <f t="shared" si="105"/>
        <v>7508</v>
      </c>
      <c r="G396" s="7">
        <f t="shared" si="93"/>
        <v>-7.799442896935943</v>
      </c>
      <c r="H396" s="7">
        <f t="shared" si="107"/>
        <v>8.564160317204525</v>
      </c>
      <c r="I396" s="12">
        <v>1084</v>
      </c>
      <c r="J396" s="10">
        <f t="shared" si="106"/>
        <v>10891</v>
      </c>
      <c r="K396" s="7">
        <f t="shared" si="94"/>
        <v>8.61723446893788</v>
      </c>
      <c r="L396" s="7">
        <f t="shared" si="108"/>
        <v>18.05738929813465</v>
      </c>
      <c r="M396" s="3">
        <f t="shared" si="104"/>
        <v>-422</v>
      </c>
      <c r="N396" s="6">
        <f t="shared" si="109"/>
        <v>-3383</v>
      </c>
    </row>
    <row r="397" spans="3:14" ht="12.75">
      <c r="C397" s="11">
        <v>35217</v>
      </c>
      <c r="D397" s="54"/>
      <c r="E397" s="12">
        <v>803</v>
      </c>
      <c r="F397" s="10">
        <f>F396+E397</f>
        <v>8311</v>
      </c>
      <c r="G397" s="7">
        <f t="shared" si="93"/>
        <v>21.299093655589132</v>
      </c>
      <c r="H397" s="7">
        <f t="shared" si="107"/>
        <v>6.877902149346298</v>
      </c>
      <c r="I397" s="12">
        <v>1124</v>
      </c>
      <c r="J397" s="10">
        <f>J396+I397</f>
        <v>12015</v>
      </c>
      <c r="K397" s="7">
        <f t="shared" si="94"/>
        <v>3.6900369003689946</v>
      </c>
      <c r="L397" s="7">
        <f t="shared" si="108"/>
        <v>16.66823497464432</v>
      </c>
      <c r="M397" s="3">
        <f t="shared" si="104"/>
        <v>-321</v>
      </c>
      <c r="N397" s="6">
        <f t="shared" si="109"/>
        <v>-3704</v>
      </c>
    </row>
    <row r="398" spans="3:14" ht="12.75">
      <c r="C398" s="11"/>
      <c r="D398" s="54"/>
      <c r="E398" s="12"/>
      <c r="F398" s="10"/>
      <c r="G398" s="7"/>
      <c r="H398" s="7"/>
      <c r="I398" s="12"/>
      <c r="J398" s="10"/>
      <c r="K398" s="7"/>
      <c r="L398" s="7"/>
      <c r="M398" s="3"/>
      <c r="N398" s="6"/>
    </row>
    <row r="399" spans="3:14" ht="12.75">
      <c r="C399" s="13">
        <v>35247</v>
      </c>
      <c r="D399" s="19"/>
      <c r="E399" s="10">
        <v>553</v>
      </c>
      <c r="F399" s="10">
        <f>E399</f>
        <v>553</v>
      </c>
      <c r="G399" s="7">
        <f>(E399/E397*100)-100</f>
        <v>-31.133250311332503</v>
      </c>
      <c r="H399" s="7">
        <f t="shared" si="107"/>
        <v>-4.819277108433738</v>
      </c>
      <c r="I399" s="10">
        <v>908</v>
      </c>
      <c r="J399" s="10">
        <f>I399</f>
        <v>908</v>
      </c>
      <c r="K399" s="7">
        <f>(I399/I397*100)-100</f>
        <v>-19.217081850533816</v>
      </c>
      <c r="L399" s="7">
        <f t="shared" si="108"/>
        <v>-9.018036072144284</v>
      </c>
      <c r="M399" s="3">
        <f aca="true" t="shared" si="110" ref="M399:M410">E399-I399</f>
        <v>-355</v>
      </c>
      <c r="N399" s="6">
        <f t="shared" si="109"/>
        <v>-355</v>
      </c>
    </row>
    <row r="400" spans="3:14" ht="12.75">
      <c r="C400" s="13">
        <v>35278</v>
      </c>
      <c r="D400" s="19"/>
      <c r="E400" s="10">
        <v>635</v>
      </c>
      <c r="F400" s="10">
        <f>F399+E400</f>
        <v>1188</v>
      </c>
      <c r="G400" s="7">
        <f t="shared" si="93"/>
        <v>14.828209764918626</v>
      </c>
      <c r="H400" s="7">
        <f t="shared" si="107"/>
        <v>-6.012658227848107</v>
      </c>
      <c r="I400" s="10">
        <v>909</v>
      </c>
      <c r="J400" s="10">
        <f>J399+I400</f>
        <v>1817</v>
      </c>
      <c r="K400" s="7">
        <f>(I400/I399*100)-100</f>
        <v>0.11013215859030367</v>
      </c>
      <c r="L400" s="7">
        <f t="shared" si="108"/>
        <v>-4.217185028993143</v>
      </c>
      <c r="M400" s="3">
        <f t="shared" si="110"/>
        <v>-274</v>
      </c>
      <c r="N400" s="6">
        <f t="shared" si="109"/>
        <v>-629</v>
      </c>
    </row>
    <row r="401" spans="3:14" ht="12.75">
      <c r="C401" s="13">
        <v>35309</v>
      </c>
      <c r="D401" s="19"/>
      <c r="E401" s="10">
        <v>678</v>
      </c>
      <c r="F401" s="10">
        <f>F400+E401</f>
        <v>1866</v>
      </c>
      <c r="G401" s="7">
        <f t="shared" si="93"/>
        <v>6.771653543307082</v>
      </c>
      <c r="H401" s="7">
        <f t="shared" si="107"/>
        <v>0.053619302949073244</v>
      </c>
      <c r="I401" s="10">
        <v>877</v>
      </c>
      <c r="J401" s="10">
        <f aca="true" t="shared" si="111" ref="J401:J410">J400+I401</f>
        <v>2694</v>
      </c>
      <c r="K401" s="7">
        <f aca="true" t="shared" si="112" ref="K401:K410">(I401/I400*100)-100</f>
        <v>-3.5203520352035156</v>
      </c>
      <c r="L401" s="7">
        <f t="shared" si="108"/>
        <v>-3.9229671897289506</v>
      </c>
      <c r="M401" s="3">
        <f t="shared" si="110"/>
        <v>-199</v>
      </c>
      <c r="N401" s="6">
        <f t="shared" si="109"/>
        <v>-828</v>
      </c>
    </row>
    <row r="402" spans="3:14" ht="12.75">
      <c r="C402" s="13">
        <v>35339</v>
      </c>
      <c r="D402" s="19"/>
      <c r="E402" s="10">
        <v>783</v>
      </c>
      <c r="F402" s="10">
        <f aca="true" t="shared" si="113" ref="F402:F410">F401+E402</f>
        <v>2649</v>
      </c>
      <c r="G402" s="7">
        <f t="shared" si="93"/>
        <v>15.486725663716811</v>
      </c>
      <c r="H402" s="7">
        <f t="shared" si="107"/>
        <v>5.790734824281145</v>
      </c>
      <c r="I402" s="10">
        <v>1113</v>
      </c>
      <c r="J402" s="10">
        <f t="shared" si="111"/>
        <v>3807</v>
      </c>
      <c r="K402" s="7">
        <f t="shared" si="112"/>
        <v>26.909920182440146</v>
      </c>
      <c r="L402" s="7">
        <f t="shared" si="108"/>
        <v>-1.9824922760041233</v>
      </c>
      <c r="M402" s="3">
        <f t="shared" si="110"/>
        <v>-330</v>
      </c>
      <c r="N402" s="6">
        <f t="shared" si="109"/>
        <v>-1158</v>
      </c>
    </row>
    <row r="403" spans="3:14" ht="12.75">
      <c r="C403" s="13">
        <v>35370</v>
      </c>
      <c r="D403" s="19"/>
      <c r="E403" s="10">
        <v>623</v>
      </c>
      <c r="F403" s="10">
        <f t="shared" si="113"/>
        <v>3272</v>
      </c>
      <c r="G403" s="7">
        <f t="shared" si="93"/>
        <v>-20.434227330779052</v>
      </c>
      <c r="H403" s="7">
        <f t="shared" si="107"/>
        <v>4.237018158649249</v>
      </c>
      <c r="I403" s="10">
        <v>971</v>
      </c>
      <c r="J403" s="10">
        <f t="shared" si="111"/>
        <v>4778</v>
      </c>
      <c r="K403" s="7">
        <f t="shared" si="112"/>
        <v>-12.758310871518418</v>
      </c>
      <c r="L403" s="7">
        <f t="shared" si="108"/>
        <v>-1.1380095178977854</v>
      </c>
      <c r="M403" s="3">
        <f t="shared" si="110"/>
        <v>-348</v>
      </c>
      <c r="N403" s="6">
        <f t="shared" si="109"/>
        <v>-1506</v>
      </c>
    </row>
    <row r="404" spans="3:14" ht="12.75">
      <c r="C404" s="13">
        <v>35400</v>
      </c>
      <c r="D404" s="19"/>
      <c r="E404" s="10">
        <v>750</v>
      </c>
      <c r="F404" s="10">
        <f t="shared" si="113"/>
        <v>4022</v>
      </c>
      <c r="G404" s="7">
        <f t="shared" si="93"/>
        <v>20.385232744783295</v>
      </c>
      <c r="H404" s="7">
        <f t="shared" si="107"/>
        <v>2.654415518121482</v>
      </c>
      <c r="I404" s="10">
        <v>1147</v>
      </c>
      <c r="J404" s="10">
        <f t="shared" si="111"/>
        <v>5925</v>
      </c>
      <c r="K404" s="7">
        <f t="shared" si="112"/>
        <v>18.125643666323384</v>
      </c>
      <c r="L404" s="7">
        <f t="shared" si="108"/>
        <v>0.9541659567217522</v>
      </c>
      <c r="M404" s="3">
        <f t="shared" si="110"/>
        <v>-397</v>
      </c>
      <c r="N404" s="6">
        <f t="shared" si="109"/>
        <v>-1903</v>
      </c>
    </row>
    <row r="405" spans="3:14" ht="12.75">
      <c r="C405" s="13">
        <v>35431</v>
      </c>
      <c r="D405" s="19"/>
      <c r="E405" s="10">
        <v>612</v>
      </c>
      <c r="F405" s="10">
        <f t="shared" si="113"/>
        <v>4634</v>
      </c>
      <c r="G405" s="7">
        <f t="shared" si="93"/>
        <v>-18.400000000000006</v>
      </c>
      <c r="H405" s="7">
        <f t="shared" si="107"/>
        <v>-0.6432246998284654</v>
      </c>
      <c r="I405" s="10">
        <v>954</v>
      </c>
      <c r="J405" s="10">
        <f t="shared" si="111"/>
        <v>6879</v>
      </c>
      <c r="K405" s="7">
        <f t="shared" si="112"/>
        <v>-16.82650392327811</v>
      </c>
      <c r="L405" s="7">
        <f t="shared" si="108"/>
        <v>-0.5349913244650111</v>
      </c>
      <c r="M405" s="3">
        <f t="shared" si="110"/>
        <v>-342</v>
      </c>
      <c r="N405" s="6">
        <f t="shared" si="109"/>
        <v>-2245</v>
      </c>
    </row>
    <row r="406" spans="3:14" ht="12.75">
      <c r="C406" s="13">
        <v>35462</v>
      </c>
      <c r="D406" s="19"/>
      <c r="E406" s="10">
        <v>642</v>
      </c>
      <c r="F406" s="10">
        <f t="shared" si="113"/>
        <v>5276</v>
      </c>
      <c r="G406" s="7">
        <f t="shared" si="93"/>
        <v>4.901960784313729</v>
      </c>
      <c r="H406" s="7">
        <f t="shared" si="107"/>
        <v>-0.49038098830629906</v>
      </c>
      <c r="I406" s="10">
        <v>832</v>
      </c>
      <c r="J406" s="10">
        <f t="shared" si="111"/>
        <v>7711</v>
      </c>
      <c r="K406" s="7">
        <f t="shared" si="112"/>
        <v>-12.78825995807128</v>
      </c>
      <c r="L406" s="7">
        <f t="shared" si="108"/>
        <v>-1.5952016334864823</v>
      </c>
      <c r="M406" s="3">
        <f t="shared" si="110"/>
        <v>-190</v>
      </c>
      <c r="N406" s="6">
        <f t="shared" si="109"/>
        <v>-2435</v>
      </c>
    </row>
    <row r="407" spans="3:14" ht="12.75">
      <c r="C407" s="13">
        <v>35490</v>
      </c>
      <c r="D407" s="19"/>
      <c r="E407" s="10">
        <v>737</v>
      </c>
      <c r="F407" s="10">
        <f t="shared" si="113"/>
        <v>6013</v>
      </c>
      <c r="G407" s="7">
        <f>(E407/E406*100)-100</f>
        <v>14.797507788161994</v>
      </c>
      <c r="H407" s="7">
        <f t="shared" si="107"/>
        <v>-1.8766318537859092</v>
      </c>
      <c r="I407" s="10">
        <v>815</v>
      </c>
      <c r="J407" s="10">
        <f t="shared" si="111"/>
        <v>8526</v>
      </c>
      <c r="K407" s="7">
        <f t="shared" si="112"/>
        <v>-2.0432692307692264</v>
      </c>
      <c r="L407" s="7">
        <f t="shared" si="108"/>
        <v>-3.2126234532864117</v>
      </c>
      <c r="M407" s="3">
        <f t="shared" si="110"/>
        <v>-78</v>
      </c>
      <c r="N407" s="6">
        <f t="shared" si="109"/>
        <v>-2513</v>
      </c>
    </row>
    <row r="408" spans="3:14" ht="12.75">
      <c r="C408" s="13">
        <v>35521</v>
      </c>
      <c r="D408" s="19"/>
      <c r="E408" s="10">
        <v>704</v>
      </c>
      <c r="F408" s="10">
        <f t="shared" si="113"/>
        <v>6717</v>
      </c>
      <c r="G408" s="7">
        <f>(E408/E407*100)-100</f>
        <v>-4.477611940298516</v>
      </c>
      <c r="H408" s="7">
        <f t="shared" si="107"/>
        <v>-1.8843120070113883</v>
      </c>
      <c r="I408" s="10">
        <v>926</v>
      </c>
      <c r="J408" s="10">
        <f t="shared" si="111"/>
        <v>9452</v>
      </c>
      <c r="K408" s="7">
        <f t="shared" si="112"/>
        <v>13.619631901840506</v>
      </c>
      <c r="L408" s="7">
        <f t="shared" si="108"/>
        <v>-3.6198633629040557</v>
      </c>
      <c r="M408" s="3">
        <f t="shared" si="110"/>
        <v>-222</v>
      </c>
      <c r="N408" s="6">
        <f t="shared" si="109"/>
        <v>-2735</v>
      </c>
    </row>
    <row r="409" spans="3:14" ht="12.75">
      <c r="C409" s="13">
        <v>35551</v>
      </c>
      <c r="D409" s="19"/>
      <c r="E409" s="10">
        <v>698</v>
      </c>
      <c r="F409" s="10">
        <f t="shared" si="113"/>
        <v>7415</v>
      </c>
      <c r="G409" s="7">
        <f>(E409/E408*100)-100</f>
        <v>-0.8522727272727337</v>
      </c>
      <c r="H409" s="7">
        <f t="shared" si="107"/>
        <v>-1.2386787426744803</v>
      </c>
      <c r="I409" s="10">
        <v>933</v>
      </c>
      <c r="J409" s="10">
        <f t="shared" si="111"/>
        <v>10385</v>
      </c>
      <c r="K409" s="7">
        <f t="shared" si="112"/>
        <v>0.7559395248380127</v>
      </c>
      <c r="L409" s="7">
        <f t="shared" si="108"/>
        <v>-4.646038013038293</v>
      </c>
      <c r="M409" s="3">
        <f t="shared" si="110"/>
        <v>-235</v>
      </c>
      <c r="N409" s="6">
        <f t="shared" si="109"/>
        <v>-2970</v>
      </c>
    </row>
    <row r="410" spans="3:14" ht="12.75">
      <c r="C410" s="13">
        <v>35582</v>
      </c>
      <c r="D410" s="19"/>
      <c r="E410" s="10">
        <v>681</v>
      </c>
      <c r="F410" s="10">
        <f t="shared" si="113"/>
        <v>8096</v>
      </c>
      <c r="G410" s="7">
        <f>(E410/E409*100)-100</f>
        <v>-2.4355300859598827</v>
      </c>
      <c r="H410" s="7">
        <f t="shared" si="107"/>
        <v>-2.586932980387431</v>
      </c>
      <c r="I410" s="10">
        <v>851</v>
      </c>
      <c r="J410" s="10">
        <f t="shared" si="111"/>
        <v>11236</v>
      </c>
      <c r="K410" s="7">
        <f t="shared" si="112"/>
        <v>-8.78885316184352</v>
      </c>
      <c r="L410" s="7">
        <f t="shared" si="108"/>
        <v>-6.48356221389929</v>
      </c>
      <c r="M410" s="3">
        <f t="shared" si="110"/>
        <v>-170</v>
      </c>
      <c r="N410" s="6">
        <f t="shared" si="109"/>
        <v>-3140</v>
      </c>
    </row>
    <row r="411" spans="3:14" ht="12.75">
      <c r="C411" s="2"/>
      <c r="D411" s="9"/>
      <c r="E411" s="10"/>
      <c r="F411" s="10"/>
      <c r="G411" s="9"/>
      <c r="H411" s="7"/>
      <c r="I411" s="10"/>
      <c r="J411" s="10"/>
      <c r="K411" s="9"/>
      <c r="L411" s="7"/>
      <c r="M411" s="3"/>
      <c r="N411" s="6"/>
    </row>
    <row r="412" spans="3:14" ht="12.75">
      <c r="C412" s="13">
        <v>35612</v>
      </c>
      <c r="D412" s="19"/>
      <c r="E412" s="10">
        <v>704</v>
      </c>
      <c r="F412" s="10">
        <v>704</v>
      </c>
      <c r="G412" s="7">
        <f>(E412/E410*100)-100</f>
        <v>3.3773861967694643</v>
      </c>
      <c r="H412" s="7">
        <f t="shared" si="107"/>
        <v>27.305605786618443</v>
      </c>
      <c r="I412" s="10">
        <v>855</v>
      </c>
      <c r="J412" s="10">
        <v>855</v>
      </c>
      <c r="K412" s="7">
        <f>(I412/I410*100)-100</f>
        <v>0.47003525264395307</v>
      </c>
      <c r="L412" s="7">
        <f t="shared" si="108"/>
        <v>-5.837004405286336</v>
      </c>
      <c r="M412" s="3">
        <f aca="true" t="shared" si="114" ref="M412:M423">E412-I412</f>
        <v>-151</v>
      </c>
      <c r="N412" s="6">
        <f t="shared" si="109"/>
        <v>-151</v>
      </c>
    </row>
    <row r="413" spans="3:14" ht="12.75">
      <c r="C413" s="13">
        <v>35643</v>
      </c>
      <c r="D413" s="19"/>
      <c r="E413" s="10">
        <v>679</v>
      </c>
      <c r="F413" s="10">
        <f>F412+E413</f>
        <v>1383</v>
      </c>
      <c r="G413" s="7">
        <f>(E413/E412*100)-100</f>
        <v>-3.5511363636363598</v>
      </c>
      <c r="H413" s="7">
        <f t="shared" si="107"/>
        <v>16.41414141414141</v>
      </c>
      <c r="I413" s="10">
        <v>872</v>
      </c>
      <c r="J413" s="10">
        <f>J412+I413</f>
        <v>1727</v>
      </c>
      <c r="K413" s="7">
        <f>(I413/I412*100)-100</f>
        <v>1.9883040935672511</v>
      </c>
      <c r="L413" s="7">
        <f t="shared" si="108"/>
        <v>-4.95321959273528</v>
      </c>
      <c r="M413" s="3">
        <f t="shared" si="114"/>
        <v>-193</v>
      </c>
      <c r="N413" s="6">
        <f t="shared" si="109"/>
        <v>-344</v>
      </c>
    </row>
    <row r="414" spans="3:14" ht="12.75">
      <c r="C414" s="13">
        <v>35674</v>
      </c>
      <c r="D414" s="19"/>
      <c r="E414" s="10">
        <v>665</v>
      </c>
      <c r="F414" s="10">
        <f aca="true" t="shared" si="115" ref="F414:F423">F413+E414</f>
        <v>2048</v>
      </c>
      <c r="G414" s="7">
        <f aca="true" t="shared" si="116" ref="G414:G423">(E414/E413*100)-100</f>
        <v>-2.0618556701030997</v>
      </c>
      <c r="H414" s="7">
        <f t="shared" si="107"/>
        <v>9.753483386923904</v>
      </c>
      <c r="I414" s="10">
        <v>746</v>
      </c>
      <c r="J414" s="10">
        <f aca="true" t="shared" si="117" ref="J414:J423">J413+I414</f>
        <v>2473</v>
      </c>
      <c r="K414" s="7">
        <f aca="true" t="shared" si="118" ref="K414:K423">(I414/I413*100)-100</f>
        <v>-14.449541284403665</v>
      </c>
      <c r="L414" s="7">
        <f t="shared" si="108"/>
        <v>-8.203414996288046</v>
      </c>
      <c r="M414" s="3">
        <f t="shared" si="114"/>
        <v>-81</v>
      </c>
      <c r="N414" s="6">
        <f t="shared" si="109"/>
        <v>-425</v>
      </c>
    </row>
    <row r="415" spans="3:14" ht="12.75">
      <c r="C415" s="13">
        <v>35704</v>
      </c>
      <c r="D415" s="19"/>
      <c r="E415" s="10">
        <v>741</v>
      </c>
      <c r="F415" s="10">
        <f t="shared" si="115"/>
        <v>2789</v>
      </c>
      <c r="G415" s="7">
        <f t="shared" si="116"/>
        <v>11.42857142857143</v>
      </c>
      <c r="H415" s="7">
        <f t="shared" si="107"/>
        <v>5.2850132125330305</v>
      </c>
      <c r="I415" s="10">
        <v>1036</v>
      </c>
      <c r="J415" s="10">
        <f t="shared" si="117"/>
        <v>3509</v>
      </c>
      <c r="K415" s="7">
        <f t="shared" si="118"/>
        <v>38.87399463806972</v>
      </c>
      <c r="L415" s="7">
        <f t="shared" si="108"/>
        <v>-7.827685841870235</v>
      </c>
      <c r="M415" s="3">
        <f t="shared" si="114"/>
        <v>-295</v>
      </c>
      <c r="N415" s="6">
        <f t="shared" si="109"/>
        <v>-720</v>
      </c>
    </row>
    <row r="416" spans="3:14" ht="12.75">
      <c r="C416" s="13">
        <v>35735</v>
      </c>
      <c r="D416" s="19"/>
      <c r="E416" s="10">
        <v>688</v>
      </c>
      <c r="F416" s="10">
        <f t="shared" si="115"/>
        <v>3477</v>
      </c>
      <c r="G416" s="7">
        <f t="shared" si="116"/>
        <v>-7.1524966261808345</v>
      </c>
      <c r="H416" s="7">
        <f t="shared" si="107"/>
        <v>6.265281173594133</v>
      </c>
      <c r="I416" s="10">
        <v>868</v>
      </c>
      <c r="J416" s="10">
        <f t="shared" si="117"/>
        <v>4377</v>
      </c>
      <c r="K416" s="7">
        <f t="shared" si="118"/>
        <v>-16.21621621621621</v>
      </c>
      <c r="L416" s="7">
        <f t="shared" si="108"/>
        <v>-8.39263290079532</v>
      </c>
      <c r="M416" s="3">
        <f t="shared" si="114"/>
        <v>-180</v>
      </c>
      <c r="N416" s="6">
        <f t="shared" si="109"/>
        <v>-900</v>
      </c>
    </row>
    <row r="417" spans="3:14" ht="12.75">
      <c r="C417" s="13">
        <v>35765</v>
      </c>
      <c r="D417" s="19"/>
      <c r="E417" s="10">
        <v>738</v>
      </c>
      <c r="F417" s="10">
        <f t="shared" si="115"/>
        <v>4215</v>
      </c>
      <c r="G417" s="7">
        <f t="shared" si="116"/>
        <v>7.267441860465112</v>
      </c>
      <c r="H417" s="7">
        <f t="shared" si="107"/>
        <v>4.798607657881647</v>
      </c>
      <c r="I417" s="10">
        <v>978</v>
      </c>
      <c r="J417" s="10">
        <f t="shared" si="117"/>
        <v>5355</v>
      </c>
      <c r="K417" s="7">
        <f t="shared" si="118"/>
        <v>12.67281105990783</v>
      </c>
      <c r="L417" s="7">
        <f t="shared" si="108"/>
        <v>-9.620253164556956</v>
      </c>
      <c r="M417" s="3">
        <f t="shared" si="114"/>
        <v>-240</v>
      </c>
      <c r="N417" s="6">
        <f t="shared" si="109"/>
        <v>-1140</v>
      </c>
    </row>
    <row r="418" spans="3:14" ht="12.75">
      <c r="C418" s="13">
        <v>35796</v>
      </c>
      <c r="D418" s="19"/>
      <c r="E418" s="10">
        <v>625</v>
      </c>
      <c r="F418" s="10">
        <f t="shared" si="115"/>
        <v>4840</v>
      </c>
      <c r="G418" s="7">
        <f t="shared" si="116"/>
        <v>-15.311653116531161</v>
      </c>
      <c r="H418" s="7">
        <f t="shared" si="107"/>
        <v>4.445403539059129</v>
      </c>
      <c r="I418" s="10">
        <v>756</v>
      </c>
      <c r="J418" s="10">
        <f t="shared" si="117"/>
        <v>6111</v>
      </c>
      <c r="K418" s="7">
        <f t="shared" si="118"/>
        <v>-22.699386503067487</v>
      </c>
      <c r="L418" s="7">
        <f t="shared" si="108"/>
        <v>-11.164413432184901</v>
      </c>
      <c r="M418" s="3">
        <f t="shared" si="114"/>
        <v>-131</v>
      </c>
      <c r="N418" s="6">
        <f t="shared" si="109"/>
        <v>-1271</v>
      </c>
    </row>
    <row r="419" spans="3:14" ht="12.75">
      <c r="C419" s="13">
        <v>35827</v>
      </c>
      <c r="D419" s="19"/>
      <c r="E419" s="10">
        <v>716</v>
      </c>
      <c r="F419" s="10">
        <f t="shared" si="115"/>
        <v>5556</v>
      </c>
      <c r="G419" s="7">
        <f t="shared" si="116"/>
        <v>14.560000000000002</v>
      </c>
      <c r="H419" s="7">
        <f t="shared" si="107"/>
        <v>5.307050796057624</v>
      </c>
      <c r="I419" s="10">
        <v>779</v>
      </c>
      <c r="J419" s="10">
        <f t="shared" si="117"/>
        <v>6890</v>
      </c>
      <c r="K419" s="7">
        <f t="shared" si="118"/>
        <v>3.0423280423280517</v>
      </c>
      <c r="L419" s="7">
        <f t="shared" si="108"/>
        <v>-10.647127480223062</v>
      </c>
      <c r="M419" s="3">
        <f t="shared" si="114"/>
        <v>-63</v>
      </c>
      <c r="N419" s="6">
        <f t="shared" si="109"/>
        <v>-1334</v>
      </c>
    </row>
    <row r="420" spans="3:14" ht="12.75">
      <c r="C420" s="13">
        <v>35855</v>
      </c>
      <c r="D420" s="19"/>
      <c r="E420" s="10">
        <v>739</v>
      </c>
      <c r="F420" s="10">
        <f t="shared" si="115"/>
        <v>6295</v>
      </c>
      <c r="G420" s="7">
        <f t="shared" si="116"/>
        <v>3.2122905027933086</v>
      </c>
      <c r="H420" s="7">
        <f t="shared" si="107"/>
        <v>4.689838682853818</v>
      </c>
      <c r="I420" s="10">
        <v>809</v>
      </c>
      <c r="J420" s="10">
        <f t="shared" si="117"/>
        <v>7699</v>
      </c>
      <c r="K420" s="7">
        <f t="shared" si="118"/>
        <v>3.8510911424903753</v>
      </c>
      <c r="L420" s="7">
        <f t="shared" si="108"/>
        <v>-9.699741965751812</v>
      </c>
      <c r="M420" s="3">
        <f t="shared" si="114"/>
        <v>-70</v>
      </c>
      <c r="N420" s="6">
        <f t="shared" si="109"/>
        <v>-1404</v>
      </c>
    </row>
    <row r="421" spans="3:14" ht="12.75">
      <c r="C421" s="13">
        <v>35886</v>
      </c>
      <c r="D421" s="19"/>
      <c r="E421" s="10">
        <v>740</v>
      </c>
      <c r="F421" s="10">
        <f t="shared" si="115"/>
        <v>7035</v>
      </c>
      <c r="G421" s="7">
        <f t="shared" si="116"/>
        <v>0.13531799729365446</v>
      </c>
      <c r="H421" s="7">
        <f t="shared" si="107"/>
        <v>4.734256364448413</v>
      </c>
      <c r="I421" s="10">
        <v>885</v>
      </c>
      <c r="J421" s="10">
        <f t="shared" si="117"/>
        <v>8584</v>
      </c>
      <c r="K421" s="7">
        <f t="shared" si="118"/>
        <v>9.394313967861564</v>
      </c>
      <c r="L421" s="7">
        <f t="shared" si="108"/>
        <v>-9.18324164198053</v>
      </c>
      <c r="M421" s="3">
        <f t="shared" si="114"/>
        <v>-145</v>
      </c>
      <c r="N421" s="6">
        <f t="shared" si="109"/>
        <v>-1549</v>
      </c>
    </row>
    <row r="422" spans="3:14" ht="12.75">
      <c r="C422" s="13">
        <v>35916</v>
      </c>
      <c r="D422" s="19"/>
      <c r="E422" s="10">
        <v>670</v>
      </c>
      <c r="F422" s="10">
        <f t="shared" si="115"/>
        <v>7705</v>
      </c>
      <c r="G422" s="7">
        <f t="shared" si="116"/>
        <v>-9.459459459459467</v>
      </c>
      <c r="H422" s="7">
        <f t="shared" si="107"/>
        <v>3.910991233985172</v>
      </c>
      <c r="I422" s="10">
        <v>683</v>
      </c>
      <c r="J422" s="10">
        <f t="shared" si="117"/>
        <v>9267</v>
      </c>
      <c r="K422" s="7">
        <f t="shared" si="118"/>
        <v>-22.824858757062145</v>
      </c>
      <c r="L422" s="7">
        <f t="shared" si="108"/>
        <v>-10.765527202696205</v>
      </c>
      <c r="M422" s="3">
        <f t="shared" si="114"/>
        <v>-13</v>
      </c>
      <c r="N422" s="6">
        <f t="shared" si="109"/>
        <v>-1562</v>
      </c>
    </row>
    <row r="423" spans="3:14" ht="12.75">
      <c r="C423" s="13">
        <v>35947</v>
      </c>
      <c r="D423" s="19"/>
      <c r="E423" s="10">
        <v>729</v>
      </c>
      <c r="F423" s="10">
        <f t="shared" si="115"/>
        <v>8434</v>
      </c>
      <c r="G423" s="7">
        <f t="shared" si="116"/>
        <v>8.805970149253724</v>
      </c>
      <c r="H423" s="7">
        <f t="shared" si="107"/>
        <v>4.17490118577075</v>
      </c>
      <c r="I423" s="10">
        <v>1034</v>
      </c>
      <c r="J423" s="10">
        <f t="shared" si="117"/>
        <v>10301</v>
      </c>
      <c r="K423" s="7">
        <f t="shared" si="118"/>
        <v>51.39092240117131</v>
      </c>
      <c r="L423" s="7">
        <f t="shared" si="108"/>
        <v>-8.321466714133138</v>
      </c>
      <c r="M423" s="3">
        <f t="shared" si="114"/>
        <v>-305</v>
      </c>
      <c r="N423" s="6">
        <f t="shared" si="109"/>
        <v>-1867</v>
      </c>
    </row>
    <row r="424" spans="3:14" ht="12.75">
      <c r="C424" s="2"/>
      <c r="D424" s="9"/>
      <c r="E424" s="10"/>
      <c r="F424" s="10"/>
      <c r="G424" s="9"/>
      <c r="H424" s="7"/>
      <c r="I424" s="10"/>
      <c r="J424" s="10"/>
      <c r="K424" s="9"/>
      <c r="L424" s="7"/>
      <c r="M424" s="3"/>
      <c r="N424" s="6"/>
    </row>
    <row r="425" spans="3:14" ht="12.75">
      <c r="C425" s="13">
        <v>35977</v>
      </c>
      <c r="D425" s="19"/>
      <c r="E425" s="10">
        <v>591</v>
      </c>
      <c r="F425" s="10">
        <v>591</v>
      </c>
      <c r="G425" s="7">
        <f>E425/E423*100-100</f>
        <v>-18.93004115226337</v>
      </c>
      <c r="H425" s="7">
        <f t="shared" si="107"/>
        <v>-16.05113636363636</v>
      </c>
      <c r="I425" s="10">
        <v>728</v>
      </c>
      <c r="J425" s="10">
        <v>728</v>
      </c>
      <c r="K425" s="7">
        <f>I425/I423*100-100</f>
        <v>-29.59381044487428</v>
      </c>
      <c r="L425" s="7">
        <f t="shared" si="108"/>
        <v>-14.85380116959064</v>
      </c>
      <c r="M425" s="3">
        <f aca="true" t="shared" si="119" ref="M425:M436">E425-I425</f>
        <v>-137</v>
      </c>
      <c r="N425" s="6">
        <f t="shared" si="109"/>
        <v>-137</v>
      </c>
    </row>
    <row r="426" spans="3:14" ht="12.75">
      <c r="C426" s="13">
        <v>36008</v>
      </c>
      <c r="D426" s="19"/>
      <c r="E426" s="10">
        <v>633</v>
      </c>
      <c r="F426" s="10">
        <f>F425+E426</f>
        <v>1224</v>
      </c>
      <c r="G426" s="7">
        <f>E426/E425*100-100</f>
        <v>7.10659898477158</v>
      </c>
      <c r="H426" s="7">
        <f t="shared" si="107"/>
        <v>-11.49674620390455</v>
      </c>
      <c r="I426" s="10">
        <v>645</v>
      </c>
      <c r="J426" s="10">
        <f>J425+I426</f>
        <v>1373</v>
      </c>
      <c r="K426" s="7">
        <f>I426/I425*100-100</f>
        <v>-11.401098901098905</v>
      </c>
      <c r="L426" s="7">
        <f t="shared" si="108"/>
        <v>-20.49797336421541</v>
      </c>
      <c r="M426" s="3">
        <f t="shared" si="119"/>
        <v>-12</v>
      </c>
      <c r="N426" s="6">
        <f t="shared" si="109"/>
        <v>-149</v>
      </c>
    </row>
    <row r="427" spans="3:14" ht="12.75">
      <c r="C427" s="13">
        <v>36039</v>
      </c>
      <c r="D427" s="19"/>
      <c r="E427" s="10">
        <v>631</v>
      </c>
      <c r="F427" s="10">
        <f aca="true" t="shared" si="120" ref="F427:F436">F426+E427</f>
        <v>1855</v>
      </c>
      <c r="G427" s="7">
        <f aca="true" t="shared" si="121" ref="G427:G436">E427/E426*100-100</f>
        <v>-0.31595576619272947</v>
      </c>
      <c r="H427" s="7">
        <f t="shared" si="107"/>
        <v>-9.423828125</v>
      </c>
      <c r="I427" s="10">
        <v>792</v>
      </c>
      <c r="J427" s="10">
        <f aca="true" t="shared" si="122" ref="J427:J436">J426+I427</f>
        <v>2165</v>
      </c>
      <c r="K427" s="7">
        <f aca="true" t="shared" si="123" ref="K427:K436">I427/I426*100-100</f>
        <v>22.79069767441861</v>
      </c>
      <c r="L427" s="7">
        <f t="shared" si="108"/>
        <v>-12.454508693894056</v>
      </c>
      <c r="M427" s="3">
        <f t="shared" si="119"/>
        <v>-161</v>
      </c>
      <c r="N427" s="6">
        <f t="shared" si="109"/>
        <v>-310</v>
      </c>
    </row>
    <row r="428" spans="3:14" ht="12.75">
      <c r="C428" s="13">
        <v>36069</v>
      </c>
      <c r="D428" s="19"/>
      <c r="E428" s="10">
        <v>628</v>
      </c>
      <c r="F428" s="10">
        <f t="shared" si="120"/>
        <v>2483</v>
      </c>
      <c r="G428" s="7">
        <f t="shared" si="121"/>
        <v>-0.47543581616481845</v>
      </c>
      <c r="H428" s="7">
        <f t="shared" si="107"/>
        <v>-10.971674435281471</v>
      </c>
      <c r="I428" s="10">
        <v>856</v>
      </c>
      <c r="J428" s="10">
        <f t="shared" si="122"/>
        <v>3021</v>
      </c>
      <c r="K428" s="7">
        <f t="shared" si="123"/>
        <v>8.080808080808083</v>
      </c>
      <c r="L428" s="7">
        <f t="shared" si="108"/>
        <v>-13.907096038757487</v>
      </c>
      <c r="M428" s="3">
        <f t="shared" si="119"/>
        <v>-228</v>
      </c>
      <c r="N428" s="6">
        <f t="shared" si="109"/>
        <v>-538</v>
      </c>
    </row>
    <row r="429" spans="3:14" ht="12.75">
      <c r="C429" s="13">
        <v>36100</v>
      </c>
      <c r="D429" s="19"/>
      <c r="E429" s="10">
        <v>567</v>
      </c>
      <c r="F429" s="10">
        <f t="shared" si="120"/>
        <v>3050</v>
      </c>
      <c r="G429" s="7">
        <f t="shared" si="121"/>
        <v>-9.713375796178354</v>
      </c>
      <c r="H429" s="7">
        <f t="shared" si="107"/>
        <v>-12.280701754385973</v>
      </c>
      <c r="I429" s="10">
        <v>892</v>
      </c>
      <c r="J429" s="10">
        <f t="shared" si="122"/>
        <v>3913</v>
      </c>
      <c r="K429" s="7">
        <f t="shared" si="123"/>
        <v>4.205607476635521</v>
      </c>
      <c r="L429" s="7">
        <f t="shared" si="108"/>
        <v>-10.60086817454878</v>
      </c>
      <c r="M429" s="3">
        <f t="shared" si="119"/>
        <v>-325</v>
      </c>
      <c r="N429" s="6">
        <f t="shared" si="109"/>
        <v>-863</v>
      </c>
    </row>
    <row r="430" spans="3:14" ht="12.75">
      <c r="C430" s="13">
        <v>36130</v>
      </c>
      <c r="D430" s="19"/>
      <c r="E430" s="10">
        <v>581</v>
      </c>
      <c r="F430" s="10">
        <f t="shared" si="120"/>
        <v>3631</v>
      </c>
      <c r="G430" s="7">
        <f t="shared" si="121"/>
        <v>2.4691358024691397</v>
      </c>
      <c r="H430" s="7">
        <f t="shared" si="107"/>
        <v>-13.855278766310803</v>
      </c>
      <c r="I430" s="10">
        <v>975</v>
      </c>
      <c r="J430" s="10">
        <f t="shared" si="122"/>
        <v>4888</v>
      </c>
      <c r="K430" s="7">
        <f t="shared" si="123"/>
        <v>9.304932735426007</v>
      </c>
      <c r="L430" s="7">
        <f t="shared" si="108"/>
        <v>-8.72082166199813</v>
      </c>
      <c r="M430" s="3">
        <f t="shared" si="119"/>
        <v>-394</v>
      </c>
      <c r="N430" s="6">
        <f t="shared" si="109"/>
        <v>-1257</v>
      </c>
    </row>
    <row r="431" spans="3:14" ht="12.75">
      <c r="C431" s="13">
        <v>36161</v>
      </c>
      <c r="D431" s="19"/>
      <c r="E431" s="10">
        <v>630</v>
      </c>
      <c r="F431" s="10">
        <f t="shared" si="120"/>
        <v>4261</v>
      </c>
      <c r="G431" s="7">
        <f t="shared" si="121"/>
        <v>8.433734939759034</v>
      </c>
      <c r="H431" s="7">
        <f t="shared" si="107"/>
        <v>-11.962809917355372</v>
      </c>
      <c r="I431" s="10">
        <v>763</v>
      </c>
      <c r="J431" s="10">
        <f t="shared" si="122"/>
        <v>5651</v>
      </c>
      <c r="K431" s="7">
        <f t="shared" si="123"/>
        <v>-21.743589743589737</v>
      </c>
      <c r="L431" s="7">
        <f t="shared" si="108"/>
        <v>-7.527409589265261</v>
      </c>
      <c r="M431" s="3">
        <f t="shared" si="119"/>
        <v>-133</v>
      </c>
      <c r="N431" s="6">
        <f t="shared" si="109"/>
        <v>-1390</v>
      </c>
    </row>
    <row r="432" spans="3:14" ht="12.75">
      <c r="C432" s="13">
        <v>36192</v>
      </c>
      <c r="D432" s="19"/>
      <c r="E432" s="10">
        <v>648</v>
      </c>
      <c r="F432" s="10">
        <f t="shared" si="120"/>
        <v>4909</v>
      </c>
      <c r="G432" s="7">
        <f t="shared" si="121"/>
        <v>2.857142857142847</v>
      </c>
      <c r="H432" s="7">
        <f t="shared" si="107"/>
        <v>-11.645068394528437</v>
      </c>
      <c r="I432" s="10">
        <v>751</v>
      </c>
      <c r="J432" s="10">
        <f t="shared" si="122"/>
        <v>6402</v>
      </c>
      <c r="K432" s="7">
        <f t="shared" si="123"/>
        <v>-1.5727391874180796</v>
      </c>
      <c r="L432" s="7">
        <f t="shared" si="108"/>
        <v>-7.082728592162553</v>
      </c>
      <c r="M432" s="3">
        <f t="shared" si="119"/>
        <v>-103</v>
      </c>
      <c r="N432" s="6">
        <f t="shared" si="109"/>
        <v>-1493</v>
      </c>
    </row>
    <row r="433" spans="3:14" ht="12.75">
      <c r="C433" s="13">
        <v>36220</v>
      </c>
      <c r="D433" s="19"/>
      <c r="E433" s="10">
        <v>670</v>
      </c>
      <c r="F433" s="10">
        <f t="shared" si="120"/>
        <v>5579</v>
      </c>
      <c r="G433" s="7">
        <f t="shared" si="121"/>
        <v>3.3950617283950493</v>
      </c>
      <c r="H433" s="7">
        <f t="shared" si="107"/>
        <v>-11.374106433677525</v>
      </c>
      <c r="I433" s="10">
        <v>694</v>
      </c>
      <c r="J433" s="10">
        <f t="shared" si="122"/>
        <v>7096</v>
      </c>
      <c r="K433" s="7">
        <f t="shared" si="123"/>
        <v>-7.589880159786958</v>
      </c>
      <c r="L433" s="7">
        <f t="shared" si="108"/>
        <v>-7.832185998181586</v>
      </c>
      <c r="M433" s="3">
        <f t="shared" si="119"/>
        <v>-24</v>
      </c>
      <c r="N433" s="6">
        <f t="shared" si="109"/>
        <v>-1517</v>
      </c>
    </row>
    <row r="434" spans="3:14" ht="12.75">
      <c r="C434" s="13">
        <v>36251</v>
      </c>
      <c r="D434" s="19"/>
      <c r="E434" s="10">
        <v>635</v>
      </c>
      <c r="F434" s="10">
        <f t="shared" si="120"/>
        <v>6214</v>
      </c>
      <c r="G434" s="7">
        <f t="shared" si="121"/>
        <v>-5.223880597014926</v>
      </c>
      <c r="H434" s="7">
        <f t="shared" si="107"/>
        <v>-11.670220326936743</v>
      </c>
      <c r="I434" s="10">
        <v>780</v>
      </c>
      <c r="J434" s="10">
        <f t="shared" si="122"/>
        <v>7876</v>
      </c>
      <c r="K434" s="7">
        <f t="shared" si="123"/>
        <v>12.391930835734868</v>
      </c>
      <c r="L434" s="7">
        <f t="shared" si="108"/>
        <v>-8.247903075489276</v>
      </c>
      <c r="M434" s="3">
        <f t="shared" si="119"/>
        <v>-145</v>
      </c>
      <c r="N434" s="6">
        <f t="shared" si="109"/>
        <v>-1662</v>
      </c>
    </row>
    <row r="435" spans="3:14" ht="12.75">
      <c r="C435" s="13">
        <v>36281</v>
      </c>
      <c r="D435" s="19"/>
      <c r="E435" s="10">
        <v>593</v>
      </c>
      <c r="F435" s="10">
        <f t="shared" si="120"/>
        <v>6807</v>
      </c>
      <c r="G435" s="7">
        <f t="shared" si="121"/>
        <v>-6.614173228346459</v>
      </c>
      <c r="H435" s="7">
        <f t="shared" si="107"/>
        <v>-11.654769630110323</v>
      </c>
      <c r="I435" s="10">
        <v>783</v>
      </c>
      <c r="J435" s="10">
        <f t="shared" si="122"/>
        <v>8659</v>
      </c>
      <c r="K435" s="7">
        <f t="shared" si="123"/>
        <v>0.3846153846153868</v>
      </c>
      <c r="L435" s="7">
        <f t="shared" si="108"/>
        <v>-6.560915074997297</v>
      </c>
      <c r="M435" s="3">
        <f t="shared" si="119"/>
        <v>-190</v>
      </c>
      <c r="N435" s="6">
        <f t="shared" si="109"/>
        <v>-1852</v>
      </c>
    </row>
    <row r="436" spans="3:14" ht="12.75">
      <c r="C436" s="13">
        <v>36312</v>
      </c>
      <c r="D436" s="19"/>
      <c r="E436" s="10">
        <v>721</v>
      </c>
      <c r="F436" s="10">
        <f t="shared" si="120"/>
        <v>7528</v>
      </c>
      <c r="G436" s="7">
        <f t="shared" si="121"/>
        <v>21.585160202360882</v>
      </c>
      <c r="H436" s="7">
        <f t="shared" si="107"/>
        <v>-10.742233815508655</v>
      </c>
      <c r="I436" s="10">
        <v>954</v>
      </c>
      <c r="J436" s="10">
        <f t="shared" si="122"/>
        <v>9613</v>
      </c>
      <c r="K436" s="7">
        <f t="shared" si="123"/>
        <v>21.839080459770116</v>
      </c>
      <c r="L436" s="7">
        <f t="shared" si="108"/>
        <v>-6.678963207455595</v>
      </c>
      <c r="M436" s="3">
        <f t="shared" si="119"/>
        <v>-233</v>
      </c>
      <c r="N436" s="6">
        <f t="shared" si="109"/>
        <v>-2085</v>
      </c>
    </row>
    <row r="437" spans="3:14" ht="12.75">
      <c r="C437" s="2"/>
      <c r="D437" s="9"/>
      <c r="E437" s="10"/>
      <c r="F437" s="10"/>
      <c r="G437" s="9"/>
      <c r="H437" s="7"/>
      <c r="I437" s="10"/>
      <c r="J437" s="10"/>
      <c r="K437" s="9"/>
      <c r="L437" s="7"/>
      <c r="M437" s="3"/>
      <c r="N437" s="6"/>
    </row>
    <row r="438" spans="3:14" ht="12.75">
      <c r="C438" s="13">
        <v>36342</v>
      </c>
      <c r="D438" s="19"/>
      <c r="E438" s="14">
        <v>607</v>
      </c>
      <c r="F438" s="10">
        <v>607</v>
      </c>
      <c r="G438" s="7">
        <f>E438/E436*100-100</f>
        <v>-15.811373092926502</v>
      </c>
      <c r="H438" s="7">
        <f t="shared" si="107"/>
        <v>2.7072758037224958</v>
      </c>
      <c r="I438" s="10">
        <v>690</v>
      </c>
      <c r="J438" s="10">
        <f>I438</f>
        <v>690</v>
      </c>
      <c r="K438" s="7">
        <f>I438/I436*100-100</f>
        <v>-27.67295597484278</v>
      </c>
      <c r="L438" s="7">
        <f t="shared" si="108"/>
        <v>-5.219780219780219</v>
      </c>
      <c r="M438" s="3">
        <f aca="true" t="shared" si="124" ref="M438:M449">E438-I438</f>
        <v>-83</v>
      </c>
      <c r="N438" s="6">
        <f t="shared" si="109"/>
        <v>-83</v>
      </c>
    </row>
    <row r="439" spans="3:14" ht="12.75">
      <c r="C439" s="13">
        <v>36373</v>
      </c>
      <c r="D439" s="19"/>
      <c r="E439" s="10">
        <v>583</v>
      </c>
      <c r="F439" s="10">
        <f>F438+E439</f>
        <v>1190</v>
      </c>
      <c r="G439" s="7">
        <f>E439/E438*100-100</f>
        <v>-3.953871499176273</v>
      </c>
      <c r="H439" s="7">
        <f t="shared" si="107"/>
        <v>-2.7777777777777857</v>
      </c>
      <c r="I439" s="10">
        <v>738</v>
      </c>
      <c r="J439" s="10">
        <f>J438+I439</f>
        <v>1428</v>
      </c>
      <c r="K439" s="7">
        <f>I439/I438*100-100</f>
        <v>6.956521739130437</v>
      </c>
      <c r="L439" s="7">
        <f t="shared" si="108"/>
        <v>4.005826656955563</v>
      </c>
      <c r="M439" s="3">
        <f t="shared" si="124"/>
        <v>-155</v>
      </c>
      <c r="N439" s="6">
        <f t="shared" si="109"/>
        <v>-238</v>
      </c>
    </row>
    <row r="440" spans="3:14" ht="12.75">
      <c r="C440" s="13">
        <v>36404</v>
      </c>
      <c r="D440" s="19"/>
      <c r="E440" s="10">
        <v>608</v>
      </c>
      <c r="F440" s="10">
        <f aca="true" t="shared" si="125" ref="F440:F449">F439+E440</f>
        <v>1798</v>
      </c>
      <c r="G440" s="7">
        <f aca="true" t="shared" si="126" ref="G440:G449">E440/E439*100-100</f>
        <v>4.288164665523155</v>
      </c>
      <c r="H440" s="7">
        <f t="shared" si="107"/>
        <v>-3.0727762803234526</v>
      </c>
      <c r="I440" s="10">
        <v>836</v>
      </c>
      <c r="J440" s="10">
        <f aca="true" t="shared" si="127" ref="J440:J449">J439+I440</f>
        <v>2264</v>
      </c>
      <c r="K440" s="7">
        <f aca="true" t="shared" si="128" ref="K440:K449">I440/I439*100-100</f>
        <v>13.27913279132791</v>
      </c>
      <c r="L440" s="7">
        <f t="shared" si="108"/>
        <v>4.572748267898376</v>
      </c>
      <c r="M440" s="3">
        <f t="shared" si="124"/>
        <v>-228</v>
      </c>
      <c r="N440" s="6">
        <f t="shared" si="109"/>
        <v>-466</v>
      </c>
    </row>
    <row r="441" spans="3:14" ht="12.75">
      <c r="C441" s="13">
        <v>36434</v>
      </c>
      <c r="D441" s="19"/>
      <c r="E441" s="10">
        <v>620</v>
      </c>
      <c r="F441" s="10">
        <f t="shared" si="125"/>
        <v>2418</v>
      </c>
      <c r="G441" s="7">
        <f t="shared" si="126"/>
        <v>1.9736842105263008</v>
      </c>
      <c r="H441" s="7">
        <f t="shared" si="107"/>
        <v>-2.617801047120423</v>
      </c>
      <c r="I441" s="10">
        <v>779</v>
      </c>
      <c r="J441" s="10">
        <f t="shared" si="127"/>
        <v>3043</v>
      </c>
      <c r="K441" s="7">
        <f t="shared" si="128"/>
        <v>-6.818181818181827</v>
      </c>
      <c r="L441" s="7">
        <f t="shared" si="108"/>
        <v>0.7282356835484904</v>
      </c>
      <c r="M441" s="3">
        <f t="shared" si="124"/>
        <v>-159</v>
      </c>
      <c r="N441" s="6">
        <f t="shared" si="109"/>
        <v>-625</v>
      </c>
    </row>
    <row r="442" spans="3:14" ht="12.75">
      <c r="C442" s="13">
        <v>36465</v>
      </c>
      <c r="D442" s="19"/>
      <c r="E442" s="10">
        <v>627</v>
      </c>
      <c r="F442" s="10">
        <f t="shared" si="125"/>
        <v>3045</v>
      </c>
      <c r="G442" s="7">
        <f t="shared" si="126"/>
        <v>1.1290322580645125</v>
      </c>
      <c r="H442" s="7">
        <f t="shared" si="107"/>
        <v>-0.1639344262295026</v>
      </c>
      <c r="I442" s="10">
        <v>826</v>
      </c>
      <c r="J442" s="10">
        <f t="shared" si="127"/>
        <v>3869</v>
      </c>
      <c r="K442" s="7">
        <f t="shared" si="128"/>
        <v>6.033376123234916</v>
      </c>
      <c r="L442" s="7">
        <f t="shared" si="108"/>
        <v>-1.1244569384104182</v>
      </c>
      <c r="M442" s="3">
        <f t="shared" si="124"/>
        <v>-199</v>
      </c>
      <c r="N442" s="6">
        <f t="shared" si="109"/>
        <v>-824</v>
      </c>
    </row>
    <row r="443" spans="3:14" ht="12.75">
      <c r="C443" s="13">
        <v>36495</v>
      </c>
      <c r="D443" s="19"/>
      <c r="E443" s="10">
        <v>731</v>
      </c>
      <c r="F443" s="10">
        <f t="shared" si="125"/>
        <v>3776</v>
      </c>
      <c r="G443" s="7">
        <f t="shared" si="126"/>
        <v>16.586921850079747</v>
      </c>
      <c r="H443" s="7">
        <f t="shared" si="107"/>
        <v>3.993390250619669</v>
      </c>
      <c r="I443" s="10">
        <v>926</v>
      </c>
      <c r="J443" s="10">
        <f t="shared" si="127"/>
        <v>4795</v>
      </c>
      <c r="K443" s="7">
        <f t="shared" si="128"/>
        <v>12.106537530266337</v>
      </c>
      <c r="L443" s="7">
        <f t="shared" si="108"/>
        <v>-1.9026186579378077</v>
      </c>
      <c r="M443" s="3">
        <f t="shared" si="124"/>
        <v>-195</v>
      </c>
      <c r="N443" s="6">
        <f t="shared" si="109"/>
        <v>-1019</v>
      </c>
    </row>
    <row r="444" spans="3:14" ht="12.75">
      <c r="C444" s="13">
        <v>36526</v>
      </c>
      <c r="D444" s="19"/>
      <c r="E444" s="10">
        <v>617</v>
      </c>
      <c r="F444" s="10">
        <f t="shared" si="125"/>
        <v>4393</v>
      </c>
      <c r="G444" s="7">
        <f t="shared" si="126"/>
        <v>-15.595075239398085</v>
      </c>
      <c r="H444" s="7">
        <f t="shared" si="107"/>
        <v>3.097864351091289</v>
      </c>
      <c r="I444" s="10">
        <v>940</v>
      </c>
      <c r="J444" s="10">
        <f t="shared" si="127"/>
        <v>5735</v>
      </c>
      <c r="K444" s="7">
        <f t="shared" si="128"/>
        <v>1.5118790496760255</v>
      </c>
      <c r="L444" s="7">
        <f t="shared" si="108"/>
        <v>1.4864625729959329</v>
      </c>
      <c r="M444" s="3">
        <f t="shared" si="124"/>
        <v>-323</v>
      </c>
      <c r="N444" s="6">
        <f t="shared" si="109"/>
        <v>-1342</v>
      </c>
    </row>
    <row r="445" spans="3:14" ht="12.75">
      <c r="C445" s="13">
        <v>36557</v>
      </c>
      <c r="D445" s="19"/>
      <c r="E445" s="10">
        <v>687</v>
      </c>
      <c r="F445" s="10">
        <f t="shared" si="125"/>
        <v>5080</v>
      </c>
      <c r="G445" s="7">
        <f t="shared" si="126"/>
        <v>11.345218800648297</v>
      </c>
      <c r="H445" s="7">
        <f t="shared" si="107"/>
        <v>3.4833978407007464</v>
      </c>
      <c r="I445" s="10">
        <v>820</v>
      </c>
      <c r="J445" s="10">
        <f t="shared" si="127"/>
        <v>6555</v>
      </c>
      <c r="K445" s="7">
        <f t="shared" si="128"/>
        <v>-12.7659574468085</v>
      </c>
      <c r="L445" s="7">
        <f t="shared" si="108"/>
        <v>2.3898781630740302</v>
      </c>
      <c r="M445" s="3">
        <f t="shared" si="124"/>
        <v>-133</v>
      </c>
      <c r="N445" s="6">
        <f t="shared" si="109"/>
        <v>-1475</v>
      </c>
    </row>
    <row r="446" spans="3:14" ht="12.75">
      <c r="C446" s="13">
        <v>36586</v>
      </c>
      <c r="D446" s="19"/>
      <c r="E446" s="10">
        <v>691</v>
      </c>
      <c r="F446" s="10">
        <f t="shared" si="125"/>
        <v>5771</v>
      </c>
      <c r="G446" s="7">
        <f t="shared" si="126"/>
        <v>0.5822416302765561</v>
      </c>
      <c r="H446" s="7">
        <f t="shared" si="107"/>
        <v>3.441476967198426</v>
      </c>
      <c r="I446" s="10">
        <v>675</v>
      </c>
      <c r="J446" s="10">
        <f t="shared" si="127"/>
        <v>7230</v>
      </c>
      <c r="K446" s="7">
        <f t="shared" si="128"/>
        <v>-17.682926829268297</v>
      </c>
      <c r="L446" s="7">
        <f t="shared" si="108"/>
        <v>1.888387824126255</v>
      </c>
      <c r="M446" s="3">
        <f t="shared" si="124"/>
        <v>16</v>
      </c>
      <c r="N446" s="6">
        <f t="shared" si="109"/>
        <v>-1459</v>
      </c>
    </row>
    <row r="447" spans="3:14" ht="12.75">
      <c r="C447" s="13">
        <v>36617</v>
      </c>
      <c r="D447" s="19"/>
      <c r="E447" s="10">
        <v>645</v>
      </c>
      <c r="F447" s="10">
        <f t="shared" si="125"/>
        <v>6416</v>
      </c>
      <c r="G447" s="7">
        <f t="shared" si="126"/>
        <v>-6.657018813314039</v>
      </c>
      <c r="H447" s="7">
        <f t="shared" si="107"/>
        <v>3.250724171226267</v>
      </c>
      <c r="I447" s="10">
        <v>723</v>
      </c>
      <c r="J447" s="10">
        <f t="shared" si="127"/>
        <v>7953</v>
      </c>
      <c r="K447" s="7">
        <f t="shared" si="128"/>
        <v>7.111111111111114</v>
      </c>
      <c r="L447" s="7">
        <f t="shared" si="108"/>
        <v>0.9776536312849231</v>
      </c>
      <c r="M447" s="3">
        <f t="shared" si="124"/>
        <v>-78</v>
      </c>
      <c r="N447" s="6">
        <f t="shared" si="109"/>
        <v>-1537</v>
      </c>
    </row>
    <row r="448" spans="3:14" ht="12.75">
      <c r="C448" s="13">
        <v>36647</v>
      </c>
      <c r="D448" s="19"/>
      <c r="E448" s="10">
        <v>690</v>
      </c>
      <c r="F448" s="10">
        <f t="shared" si="125"/>
        <v>7106</v>
      </c>
      <c r="G448" s="7">
        <f t="shared" si="126"/>
        <v>6.976744186046503</v>
      </c>
      <c r="H448" s="7">
        <f t="shared" si="107"/>
        <v>4.392537094167764</v>
      </c>
      <c r="I448" s="10">
        <v>816</v>
      </c>
      <c r="J448" s="10">
        <f t="shared" si="127"/>
        <v>8769</v>
      </c>
      <c r="K448" s="7">
        <f t="shared" si="128"/>
        <v>12.863070539419084</v>
      </c>
      <c r="L448" s="7">
        <f t="shared" si="108"/>
        <v>1.2703545444046682</v>
      </c>
      <c r="M448" s="3">
        <f t="shared" si="124"/>
        <v>-126</v>
      </c>
      <c r="N448" s="6">
        <f t="shared" si="109"/>
        <v>-1663</v>
      </c>
    </row>
    <row r="449" spans="3:14" ht="12.75">
      <c r="C449" s="13">
        <v>36678</v>
      </c>
      <c r="D449" s="19"/>
      <c r="E449" s="10">
        <v>1085</v>
      </c>
      <c r="F449" s="10">
        <f t="shared" si="125"/>
        <v>8191</v>
      </c>
      <c r="G449" s="7">
        <f t="shared" si="126"/>
        <v>57.24637681159422</v>
      </c>
      <c r="H449" s="7">
        <f t="shared" si="107"/>
        <v>8.807120085015939</v>
      </c>
      <c r="I449" s="10">
        <v>833</v>
      </c>
      <c r="J449" s="10">
        <f t="shared" si="127"/>
        <v>9602</v>
      </c>
      <c r="K449" s="7">
        <f t="shared" si="128"/>
        <v>2.0833333333333286</v>
      </c>
      <c r="L449" s="7">
        <f t="shared" si="108"/>
        <v>-0.11442837823780394</v>
      </c>
      <c r="M449" s="3">
        <f t="shared" si="124"/>
        <v>252</v>
      </c>
      <c r="N449" s="6">
        <f t="shared" si="109"/>
        <v>-1411</v>
      </c>
    </row>
    <row r="450" spans="3:14" ht="12.75">
      <c r="C450" s="13"/>
      <c r="D450" s="19"/>
      <c r="E450" s="10"/>
      <c r="F450" s="10"/>
      <c r="G450" s="9"/>
      <c r="H450" s="7"/>
      <c r="I450" s="10"/>
      <c r="J450" s="10"/>
      <c r="K450" s="9"/>
      <c r="L450" s="7"/>
      <c r="M450" s="3"/>
      <c r="N450" s="6"/>
    </row>
    <row r="451" spans="3:14" ht="12.75">
      <c r="C451" s="13">
        <v>36708</v>
      </c>
      <c r="D451" s="19"/>
      <c r="E451" s="10">
        <v>654</v>
      </c>
      <c r="F451" s="10">
        <f>E451</f>
        <v>654</v>
      </c>
      <c r="G451" s="7">
        <f>E451/E449*100-100</f>
        <v>-39.72350230414746</v>
      </c>
      <c r="H451" s="7">
        <f t="shared" si="107"/>
        <v>7.742998352553542</v>
      </c>
      <c r="I451" s="10">
        <v>867</v>
      </c>
      <c r="J451" s="10">
        <f>I451</f>
        <v>867</v>
      </c>
      <c r="K451" s="7">
        <f>I451/I449*100-100</f>
        <v>4.081632653061234</v>
      </c>
      <c r="L451" s="7">
        <f t="shared" si="108"/>
        <v>25.652173913043484</v>
      </c>
      <c r="M451" s="3">
        <f aca="true" t="shared" si="129" ref="M451:M462">E451-I451</f>
        <v>-213</v>
      </c>
      <c r="N451" s="6">
        <f t="shared" si="109"/>
        <v>-213</v>
      </c>
    </row>
    <row r="452" spans="3:14" ht="12.75">
      <c r="C452" s="13">
        <v>36739</v>
      </c>
      <c r="D452" s="19"/>
      <c r="E452" s="10">
        <v>756</v>
      </c>
      <c r="F452" s="10">
        <f>F451+E452</f>
        <v>1410</v>
      </c>
      <c r="G452" s="7">
        <f>E452/E451*100-100</f>
        <v>15.596330275229349</v>
      </c>
      <c r="H452" s="7">
        <f t="shared" si="107"/>
        <v>18.4873949579832</v>
      </c>
      <c r="I452" s="10">
        <v>918</v>
      </c>
      <c r="J452" s="10">
        <f>J451+I452</f>
        <v>1785</v>
      </c>
      <c r="K452" s="7">
        <f>I452/I451*100-100</f>
        <v>5.882352941176478</v>
      </c>
      <c r="L452" s="7">
        <f t="shared" si="108"/>
        <v>25</v>
      </c>
      <c r="M452" s="3">
        <f t="shared" si="129"/>
        <v>-162</v>
      </c>
      <c r="N452" s="6">
        <f t="shared" si="109"/>
        <v>-375</v>
      </c>
    </row>
    <row r="453" spans="3:14" ht="12.75">
      <c r="C453" s="13">
        <v>36770</v>
      </c>
      <c r="D453" s="19"/>
      <c r="E453" s="10">
        <v>725</v>
      </c>
      <c r="F453" s="10">
        <f aca="true" t="shared" si="130" ref="F453:F462">F452+E453</f>
        <v>2135</v>
      </c>
      <c r="G453" s="7">
        <f aca="true" t="shared" si="131" ref="G453:G462">E453/E452*100-100</f>
        <v>-4.100529100529101</v>
      </c>
      <c r="H453" s="7">
        <f t="shared" si="107"/>
        <v>18.743047830923246</v>
      </c>
      <c r="I453" s="10">
        <v>918</v>
      </c>
      <c r="J453" s="10">
        <f aca="true" t="shared" si="132" ref="J453:J462">J452+I453</f>
        <v>2703</v>
      </c>
      <c r="K453" s="7">
        <f aca="true" t="shared" si="133" ref="K453:K462">I453/I452*100-100</f>
        <v>0</v>
      </c>
      <c r="L453" s="7">
        <f t="shared" si="108"/>
        <v>19.390459363957604</v>
      </c>
      <c r="M453" s="3">
        <f t="shared" si="129"/>
        <v>-193</v>
      </c>
      <c r="N453" s="6">
        <f t="shared" si="109"/>
        <v>-568</v>
      </c>
    </row>
    <row r="454" spans="3:14" ht="12.75">
      <c r="C454" s="13">
        <v>36800</v>
      </c>
      <c r="D454" s="19"/>
      <c r="E454" s="10">
        <v>758</v>
      </c>
      <c r="F454" s="10">
        <f t="shared" si="130"/>
        <v>2893</v>
      </c>
      <c r="G454" s="7">
        <f t="shared" si="131"/>
        <v>4.551724137931032</v>
      </c>
      <c r="H454" s="7">
        <f t="shared" si="107"/>
        <v>19.64433416046319</v>
      </c>
      <c r="I454" s="10">
        <v>816</v>
      </c>
      <c r="J454" s="10">
        <f t="shared" si="132"/>
        <v>3519</v>
      </c>
      <c r="K454" s="7">
        <f t="shared" si="133"/>
        <v>-11.111111111111114</v>
      </c>
      <c r="L454" s="7">
        <f t="shared" si="108"/>
        <v>15.64245810055867</v>
      </c>
      <c r="M454" s="3">
        <f t="shared" si="129"/>
        <v>-58</v>
      </c>
      <c r="N454" s="6">
        <f t="shared" si="109"/>
        <v>-626</v>
      </c>
    </row>
    <row r="455" spans="3:14" ht="12.75">
      <c r="C455" s="13">
        <v>36831</v>
      </c>
      <c r="D455" s="19"/>
      <c r="E455" s="10">
        <v>728</v>
      </c>
      <c r="F455" s="10">
        <f t="shared" si="130"/>
        <v>3621</v>
      </c>
      <c r="G455" s="7">
        <f t="shared" si="131"/>
        <v>-3.957783641160944</v>
      </c>
      <c r="H455" s="7">
        <f t="shared" si="107"/>
        <v>18.91625615763546</v>
      </c>
      <c r="I455" s="10">
        <v>901</v>
      </c>
      <c r="J455" s="10">
        <f t="shared" si="132"/>
        <v>4420</v>
      </c>
      <c r="K455" s="7">
        <f t="shared" si="133"/>
        <v>10.416666666666671</v>
      </c>
      <c r="L455" s="7">
        <f t="shared" si="108"/>
        <v>14.241406048074452</v>
      </c>
      <c r="M455" s="3">
        <f t="shared" si="129"/>
        <v>-173</v>
      </c>
      <c r="N455" s="6">
        <f t="shared" si="109"/>
        <v>-799</v>
      </c>
    </row>
    <row r="456" spans="3:14" ht="12.75">
      <c r="C456" s="13">
        <v>36861</v>
      </c>
      <c r="D456" s="19"/>
      <c r="E456" s="10">
        <v>703</v>
      </c>
      <c r="F456" s="10">
        <f t="shared" si="130"/>
        <v>4324</v>
      </c>
      <c r="G456" s="7">
        <f t="shared" si="131"/>
        <v>-3.434065934065927</v>
      </c>
      <c r="H456" s="7">
        <f t="shared" si="107"/>
        <v>14.512711864406768</v>
      </c>
      <c r="I456" s="10">
        <v>669</v>
      </c>
      <c r="J456" s="10">
        <f t="shared" si="132"/>
        <v>5089</v>
      </c>
      <c r="K456" s="7">
        <f t="shared" si="133"/>
        <v>-25.749167591564927</v>
      </c>
      <c r="L456" s="7">
        <f t="shared" si="108"/>
        <v>6.131386861313871</v>
      </c>
      <c r="M456" s="3">
        <f t="shared" si="129"/>
        <v>34</v>
      </c>
      <c r="N456" s="6">
        <f t="shared" si="109"/>
        <v>-765</v>
      </c>
    </row>
    <row r="457" spans="3:14" ht="12.75">
      <c r="C457" s="13">
        <v>36892</v>
      </c>
      <c r="D457" s="19"/>
      <c r="E457" s="10">
        <v>776</v>
      </c>
      <c r="F457" s="10">
        <f t="shared" si="130"/>
        <v>5100</v>
      </c>
      <c r="G457" s="7">
        <f t="shared" si="131"/>
        <v>10.384068278805117</v>
      </c>
      <c r="H457" s="7">
        <f t="shared" si="107"/>
        <v>16.093785567949</v>
      </c>
      <c r="I457" s="10">
        <v>1015</v>
      </c>
      <c r="J457" s="10">
        <f t="shared" si="132"/>
        <v>6104</v>
      </c>
      <c r="K457" s="7">
        <f t="shared" si="133"/>
        <v>51.71898355754857</v>
      </c>
      <c r="L457" s="7">
        <f t="shared" si="108"/>
        <v>6.4341761115954625</v>
      </c>
      <c r="M457" s="3">
        <f t="shared" si="129"/>
        <v>-239</v>
      </c>
      <c r="N457" s="6">
        <f t="shared" si="109"/>
        <v>-1004</v>
      </c>
    </row>
    <row r="458" spans="3:14" ht="12.75">
      <c r="C458" s="13">
        <v>36923</v>
      </c>
      <c r="D458" s="19"/>
      <c r="E458" s="10">
        <v>727</v>
      </c>
      <c r="F458" s="10">
        <f t="shared" si="130"/>
        <v>5827</v>
      </c>
      <c r="G458" s="7">
        <f t="shared" si="131"/>
        <v>-6.314432989690715</v>
      </c>
      <c r="H458" s="7">
        <f t="shared" si="107"/>
        <v>14.704724409448815</v>
      </c>
      <c r="I458" s="10">
        <v>770</v>
      </c>
      <c r="J458" s="10">
        <f t="shared" si="132"/>
        <v>6874</v>
      </c>
      <c r="K458" s="7">
        <f t="shared" si="133"/>
        <v>-24.13793103448276</v>
      </c>
      <c r="L458" s="7">
        <f t="shared" si="108"/>
        <v>4.866514111365362</v>
      </c>
      <c r="M458" s="3">
        <f t="shared" si="129"/>
        <v>-43</v>
      </c>
      <c r="N458" s="6">
        <f t="shared" si="109"/>
        <v>-1047</v>
      </c>
    </row>
    <row r="459" spans="3:14" ht="12.75">
      <c r="C459" s="13">
        <v>36951</v>
      </c>
      <c r="D459" s="19"/>
      <c r="E459" s="10">
        <v>756</v>
      </c>
      <c r="F459" s="10">
        <f t="shared" si="130"/>
        <v>6583</v>
      </c>
      <c r="G459" s="7">
        <f t="shared" si="131"/>
        <v>3.988995873452538</v>
      </c>
      <c r="H459" s="7">
        <f aca="true" t="shared" si="134" ref="H459:H522">(F459/F446*100)-100</f>
        <v>14.070351758793961</v>
      </c>
      <c r="I459" s="10">
        <v>885</v>
      </c>
      <c r="J459" s="10">
        <f t="shared" si="132"/>
        <v>7759</v>
      </c>
      <c r="K459" s="7">
        <f t="shared" si="133"/>
        <v>14.93506493506493</v>
      </c>
      <c r="L459" s="7">
        <f aca="true" t="shared" si="135" ref="L459:L522">(J459/J446*100)-100</f>
        <v>7.316735822959885</v>
      </c>
      <c r="M459" s="3">
        <f t="shared" si="129"/>
        <v>-129</v>
      </c>
      <c r="N459" s="6">
        <f aca="true" t="shared" si="136" ref="N459:N522">F459-J459</f>
        <v>-1176</v>
      </c>
    </row>
    <row r="460" spans="3:14" ht="12.75">
      <c r="C460" s="13">
        <v>36982</v>
      </c>
      <c r="D460" s="19"/>
      <c r="E460" s="10">
        <v>737</v>
      </c>
      <c r="F460" s="10">
        <f t="shared" si="130"/>
        <v>7320</v>
      </c>
      <c r="G460" s="7">
        <f t="shared" si="131"/>
        <v>-2.5132275132275055</v>
      </c>
      <c r="H460" s="7">
        <f t="shared" si="134"/>
        <v>14.089775561097255</v>
      </c>
      <c r="I460" s="10">
        <v>773</v>
      </c>
      <c r="J460" s="10">
        <f t="shared" si="132"/>
        <v>8532</v>
      </c>
      <c r="K460" s="7">
        <f t="shared" si="133"/>
        <v>-12.655367231638408</v>
      </c>
      <c r="L460" s="7">
        <f t="shared" si="135"/>
        <v>7.280271595624299</v>
      </c>
      <c r="M460" s="3">
        <f t="shared" si="129"/>
        <v>-36</v>
      </c>
      <c r="N460" s="6">
        <f t="shared" si="136"/>
        <v>-1212</v>
      </c>
    </row>
    <row r="461" spans="3:14" ht="12.75">
      <c r="C461" s="13">
        <v>37012</v>
      </c>
      <c r="D461" s="19"/>
      <c r="E461" s="10">
        <v>777</v>
      </c>
      <c r="F461" s="10">
        <f t="shared" si="130"/>
        <v>8097</v>
      </c>
      <c r="G461" s="7">
        <f t="shared" si="131"/>
        <v>5.427408412483032</v>
      </c>
      <c r="H461" s="7">
        <f t="shared" si="134"/>
        <v>13.945961159583447</v>
      </c>
      <c r="I461" s="10">
        <v>804</v>
      </c>
      <c r="J461" s="10">
        <f t="shared" si="132"/>
        <v>9336</v>
      </c>
      <c r="K461" s="7">
        <f t="shared" si="133"/>
        <v>4.010349288486424</v>
      </c>
      <c r="L461" s="7">
        <f t="shared" si="135"/>
        <v>6.465959630516593</v>
      </c>
      <c r="M461" s="3">
        <f t="shared" si="129"/>
        <v>-27</v>
      </c>
      <c r="N461" s="6">
        <f t="shared" si="136"/>
        <v>-1239</v>
      </c>
    </row>
    <row r="462" spans="3:14" ht="12.75">
      <c r="C462" s="13">
        <v>37043</v>
      </c>
      <c r="D462" s="19"/>
      <c r="E462" s="10">
        <v>837</v>
      </c>
      <c r="F462" s="10">
        <f t="shared" si="130"/>
        <v>8934</v>
      </c>
      <c r="G462" s="7">
        <f t="shared" si="131"/>
        <v>7.7220077220077314</v>
      </c>
      <c r="H462" s="7">
        <f t="shared" si="134"/>
        <v>9.070931510194114</v>
      </c>
      <c r="I462" s="10">
        <v>866</v>
      </c>
      <c r="J462" s="10">
        <f t="shared" si="132"/>
        <v>10202</v>
      </c>
      <c r="K462" s="7">
        <f t="shared" si="133"/>
        <v>7.711442786069654</v>
      </c>
      <c r="L462" s="7">
        <f t="shared" si="135"/>
        <v>6.2486981878775225</v>
      </c>
      <c r="M462" s="3">
        <f t="shared" si="129"/>
        <v>-29</v>
      </c>
      <c r="N462" s="6">
        <f t="shared" si="136"/>
        <v>-1268</v>
      </c>
    </row>
    <row r="463" spans="3:14" ht="12.75">
      <c r="C463" s="13"/>
      <c r="D463" s="19"/>
      <c r="E463" s="10"/>
      <c r="F463" s="10"/>
      <c r="G463" s="7"/>
      <c r="H463" s="7"/>
      <c r="I463" s="10"/>
      <c r="J463" s="10"/>
      <c r="K463" s="7"/>
      <c r="L463" s="7"/>
      <c r="M463" s="3"/>
      <c r="N463" s="6"/>
    </row>
    <row r="464" spans="3:14" ht="12.75">
      <c r="C464" s="13">
        <v>37073</v>
      </c>
      <c r="D464" s="19"/>
      <c r="E464" s="10">
        <v>675</v>
      </c>
      <c r="F464" s="10">
        <f>E464</f>
        <v>675</v>
      </c>
      <c r="G464" s="7">
        <f>E464/E462*100-100</f>
        <v>-19.354838709677423</v>
      </c>
      <c r="H464" s="7">
        <f t="shared" si="134"/>
        <v>3.2110091743119256</v>
      </c>
      <c r="I464" s="10">
        <v>778</v>
      </c>
      <c r="J464" s="10">
        <f>I464</f>
        <v>778</v>
      </c>
      <c r="K464" s="7">
        <f>I464/I462*100-100</f>
        <v>-10.16166281755197</v>
      </c>
      <c r="L464" s="7">
        <f t="shared" si="135"/>
        <v>-10.265282583621683</v>
      </c>
      <c r="M464" s="3">
        <f aca="true" t="shared" si="137" ref="M464:M475">E464-I464</f>
        <v>-103</v>
      </c>
      <c r="N464" s="6">
        <f t="shared" si="136"/>
        <v>-103</v>
      </c>
    </row>
    <row r="465" spans="3:14" ht="12.75">
      <c r="C465" s="13">
        <v>37104</v>
      </c>
      <c r="D465" s="19"/>
      <c r="E465" s="10">
        <v>781</v>
      </c>
      <c r="F465" s="10">
        <f>F464+E465</f>
        <v>1456</v>
      </c>
      <c r="G465" s="7">
        <f>E465/E464*100-100</f>
        <v>15.70370370370371</v>
      </c>
      <c r="H465" s="7">
        <f t="shared" si="134"/>
        <v>3.2624113475177268</v>
      </c>
      <c r="I465" s="10">
        <v>850</v>
      </c>
      <c r="J465" s="10">
        <f>J464+I465</f>
        <v>1628</v>
      </c>
      <c r="K465" s="7">
        <f>I465/I464*100-100</f>
        <v>9.254498714652954</v>
      </c>
      <c r="L465" s="7">
        <f t="shared" si="135"/>
        <v>-8.79551820728291</v>
      </c>
      <c r="M465" s="3">
        <f t="shared" si="137"/>
        <v>-69</v>
      </c>
      <c r="N465" s="6">
        <f t="shared" si="136"/>
        <v>-172</v>
      </c>
    </row>
    <row r="466" spans="3:14" ht="12.75">
      <c r="C466" s="13">
        <v>37135</v>
      </c>
      <c r="D466" s="19"/>
      <c r="E466" s="10">
        <v>747</v>
      </c>
      <c r="F466" s="10">
        <f aca="true" t="shared" si="138" ref="F466:F475">F465+E466</f>
        <v>2203</v>
      </c>
      <c r="G466" s="7">
        <f aca="true" t="shared" si="139" ref="G466:G475">E466/E465*100-100</f>
        <v>-4.353393085787445</v>
      </c>
      <c r="H466" s="7">
        <f t="shared" si="134"/>
        <v>3.1850117096018806</v>
      </c>
      <c r="I466" s="10">
        <v>784</v>
      </c>
      <c r="J466" s="10">
        <f aca="true" t="shared" si="140" ref="J466:J475">J465+I466</f>
        <v>2412</v>
      </c>
      <c r="K466" s="7">
        <f aca="true" t="shared" si="141" ref="K466:K475">I466/I465*100-100</f>
        <v>-7.764705882352942</v>
      </c>
      <c r="L466" s="7">
        <f t="shared" si="135"/>
        <v>-10.765815760266378</v>
      </c>
      <c r="M466" s="3">
        <f t="shared" si="137"/>
        <v>-37</v>
      </c>
      <c r="N466" s="6">
        <f t="shared" si="136"/>
        <v>-209</v>
      </c>
    </row>
    <row r="467" spans="3:14" ht="12.75">
      <c r="C467" s="13">
        <v>37165</v>
      </c>
      <c r="D467" s="19"/>
      <c r="E467" s="10">
        <v>862</v>
      </c>
      <c r="F467" s="10">
        <f t="shared" si="138"/>
        <v>3065</v>
      </c>
      <c r="G467" s="7">
        <f t="shared" si="139"/>
        <v>15.394912985274416</v>
      </c>
      <c r="H467" s="7">
        <f t="shared" si="134"/>
        <v>5.94538541306602</v>
      </c>
      <c r="I467" s="10">
        <v>757</v>
      </c>
      <c r="J467" s="10">
        <f t="shared" si="140"/>
        <v>3169</v>
      </c>
      <c r="K467" s="7">
        <f t="shared" si="141"/>
        <v>-3.4438775510204067</v>
      </c>
      <c r="L467" s="7">
        <f t="shared" si="135"/>
        <v>-9.946007388462633</v>
      </c>
      <c r="M467" s="3">
        <f t="shared" si="137"/>
        <v>105</v>
      </c>
      <c r="N467" s="6">
        <f t="shared" si="136"/>
        <v>-104</v>
      </c>
    </row>
    <row r="468" spans="3:14" ht="12.75">
      <c r="C468" s="13">
        <v>37196</v>
      </c>
      <c r="D468" s="19"/>
      <c r="E468" s="10">
        <v>791</v>
      </c>
      <c r="F468" s="10">
        <f t="shared" si="138"/>
        <v>3856</v>
      </c>
      <c r="G468" s="7">
        <f t="shared" si="139"/>
        <v>-8.236658932714619</v>
      </c>
      <c r="H468" s="7">
        <f t="shared" si="134"/>
        <v>6.489919911626615</v>
      </c>
      <c r="I468" s="10">
        <v>735</v>
      </c>
      <c r="J468" s="10">
        <f t="shared" si="140"/>
        <v>3904</v>
      </c>
      <c r="K468" s="7">
        <f t="shared" si="141"/>
        <v>-2.9062087186261607</v>
      </c>
      <c r="L468" s="7">
        <f t="shared" si="135"/>
        <v>-11.674208144796381</v>
      </c>
      <c r="M468" s="3">
        <f t="shared" si="137"/>
        <v>56</v>
      </c>
      <c r="N468" s="6">
        <f t="shared" si="136"/>
        <v>-48</v>
      </c>
    </row>
    <row r="469" spans="3:14" ht="12.75">
      <c r="C469" s="13">
        <v>37226</v>
      </c>
      <c r="D469" s="19"/>
      <c r="E469" s="10">
        <v>665</v>
      </c>
      <c r="F469" s="10">
        <f t="shared" si="138"/>
        <v>4521</v>
      </c>
      <c r="G469" s="7">
        <f t="shared" si="139"/>
        <v>-15.929203539823007</v>
      </c>
      <c r="H469" s="7">
        <f t="shared" si="134"/>
        <v>4.555966697502313</v>
      </c>
      <c r="I469" s="10">
        <v>724</v>
      </c>
      <c r="J469" s="10">
        <f t="shared" si="140"/>
        <v>4628</v>
      </c>
      <c r="K469" s="7">
        <f t="shared" si="141"/>
        <v>-1.496598639455783</v>
      </c>
      <c r="L469" s="7">
        <f t="shared" si="135"/>
        <v>-9.058754175673016</v>
      </c>
      <c r="M469" s="3">
        <f t="shared" si="137"/>
        <v>-59</v>
      </c>
      <c r="N469" s="6">
        <f t="shared" si="136"/>
        <v>-107</v>
      </c>
    </row>
    <row r="470" spans="3:14" ht="12.75">
      <c r="C470" s="13">
        <v>37257</v>
      </c>
      <c r="D470" s="19"/>
      <c r="E470" s="10">
        <v>727</v>
      </c>
      <c r="F470" s="10">
        <f t="shared" si="138"/>
        <v>5248</v>
      </c>
      <c r="G470" s="7">
        <f t="shared" si="139"/>
        <v>9.32330827067669</v>
      </c>
      <c r="H470" s="7">
        <f t="shared" si="134"/>
        <v>2.9019607843137294</v>
      </c>
      <c r="I470" s="10">
        <v>796</v>
      </c>
      <c r="J470" s="10">
        <f t="shared" si="140"/>
        <v>5424</v>
      </c>
      <c r="K470" s="7">
        <f t="shared" si="141"/>
        <v>9.944751381215468</v>
      </c>
      <c r="L470" s="7">
        <f t="shared" si="135"/>
        <v>-11.140235910878118</v>
      </c>
      <c r="M470" s="3">
        <f t="shared" si="137"/>
        <v>-69</v>
      </c>
      <c r="N470" s="6">
        <f t="shared" si="136"/>
        <v>-176</v>
      </c>
    </row>
    <row r="471" spans="3:14" ht="12.75">
      <c r="C471" s="13">
        <v>37288</v>
      </c>
      <c r="D471" s="19"/>
      <c r="E471" s="10">
        <v>672</v>
      </c>
      <c r="F471" s="10">
        <f t="shared" si="138"/>
        <v>5920</v>
      </c>
      <c r="G471" s="7">
        <f t="shared" si="139"/>
        <v>-7.565337001375511</v>
      </c>
      <c r="H471" s="7">
        <f t="shared" si="134"/>
        <v>1.5960185344087847</v>
      </c>
      <c r="I471" s="10">
        <v>721</v>
      </c>
      <c r="J471" s="10">
        <f t="shared" si="140"/>
        <v>6145</v>
      </c>
      <c r="K471" s="7">
        <f t="shared" si="141"/>
        <v>-9.422110552763812</v>
      </c>
      <c r="L471" s="7">
        <f t="shared" si="135"/>
        <v>-10.605178935117834</v>
      </c>
      <c r="M471" s="3">
        <f t="shared" si="137"/>
        <v>-49</v>
      </c>
      <c r="N471" s="6">
        <f t="shared" si="136"/>
        <v>-225</v>
      </c>
    </row>
    <row r="472" spans="3:14" ht="12.75">
      <c r="C472" s="13">
        <v>37316</v>
      </c>
      <c r="D472" s="19"/>
      <c r="E472" s="10">
        <v>738</v>
      </c>
      <c r="F472" s="10">
        <f t="shared" si="138"/>
        <v>6658</v>
      </c>
      <c r="G472" s="7">
        <f t="shared" si="139"/>
        <v>9.821428571428584</v>
      </c>
      <c r="H472" s="7">
        <f t="shared" si="134"/>
        <v>1.1392981923135324</v>
      </c>
      <c r="I472" s="10">
        <v>716</v>
      </c>
      <c r="J472" s="10">
        <f t="shared" si="140"/>
        <v>6861</v>
      </c>
      <c r="K472" s="7">
        <f t="shared" si="141"/>
        <v>-0.6934812760055422</v>
      </c>
      <c r="L472" s="7">
        <f t="shared" si="135"/>
        <v>-11.573656399020493</v>
      </c>
      <c r="M472" s="3">
        <f t="shared" si="137"/>
        <v>22</v>
      </c>
      <c r="N472" s="6">
        <f t="shared" si="136"/>
        <v>-203</v>
      </c>
    </row>
    <row r="473" spans="3:14" ht="12.75">
      <c r="C473" s="13">
        <v>37347</v>
      </c>
      <c r="D473" s="19"/>
      <c r="E473" s="10">
        <v>823</v>
      </c>
      <c r="F473" s="10">
        <f t="shared" si="138"/>
        <v>7481</v>
      </c>
      <c r="G473" s="7">
        <f t="shared" si="139"/>
        <v>11.51761517615175</v>
      </c>
      <c r="H473" s="7">
        <f t="shared" si="134"/>
        <v>2.1994535519125833</v>
      </c>
      <c r="I473" s="10">
        <v>786</v>
      </c>
      <c r="J473" s="10">
        <f t="shared" si="140"/>
        <v>7647</v>
      </c>
      <c r="K473" s="7">
        <f t="shared" si="141"/>
        <v>9.77653631284916</v>
      </c>
      <c r="L473" s="7">
        <f t="shared" si="135"/>
        <v>-10.372714486638529</v>
      </c>
      <c r="M473" s="3">
        <f t="shared" si="137"/>
        <v>37</v>
      </c>
      <c r="N473" s="6">
        <f t="shared" si="136"/>
        <v>-166</v>
      </c>
    </row>
    <row r="474" spans="3:14" ht="12.75">
      <c r="C474" s="13">
        <v>37377</v>
      </c>
      <c r="D474" s="19"/>
      <c r="E474" s="10">
        <v>785</v>
      </c>
      <c r="F474" s="10">
        <f t="shared" si="138"/>
        <v>8266</v>
      </c>
      <c r="G474" s="7">
        <f t="shared" si="139"/>
        <v>-4.617253948967189</v>
      </c>
      <c r="H474" s="7">
        <f t="shared" si="134"/>
        <v>2.087192787452153</v>
      </c>
      <c r="I474" s="10">
        <v>834</v>
      </c>
      <c r="J474" s="10">
        <f t="shared" si="140"/>
        <v>8481</v>
      </c>
      <c r="K474" s="7">
        <f t="shared" si="141"/>
        <v>6.10687022900764</v>
      </c>
      <c r="L474" s="7">
        <f t="shared" si="135"/>
        <v>-9.158097686375328</v>
      </c>
      <c r="M474" s="3">
        <f t="shared" si="137"/>
        <v>-49</v>
      </c>
      <c r="N474" s="6">
        <f t="shared" si="136"/>
        <v>-215</v>
      </c>
    </row>
    <row r="475" spans="3:14" ht="12.75">
      <c r="C475" s="13">
        <v>37408</v>
      </c>
      <c r="D475" s="19"/>
      <c r="E475" s="10">
        <v>874</v>
      </c>
      <c r="F475" s="10">
        <f t="shared" si="138"/>
        <v>9140</v>
      </c>
      <c r="G475" s="7">
        <f t="shared" si="139"/>
        <v>11.337579617834393</v>
      </c>
      <c r="H475" s="7">
        <f t="shared" si="134"/>
        <v>2.3057980747705358</v>
      </c>
      <c r="I475" s="10">
        <v>953</v>
      </c>
      <c r="J475" s="10">
        <f t="shared" si="140"/>
        <v>9434</v>
      </c>
      <c r="K475" s="7">
        <f t="shared" si="141"/>
        <v>14.268585131894483</v>
      </c>
      <c r="L475" s="7">
        <f t="shared" si="135"/>
        <v>-7.5279356988825725</v>
      </c>
      <c r="M475" s="3">
        <f t="shared" si="137"/>
        <v>-79</v>
      </c>
      <c r="N475" s="6">
        <f t="shared" si="136"/>
        <v>-294</v>
      </c>
    </row>
    <row r="476" spans="3:14" ht="12.75">
      <c r="C476" s="13"/>
      <c r="D476" s="19"/>
      <c r="E476" s="10"/>
      <c r="F476" s="10"/>
      <c r="G476" s="7"/>
      <c r="H476" s="7"/>
      <c r="I476" s="10"/>
      <c r="J476" s="10"/>
      <c r="K476" s="7"/>
      <c r="L476" s="7"/>
      <c r="M476" s="3"/>
      <c r="N476" s="6"/>
    </row>
    <row r="477" spans="3:14" ht="12.75">
      <c r="C477" s="13">
        <v>37438</v>
      </c>
      <c r="D477" s="19"/>
      <c r="E477" s="10">
        <v>795</v>
      </c>
      <c r="F477" s="10">
        <f>E477</f>
        <v>795</v>
      </c>
      <c r="G477" s="7">
        <f>E477/E475*100-100</f>
        <v>-9.03890160183066</v>
      </c>
      <c r="H477" s="7">
        <f t="shared" si="134"/>
        <v>17.777777777777786</v>
      </c>
      <c r="I477" s="10">
        <v>943</v>
      </c>
      <c r="J477" s="10">
        <f>I477</f>
        <v>943</v>
      </c>
      <c r="K477" s="7">
        <f>I477/I475*100-100</f>
        <v>-1.0493179433368311</v>
      </c>
      <c r="L477" s="7">
        <f t="shared" si="135"/>
        <v>21.2082262210797</v>
      </c>
      <c r="M477" s="3">
        <f aca="true" t="shared" si="142" ref="M477:M488">E477-I477</f>
        <v>-148</v>
      </c>
      <c r="N477" s="6">
        <f t="shared" si="136"/>
        <v>-148</v>
      </c>
    </row>
    <row r="478" spans="3:14" ht="12.75">
      <c r="C478" s="13">
        <v>37469</v>
      </c>
      <c r="D478" s="19"/>
      <c r="E478" s="10">
        <v>895</v>
      </c>
      <c r="F478" s="10">
        <f>F477+E478</f>
        <v>1690</v>
      </c>
      <c r="G478" s="7">
        <f>E478/E477*100-100</f>
        <v>12.578616352201252</v>
      </c>
      <c r="H478" s="7">
        <f t="shared" si="134"/>
        <v>16.071428571428584</v>
      </c>
      <c r="I478" s="10">
        <v>974</v>
      </c>
      <c r="J478" s="10">
        <f>J477+I478</f>
        <v>1917</v>
      </c>
      <c r="K478" s="7">
        <f>I478/I477*100-100</f>
        <v>3.2873806998939585</v>
      </c>
      <c r="L478" s="7">
        <f t="shared" si="135"/>
        <v>17.75184275184276</v>
      </c>
      <c r="M478" s="3">
        <f t="shared" si="142"/>
        <v>-79</v>
      </c>
      <c r="N478" s="6">
        <f t="shared" si="136"/>
        <v>-227</v>
      </c>
    </row>
    <row r="479" spans="3:14" ht="15" customHeight="1">
      <c r="C479" s="13">
        <v>37500</v>
      </c>
      <c r="D479" s="19"/>
      <c r="E479" s="10">
        <v>933</v>
      </c>
      <c r="F479" s="10">
        <f aca="true" t="shared" si="143" ref="F479:F488">F478+E479</f>
        <v>2623</v>
      </c>
      <c r="G479" s="7">
        <f aca="true" t="shared" si="144" ref="G479:G488">E479/E478*100-100</f>
        <v>4.245810055865931</v>
      </c>
      <c r="H479" s="7">
        <f t="shared" si="134"/>
        <v>19.064911484339532</v>
      </c>
      <c r="I479" s="10">
        <v>852</v>
      </c>
      <c r="J479" s="10">
        <f aca="true" t="shared" si="145" ref="J479:J488">J478+I479</f>
        <v>2769</v>
      </c>
      <c r="K479" s="7">
        <f aca="true" t="shared" si="146" ref="K479:K501">I479/I478*100-100</f>
        <v>-12.525667351129371</v>
      </c>
      <c r="L479" s="7">
        <f t="shared" si="135"/>
        <v>14.800995024875618</v>
      </c>
      <c r="M479" s="3">
        <f t="shared" si="142"/>
        <v>81</v>
      </c>
      <c r="N479" s="6">
        <f t="shared" si="136"/>
        <v>-146</v>
      </c>
    </row>
    <row r="480" spans="3:14" ht="12.75">
      <c r="C480" s="13">
        <v>37530</v>
      </c>
      <c r="D480" s="19"/>
      <c r="E480" s="10">
        <v>845</v>
      </c>
      <c r="F480" s="10">
        <f t="shared" si="143"/>
        <v>3468</v>
      </c>
      <c r="G480" s="7">
        <f t="shared" si="144"/>
        <v>-9.431939978563776</v>
      </c>
      <c r="H480" s="7">
        <f t="shared" si="134"/>
        <v>13.148450244698196</v>
      </c>
      <c r="I480" s="10">
        <v>899</v>
      </c>
      <c r="J480" s="10">
        <f t="shared" si="145"/>
        <v>3668</v>
      </c>
      <c r="K480" s="7">
        <f t="shared" si="146"/>
        <v>5.516431924882625</v>
      </c>
      <c r="L480" s="7">
        <f t="shared" si="135"/>
        <v>15.746292205743131</v>
      </c>
      <c r="M480" s="3">
        <f t="shared" si="142"/>
        <v>-54</v>
      </c>
      <c r="N480" s="6">
        <f t="shared" si="136"/>
        <v>-200</v>
      </c>
    </row>
    <row r="481" spans="3:14" ht="12.75">
      <c r="C481" s="13">
        <v>37561</v>
      </c>
      <c r="D481" s="19"/>
      <c r="E481" s="10">
        <v>874</v>
      </c>
      <c r="F481" s="10">
        <f t="shared" si="143"/>
        <v>4342</v>
      </c>
      <c r="G481" s="7">
        <f t="shared" si="144"/>
        <v>3.4319526627218977</v>
      </c>
      <c r="H481" s="7">
        <f t="shared" si="134"/>
        <v>12.603734439834028</v>
      </c>
      <c r="I481" s="10">
        <v>920</v>
      </c>
      <c r="J481" s="10">
        <f t="shared" si="145"/>
        <v>4588</v>
      </c>
      <c r="K481" s="7">
        <f t="shared" si="146"/>
        <v>2.335928809788655</v>
      </c>
      <c r="L481" s="7">
        <f t="shared" si="135"/>
        <v>17.520491803278688</v>
      </c>
      <c r="M481" s="3">
        <f t="shared" si="142"/>
        <v>-46</v>
      </c>
      <c r="N481" s="6">
        <f t="shared" si="136"/>
        <v>-246</v>
      </c>
    </row>
    <row r="482" spans="3:14" ht="12.75">
      <c r="C482" s="13">
        <v>37591</v>
      </c>
      <c r="D482" s="19"/>
      <c r="E482" s="10">
        <v>831</v>
      </c>
      <c r="F482" s="10">
        <f t="shared" si="143"/>
        <v>5173</v>
      </c>
      <c r="G482" s="7">
        <f t="shared" si="144"/>
        <v>-4.919908466819223</v>
      </c>
      <c r="H482" s="7">
        <f t="shared" si="134"/>
        <v>14.421588144215875</v>
      </c>
      <c r="I482" s="10">
        <v>1034</v>
      </c>
      <c r="J482" s="10">
        <f t="shared" si="145"/>
        <v>5622</v>
      </c>
      <c r="K482" s="7">
        <f t="shared" si="146"/>
        <v>12.391304347826093</v>
      </c>
      <c r="L482" s="7">
        <f t="shared" si="135"/>
        <v>21.477960242005196</v>
      </c>
      <c r="M482" s="3">
        <f t="shared" si="142"/>
        <v>-203</v>
      </c>
      <c r="N482" s="6">
        <f t="shared" si="136"/>
        <v>-449</v>
      </c>
    </row>
    <row r="483" spans="3:14" ht="12.75">
      <c r="C483" s="13">
        <v>37622</v>
      </c>
      <c r="D483" s="19"/>
      <c r="E483" s="10">
        <v>893</v>
      </c>
      <c r="F483" s="10">
        <f t="shared" si="143"/>
        <v>6066</v>
      </c>
      <c r="G483" s="7">
        <f t="shared" si="144"/>
        <v>7.460890493381484</v>
      </c>
      <c r="H483" s="7">
        <f t="shared" si="134"/>
        <v>15.586890243902431</v>
      </c>
      <c r="I483" s="10">
        <v>924</v>
      </c>
      <c r="J483" s="10">
        <f t="shared" si="145"/>
        <v>6546</v>
      </c>
      <c r="K483" s="7">
        <f t="shared" si="146"/>
        <v>-10.63829787234043</v>
      </c>
      <c r="L483" s="7">
        <f t="shared" si="135"/>
        <v>20.6858407079646</v>
      </c>
      <c r="M483" s="3">
        <f t="shared" si="142"/>
        <v>-31</v>
      </c>
      <c r="N483" s="6">
        <f t="shared" si="136"/>
        <v>-480</v>
      </c>
    </row>
    <row r="484" spans="3:14" ht="12.75">
      <c r="C484" s="13">
        <v>37653</v>
      </c>
      <c r="D484" s="19"/>
      <c r="E484" s="10">
        <v>852</v>
      </c>
      <c r="F484" s="10">
        <f t="shared" si="143"/>
        <v>6918</v>
      </c>
      <c r="G484" s="7">
        <f t="shared" si="144"/>
        <v>-4.5912653975363895</v>
      </c>
      <c r="H484" s="7">
        <f t="shared" si="134"/>
        <v>16.858108108108098</v>
      </c>
      <c r="I484" s="10">
        <v>827</v>
      </c>
      <c r="J484" s="10">
        <f t="shared" si="145"/>
        <v>7373</v>
      </c>
      <c r="K484" s="7">
        <f t="shared" si="146"/>
        <v>-10.497835497835496</v>
      </c>
      <c r="L484" s="7">
        <f t="shared" si="135"/>
        <v>19.983726606997564</v>
      </c>
      <c r="M484" s="3">
        <f t="shared" si="142"/>
        <v>25</v>
      </c>
      <c r="N484" s="6">
        <f t="shared" si="136"/>
        <v>-455</v>
      </c>
    </row>
    <row r="485" spans="3:14" ht="12.75">
      <c r="C485" s="13">
        <v>37681</v>
      </c>
      <c r="D485" s="19"/>
      <c r="E485" s="10">
        <v>861</v>
      </c>
      <c r="F485" s="10">
        <f t="shared" si="143"/>
        <v>7779</v>
      </c>
      <c r="G485" s="7">
        <f t="shared" si="144"/>
        <v>1.056338028169023</v>
      </c>
      <c r="H485" s="7">
        <f t="shared" si="134"/>
        <v>16.83688795434064</v>
      </c>
      <c r="I485" s="10">
        <v>993</v>
      </c>
      <c r="J485" s="10">
        <f t="shared" si="145"/>
        <v>8366</v>
      </c>
      <c r="K485" s="7">
        <f t="shared" si="146"/>
        <v>20.07255139056832</v>
      </c>
      <c r="L485" s="7">
        <f t="shared" si="135"/>
        <v>21.93557790409561</v>
      </c>
      <c r="M485" s="3">
        <f t="shared" si="142"/>
        <v>-132</v>
      </c>
      <c r="N485" s="6">
        <f t="shared" si="136"/>
        <v>-587</v>
      </c>
    </row>
    <row r="486" spans="3:14" ht="12.75">
      <c r="C486" s="13">
        <v>37712</v>
      </c>
      <c r="D486" s="19"/>
      <c r="E486" s="10">
        <v>982</v>
      </c>
      <c r="F486" s="10">
        <f t="shared" si="143"/>
        <v>8761</v>
      </c>
      <c r="G486" s="7">
        <f t="shared" si="144"/>
        <v>14.053426248548192</v>
      </c>
      <c r="H486" s="7">
        <f t="shared" si="134"/>
        <v>17.110012030477222</v>
      </c>
      <c r="I486" s="10">
        <v>979</v>
      </c>
      <c r="J486" s="10">
        <f t="shared" si="145"/>
        <v>9345</v>
      </c>
      <c r="K486" s="7">
        <f t="shared" si="146"/>
        <v>-1.409869083585093</v>
      </c>
      <c r="L486" s="7">
        <f t="shared" si="135"/>
        <v>22.204786190663</v>
      </c>
      <c r="M486" s="3">
        <f t="shared" si="142"/>
        <v>3</v>
      </c>
      <c r="N486" s="6">
        <f t="shared" si="136"/>
        <v>-584</v>
      </c>
    </row>
    <row r="487" spans="3:14" ht="12.75">
      <c r="C487" s="13">
        <v>37742</v>
      </c>
      <c r="D487" s="19"/>
      <c r="E487" s="10">
        <v>1028</v>
      </c>
      <c r="F487" s="10">
        <f t="shared" si="143"/>
        <v>9789</v>
      </c>
      <c r="G487" s="7">
        <f t="shared" si="144"/>
        <v>4.684317718940932</v>
      </c>
      <c r="H487" s="7">
        <f t="shared" si="134"/>
        <v>18.42487297362692</v>
      </c>
      <c r="I487" s="10">
        <v>959</v>
      </c>
      <c r="J487" s="10">
        <f t="shared" si="145"/>
        <v>10304</v>
      </c>
      <c r="K487" s="7">
        <f t="shared" si="146"/>
        <v>-2.04290091930541</v>
      </c>
      <c r="L487" s="7">
        <f t="shared" si="135"/>
        <v>21.495106709114495</v>
      </c>
      <c r="M487" s="3">
        <f t="shared" si="142"/>
        <v>69</v>
      </c>
      <c r="N487" s="6">
        <f t="shared" si="136"/>
        <v>-515</v>
      </c>
    </row>
    <row r="488" spans="3:14" ht="12.75">
      <c r="C488" s="13">
        <v>37773</v>
      </c>
      <c r="D488" s="19"/>
      <c r="E488" s="10">
        <v>1100</v>
      </c>
      <c r="F488" s="10">
        <f t="shared" si="143"/>
        <v>10889</v>
      </c>
      <c r="G488" s="7">
        <f t="shared" si="144"/>
        <v>7.003891050583661</v>
      </c>
      <c r="H488" s="7">
        <f t="shared" si="134"/>
        <v>19.13566739606128</v>
      </c>
      <c r="I488" s="10">
        <v>1029</v>
      </c>
      <c r="J488" s="10">
        <f t="shared" si="145"/>
        <v>11333</v>
      </c>
      <c r="K488" s="7">
        <f t="shared" si="146"/>
        <v>7.299270072992698</v>
      </c>
      <c r="L488" s="7">
        <f t="shared" si="135"/>
        <v>20.12931948272208</v>
      </c>
      <c r="M488" s="3">
        <f t="shared" si="142"/>
        <v>71</v>
      </c>
      <c r="N488" s="6">
        <f t="shared" si="136"/>
        <v>-444</v>
      </c>
    </row>
    <row r="489" spans="3:14" ht="12.75">
      <c r="C489" s="13"/>
      <c r="D489" s="19"/>
      <c r="E489" s="10"/>
      <c r="F489" s="10"/>
      <c r="G489" s="7"/>
      <c r="H489" s="7"/>
      <c r="I489" s="10"/>
      <c r="J489" s="10"/>
      <c r="K489" s="7"/>
      <c r="L489" s="7"/>
      <c r="M489" s="3"/>
      <c r="N489" s="6"/>
    </row>
    <row r="490" spans="3:14" ht="12.75">
      <c r="C490" s="13">
        <v>37803</v>
      </c>
      <c r="D490" s="19"/>
      <c r="E490" s="10">
        <v>989</v>
      </c>
      <c r="F490" s="10">
        <f>E490</f>
        <v>989</v>
      </c>
      <c r="G490" s="7">
        <f>E490/E488*100-100</f>
        <v>-10.090909090909093</v>
      </c>
      <c r="H490" s="7">
        <f t="shared" si="134"/>
        <v>24.40251572327044</v>
      </c>
      <c r="I490" s="10">
        <v>1019.9995690000001</v>
      </c>
      <c r="J490" s="10">
        <f>I490</f>
        <v>1019.9995690000001</v>
      </c>
      <c r="K490" s="7">
        <f>I490/I488*100-100</f>
        <v>-0.8746774538386717</v>
      </c>
      <c r="L490" s="7">
        <f t="shared" si="135"/>
        <v>8.165383775185589</v>
      </c>
      <c r="M490" s="3">
        <f aca="true" t="shared" si="147" ref="M490:M501">E490-I490</f>
        <v>-30.999569000000065</v>
      </c>
      <c r="N490" s="6">
        <f t="shared" si="136"/>
        <v>-30.999569000000065</v>
      </c>
    </row>
    <row r="491" spans="3:14" ht="12.75">
      <c r="C491" s="13">
        <v>37834</v>
      </c>
      <c r="D491" s="19"/>
      <c r="E491" s="10">
        <v>941</v>
      </c>
      <c r="F491" s="10">
        <f>F490+E491</f>
        <v>1930</v>
      </c>
      <c r="G491" s="7">
        <f>E491/E490*100-100</f>
        <v>-4.853387259858437</v>
      </c>
      <c r="H491" s="7">
        <f t="shared" si="134"/>
        <v>14.201183431952671</v>
      </c>
      <c r="I491" s="10">
        <v>930.00009664</v>
      </c>
      <c r="J491" s="10">
        <f>J490+I491</f>
        <v>1949.99966564</v>
      </c>
      <c r="K491" s="7">
        <f t="shared" si="146"/>
        <v>-8.823481410706364</v>
      </c>
      <c r="L491" s="7">
        <f t="shared" si="135"/>
        <v>1.7214223077725705</v>
      </c>
      <c r="M491" s="3">
        <f t="shared" si="147"/>
        <v>10.999903359999962</v>
      </c>
      <c r="N491" s="6">
        <f t="shared" si="136"/>
        <v>-19.999665640000103</v>
      </c>
    </row>
    <row r="492" spans="3:14" ht="12.75">
      <c r="C492" s="13">
        <v>37865</v>
      </c>
      <c r="D492" s="19"/>
      <c r="E492" s="10">
        <v>1084</v>
      </c>
      <c r="F492" s="10">
        <f aca="true" t="shared" si="148" ref="F492:F501">F491+E492</f>
        <v>3014</v>
      </c>
      <c r="G492" s="7">
        <f aca="true" t="shared" si="149" ref="G492:G501">E492/E491*100-100</f>
        <v>15.196599362380454</v>
      </c>
      <c r="H492" s="7">
        <f t="shared" si="134"/>
        <v>14.906595501334351</v>
      </c>
      <c r="I492" s="10">
        <v>1064</v>
      </c>
      <c r="J492" s="10">
        <f aca="true" t="shared" si="150" ref="J492:J501">J491+I492</f>
        <v>3013.99966564</v>
      </c>
      <c r="K492" s="7">
        <f t="shared" si="146"/>
        <v>14.408590261885834</v>
      </c>
      <c r="L492" s="7">
        <f t="shared" si="135"/>
        <v>8.847947477067521</v>
      </c>
      <c r="M492" s="3">
        <f t="shared" si="147"/>
        <v>20</v>
      </c>
      <c r="N492" s="6">
        <f t="shared" si="136"/>
        <v>0.000334360000124434</v>
      </c>
    </row>
    <row r="493" spans="3:14" ht="12.75">
      <c r="C493" s="13">
        <v>37895</v>
      </c>
      <c r="D493" s="19"/>
      <c r="E493" s="10">
        <v>1031</v>
      </c>
      <c r="F493" s="10">
        <f t="shared" si="148"/>
        <v>4045</v>
      </c>
      <c r="G493" s="7">
        <f t="shared" si="149"/>
        <v>-4.8892988929889185</v>
      </c>
      <c r="H493" s="7">
        <f t="shared" si="134"/>
        <v>16.63783160322953</v>
      </c>
      <c r="I493" s="10">
        <v>1057</v>
      </c>
      <c r="J493" s="10">
        <f t="shared" si="150"/>
        <v>4070.99966564</v>
      </c>
      <c r="K493" s="7">
        <f t="shared" si="146"/>
        <v>-0.6578947368420955</v>
      </c>
      <c r="L493" s="7">
        <f t="shared" si="135"/>
        <v>10.986904733914926</v>
      </c>
      <c r="M493" s="3">
        <f t="shared" si="147"/>
        <v>-26</v>
      </c>
      <c r="N493" s="6">
        <f t="shared" si="136"/>
        <v>-25.999665639999876</v>
      </c>
    </row>
    <row r="494" spans="3:14" ht="12.75">
      <c r="C494" s="13">
        <v>37926</v>
      </c>
      <c r="D494" s="19"/>
      <c r="E494" s="10">
        <v>885</v>
      </c>
      <c r="F494" s="10">
        <f t="shared" si="148"/>
        <v>4930</v>
      </c>
      <c r="G494" s="7">
        <f t="shared" si="149"/>
        <v>-14.161008729388953</v>
      </c>
      <c r="H494" s="7">
        <f t="shared" si="134"/>
        <v>13.542146476278205</v>
      </c>
      <c r="I494" s="10">
        <v>876</v>
      </c>
      <c r="J494" s="10">
        <f t="shared" si="150"/>
        <v>4946.99966564</v>
      </c>
      <c r="K494" s="7">
        <f t="shared" si="146"/>
        <v>-17.12393566698202</v>
      </c>
      <c r="L494" s="7">
        <f t="shared" si="135"/>
        <v>7.824752956408005</v>
      </c>
      <c r="M494" s="3">
        <f t="shared" si="147"/>
        <v>9</v>
      </c>
      <c r="N494" s="6">
        <f t="shared" si="136"/>
        <v>-16.999665639999876</v>
      </c>
    </row>
    <row r="495" spans="3:14" ht="12.75">
      <c r="C495" s="13">
        <v>37956</v>
      </c>
      <c r="D495" s="19"/>
      <c r="E495" s="10">
        <v>1139</v>
      </c>
      <c r="F495" s="10">
        <f t="shared" si="148"/>
        <v>6069</v>
      </c>
      <c r="G495" s="7">
        <f t="shared" si="149"/>
        <v>28.70056497175142</v>
      </c>
      <c r="H495" s="7">
        <f t="shared" si="134"/>
        <v>17.320703653585937</v>
      </c>
      <c r="I495" s="10">
        <v>1271</v>
      </c>
      <c r="J495" s="10">
        <f t="shared" si="150"/>
        <v>6217.99966564</v>
      </c>
      <c r="K495" s="7">
        <f t="shared" si="146"/>
        <v>45.09132420091325</v>
      </c>
      <c r="L495" s="7">
        <f t="shared" si="135"/>
        <v>10.601203586623981</v>
      </c>
      <c r="M495" s="3">
        <f t="shared" si="147"/>
        <v>-132</v>
      </c>
      <c r="N495" s="6">
        <f t="shared" si="136"/>
        <v>-148.99966563999988</v>
      </c>
    </row>
    <row r="496" spans="3:14" ht="12.75">
      <c r="C496" s="13">
        <v>37987</v>
      </c>
      <c r="D496" s="19"/>
      <c r="E496" s="10">
        <v>1129</v>
      </c>
      <c r="F496" s="10">
        <f t="shared" si="148"/>
        <v>7198</v>
      </c>
      <c r="G496" s="7">
        <f t="shared" si="149"/>
        <v>-0.8779631255487317</v>
      </c>
      <c r="H496" s="7">
        <f t="shared" si="134"/>
        <v>18.66139136168809</v>
      </c>
      <c r="I496" s="10">
        <v>1168</v>
      </c>
      <c r="J496" s="10">
        <f t="shared" si="150"/>
        <v>7385.99966564</v>
      </c>
      <c r="K496" s="7">
        <f t="shared" si="146"/>
        <v>-8.103855232100713</v>
      </c>
      <c r="L496" s="7">
        <f t="shared" si="135"/>
        <v>12.832258870149715</v>
      </c>
      <c r="M496" s="3">
        <f t="shared" si="147"/>
        <v>-39</v>
      </c>
      <c r="N496" s="6">
        <f t="shared" si="136"/>
        <v>-187.99966563999988</v>
      </c>
    </row>
    <row r="497" spans="3:14" ht="12.75">
      <c r="C497" s="13">
        <v>38018</v>
      </c>
      <c r="D497" s="19"/>
      <c r="E497" s="10">
        <v>893</v>
      </c>
      <c r="F497" s="10">
        <f t="shared" si="148"/>
        <v>8091</v>
      </c>
      <c r="G497" s="7">
        <f t="shared" si="149"/>
        <v>-20.903454384410978</v>
      </c>
      <c r="H497" s="7">
        <f t="shared" si="134"/>
        <v>16.955767562879444</v>
      </c>
      <c r="I497" s="10">
        <v>1212</v>
      </c>
      <c r="J497" s="10">
        <f t="shared" si="150"/>
        <v>8597.99966564</v>
      </c>
      <c r="K497" s="7">
        <f t="shared" si="146"/>
        <v>3.7671232876712395</v>
      </c>
      <c r="L497" s="7">
        <f t="shared" si="135"/>
        <v>16.614670631222012</v>
      </c>
      <c r="M497" s="3">
        <f t="shared" si="147"/>
        <v>-319</v>
      </c>
      <c r="N497" s="6">
        <f t="shared" si="136"/>
        <v>-506.9996656399999</v>
      </c>
    </row>
    <row r="498" spans="3:14" ht="12.75">
      <c r="C498" s="13">
        <v>38047</v>
      </c>
      <c r="D498" s="19"/>
      <c r="E498" s="10">
        <v>1084</v>
      </c>
      <c r="F498" s="10">
        <f t="shared" si="148"/>
        <v>9175</v>
      </c>
      <c r="G498" s="7">
        <f t="shared" si="149"/>
        <v>21.388577827547593</v>
      </c>
      <c r="H498" s="7">
        <f t="shared" si="134"/>
        <v>17.94575138192569</v>
      </c>
      <c r="I498" s="10">
        <v>1222</v>
      </c>
      <c r="J498" s="10">
        <f t="shared" si="150"/>
        <v>9819.99966564</v>
      </c>
      <c r="K498" s="7">
        <f t="shared" si="146"/>
        <v>0.8250825082508157</v>
      </c>
      <c r="L498" s="7">
        <f t="shared" si="135"/>
        <v>17.379866909395176</v>
      </c>
      <c r="M498" s="3">
        <f t="shared" si="147"/>
        <v>-138</v>
      </c>
      <c r="N498" s="6">
        <f t="shared" si="136"/>
        <v>-644.9996656399999</v>
      </c>
    </row>
    <row r="499" spans="3:14" ht="12.75">
      <c r="C499" s="13">
        <v>38078</v>
      </c>
      <c r="D499" s="19"/>
      <c r="E499" s="10">
        <v>1113</v>
      </c>
      <c r="F499" s="10">
        <f t="shared" si="148"/>
        <v>10288</v>
      </c>
      <c r="G499" s="7">
        <f t="shared" si="149"/>
        <v>2.6752767527675303</v>
      </c>
      <c r="H499" s="7">
        <f t="shared" si="134"/>
        <v>17.429517178404282</v>
      </c>
      <c r="I499" s="10">
        <v>1230</v>
      </c>
      <c r="J499" s="10">
        <f t="shared" si="150"/>
        <v>11049.99966564</v>
      </c>
      <c r="K499" s="7">
        <f t="shared" si="146"/>
        <v>0.6546644844517289</v>
      </c>
      <c r="L499" s="7">
        <f t="shared" si="135"/>
        <v>18.245047251364355</v>
      </c>
      <c r="M499" s="3">
        <f t="shared" si="147"/>
        <v>-117</v>
      </c>
      <c r="N499" s="6">
        <f t="shared" si="136"/>
        <v>-761.9996656399999</v>
      </c>
    </row>
    <row r="500" spans="3:14" ht="12.75">
      <c r="C500" s="13">
        <v>38108</v>
      </c>
      <c r="D500" s="19"/>
      <c r="E500" s="10">
        <v>982</v>
      </c>
      <c r="F500" s="10">
        <f t="shared" si="148"/>
        <v>11270</v>
      </c>
      <c r="G500" s="7">
        <f t="shared" si="149"/>
        <v>-11.769991015274044</v>
      </c>
      <c r="H500" s="7">
        <f t="shared" si="134"/>
        <v>15.129226683011552</v>
      </c>
      <c r="I500" s="10">
        <v>1166</v>
      </c>
      <c r="J500" s="10">
        <f t="shared" si="150"/>
        <v>12215.99966564</v>
      </c>
      <c r="K500" s="7">
        <f t="shared" si="146"/>
        <v>-5.203252032520325</v>
      </c>
      <c r="L500" s="7">
        <f t="shared" si="135"/>
        <v>18.55589737616458</v>
      </c>
      <c r="M500" s="3">
        <f t="shared" si="147"/>
        <v>-184</v>
      </c>
      <c r="N500" s="6">
        <f t="shared" si="136"/>
        <v>-945.9996656399999</v>
      </c>
    </row>
    <row r="501" spans="3:14" ht="12.75">
      <c r="C501" s="13">
        <v>38139</v>
      </c>
      <c r="D501" s="19"/>
      <c r="E501" s="10">
        <v>1126</v>
      </c>
      <c r="F501" s="10">
        <f t="shared" si="148"/>
        <v>12396</v>
      </c>
      <c r="G501" s="7">
        <f t="shared" si="149"/>
        <v>14.663951120162949</v>
      </c>
      <c r="H501" s="7">
        <f t="shared" si="134"/>
        <v>13.839654697401045</v>
      </c>
      <c r="I501" s="10">
        <v>1388</v>
      </c>
      <c r="J501" s="10">
        <f t="shared" si="150"/>
        <v>13603.99966564</v>
      </c>
      <c r="K501" s="7">
        <f t="shared" si="146"/>
        <v>19.039451114922826</v>
      </c>
      <c r="L501" s="7">
        <f t="shared" si="135"/>
        <v>20.03882172099179</v>
      </c>
      <c r="M501" s="3">
        <f t="shared" si="147"/>
        <v>-262</v>
      </c>
      <c r="N501" s="6">
        <f t="shared" si="136"/>
        <v>-1207.9996656399999</v>
      </c>
    </row>
    <row r="502" spans="3:14" ht="12.75">
      <c r="C502" s="13"/>
      <c r="D502" s="19"/>
      <c r="E502" s="10"/>
      <c r="F502" s="10"/>
      <c r="G502" s="7"/>
      <c r="H502" s="7"/>
      <c r="I502" s="10"/>
      <c r="J502" s="10"/>
      <c r="K502" s="7"/>
      <c r="L502" s="7"/>
      <c r="M502" s="3"/>
      <c r="N502" s="6"/>
    </row>
    <row r="503" spans="3:14" ht="12.75">
      <c r="C503" s="13">
        <v>38169</v>
      </c>
      <c r="D503" s="19"/>
      <c r="E503" s="10">
        <v>1081</v>
      </c>
      <c r="F503" s="10">
        <f>E503</f>
        <v>1081</v>
      </c>
      <c r="G503" s="7">
        <f>E503/E501*100-100</f>
        <v>-3.9964476021314397</v>
      </c>
      <c r="H503" s="7">
        <f t="shared" si="134"/>
        <v>9.302325581395337</v>
      </c>
      <c r="I503" s="10">
        <v>1440.0936800000002</v>
      </c>
      <c r="J503" s="10">
        <f>I503</f>
        <v>1440.0936800000002</v>
      </c>
      <c r="K503" s="7">
        <f>I503/I501*100-100</f>
        <v>3.7531469740634122</v>
      </c>
      <c r="L503" s="7">
        <f t="shared" si="135"/>
        <v>41.18571455984605</v>
      </c>
      <c r="M503" s="3">
        <f aca="true" t="shared" si="151" ref="M503:M514">E503-I503</f>
        <v>-359.0936800000002</v>
      </c>
      <c r="N503" s="6">
        <f t="shared" si="136"/>
        <v>-359.0936800000002</v>
      </c>
    </row>
    <row r="504" spans="3:14" ht="12.75">
      <c r="C504" s="13">
        <v>38200</v>
      </c>
      <c r="D504" s="19"/>
      <c r="E504" s="10">
        <v>1117.937</v>
      </c>
      <c r="F504" s="10">
        <f>F503+E504</f>
        <v>2198.937</v>
      </c>
      <c r="G504" s="7">
        <f>E504/E503*100-100</f>
        <v>3.4169287696577157</v>
      </c>
      <c r="H504" s="7">
        <f t="shared" si="134"/>
        <v>13.93455958549221</v>
      </c>
      <c r="I504" s="10">
        <v>1311</v>
      </c>
      <c r="J504" s="10">
        <f>J503+I504</f>
        <v>2751.09368</v>
      </c>
      <c r="K504" s="7">
        <f>I504/I503*100-100</f>
        <v>-8.96425571425327</v>
      </c>
      <c r="L504" s="7">
        <f t="shared" si="135"/>
        <v>41.0817513703048</v>
      </c>
      <c r="M504" s="3">
        <f t="shared" si="151"/>
        <v>-193.0630000000001</v>
      </c>
      <c r="N504" s="6">
        <f t="shared" si="136"/>
        <v>-552.15668</v>
      </c>
    </row>
    <row r="505" spans="3:14" ht="12.75">
      <c r="C505" s="13">
        <v>38231</v>
      </c>
      <c r="D505" s="19"/>
      <c r="E505" s="10">
        <v>1194</v>
      </c>
      <c r="F505" s="10">
        <f aca="true" t="shared" si="152" ref="F505:F514">F504+E505</f>
        <v>3392.937</v>
      </c>
      <c r="G505" s="7">
        <f aca="true" t="shared" si="153" ref="G505:G514">E505/E504*100-100</f>
        <v>6.8038717745275505</v>
      </c>
      <c r="H505" s="7">
        <f t="shared" si="134"/>
        <v>12.572561380225594</v>
      </c>
      <c r="I505" s="10">
        <v>1424</v>
      </c>
      <c r="J505" s="10">
        <f aca="true" t="shared" si="154" ref="J505:J514">J504+I505</f>
        <v>4175.09368</v>
      </c>
      <c r="K505" s="7">
        <f aca="true" t="shared" si="155" ref="K505:K514">I505/I504*100-100</f>
        <v>8.619374523264696</v>
      </c>
      <c r="L505" s="7">
        <f t="shared" si="135"/>
        <v>38.52336241429046</v>
      </c>
      <c r="M505" s="3">
        <f t="shared" si="151"/>
        <v>-230</v>
      </c>
      <c r="N505" s="6">
        <f t="shared" si="136"/>
        <v>-782.15668</v>
      </c>
    </row>
    <row r="506" spans="3:14" ht="12.75">
      <c r="C506" s="13">
        <v>38261</v>
      </c>
      <c r="D506" s="19"/>
      <c r="E506" s="10">
        <v>1123.287</v>
      </c>
      <c r="F506" s="10">
        <f t="shared" si="152"/>
        <v>4516.224</v>
      </c>
      <c r="G506" s="7">
        <f t="shared" si="153"/>
        <v>-5.9223618090452135</v>
      </c>
      <c r="H506" s="7">
        <f t="shared" si="134"/>
        <v>11.649542645241056</v>
      </c>
      <c r="I506" s="10">
        <v>1616</v>
      </c>
      <c r="J506" s="10">
        <f t="shared" si="154"/>
        <v>5791.09368</v>
      </c>
      <c r="K506" s="7">
        <f t="shared" si="155"/>
        <v>13.483146067415746</v>
      </c>
      <c r="L506" s="7">
        <f t="shared" si="135"/>
        <v>42.252374247974416</v>
      </c>
      <c r="M506" s="3">
        <f t="shared" si="151"/>
        <v>-492.71299999999997</v>
      </c>
      <c r="N506" s="6">
        <f t="shared" si="136"/>
        <v>-1274.8696799999998</v>
      </c>
    </row>
    <row r="507" spans="3:14" ht="12.75">
      <c r="C507" s="13">
        <v>38292</v>
      </c>
      <c r="D507" s="19"/>
      <c r="E507" s="10">
        <v>1118.566</v>
      </c>
      <c r="F507" s="10">
        <f t="shared" si="152"/>
        <v>5634.79</v>
      </c>
      <c r="G507" s="7">
        <f t="shared" si="153"/>
        <v>-0.4202843974870092</v>
      </c>
      <c r="H507" s="7">
        <f t="shared" si="134"/>
        <v>14.295943204868152</v>
      </c>
      <c r="I507" s="10">
        <v>1745</v>
      </c>
      <c r="J507" s="10">
        <f t="shared" si="154"/>
        <v>7536.09368</v>
      </c>
      <c r="K507" s="7">
        <f t="shared" si="155"/>
        <v>7.9826732673267315</v>
      </c>
      <c r="L507" s="7">
        <f t="shared" si="135"/>
        <v>52.336652301452006</v>
      </c>
      <c r="M507" s="3">
        <f t="shared" si="151"/>
        <v>-626.434</v>
      </c>
      <c r="N507" s="6">
        <f t="shared" si="136"/>
        <v>-1901.30368</v>
      </c>
    </row>
    <row r="508" spans="3:14" ht="12.75">
      <c r="C508" s="13">
        <v>38322</v>
      </c>
      <c r="D508" s="19"/>
      <c r="E508" s="10">
        <v>1311.237</v>
      </c>
      <c r="F508" s="10">
        <f t="shared" si="152"/>
        <v>6946.027</v>
      </c>
      <c r="G508" s="7">
        <f t="shared" si="153"/>
        <v>17.224821780744264</v>
      </c>
      <c r="H508" s="7">
        <f t="shared" si="134"/>
        <v>14.45093096061953</v>
      </c>
      <c r="I508" s="10">
        <v>1686</v>
      </c>
      <c r="J508" s="10">
        <f t="shared" si="154"/>
        <v>9222.09368</v>
      </c>
      <c r="K508" s="7">
        <f t="shared" si="155"/>
        <v>-3.3810888252148885</v>
      </c>
      <c r="L508" s="7">
        <f t="shared" si="135"/>
        <v>48.31286870213748</v>
      </c>
      <c r="M508" s="3">
        <f t="shared" si="151"/>
        <v>-374.7629999999999</v>
      </c>
      <c r="N508" s="6">
        <f t="shared" si="136"/>
        <v>-2276.06668</v>
      </c>
    </row>
    <row r="509" spans="3:14" ht="12.75">
      <c r="C509" s="13">
        <v>38353</v>
      </c>
      <c r="D509" s="19"/>
      <c r="E509" s="10">
        <v>1138.599</v>
      </c>
      <c r="F509" s="10">
        <f t="shared" si="152"/>
        <v>8084.626</v>
      </c>
      <c r="G509" s="7">
        <f t="shared" si="153"/>
        <v>-13.166040921664063</v>
      </c>
      <c r="H509" s="7">
        <f t="shared" si="134"/>
        <v>12.317671575437615</v>
      </c>
      <c r="I509" s="10">
        <v>1427</v>
      </c>
      <c r="J509" s="10">
        <f t="shared" si="154"/>
        <v>10649.09368</v>
      </c>
      <c r="K509" s="7">
        <f t="shared" si="155"/>
        <v>-15.361803084223013</v>
      </c>
      <c r="L509" s="7">
        <f t="shared" si="135"/>
        <v>44.179449797974655</v>
      </c>
      <c r="M509" s="3">
        <f t="shared" si="151"/>
        <v>-288.40100000000007</v>
      </c>
      <c r="N509" s="6">
        <f t="shared" si="136"/>
        <v>-2564.4676799999997</v>
      </c>
    </row>
    <row r="510" spans="3:14" ht="12.75">
      <c r="C510" s="13">
        <v>38384</v>
      </c>
      <c r="D510" s="19"/>
      <c r="E510" s="10">
        <v>1167.331</v>
      </c>
      <c r="F510" s="10">
        <f t="shared" si="152"/>
        <v>9251.957</v>
      </c>
      <c r="G510" s="7">
        <f t="shared" si="153"/>
        <v>2.523452066970023</v>
      </c>
      <c r="H510" s="7">
        <f t="shared" si="134"/>
        <v>14.348745519713262</v>
      </c>
      <c r="I510" s="10">
        <v>1591</v>
      </c>
      <c r="J510" s="10">
        <f t="shared" si="154"/>
        <v>12240.09368</v>
      </c>
      <c r="K510" s="7">
        <f t="shared" si="155"/>
        <v>11.492641906096708</v>
      </c>
      <c r="L510" s="7">
        <f t="shared" si="135"/>
        <v>42.35978315880635</v>
      </c>
      <c r="M510" s="3">
        <f t="shared" si="151"/>
        <v>-423.6690000000001</v>
      </c>
      <c r="N510" s="6">
        <f t="shared" si="136"/>
        <v>-2988.1366799999996</v>
      </c>
    </row>
    <row r="511" spans="3:14" ht="12.75">
      <c r="C511" s="13">
        <v>38412</v>
      </c>
      <c r="D511" s="19"/>
      <c r="E511" s="10">
        <v>1444.856</v>
      </c>
      <c r="F511" s="10">
        <f t="shared" si="152"/>
        <v>10696.813</v>
      </c>
      <c r="G511" s="7">
        <f t="shared" si="153"/>
        <v>23.7743193661438</v>
      </c>
      <c r="H511" s="7">
        <f t="shared" si="134"/>
        <v>16.586517711171652</v>
      </c>
      <c r="I511" s="10">
        <v>1783</v>
      </c>
      <c r="J511" s="10">
        <f t="shared" si="154"/>
        <v>14023.09368</v>
      </c>
      <c r="K511" s="7">
        <f t="shared" si="155"/>
        <v>12.067881835323703</v>
      </c>
      <c r="L511" s="7">
        <f t="shared" si="135"/>
        <v>42.801366165688876</v>
      </c>
      <c r="M511" s="3">
        <f t="shared" si="151"/>
        <v>-338.144</v>
      </c>
      <c r="N511" s="6">
        <f t="shared" si="136"/>
        <v>-3326.28068</v>
      </c>
    </row>
    <row r="512" spans="3:14" ht="12.75">
      <c r="C512" s="13">
        <v>38443</v>
      </c>
      <c r="D512" s="19"/>
      <c r="E512" s="10">
        <v>1224.181</v>
      </c>
      <c r="F512" s="10">
        <f t="shared" si="152"/>
        <v>11920.994</v>
      </c>
      <c r="G512" s="7">
        <f t="shared" si="153"/>
        <v>-15.273148327584195</v>
      </c>
      <c r="H512" s="7">
        <f t="shared" si="134"/>
        <v>15.872803265940917</v>
      </c>
      <c r="I512" s="10">
        <v>1508</v>
      </c>
      <c r="J512" s="10">
        <f t="shared" si="154"/>
        <v>15531.09368</v>
      </c>
      <c r="K512" s="7">
        <f t="shared" si="155"/>
        <v>-15.423443634324173</v>
      </c>
      <c r="L512" s="7">
        <f t="shared" si="135"/>
        <v>40.55288823486549</v>
      </c>
      <c r="M512" s="3">
        <f t="shared" si="151"/>
        <v>-283.81899999999996</v>
      </c>
      <c r="N512" s="6">
        <f t="shared" si="136"/>
        <v>-3610.0996799999994</v>
      </c>
    </row>
    <row r="513" spans="3:14" ht="12.75">
      <c r="C513" s="13">
        <v>38473</v>
      </c>
      <c r="D513" s="19"/>
      <c r="E513" s="10">
        <v>1182.264</v>
      </c>
      <c r="F513" s="10">
        <f t="shared" si="152"/>
        <v>13103.258</v>
      </c>
      <c r="G513" s="7">
        <f t="shared" si="153"/>
        <v>-3.4240851638769243</v>
      </c>
      <c r="H513" s="7">
        <f t="shared" si="134"/>
        <v>16.266708074534165</v>
      </c>
      <c r="I513" s="10">
        <v>1741</v>
      </c>
      <c r="J513" s="10">
        <f t="shared" si="154"/>
        <v>17272.093679999998</v>
      </c>
      <c r="K513" s="7">
        <f t="shared" si="155"/>
        <v>15.450928381962868</v>
      </c>
      <c r="L513" s="7">
        <f t="shared" si="135"/>
        <v>41.38911388955992</v>
      </c>
      <c r="M513" s="3">
        <f t="shared" si="151"/>
        <v>-558.7360000000001</v>
      </c>
      <c r="N513" s="6">
        <f t="shared" si="136"/>
        <v>-4168.835679999998</v>
      </c>
    </row>
    <row r="514" spans="3:14" ht="12.75">
      <c r="C514" s="13">
        <v>38504</v>
      </c>
      <c r="D514" s="19"/>
      <c r="E514" s="10">
        <v>1378.128</v>
      </c>
      <c r="F514" s="10">
        <f t="shared" si="152"/>
        <v>14481.386</v>
      </c>
      <c r="G514" s="7">
        <f t="shared" si="153"/>
        <v>16.56685816365888</v>
      </c>
      <c r="H514" s="7">
        <f t="shared" si="134"/>
        <v>16.823055824459516</v>
      </c>
      <c r="I514" s="10">
        <v>1724</v>
      </c>
      <c r="J514" s="10">
        <f t="shared" si="154"/>
        <v>18996.093679999998</v>
      </c>
      <c r="K514" s="7">
        <f t="shared" si="155"/>
        <v>-0.9764503159103981</v>
      </c>
      <c r="L514" s="7">
        <f t="shared" si="135"/>
        <v>39.63609340552222</v>
      </c>
      <c r="M514" s="3">
        <f t="shared" si="151"/>
        <v>-345.87200000000007</v>
      </c>
      <c r="N514" s="6">
        <f t="shared" si="136"/>
        <v>-4514.707679999998</v>
      </c>
    </row>
    <row r="515" spans="3:14" ht="12.75">
      <c r="C515" s="13"/>
      <c r="D515" s="19"/>
      <c r="E515" s="10"/>
      <c r="F515" s="10"/>
      <c r="G515" s="7"/>
      <c r="H515" s="7"/>
      <c r="I515" s="10"/>
      <c r="J515" s="10"/>
      <c r="K515" s="7"/>
      <c r="L515" s="7"/>
      <c r="M515" s="3"/>
      <c r="N515" s="6"/>
    </row>
    <row r="516" spans="3:14" ht="12.75">
      <c r="C516" s="13">
        <v>38534</v>
      </c>
      <c r="D516" s="19"/>
      <c r="E516" s="10">
        <v>1170.737</v>
      </c>
      <c r="F516" s="10">
        <f>E516</f>
        <v>1170.737</v>
      </c>
      <c r="G516" s="7">
        <f>E516/E514*100-100</f>
        <v>-15.048747286173707</v>
      </c>
      <c r="H516" s="7">
        <f t="shared" si="134"/>
        <v>8.301295097132282</v>
      </c>
      <c r="I516" s="10">
        <v>1767.10972</v>
      </c>
      <c r="J516" s="10">
        <f>I516</f>
        <v>1767.10972</v>
      </c>
      <c r="K516" s="7">
        <f>I516/I514*100-100</f>
        <v>2.5005638051043917</v>
      </c>
      <c r="L516" s="7">
        <f t="shared" si="135"/>
        <v>22.707969942622057</v>
      </c>
      <c r="M516" s="3">
        <f aca="true" t="shared" si="156" ref="M516:M527">E516-I516</f>
        <v>-596.3727199999998</v>
      </c>
      <c r="N516" s="6">
        <f t="shared" si="136"/>
        <v>-596.3727199999998</v>
      </c>
    </row>
    <row r="517" spans="3:14" ht="12.75">
      <c r="C517" s="13">
        <v>38565</v>
      </c>
      <c r="D517" s="19"/>
      <c r="E517" s="10">
        <v>1367.931</v>
      </c>
      <c r="F517" s="10">
        <f>F516+E517</f>
        <v>2538.668</v>
      </c>
      <c r="G517" s="7">
        <f>E517/E516*100-100</f>
        <v>16.8435780196577</v>
      </c>
      <c r="H517" s="7">
        <f t="shared" si="134"/>
        <v>15.449783236172763</v>
      </c>
      <c r="I517" s="10">
        <v>2074.01208</v>
      </c>
      <c r="J517" s="10">
        <f>J516+I517</f>
        <v>3841.1218</v>
      </c>
      <c r="K517" s="7">
        <f>I517/I516*100-100</f>
        <v>17.36747619723353</v>
      </c>
      <c r="L517" s="7">
        <f t="shared" si="135"/>
        <v>39.62162858808938</v>
      </c>
      <c r="M517" s="3">
        <f t="shared" si="156"/>
        <v>-706.0810799999999</v>
      </c>
      <c r="N517" s="6">
        <f t="shared" si="136"/>
        <v>-1302.4537999999998</v>
      </c>
    </row>
    <row r="518" spans="3:14" ht="12.75">
      <c r="C518" s="13">
        <v>38596</v>
      </c>
      <c r="D518" s="19"/>
      <c r="E518" s="10">
        <v>1330.909</v>
      </c>
      <c r="F518" s="10">
        <f aca="true" t="shared" si="157" ref="F518:F527">F517+E518</f>
        <v>3869.577</v>
      </c>
      <c r="G518" s="7">
        <f aca="true" t="shared" si="158" ref="G518:G527">E518/E517*100-100</f>
        <v>-2.706423057888145</v>
      </c>
      <c r="H518" s="7">
        <f t="shared" si="134"/>
        <v>14.048006196401545</v>
      </c>
      <c r="I518" s="10">
        <v>2058.14848</v>
      </c>
      <c r="J518" s="10">
        <f aca="true" t="shared" si="159" ref="J518:J527">J517+I518</f>
        <v>5899.27028</v>
      </c>
      <c r="K518" s="7">
        <f aca="true" t="shared" si="160" ref="K518:K527">I518/I517*100-100</f>
        <v>-0.7648750049710458</v>
      </c>
      <c r="L518" s="7">
        <f t="shared" si="135"/>
        <v>41.29671648469454</v>
      </c>
      <c r="M518" s="3">
        <f t="shared" si="156"/>
        <v>-727.2394799999997</v>
      </c>
      <c r="N518" s="6">
        <f t="shared" si="136"/>
        <v>-2029.6932799999995</v>
      </c>
    </row>
    <row r="519" spans="3:14" ht="12.75">
      <c r="C519" s="13">
        <v>38626</v>
      </c>
      <c r="D519" s="19"/>
      <c r="E519" s="10">
        <v>1332.164</v>
      </c>
      <c r="F519" s="10">
        <f t="shared" si="157"/>
        <v>5201.741</v>
      </c>
      <c r="G519" s="7">
        <f t="shared" si="158"/>
        <v>0.0942964545284326</v>
      </c>
      <c r="H519" s="7">
        <f t="shared" si="134"/>
        <v>15.178985807612719</v>
      </c>
      <c r="I519" s="10">
        <v>2044.8188799999998</v>
      </c>
      <c r="J519" s="10">
        <f t="shared" si="159"/>
        <v>7944.0891599999995</v>
      </c>
      <c r="K519" s="7">
        <f t="shared" si="160"/>
        <v>-0.6476500665297067</v>
      </c>
      <c r="L519" s="7">
        <f t="shared" si="135"/>
        <v>37.17770077585757</v>
      </c>
      <c r="M519" s="3">
        <f t="shared" si="156"/>
        <v>-712.6548799999998</v>
      </c>
      <c r="N519" s="6">
        <f t="shared" si="136"/>
        <v>-2742.3481599999996</v>
      </c>
    </row>
    <row r="520" spans="3:14" ht="12.75">
      <c r="C520" s="13">
        <v>38657</v>
      </c>
      <c r="D520" s="19"/>
      <c r="E520" s="10">
        <v>1220.196</v>
      </c>
      <c r="F520" s="10">
        <f t="shared" si="157"/>
        <v>6421.937</v>
      </c>
      <c r="G520" s="7">
        <f t="shared" si="158"/>
        <v>-8.40497115970706</v>
      </c>
      <c r="H520" s="7">
        <f t="shared" si="134"/>
        <v>13.969411459876937</v>
      </c>
      <c r="I520" s="10">
        <v>2048.7291999999998</v>
      </c>
      <c r="J520" s="10">
        <f t="shared" si="159"/>
        <v>9992.81836</v>
      </c>
      <c r="K520" s="7">
        <f t="shared" si="160"/>
        <v>0.19123062869998364</v>
      </c>
      <c r="L520" s="7">
        <f t="shared" si="135"/>
        <v>32.59944454405985</v>
      </c>
      <c r="M520" s="3">
        <f t="shared" si="156"/>
        <v>-828.5331999999999</v>
      </c>
      <c r="N520" s="6">
        <f t="shared" si="136"/>
        <v>-3570.8813599999994</v>
      </c>
    </row>
    <row r="521" spans="3:14" ht="12.75">
      <c r="C521" s="13">
        <v>38687</v>
      </c>
      <c r="D521" s="19"/>
      <c r="E521" s="10">
        <v>1481.293</v>
      </c>
      <c r="F521" s="10">
        <f t="shared" si="157"/>
        <v>7903.23</v>
      </c>
      <c r="G521" s="7">
        <f t="shared" si="158"/>
        <v>21.397955738258446</v>
      </c>
      <c r="H521" s="7">
        <f t="shared" si="134"/>
        <v>13.780582770553579</v>
      </c>
      <c r="I521" s="10">
        <v>1951.12548</v>
      </c>
      <c r="J521" s="10">
        <f t="shared" si="159"/>
        <v>11943.94384</v>
      </c>
      <c r="K521" s="7">
        <f t="shared" si="160"/>
        <v>-4.7641103568006855</v>
      </c>
      <c r="L521" s="7">
        <f t="shared" si="135"/>
        <v>29.514449261157353</v>
      </c>
      <c r="M521" s="3">
        <f t="shared" si="156"/>
        <v>-469.83248000000003</v>
      </c>
      <c r="N521" s="6">
        <f t="shared" si="136"/>
        <v>-4040.7138400000003</v>
      </c>
    </row>
    <row r="522" spans="3:14" ht="12.75">
      <c r="C522" s="13">
        <v>38718</v>
      </c>
      <c r="D522" s="19"/>
      <c r="E522" s="10">
        <v>1269.412</v>
      </c>
      <c r="F522" s="10">
        <f t="shared" si="157"/>
        <v>9172.642</v>
      </c>
      <c r="G522" s="7">
        <f t="shared" si="158"/>
        <v>-14.303787299339149</v>
      </c>
      <c r="H522" s="7">
        <f t="shared" si="134"/>
        <v>13.457839608164932</v>
      </c>
      <c r="I522" s="10">
        <v>2062.6028</v>
      </c>
      <c r="J522" s="10">
        <f t="shared" si="159"/>
        <v>14006.54664</v>
      </c>
      <c r="K522" s="7">
        <f t="shared" si="160"/>
        <v>5.713487991556548</v>
      </c>
      <c r="L522" s="7">
        <f t="shared" si="135"/>
        <v>31.52806295906302</v>
      </c>
      <c r="M522" s="3">
        <f t="shared" si="156"/>
        <v>-793.1908000000001</v>
      </c>
      <c r="N522" s="6">
        <f t="shared" si="136"/>
        <v>-4833.904640000001</v>
      </c>
    </row>
    <row r="523" spans="3:14" ht="12.75">
      <c r="C523" s="13">
        <v>38749</v>
      </c>
      <c r="D523" s="19"/>
      <c r="E523" s="10">
        <v>1305.706</v>
      </c>
      <c r="F523" s="10">
        <f t="shared" si="157"/>
        <v>10478.348</v>
      </c>
      <c r="G523" s="7">
        <f t="shared" si="158"/>
        <v>2.859119025186459</v>
      </c>
      <c r="H523" s="7">
        <f aca="true" t="shared" si="161" ref="H523:H586">(F523/F510*100)-100</f>
        <v>13.255476652128834</v>
      </c>
      <c r="I523" s="10">
        <v>1879.17452</v>
      </c>
      <c r="J523" s="10">
        <f t="shared" si="159"/>
        <v>15885.721160000001</v>
      </c>
      <c r="K523" s="7">
        <f t="shared" si="160"/>
        <v>-8.893049112509686</v>
      </c>
      <c r="L523" s="7">
        <f aca="true" t="shared" si="162" ref="L523:L586">(J523/J510*100)-100</f>
        <v>29.78431027825272</v>
      </c>
      <c r="M523" s="3">
        <f t="shared" si="156"/>
        <v>-573.4685200000001</v>
      </c>
      <c r="N523" s="6">
        <f aca="true" t="shared" si="163" ref="N523:N586">F523-J523</f>
        <v>-5407.373160000001</v>
      </c>
    </row>
    <row r="524" spans="3:14" ht="12.75">
      <c r="C524" s="13">
        <v>38777</v>
      </c>
      <c r="D524" s="19"/>
      <c r="E524" s="10">
        <v>1555.401</v>
      </c>
      <c r="F524" s="10">
        <f t="shared" si="157"/>
        <v>12033.749</v>
      </c>
      <c r="G524" s="7">
        <f t="shared" si="158"/>
        <v>19.123370804760057</v>
      </c>
      <c r="H524" s="7">
        <f t="shared" si="161"/>
        <v>12.49845164162447</v>
      </c>
      <c r="I524" s="10">
        <v>2297.02748</v>
      </c>
      <c r="J524" s="10">
        <f t="shared" si="159"/>
        <v>18182.74864</v>
      </c>
      <c r="K524" s="7">
        <f t="shared" si="160"/>
        <v>22.23598476633242</v>
      </c>
      <c r="L524" s="7">
        <f t="shared" si="162"/>
        <v>29.662890763773333</v>
      </c>
      <c r="M524" s="3">
        <f t="shared" si="156"/>
        <v>-741.6264800000001</v>
      </c>
      <c r="N524" s="6">
        <f t="shared" si="163"/>
        <v>-6148.999640000002</v>
      </c>
    </row>
    <row r="525" spans="3:14" ht="12.75">
      <c r="C525" s="13">
        <v>38808</v>
      </c>
      <c r="D525" s="19"/>
      <c r="E525" s="10">
        <v>1463.062</v>
      </c>
      <c r="F525" s="10">
        <f t="shared" si="157"/>
        <v>13496.811</v>
      </c>
      <c r="G525" s="7">
        <f t="shared" si="158"/>
        <v>-5.936668421841063</v>
      </c>
      <c r="H525" s="7">
        <f t="shared" si="161"/>
        <v>13.218838965945295</v>
      </c>
      <c r="I525" s="10">
        <v>1674.0290400000001</v>
      </c>
      <c r="J525" s="10">
        <f t="shared" si="159"/>
        <v>19856.777680000003</v>
      </c>
      <c r="K525" s="7">
        <f t="shared" si="160"/>
        <v>-27.121941092319886</v>
      </c>
      <c r="L525" s="7">
        <f t="shared" si="162"/>
        <v>27.851766843505416</v>
      </c>
      <c r="M525" s="3">
        <f t="shared" si="156"/>
        <v>-210.96704000000022</v>
      </c>
      <c r="N525" s="6">
        <f t="shared" si="163"/>
        <v>-6359.966680000003</v>
      </c>
    </row>
    <row r="526" spans="3:14" ht="12.75">
      <c r="C526" s="13">
        <v>38838</v>
      </c>
      <c r="D526" s="19"/>
      <c r="E526" s="10">
        <v>1539.752</v>
      </c>
      <c r="F526" s="10">
        <f t="shared" si="157"/>
        <v>15036.563</v>
      </c>
      <c r="G526" s="7">
        <f t="shared" si="158"/>
        <v>5.241746419495556</v>
      </c>
      <c r="H526" s="7">
        <f t="shared" si="161"/>
        <v>14.7543839860285</v>
      </c>
      <c r="I526" s="10">
        <v>2352.2137599999996</v>
      </c>
      <c r="J526" s="10">
        <f t="shared" si="159"/>
        <v>22208.99144</v>
      </c>
      <c r="K526" s="7">
        <f t="shared" si="160"/>
        <v>40.51212397127827</v>
      </c>
      <c r="L526" s="7">
        <f t="shared" si="162"/>
        <v>28.583088138970794</v>
      </c>
      <c r="M526" s="3">
        <f t="shared" si="156"/>
        <v>-812.4617599999997</v>
      </c>
      <c r="N526" s="6">
        <f t="shared" si="163"/>
        <v>-7172.4284400000015</v>
      </c>
    </row>
    <row r="527" spans="3:14" ht="12.75">
      <c r="C527" s="13">
        <v>38869</v>
      </c>
      <c r="D527" s="19"/>
      <c r="E527" s="10">
        <v>1535.27</v>
      </c>
      <c r="F527" s="10">
        <f t="shared" si="157"/>
        <v>16571.833</v>
      </c>
      <c r="G527" s="7">
        <f t="shared" si="158"/>
        <v>-0.2910858371997591</v>
      </c>
      <c r="H527" s="7">
        <f t="shared" si="161"/>
        <v>14.43540694240177</v>
      </c>
      <c r="I527" s="10">
        <v>2683.86636</v>
      </c>
      <c r="J527" s="10">
        <f t="shared" si="159"/>
        <v>24892.8578</v>
      </c>
      <c r="K527" s="7">
        <f t="shared" si="160"/>
        <v>14.099594417813478</v>
      </c>
      <c r="L527" s="7">
        <f t="shared" si="162"/>
        <v>31.041982732525696</v>
      </c>
      <c r="M527" s="3">
        <f t="shared" si="156"/>
        <v>-1148.59636</v>
      </c>
      <c r="N527" s="6">
        <f t="shared" si="163"/>
        <v>-8321.024800000003</v>
      </c>
    </row>
    <row r="528" spans="3:14" ht="12.75">
      <c r="C528" s="13"/>
      <c r="D528" s="19"/>
      <c r="E528" s="10"/>
      <c r="F528" s="10"/>
      <c r="G528" s="9"/>
      <c r="H528" s="7"/>
      <c r="I528" s="10"/>
      <c r="J528" s="10"/>
      <c r="K528" s="9"/>
      <c r="L528" s="7"/>
      <c r="M528" s="3"/>
      <c r="N528" s="6"/>
    </row>
    <row r="529" spans="3:14" ht="12.75">
      <c r="C529" s="13">
        <v>38899</v>
      </c>
      <c r="D529" s="19"/>
      <c r="E529" s="10">
        <v>1357.388</v>
      </c>
      <c r="F529" s="10">
        <f>E529</f>
        <v>1357.388</v>
      </c>
      <c r="G529" s="7">
        <f>E529/E527*100-100</f>
        <v>-11.586365916092944</v>
      </c>
      <c r="H529" s="7">
        <f t="shared" si="161"/>
        <v>15.943034174199667</v>
      </c>
      <c r="I529" s="10">
        <v>2407.88812</v>
      </c>
      <c r="J529" s="10">
        <f>I529</f>
        <v>2407.88812</v>
      </c>
      <c r="K529" s="7">
        <f>I529/I527*100-100</f>
        <v>-10.28286073081523</v>
      </c>
      <c r="L529" s="7">
        <f t="shared" si="162"/>
        <v>36.26138166451827</v>
      </c>
      <c r="M529" s="3">
        <f aca="true" t="shared" si="164" ref="M529:M540">E529-I529</f>
        <v>-1050.5001200000002</v>
      </c>
      <c r="N529" s="6">
        <f t="shared" si="163"/>
        <v>-1050.5001200000002</v>
      </c>
    </row>
    <row r="530" spans="3:14" ht="12.75">
      <c r="C530" s="13">
        <v>38930</v>
      </c>
      <c r="D530" s="19"/>
      <c r="E530" s="10">
        <v>1419.026</v>
      </c>
      <c r="F530" s="10">
        <f>F529+E530</f>
        <v>2776.4139999999998</v>
      </c>
      <c r="G530" s="7">
        <f>E530/E529*100-100</f>
        <v>4.540927133583054</v>
      </c>
      <c r="H530" s="7">
        <f t="shared" si="161"/>
        <v>9.364989829312037</v>
      </c>
      <c r="I530" s="10">
        <v>2301.8603200000002</v>
      </c>
      <c r="J530" s="10">
        <f>J529+I530</f>
        <v>4709.74844</v>
      </c>
      <c r="K530" s="7">
        <f>I530/I529*100-100</f>
        <v>-4.403352428185073</v>
      </c>
      <c r="L530" s="7">
        <f t="shared" si="162"/>
        <v>22.61387910167285</v>
      </c>
      <c r="M530" s="3">
        <f t="shared" si="164"/>
        <v>-882.8343200000002</v>
      </c>
      <c r="N530" s="6">
        <f t="shared" si="163"/>
        <v>-1933.3344400000005</v>
      </c>
    </row>
    <row r="531" spans="3:14" ht="12.75">
      <c r="C531" s="13">
        <v>38961</v>
      </c>
      <c r="D531" s="19"/>
      <c r="E531" s="10">
        <v>1415.516</v>
      </c>
      <c r="F531" s="10">
        <f aca="true" t="shared" si="165" ref="F531:F548">F530+E531</f>
        <v>4191.93</v>
      </c>
      <c r="G531" s="7">
        <f aca="true" t="shared" si="166" ref="G531:G548">E531/E530*100-100</f>
        <v>-0.24735276168301823</v>
      </c>
      <c r="H531" s="7">
        <f t="shared" si="161"/>
        <v>8.330445420778545</v>
      </c>
      <c r="I531" s="10">
        <v>2196.1262</v>
      </c>
      <c r="J531" s="10">
        <f aca="true" t="shared" si="167" ref="J531:J548">J530+I531</f>
        <v>6905.87464</v>
      </c>
      <c r="K531" s="7">
        <f aca="true" t="shared" si="168" ref="K531:K548">I531/I530*100-100</f>
        <v>-4.593420334036608</v>
      </c>
      <c r="L531" s="7">
        <f t="shared" si="162"/>
        <v>17.063201247324457</v>
      </c>
      <c r="M531" s="3">
        <f t="shared" si="164"/>
        <v>-780.6102000000001</v>
      </c>
      <c r="N531" s="6">
        <f t="shared" si="163"/>
        <v>-2713.9446399999997</v>
      </c>
    </row>
    <row r="532" spans="3:14" ht="12.75">
      <c r="C532" s="13">
        <v>38991</v>
      </c>
      <c r="D532" s="19"/>
      <c r="E532" s="10">
        <v>1268.051</v>
      </c>
      <c r="F532" s="10">
        <f t="shared" si="165"/>
        <v>5459.981</v>
      </c>
      <c r="G532" s="7">
        <f t="shared" si="166"/>
        <v>-10.417755786582433</v>
      </c>
      <c r="H532" s="7">
        <f t="shared" si="161"/>
        <v>4.964491696145572</v>
      </c>
      <c r="I532" s="10">
        <v>2197.4764</v>
      </c>
      <c r="J532" s="10">
        <f t="shared" si="167"/>
        <v>9103.35104</v>
      </c>
      <c r="K532" s="7">
        <f t="shared" si="168"/>
        <v>0.061480984107362247</v>
      </c>
      <c r="L532" s="7">
        <f t="shared" si="162"/>
        <v>14.592760184982609</v>
      </c>
      <c r="M532" s="3">
        <f t="shared" si="164"/>
        <v>-929.4254000000001</v>
      </c>
      <c r="N532" s="6">
        <f t="shared" si="163"/>
        <v>-3643.37004</v>
      </c>
    </row>
    <row r="533" spans="3:14" ht="12.75">
      <c r="C533" s="13">
        <v>39022</v>
      </c>
      <c r="D533" s="19"/>
      <c r="E533" s="10">
        <v>1425.765</v>
      </c>
      <c r="F533" s="10">
        <f t="shared" si="165"/>
        <v>6885.746</v>
      </c>
      <c r="G533" s="7">
        <f t="shared" si="166"/>
        <v>12.43751237134785</v>
      </c>
      <c r="H533" s="7">
        <f t="shared" si="161"/>
        <v>7.222260199687412</v>
      </c>
      <c r="I533" s="10">
        <v>2153.8216399999997</v>
      </c>
      <c r="J533" s="10">
        <f t="shared" si="167"/>
        <v>11257.17268</v>
      </c>
      <c r="K533" s="7">
        <f t="shared" si="168"/>
        <v>-1.9865860675454883</v>
      </c>
      <c r="L533" s="7">
        <f t="shared" si="162"/>
        <v>12.652629863273134</v>
      </c>
      <c r="M533" s="3">
        <f t="shared" si="164"/>
        <v>-728.0566399999996</v>
      </c>
      <c r="N533" s="6">
        <f t="shared" si="163"/>
        <v>-4371.42668</v>
      </c>
    </row>
    <row r="534" spans="3:14" ht="12.75">
      <c r="C534" s="13">
        <v>39052</v>
      </c>
      <c r="D534" s="19"/>
      <c r="E534" s="10">
        <v>1511.323</v>
      </c>
      <c r="F534" s="10">
        <f t="shared" si="165"/>
        <v>8397.069</v>
      </c>
      <c r="G534" s="7">
        <f t="shared" si="166"/>
        <v>6.000848667206739</v>
      </c>
      <c r="H534" s="7">
        <f t="shared" si="161"/>
        <v>6.248571786472112</v>
      </c>
      <c r="I534" s="10">
        <v>2390.9173200000005</v>
      </c>
      <c r="J534" s="10">
        <f t="shared" si="167"/>
        <v>13648.09</v>
      </c>
      <c r="K534" s="7">
        <f t="shared" si="168"/>
        <v>11.008139002633513</v>
      </c>
      <c r="L534" s="7">
        <f t="shared" si="162"/>
        <v>14.267868158362006</v>
      </c>
      <c r="M534" s="3">
        <f t="shared" si="164"/>
        <v>-879.5943200000004</v>
      </c>
      <c r="N534" s="6">
        <f t="shared" si="163"/>
        <v>-5251.021000000001</v>
      </c>
    </row>
    <row r="535" spans="3:14" ht="12.75">
      <c r="C535" s="13">
        <v>39083</v>
      </c>
      <c r="D535" s="19"/>
      <c r="E535" s="10">
        <v>1189.184</v>
      </c>
      <c r="F535" s="10">
        <f t="shared" si="165"/>
        <v>9586.252999999999</v>
      </c>
      <c r="G535" s="7">
        <f t="shared" si="166"/>
        <v>-21.31503325232265</v>
      </c>
      <c r="H535" s="7">
        <f t="shared" si="161"/>
        <v>4.509180670083921</v>
      </c>
      <c r="I535" s="10">
        <v>2099.0747199999996</v>
      </c>
      <c r="J535" s="10">
        <f t="shared" si="167"/>
        <v>15747.16472</v>
      </c>
      <c r="K535" s="7">
        <f t="shared" si="168"/>
        <v>-12.206302474733874</v>
      </c>
      <c r="L535" s="7">
        <f t="shared" si="162"/>
        <v>12.427175125588263</v>
      </c>
      <c r="M535" s="3">
        <f t="shared" si="164"/>
        <v>-909.8907199999996</v>
      </c>
      <c r="N535" s="6">
        <f t="shared" si="163"/>
        <v>-6160.911720000002</v>
      </c>
    </row>
    <row r="536" spans="3:14" ht="12.75">
      <c r="C536" s="13">
        <v>39114</v>
      </c>
      <c r="D536" s="19"/>
      <c r="E536" s="10">
        <v>1387.917737</v>
      </c>
      <c r="F536" s="10">
        <f t="shared" si="165"/>
        <v>10974.170736999999</v>
      </c>
      <c r="G536" s="7">
        <f t="shared" si="166"/>
        <v>16.711773535466335</v>
      </c>
      <c r="H536" s="7">
        <f t="shared" si="161"/>
        <v>4.73187888968755</v>
      </c>
      <c r="I536" s="10">
        <v>2218.13502584</v>
      </c>
      <c r="J536" s="10">
        <f t="shared" si="167"/>
        <v>17965.29974584</v>
      </c>
      <c r="K536" s="7">
        <f t="shared" si="168"/>
        <v>5.672037527087184</v>
      </c>
      <c r="L536" s="7">
        <f t="shared" si="162"/>
        <v>13.090866728017005</v>
      </c>
      <c r="M536" s="3">
        <f t="shared" si="164"/>
        <v>-830.2172888399998</v>
      </c>
      <c r="N536" s="6">
        <f t="shared" si="163"/>
        <v>-6991.12900884</v>
      </c>
    </row>
    <row r="537" spans="3:14" ht="12.75">
      <c r="C537" s="13">
        <v>39142</v>
      </c>
      <c r="D537" s="19"/>
      <c r="E537" s="10">
        <v>1570.9111690000002</v>
      </c>
      <c r="F537" s="10">
        <f t="shared" si="165"/>
        <v>12545.081906</v>
      </c>
      <c r="G537" s="7">
        <f t="shared" si="166"/>
        <v>13.18474626569315</v>
      </c>
      <c r="H537" s="7">
        <f t="shared" si="161"/>
        <v>4.24915714961314</v>
      </c>
      <c r="I537" s="10">
        <v>2102.88113728</v>
      </c>
      <c r="J537" s="10">
        <f t="shared" si="167"/>
        <v>20068.18088312</v>
      </c>
      <c r="K537" s="7">
        <f t="shared" si="168"/>
        <v>-5.195981634001441</v>
      </c>
      <c r="L537" s="7">
        <f t="shared" si="162"/>
        <v>10.369346683769592</v>
      </c>
      <c r="M537" s="3">
        <f t="shared" si="164"/>
        <v>-531.9699682799999</v>
      </c>
      <c r="N537" s="6">
        <f t="shared" si="163"/>
        <v>-7523.09897712</v>
      </c>
    </row>
    <row r="538" spans="3:14" ht="12.75">
      <c r="C538" s="13">
        <v>39173</v>
      </c>
      <c r="D538" s="19"/>
      <c r="E538" s="10">
        <v>1499.017</v>
      </c>
      <c r="F538" s="10">
        <f>F537+E538</f>
        <v>14044.098906</v>
      </c>
      <c r="G538" s="7">
        <f>E538/E537*100-100</f>
        <v>-4.5765903520672</v>
      </c>
      <c r="H538" s="7">
        <f t="shared" si="161"/>
        <v>4.054942356383279</v>
      </c>
      <c r="I538" s="10">
        <v>2174.9851200000003</v>
      </c>
      <c r="J538" s="10">
        <f>J537+I538</f>
        <v>22243.16600312</v>
      </c>
      <c r="K538" s="7">
        <f>I538/I537*100-100</f>
        <v>3.4288187497494107</v>
      </c>
      <c r="L538" s="7">
        <f t="shared" si="162"/>
        <v>12.018003935873224</v>
      </c>
      <c r="M538" s="3">
        <f t="shared" si="164"/>
        <v>-675.9681200000002</v>
      </c>
      <c r="N538" s="6">
        <f t="shared" si="163"/>
        <v>-8199.067097120002</v>
      </c>
    </row>
    <row r="539" spans="3:14" ht="12.75">
      <c r="C539" s="13">
        <v>39203</v>
      </c>
      <c r="D539" s="19"/>
      <c r="E539" s="10">
        <v>1616.025</v>
      </c>
      <c r="F539" s="10">
        <f t="shared" si="165"/>
        <v>15660.123905999999</v>
      </c>
      <c r="G539" s="7">
        <f t="shared" si="166"/>
        <v>7.805648635072188</v>
      </c>
      <c r="H539" s="7">
        <f t="shared" si="161"/>
        <v>4.146964342848818</v>
      </c>
      <c r="I539" s="10">
        <v>2203.9020800000003</v>
      </c>
      <c r="J539" s="10">
        <f t="shared" si="167"/>
        <v>24447.06808312</v>
      </c>
      <c r="K539" s="7">
        <f t="shared" si="168"/>
        <v>1.3295244980802323</v>
      </c>
      <c r="L539" s="7">
        <f t="shared" si="162"/>
        <v>10.077344795986832</v>
      </c>
      <c r="M539" s="3">
        <f t="shared" si="164"/>
        <v>-587.8770800000002</v>
      </c>
      <c r="N539" s="6">
        <f t="shared" si="163"/>
        <v>-8786.944177120002</v>
      </c>
    </row>
    <row r="540" spans="3:14" ht="12.75">
      <c r="C540" s="13">
        <v>39234</v>
      </c>
      <c r="D540" s="19"/>
      <c r="E540" s="10">
        <v>1641.182555</v>
      </c>
      <c r="F540" s="10">
        <f t="shared" si="165"/>
        <v>17301.306461</v>
      </c>
      <c r="G540" s="7">
        <f t="shared" si="166"/>
        <v>1.5567553100973157</v>
      </c>
      <c r="H540" s="7">
        <f t="shared" si="161"/>
        <v>4.401887594450173</v>
      </c>
      <c r="I540" s="10">
        <v>2426.3750232</v>
      </c>
      <c r="J540" s="10">
        <f t="shared" si="167"/>
        <v>26873.443106320003</v>
      </c>
      <c r="K540" s="7">
        <f t="shared" si="168"/>
        <v>10.094502165903833</v>
      </c>
      <c r="L540" s="7">
        <f t="shared" si="162"/>
        <v>7.956440044903161</v>
      </c>
      <c r="M540" s="3">
        <f t="shared" si="164"/>
        <v>-785.1924682000001</v>
      </c>
      <c r="N540" s="6">
        <f t="shared" si="163"/>
        <v>-9572.136645320003</v>
      </c>
    </row>
    <row r="541" spans="3:14" ht="12.75">
      <c r="C541" s="13"/>
      <c r="D541" s="19"/>
      <c r="E541" s="10"/>
      <c r="F541" s="10"/>
      <c r="G541" s="7"/>
      <c r="H541" s="7"/>
      <c r="I541" s="10"/>
      <c r="J541" s="10"/>
      <c r="K541" s="7"/>
      <c r="L541" s="7"/>
      <c r="M541" s="3"/>
      <c r="N541" s="6"/>
    </row>
    <row r="542" spans="3:14" ht="12.75">
      <c r="C542" s="13">
        <v>39264</v>
      </c>
      <c r="D542" s="19"/>
      <c r="E542" s="10">
        <v>1528.2043970000002</v>
      </c>
      <c r="F542" s="10">
        <f>E542</f>
        <v>1528.2043970000002</v>
      </c>
      <c r="G542" s="7">
        <f>E542/E540*100-100</f>
        <v>-6.883948263756665</v>
      </c>
      <c r="H542" s="7">
        <f t="shared" si="161"/>
        <v>12.584198254294293</v>
      </c>
      <c r="I542" s="10">
        <v>2398.92837164</v>
      </c>
      <c r="J542" s="10">
        <f>I542</f>
        <v>2398.92837164</v>
      </c>
      <c r="K542" s="7">
        <f>I542/I540*100-100</f>
        <v>-1.1311792817502067</v>
      </c>
      <c r="L542" s="7">
        <f t="shared" si="162"/>
        <v>-0.37209986151682983</v>
      </c>
      <c r="M542" s="3">
        <f aca="true" t="shared" si="169" ref="M542:M553">E542-I542</f>
        <v>-870.7239746399998</v>
      </c>
      <c r="N542" s="6">
        <f t="shared" si="163"/>
        <v>-870.7239746399998</v>
      </c>
    </row>
    <row r="543" spans="3:14" ht="12.75">
      <c r="C543" s="13">
        <v>39295</v>
      </c>
      <c r="D543" s="19"/>
      <c r="E543" s="10">
        <v>1578.5136200000002</v>
      </c>
      <c r="F543" s="10">
        <f t="shared" si="165"/>
        <v>3106.718017</v>
      </c>
      <c r="G543" s="7">
        <f t="shared" si="166"/>
        <v>3.292048046633127</v>
      </c>
      <c r="H543" s="7">
        <f t="shared" si="161"/>
        <v>11.896785457788354</v>
      </c>
      <c r="I543" s="10">
        <v>2255.7346671199994</v>
      </c>
      <c r="J543" s="10">
        <f t="shared" si="167"/>
        <v>4654.66303876</v>
      </c>
      <c r="K543" s="7">
        <f t="shared" si="168"/>
        <v>-5.969069615117689</v>
      </c>
      <c r="L543" s="7">
        <f t="shared" si="162"/>
        <v>-1.1696038958717878</v>
      </c>
      <c r="M543" s="3">
        <f t="shared" si="169"/>
        <v>-677.2210471199992</v>
      </c>
      <c r="N543" s="6">
        <f t="shared" si="163"/>
        <v>-1547.9450217599997</v>
      </c>
    </row>
    <row r="544" spans="3:14" ht="12.75">
      <c r="C544" s="13">
        <v>39326</v>
      </c>
      <c r="D544" s="19"/>
      <c r="E544" s="10">
        <v>1510.0747020000001</v>
      </c>
      <c r="F544" s="10">
        <f t="shared" si="165"/>
        <v>4616.792719</v>
      </c>
      <c r="G544" s="7">
        <f t="shared" si="166"/>
        <v>-4.335655843121586</v>
      </c>
      <c r="H544" s="7">
        <f t="shared" si="161"/>
        <v>10.13525318886525</v>
      </c>
      <c r="I544" s="10">
        <v>2252.30069372</v>
      </c>
      <c r="J544" s="10">
        <f t="shared" si="167"/>
        <v>6906.96373248</v>
      </c>
      <c r="K544" s="7">
        <f t="shared" si="168"/>
        <v>-0.15223303742473604</v>
      </c>
      <c r="L544" s="7">
        <f t="shared" si="162"/>
        <v>0.015770522008779153</v>
      </c>
      <c r="M544" s="3">
        <f t="shared" si="169"/>
        <v>-742.2259917199997</v>
      </c>
      <c r="N544" s="6">
        <f t="shared" si="163"/>
        <v>-2290.1710134799996</v>
      </c>
    </row>
    <row r="545" spans="3:14" ht="12.75">
      <c r="C545" s="13">
        <v>39356</v>
      </c>
      <c r="D545" s="19"/>
      <c r="E545" s="10">
        <v>1626.54722</v>
      </c>
      <c r="F545" s="10">
        <f t="shared" si="165"/>
        <v>6243.3399389999995</v>
      </c>
      <c r="G545" s="7">
        <f t="shared" si="166"/>
        <v>7.713030212726508</v>
      </c>
      <c r="H545" s="7">
        <f t="shared" si="161"/>
        <v>14.34728324146181</v>
      </c>
      <c r="I545" s="10">
        <v>2593.39274572</v>
      </c>
      <c r="J545" s="10">
        <f t="shared" si="167"/>
        <v>9500.3564782</v>
      </c>
      <c r="K545" s="7">
        <f t="shared" si="168"/>
        <v>15.144161388000015</v>
      </c>
      <c r="L545" s="7">
        <f t="shared" si="162"/>
        <v>4.361091168027713</v>
      </c>
      <c r="M545" s="3">
        <f t="shared" si="169"/>
        <v>-966.8455257200003</v>
      </c>
      <c r="N545" s="6">
        <f t="shared" si="163"/>
        <v>-3257.0165392</v>
      </c>
    </row>
    <row r="546" spans="3:14" ht="12.75">
      <c r="C546" s="13">
        <v>39387</v>
      </c>
      <c r="D546" s="19"/>
      <c r="E546" s="10">
        <v>1545.024111</v>
      </c>
      <c r="F546" s="10">
        <f t="shared" si="165"/>
        <v>7788.364049999999</v>
      </c>
      <c r="G546" s="7">
        <f t="shared" si="166"/>
        <v>-5.012034572227179</v>
      </c>
      <c r="H546" s="7">
        <f t="shared" si="161"/>
        <v>13.108500516864837</v>
      </c>
      <c r="I546" s="10">
        <v>2948.2768024800002</v>
      </c>
      <c r="J546" s="10">
        <f t="shared" si="167"/>
        <v>12448.63328068</v>
      </c>
      <c r="K546" s="7">
        <f t="shared" si="168"/>
        <v>13.684161696900006</v>
      </c>
      <c r="L546" s="7">
        <f t="shared" si="162"/>
        <v>10.584012829409659</v>
      </c>
      <c r="M546" s="3">
        <f t="shared" si="169"/>
        <v>-1403.2526914800003</v>
      </c>
      <c r="N546" s="6">
        <f t="shared" si="163"/>
        <v>-4660.269230680001</v>
      </c>
    </row>
    <row r="547" spans="3:14" ht="12.75">
      <c r="C547" s="13">
        <v>39417</v>
      </c>
      <c r="D547" s="19"/>
      <c r="E547" s="10">
        <v>1525.6068</v>
      </c>
      <c r="F547" s="10">
        <f t="shared" si="165"/>
        <v>9313.97085</v>
      </c>
      <c r="G547" s="7">
        <f t="shared" si="166"/>
        <v>-1.2567642706515727</v>
      </c>
      <c r="H547" s="7">
        <f t="shared" si="161"/>
        <v>10.919308272922379</v>
      </c>
      <c r="I547" s="10">
        <v>2965.7706897999997</v>
      </c>
      <c r="J547" s="10">
        <f t="shared" si="167"/>
        <v>15414.40397048</v>
      </c>
      <c r="K547" s="7">
        <f t="shared" si="168"/>
        <v>0.59335973153145</v>
      </c>
      <c r="L547" s="7">
        <f t="shared" si="162"/>
        <v>12.941839997245026</v>
      </c>
      <c r="M547" s="3">
        <f t="shared" si="169"/>
        <v>-1440.1638897999997</v>
      </c>
      <c r="N547" s="6">
        <f t="shared" si="163"/>
        <v>-6100.43312048</v>
      </c>
    </row>
    <row r="548" spans="3:14" ht="12.75">
      <c r="C548" s="13">
        <v>39448</v>
      </c>
      <c r="D548" s="19"/>
      <c r="E548" s="10">
        <v>1659.6713379999999</v>
      </c>
      <c r="F548" s="10">
        <f t="shared" si="165"/>
        <v>10973.642188</v>
      </c>
      <c r="G548" s="7">
        <f t="shared" si="166"/>
        <v>8.787620637244146</v>
      </c>
      <c r="H548" s="7">
        <f t="shared" si="161"/>
        <v>14.47269530649777</v>
      </c>
      <c r="I548" s="10">
        <v>3317.6940319600003</v>
      </c>
      <c r="J548" s="10">
        <f t="shared" si="167"/>
        <v>18732.09800244</v>
      </c>
      <c r="K548" s="7">
        <f t="shared" si="168"/>
        <v>11.866168324150948</v>
      </c>
      <c r="L548" s="7">
        <f t="shared" si="162"/>
        <v>18.95536965234716</v>
      </c>
      <c r="M548" s="3">
        <f t="shared" si="169"/>
        <v>-1658.0226939600004</v>
      </c>
      <c r="N548" s="6">
        <f t="shared" si="163"/>
        <v>-7758.455814440002</v>
      </c>
    </row>
    <row r="549" spans="3:14" ht="12.75">
      <c r="C549" s="13">
        <v>39479</v>
      </c>
      <c r="D549" s="19"/>
      <c r="E549" s="10">
        <v>1646.161768</v>
      </c>
      <c r="F549" s="10">
        <f>F548+E549</f>
        <v>12619.803956</v>
      </c>
      <c r="G549" s="7">
        <f>E549/E548*100-100</f>
        <v>-0.8139906794004048</v>
      </c>
      <c r="H549" s="7">
        <f t="shared" si="161"/>
        <v>14.995513177607677</v>
      </c>
      <c r="I549" s="10">
        <v>2910.05197896</v>
      </c>
      <c r="J549" s="10">
        <f>J548+I549</f>
        <v>21642.1499814</v>
      </c>
      <c r="K549" s="7">
        <f>I549/I548*100-100</f>
        <v>-12.28690919274365</v>
      </c>
      <c r="L549" s="7">
        <f t="shared" si="162"/>
        <v>20.46640071458539</v>
      </c>
      <c r="M549" s="3">
        <f t="shared" si="169"/>
        <v>-1263.8902109599999</v>
      </c>
      <c r="N549" s="6">
        <f t="shared" si="163"/>
        <v>-9022.346025400002</v>
      </c>
    </row>
    <row r="550" spans="3:14" ht="12.75">
      <c r="C550" s="13">
        <v>39508</v>
      </c>
      <c r="D550" s="19"/>
      <c r="E550" s="10">
        <v>1862.2179059999999</v>
      </c>
      <c r="F550" s="10">
        <f>F549+E550</f>
        <v>14482.021862</v>
      </c>
      <c r="G550" s="7">
        <f>E550/E549*100-100</f>
        <v>13.124842418281688</v>
      </c>
      <c r="H550" s="7">
        <f t="shared" si="161"/>
        <v>15.439835072528368</v>
      </c>
      <c r="I550" s="10">
        <v>3519.96981492</v>
      </c>
      <c r="J550" s="10">
        <f>J549+I550</f>
        <v>25162.119796320003</v>
      </c>
      <c r="K550" s="7">
        <f>I550/I549*100-100</f>
        <v>20.959001432612695</v>
      </c>
      <c r="L550" s="7">
        <f t="shared" si="162"/>
        <v>25.383162245087604</v>
      </c>
      <c r="M550" s="3">
        <f t="shared" si="169"/>
        <v>-1657.75190892</v>
      </c>
      <c r="N550" s="6">
        <f t="shared" si="163"/>
        <v>-10680.097934320003</v>
      </c>
    </row>
    <row r="551" spans="3:14" ht="12.75">
      <c r="C551" s="13">
        <v>39539</v>
      </c>
      <c r="D551" s="19"/>
      <c r="E551" s="10">
        <v>1938.1662549999999</v>
      </c>
      <c r="F551" s="10">
        <f>F550+E551</f>
        <v>16420.188116999998</v>
      </c>
      <c r="G551" s="7">
        <f>E551/E550*100-100</f>
        <v>4.078381415799797</v>
      </c>
      <c r="H551" s="7">
        <f t="shared" si="161"/>
        <v>16.918772980051216</v>
      </c>
      <c r="I551" s="10">
        <v>3383.8215741599997</v>
      </c>
      <c r="J551" s="10">
        <f>J550+I551</f>
        <v>28545.941370480003</v>
      </c>
      <c r="K551" s="7">
        <f>I551/I550*100-100</f>
        <v>-3.8678809171292414</v>
      </c>
      <c r="L551" s="7">
        <f t="shared" si="162"/>
        <v>28.335783523244515</v>
      </c>
      <c r="M551" s="3">
        <f t="shared" si="169"/>
        <v>-1445.6553191599999</v>
      </c>
      <c r="N551" s="6">
        <f t="shared" si="163"/>
        <v>-12125.753253480005</v>
      </c>
    </row>
    <row r="552" spans="3:14" ht="12.75">
      <c r="C552" s="13">
        <v>39569</v>
      </c>
      <c r="D552" s="19"/>
      <c r="E552" s="10">
        <v>2016.481156</v>
      </c>
      <c r="F552" s="10">
        <f>F551+E552</f>
        <v>18436.669273</v>
      </c>
      <c r="G552" s="7">
        <f>E552/E551*100-100</f>
        <v>4.040669926945981</v>
      </c>
      <c r="H552" s="7">
        <f t="shared" si="161"/>
        <v>17.730034472691486</v>
      </c>
      <c r="I552" s="10">
        <v>3237.3358980400003</v>
      </c>
      <c r="J552" s="10">
        <f>J551+I552</f>
        <v>31783.277268520003</v>
      </c>
      <c r="K552" s="7">
        <f>I552/I551*100-100</f>
        <v>-4.329001187255656</v>
      </c>
      <c r="L552" s="7">
        <f t="shared" si="162"/>
        <v>30.008544012136355</v>
      </c>
      <c r="M552" s="3">
        <f t="shared" si="169"/>
        <v>-1220.8547420400002</v>
      </c>
      <c r="N552" s="6">
        <f t="shared" si="163"/>
        <v>-13346.607995520004</v>
      </c>
    </row>
    <row r="553" spans="3:14" ht="12.75">
      <c r="C553" s="13">
        <v>39600</v>
      </c>
      <c r="D553" s="19"/>
      <c r="E553" s="10">
        <v>2010.86932</v>
      </c>
      <c r="F553" s="10">
        <f>F552+E553</f>
        <v>20447.538593</v>
      </c>
      <c r="G553" s="7">
        <f>E553/E552*100-100</f>
        <v>-0.2782984598344598</v>
      </c>
      <c r="H553" s="7">
        <f t="shared" si="161"/>
        <v>18.18493961188497</v>
      </c>
      <c r="I553" s="10">
        <v>3499.4199980400003</v>
      </c>
      <c r="J553" s="10">
        <f>J552+I553</f>
        <v>35282.697266560004</v>
      </c>
      <c r="K553" s="7">
        <f>I553/I552*100-100</f>
        <v>8.095672128390348</v>
      </c>
      <c r="L553" s="7">
        <f t="shared" si="162"/>
        <v>31.292060816212796</v>
      </c>
      <c r="M553" s="3">
        <f t="shared" si="169"/>
        <v>-1488.5506780400003</v>
      </c>
      <c r="N553" s="6">
        <f t="shared" si="163"/>
        <v>-14835.158673560003</v>
      </c>
    </row>
    <row r="554" spans="3:14" ht="12.75">
      <c r="C554" s="13"/>
      <c r="D554" s="19"/>
      <c r="E554" s="10"/>
      <c r="F554" s="10"/>
      <c r="G554" s="7"/>
      <c r="H554" s="7"/>
      <c r="I554" s="10"/>
      <c r="J554" s="10"/>
      <c r="K554" s="7"/>
      <c r="L554" s="7"/>
      <c r="M554" s="3"/>
      <c r="N554" s="6"/>
    </row>
    <row r="555" spans="3:14" ht="12.75">
      <c r="C555" s="11">
        <v>39637</v>
      </c>
      <c r="D555" s="54"/>
      <c r="E555" s="10">
        <v>1980.640206</v>
      </c>
      <c r="F555" s="10">
        <f>E555</f>
        <v>1980.640206</v>
      </c>
      <c r="G555" s="7">
        <f>E555/E553*100-100</f>
        <v>-1.5032858525088102</v>
      </c>
      <c r="H555" s="7">
        <f t="shared" si="161"/>
        <v>29.605713076612716</v>
      </c>
      <c r="I555" s="10">
        <v>3366.40540392</v>
      </c>
      <c r="J555" s="10">
        <f>I555</f>
        <v>3366.40540392</v>
      </c>
      <c r="K555" s="7">
        <f>I555/I553*100-100</f>
        <v>-3.8010468647518962</v>
      </c>
      <c r="L555" s="7">
        <f t="shared" si="162"/>
        <v>40.329550632584954</v>
      </c>
      <c r="M555" s="3">
        <f aca="true" t="shared" si="170" ref="M555:M566">E555-I555</f>
        <v>-1385.76519792</v>
      </c>
      <c r="N555" s="6">
        <f t="shared" si="163"/>
        <v>-1385.76519792</v>
      </c>
    </row>
    <row r="556" spans="3:14" ht="12.75">
      <c r="C556" s="11">
        <v>39668</v>
      </c>
      <c r="D556" s="54"/>
      <c r="E556" s="10">
        <v>1771.532361</v>
      </c>
      <c r="F556" s="10">
        <f aca="true" t="shared" si="171" ref="F556:F561">F555+E556</f>
        <v>3752.172567</v>
      </c>
      <c r="G556" s="7">
        <f aca="true" t="shared" si="172" ref="G556:G561">E556/E555*100-100</f>
        <v>-10.55758862041398</v>
      </c>
      <c r="H556" s="7">
        <f t="shared" si="161"/>
        <v>20.776090603268926</v>
      </c>
      <c r="I556" s="10">
        <v>3158.17213608</v>
      </c>
      <c r="J556" s="10">
        <f aca="true" t="shared" si="173" ref="J556:J561">J555+I556</f>
        <v>6524.57754</v>
      </c>
      <c r="K556" s="7">
        <f aca="true" t="shared" si="174" ref="K556:K561">I556/I555*100-100</f>
        <v>-6.1856265914236985</v>
      </c>
      <c r="L556" s="7">
        <f t="shared" si="162"/>
        <v>40.172929504648835</v>
      </c>
      <c r="M556" s="3">
        <f t="shared" si="170"/>
        <v>-1386.6397750800002</v>
      </c>
      <c r="N556" s="6">
        <f t="shared" si="163"/>
        <v>-2772.404973</v>
      </c>
    </row>
    <row r="557" spans="3:14" ht="12.75">
      <c r="C557" s="11">
        <v>39699</v>
      </c>
      <c r="D557" s="54"/>
      <c r="E557" s="10">
        <v>1959.871915</v>
      </c>
      <c r="F557" s="10">
        <f t="shared" si="171"/>
        <v>5712.044482</v>
      </c>
      <c r="G557" s="7">
        <f t="shared" si="172"/>
        <v>10.631448690764273</v>
      </c>
      <c r="H557" s="7">
        <f t="shared" si="161"/>
        <v>23.723217169629237</v>
      </c>
      <c r="I557" s="10">
        <v>3694.11913284</v>
      </c>
      <c r="J557" s="10">
        <f t="shared" si="173"/>
        <v>10218.69667284</v>
      </c>
      <c r="K557" s="7">
        <f t="shared" si="174"/>
        <v>16.97016418570618</v>
      </c>
      <c r="L557" s="7">
        <f t="shared" si="162"/>
        <v>47.94773895780827</v>
      </c>
      <c r="M557" s="3">
        <f t="shared" si="170"/>
        <v>-1734.24721784</v>
      </c>
      <c r="N557" s="6">
        <f t="shared" si="163"/>
        <v>-4506.65219084</v>
      </c>
    </row>
    <row r="558" spans="3:14" ht="12.75">
      <c r="C558" s="11">
        <v>39729</v>
      </c>
      <c r="D558" s="54"/>
      <c r="E558" s="10">
        <v>1364.557816</v>
      </c>
      <c r="F558" s="10">
        <f t="shared" si="171"/>
        <v>7076.602298</v>
      </c>
      <c r="G558" s="7">
        <f t="shared" si="172"/>
        <v>-30.375153317098267</v>
      </c>
      <c r="H558" s="7">
        <f t="shared" si="161"/>
        <v>13.34641981922043</v>
      </c>
      <c r="I558" s="10">
        <v>3227.39305456</v>
      </c>
      <c r="J558" s="10">
        <f t="shared" si="173"/>
        <v>13446.0897274</v>
      </c>
      <c r="K558" s="7">
        <f t="shared" si="174"/>
        <v>-12.634299585275855</v>
      </c>
      <c r="L558" s="7">
        <f t="shared" si="162"/>
        <v>41.53247573661136</v>
      </c>
      <c r="M558" s="3">
        <f t="shared" si="170"/>
        <v>-1862.83523856</v>
      </c>
      <c r="N558" s="6">
        <f t="shared" si="163"/>
        <v>-6369.4874294</v>
      </c>
    </row>
    <row r="559" spans="3:14" ht="12.75">
      <c r="C559" s="11">
        <v>39760</v>
      </c>
      <c r="D559" s="54"/>
      <c r="E559" s="10">
        <v>1574.5280120000002</v>
      </c>
      <c r="F559" s="10">
        <f t="shared" si="171"/>
        <v>8651.13031</v>
      </c>
      <c r="G559" s="7">
        <f t="shared" si="172"/>
        <v>15.387416607637533</v>
      </c>
      <c r="H559" s="7">
        <f t="shared" si="161"/>
        <v>11.077631380109935</v>
      </c>
      <c r="I559" s="10">
        <v>2224.95726104</v>
      </c>
      <c r="J559" s="10">
        <f t="shared" si="173"/>
        <v>15671.04698844</v>
      </c>
      <c r="K559" s="7">
        <f t="shared" si="174"/>
        <v>-31.06023271952121</v>
      </c>
      <c r="L559" s="7">
        <f t="shared" si="162"/>
        <v>25.885682669768357</v>
      </c>
      <c r="M559" s="3">
        <f t="shared" si="170"/>
        <v>-650.4292490399998</v>
      </c>
      <c r="N559" s="6">
        <f t="shared" si="163"/>
        <v>-7019.91667844</v>
      </c>
    </row>
    <row r="560" spans="3:14" ht="12.75">
      <c r="C560" s="11">
        <v>39790</v>
      </c>
      <c r="D560" s="54"/>
      <c r="E560" s="10">
        <v>1438.711028</v>
      </c>
      <c r="F560" s="10">
        <f t="shared" si="171"/>
        <v>10089.841338</v>
      </c>
      <c r="G560" s="7">
        <f t="shared" si="172"/>
        <v>-8.625885532991092</v>
      </c>
      <c r="H560" s="7">
        <f t="shared" si="161"/>
        <v>8.330179474418273</v>
      </c>
      <c r="I560" s="10">
        <v>2593.84558928</v>
      </c>
      <c r="J560" s="10">
        <f t="shared" si="173"/>
        <v>18264.892577720002</v>
      </c>
      <c r="K560" s="7">
        <f t="shared" si="174"/>
        <v>16.579569176424187</v>
      </c>
      <c r="L560" s="7">
        <f t="shared" si="162"/>
        <v>18.492369946310944</v>
      </c>
      <c r="M560" s="3">
        <f t="shared" si="170"/>
        <v>-1155.1345612799998</v>
      </c>
      <c r="N560" s="6">
        <f t="shared" si="163"/>
        <v>-8175.051239720002</v>
      </c>
    </row>
    <row r="561" spans="3:14" ht="12.75">
      <c r="C561" s="11">
        <v>39821</v>
      </c>
      <c r="D561" s="54"/>
      <c r="E561" s="10">
        <v>1281.832744</v>
      </c>
      <c r="F561" s="10">
        <f t="shared" si="171"/>
        <v>11371.674082</v>
      </c>
      <c r="G561" s="7">
        <f t="shared" si="172"/>
        <v>-10.904085736944808</v>
      </c>
      <c r="H561" s="7">
        <f t="shared" si="161"/>
        <v>3.627163043781948</v>
      </c>
      <c r="I561" s="10">
        <v>2138.2960132</v>
      </c>
      <c r="J561" s="10">
        <f t="shared" si="173"/>
        <v>20403.188590920003</v>
      </c>
      <c r="K561" s="7">
        <f t="shared" si="174"/>
        <v>-17.5627098992601</v>
      </c>
      <c r="L561" s="7">
        <f t="shared" si="162"/>
        <v>8.921000670946341</v>
      </c>
      <c r="M561" s="3">
        <f t="shared" si="170"/>
        <v>-856.4632691999998</v>
      </c>
      <c r="N561" s="6">
        <f t="shared" si="163"/>
        <v>-9031.514508920003</v>
      </c>
    </row>
    <row r="562" spans="3:14" ht="12.75">
      <c r="C562" s="11">
        <v>39852</v>
      </c>
      <c r="D562" s="54"/>
      <c r="E562" s="10">
        <v>1498.9616270000001</v>
      </c>
      <c r="F562" s="10">
        <f>F561+E562</f>
        <v>12870.635709</v>
      </c>
      <c r="G562" s="7">
        <f>E562/E561*100-100</f>
        <v>16.938940280339736</v>
      </c>
      <c r="H562" s="7">
        <f t="shared" si="161"/>
        <v>1.987604196345245</v>
      </c>
      <c r="I562" s="10">
        <v>1875.2266494399998</v>
      </c>
      <c r="J562" s="10">
        <f>J561+I562</f>
        <v>22278.415240360002</v>
      </c>
      <c r="K562" s="7">
        <f>I562/I561*100-100</f>
        <v>-12.302757061512352</v>
      </c>
      <c r="L562" s="7">
        <f t="shared" si="162"/>
        <v>2.939935540169671</v>
      </c>
      <c r="M562" s="3">
        <f t="shared" si="170"/>
        <v>-376.2650224399997</v>
      </c>
      <c r="N562" s="6">
        <f t="shared" si="163"/>
        <v>-9407.779531360002</v>
      </c>
    </row>
    <row r="563" spans="3:14" ht="12.75">
      <c r="C563" s="11">
        <v>39880</v>
      </c>
      <c r="D563" s="54"/>
      <c r="E563" s="10">
        <v>1453.916917</v>
      </c>
      <c r="F563" s="10">
        <f>F562+E563</f>
        <v>14324.552626</v>
      </c>
      <c r="G563" s="7">
        <f>E563/E562*100-100</f>
        <v>-3.0050609160790884</v>
      </c>
      <c r="H563" s="7">
        <f t="shared" si="161"/>
        <v>-1.0873428965964393</v>
      </c>
      <c r="I563" s="10">
        <v>2248.9842432</v>
      </c>
      <c r="J563" s="10">
        <f>J562+I563</f>
        <v>24527.399483560002</v>
      </c>
      <c r="K563" s="7">
        <f>I563/I562*100-100</f>
        <v>19.93132904076505</v>
      </c>
      <c r="L563" s="7">
        <f t="shared" si="162"/>
        <v>-2.5225232130594577</v>
      </c>
      <c r="M563" s="3">
        <f t="shared" si="170"/>
        <v>-795.0673262</v>
      </c>
      <c r="N563" s="6">
        <f t="shared" si="163"/>
        <v>-10202.846857560002</v>
      </c>
    </row>
    <row r="564" spans="3:14" ht="12.75">
      <c r="C564" s="11">
        <v>39911</v>
      </c>
      <c r="D564" s="54"/>
      <c r="E564" s="10">
        <v>1496.596184</v>
      </c>
      <c r="F564" s="10">
        <f>F563+E564</f>
        <v>15821.14881</v>
      </c>
      <c r="G564" s="7">
        <f>E564/E563*100-100</f>
        <v>2.935468079432212</v>
      </c>
      <c r="H564" s="7">
        <f t="shared" si="161"/>
        <v>-3.648187844935862</v>
      </c>
      <c r="I564" s="10">
        <v>2358.9344261999995</v>
      </c>
      <c r="J564" s="10">
        <f>J563+I564</f>
        <v>26886.333909760004</v>
      </c>
      <c r="K564" s="7">
        <f>I564/I563*100-100</f>
        <v>4.888881873336544</v>
      </c>
      <c r="L564" s="7">
        <f t="shared" si="162"/>
        <v>-5.813812335634637</v>
      </c>
      <c r="M564" s="3">
        <f t="shared" si="170"/>
        <v>-862.3382421999995</v>
      </c>
      <c r="N564" s="6">
        <f t="shared" si="163"/>
        <v>-11065.185099760003</v>
      </c>
    </row>
    <row r="565" spans="3:14" ht="12.75">
      <c r="C565" s="11">
        <v>39941</v>
      </c>
      <c r="D565" s="54"/>
      <c r="E565" s="10">
        <v>1496.322104</v>
      </c>
      <c r="F565" s="10">
        <f>F564+E565</f>
        <v>17317.470914</v>
      </c>
      <c r="G565" s="7">
        <f>E565/E564*100-100</f>
        <v>-0.01831355731960116</v>
      </c>
      <c r="H565" s="7">
        <f t="shared" si="161"/>
        <v>-6.070501902635058</v>
      </c>
      <c r="I565" s="10">
        <v>1994.38945884</v>
      </c>
      <c r="J565" s="10">
        <f>J564+I565</f>
        <v>28880.723368600004</v>
      </c>
      <c r="K565" s="7">
        <f>I565/I564*100-100</f>
        <v>-15.45379826209259</v>
      </c>
      <c r="L565" s="7">
        <f t="shared" si="162"/>
        <v>-9.132330424574747</v>
      </c>
      <c r="M565" s="3">
        <f t="shared" si="170"/>
        <v>-498.06735484</v>
      </c>
      <c r="N565" s="6">
        <f t="shared" si="163"/>
        <v>-11563.252454600002</v>
      </c>
    </row>
    <row r="566" spans="3:14" ht="12.75">
      <c r="C566" s="11">
        <v>39973</v>
      </c>
      <c r="D566" s="54"/>
      <c r="E566" s="10">
        <v>1807.8512549999998</v>
      </c>
      <c r="F566" s="10">
        <f>F565+E566</f>
        <v>19125.322169000003</v>
      </c>
      <c r="G566" s="7">
        <f>E566/E565*100-100</f>
        <v>20.81965842562998</v>
      </c>
      <c r="H566" s="7">
        <f t="shared" si="161"/>
        <v>-6.466384293572844</v>
      </c>
      <c r="I566" s="10">
        <v>2786.3763983999997</v>
      </c>
      <c r="J566" s="10">
        <f>J565+I566</f>
        <v>31667.099767000003</v>
      </c>
      <c r="K566" s="7">
        <f>I566/I565*100-100</f>
        <v>39.71074636649175</v>
      </c>
      <c r="L566" s="7">
        <f t="shared" si="162"/>
        <v>-10.247508778153332</v>
      </c>
      <c r="M566" s="3">
        <f t="shared" si="170"/>
        <v>-978.5251433999999</v>
      </c>
      <c r="N566" s="6">
        <f t="shared" si="163"/>
        <v>-12541.777598</v>
      </c>
    </row>
    <row r="567" spans="3:14" ht="12.75">
      <c r="C567" s="11"/>
      <c r="D567" s="54"/>
      <c r="E567" s="10"/>
      <c r="F567" s="10"/>
      <c r="G567" s="7"/>
      <c r="H567" s="7"/>
      <c r="I567" s="10"/>
      <c r="J567" s="10"/>
      <c r="K567" s="7"/>
      <c r="L567" s="7"/>
      <c r="M567" s="3"/>
      <c r="N567" s="6"/>
    </row>
    <row r="568" spans="3:14" ht="12.75">
      <c r="C568" s="11">
        <v>39995</v>
      </c>
      <c r="D568" s="54"/>
      <c r="E568" s="10">
        <v>1559.128095</v>
      </c>
      <c r="F568" s="10">
        <f>E568</f>
        <v>1559.128095</v>
      </c>
      <c r="G568" s="7">
        <f>E568/E566*100-100</f>
        <v>-13.757943819332624</v>
      </c>
      <c r="H568" s="7">
        <f t="shared" si="161"/>
        <v>-21.281609336370295</v>
      </c>
      <c r="I568" s="10">
        <v>2814.91447236</v>
      </c>
      <c r="J568" s="10">
        <f>I568</f>
        <v>2814.91447236</v>
      </c>
      <c r="K568" s="7">
        <f>I568/I566*100-100</f>
        <v>1.0242002471879914</v>
      </c>
      <c r="L568" s="7">
        <f t="shared" si="162"/>
        <v>-16.382190062962053</v>
      </c>
      <c r="M568" s="3">
        <f aca="true" t="shared" si="175" ref="M568:M579">E568-I568</f>
        <v>-1255.7863773600002</v>
      </c>
      <c r="N568" s="6">
        <f t="shared" si="163"/>
        <v>-1255.7863773600002</v>
      </c>
    </row>
    <row r="569" spans="3:14" ht="12.75">
      <c r="C569" s="11">
        <v>40026</v>
      </c>
      <c r="D569" s="54"/>
      <c r="E569" s="10">
        <v>1470.69784</v>
      </c>
      <c r="F569" s="10">
        <f aca="true" t="shared" si="176" ref="F569:F574">F568+E569</f>
        <v>3029.825935</v>
      </c>
      <c r="G569" s="7">
        <f aca="true" t="shared" si="177" ref="G569:G574">E569/E568*100-100</f>
        <v>-5.671776121768886</v>
      </c>
      <c r="H569" s="7">
        <f t="shared" si="161"/>
        <v>-19.251423518016466</v>
      </c>
      <c r="I569" s="10">
        <v>2183.07773324</v>
      </c>
      <c r="J569" s="10">
        <f aca="true" t="shared" si="178" ref="J569:J574">J568+I569</f>
        <v>4997.9922056</v>
      </c>
      <c r="K569" s="7">
        <f aca="true" t="shared" si="179" ref="K569:K574">I569/I568*100-100</f>
        <v>-22.446036827196167</v>
      </c>
      <c r="L569" s="7">
        <f t="shared" si="162"/>
        <v>-23.39745868665085</v>
      </c>
      <c r="M569" s="3">
        <f t="shared" si="175"/>
        <v>-712.3798932399998</v>
      </c>
      <c r="N569" s="6">
        <f t="shared" si="163"/>
        <v>-1968.1662705999997</v>
      </c>
    </row>
    <row r="570" spans="3:14" ht="12.75">
      <c r="C570" s="11">
        <v>40057</v>
      </c>
      <c r="D570" s="54"/>
      <c r="E570" s="10">
        <v>1606.354523</v>
      </c>
      <c r="F570" s="10">
        <f t="shared" si="176"/>
        <v>4636.180458</v>
      </c>
      <c r="G570" s="7">
        <f t="shared" si="177"/>
        <v>9.223966970672919</v>
      </c>
      <c r="H570" s="7">
        <f t="shared" si="161"/>
        <v>-18.835007804828933</v>
      </c>
      <c r="I570" s="10">
        <v>2469.8654654399998</v>
      </c>
      <c r="J570" s="10">
        <f t="shared" si="178"/>
        <v>7467.857671039999</v>
      </c>
      <c r="K570" s="7">
        <f t="shared" si="179"/>
        <v>13.136853893625016</v>
      </c>
      <c r="L570" s="7">
        <f t="shared" si="162"/>
        <v>-26.919665881769276</v>
      </c>
      <c r="M570" s="3">
        <f t="shared" si="175"/>
        <v>-863.5109424399998</v>
      </c>
      <c r="N570" s="6">
        <f t="shared" si="163"/>
        <v>-2831.6772130399995</v>
      </c>
    </row>
    <row r="571" spans="3:14" ht="12.75">
      <c r="C571" s="11">
        <v>40087</v>
      </c>
      <c r="D571" s="54"/>
      <c r="E571" s="10">
        <v>1631.566584</v>
      </c>
      <c r="F571" s="10">
        <f t="shared" si="176"/>
        <v>6267.747042</v>
      </c>
      <c r="G571" s="7">
        <f t="shared" si="177"/>
        <v>1.5695203418056423</v>
      </c>
      <c r="H571" s="7">
        <f t="shared" si="161"/>
        <v>-11.429994536058643</v>
      </c>
      <c r="I571" s="10">
        <v>2747.27407</v>
      </c>
      <c r="J571" s="10">
        <f t="shared" si="178"/>
        <v>10215.131741039999</v>
      </c>
      <c r="K571" s="7">
        <f t="shared" si="179"/>
        <v>11.231729356990726</v>
      </c>
      <c r="L571" s="7">
        <f t="shared" si="162"/>
        <v>-24.02897832650976</v>
      </c>
      <c r="M571" s="3">
        <f t="shared" si="175"/>
        <v>-1115.707486</v>
      </c>
      <c r="N571" s="6">
        <f t="shared" si="163"/>
        <v>-3947.384699039999</v>
      </c>
    </row>
    <row r="572" spans="3:14" ht="12.75">
      <c r="C572" s="11">
        <v>40118</v>
      </c>
      <c r="D572" s="54"/>
      <c r="E572" s="10">
        <v>1433.485913</v>
      </c>
      <c r="F572" s="10">
        <f t="shared" si="176"/>
        <v>7701.2329549999995</v>
      </c>
      <c r="G572" s="7">
        <f t="shared" si="177"/>
        <v>-12.140520217960045</v>
      </c>
      <c r="H572" s="7">
        <f t="shared" si="161"/>
        <v>-10.980037532228565</v>
      </c>
      <c r="I572" s="10">
        <v>2184.2497813200002</v>
      </c>
      <c r="J572" s="10">
        <f t="shared" si="178"/>
        <v>12399.38152236</v>
      </c>
      <c r="K572" s="7">
        <f t="shared" si="179"/>
        <v>-20.493925044762634</v>
      </c>
      <c r="L572" s="7">
        <f t="shared" si="162"/>
        <v>-20.877133917685256</v>
      </c>
      <c r="M572" s="3">
        <f t="shared" si="175"/>
        <v>-750.7638683200003</v>
      </c>
      <c r="N572" s="6">
        <f t="shared" si="163"/>
        <v>-4698.14856736</v>
      </c>
    </row>
    <row r="573" spans="3:14" ht="12.75">
      <c r="C573" s="11">
        <v>40148</v>
      </c>
      <c r="D573" s="54"/>
      <c r="E573" s="10">
        <v>1618.657146</v>
      </c>
      <c r="F573" s="10">
        <f t="shared" si="176"/>
        <v>9319.890100999999</v>
      </c>
      <c r="G573" s="7">
        <f t="shared" si="177"/>
        <v>12.91754814754151</v>
      </c>
      <c r="H573" s="7">
        <f t="shared" si="161"/>
        <v>-7.63095485060046</v>
      </c>
      <c r="I573" s="10">
        <v>2736.46976044</v>
      </c>
      <c r="J573" s="10">
        <f t="shared" si="178"/>
        <v>15135.851282799998</v>
      </c>
      <c r="K573" s="7">
        <f t="shared" si="179"/>
        <v>25.281906119101365</v>
      </c>
      <c r="L573" s="7">
        <f t="shared" si="162"/>
        <v>-17.131451945887108</v>
      </c>
      <c r="M573" s="3">
        <f t="shared" si="175"/>
        <v>-1117.8126144399998</v>
      </c>
      <c r="N573" s="6">
        <f t="shared" si="163"/>
        <v>-5815.961181799999</v>
      </c>
    </row>
    <row r="574" spans="3:14" ht="12.75">
      <c r="C574" s="11">
        <v>40179</v>
      </c>
      <c r="D574" s="54"/>
      <c r="E574" s="10">
        <v>1636.0351839999998</v>
      </c>
      <c r="F574" s="10">
        <f t="shared" si="176"/>
        <v>10955.925285</v>
      </c>
      <c r="G574" s="7">
        <f t="shared" si="177"/>
        <v>1.0736083328667974</v>
      </c>
      <c r="H574" s="7">
        <f t="shared" si="161"/>
        <v>-3.6560034521045566</v>
      </c>
      <c r="I574" s="10">
        <v>2532.7049438799995</v>
      </c>
      <c r="J574" s="10">
        <f t="shared" si="178"/>
        <v>17668.556226679997</v>
      </c>
      <c r="K574" s="7">
        <f t="shared" si="179"/>
        <v>-7.446265970329478</v>
      </c>
      <c r="L574" s="7">
        <f t="shared" si="162"/>
        <v>-13.402965678889018</v>
      </c>
      <c r="M574" s="3">
        <f t="shared" si="175"/>
        <v>-896.6697598799997</v>
      </c>
      <c r="N574" s="6">
        <f t="shared" si="163"/>
        <v>-6712.630941679998</v>
      </c>
    </row>
    <row r="575" spans="3:14" ht="12.75">
      <c r="C575" s="11">
        <v>40210</v>
      </c>
      <c r="D575" s="54"/>
      <c r="E575" s="10">
        <v>1543.2660970000002</v>
      </c>
      <c r="F575" s="10">
        <f>F574+E575</f>
        <v>12499.191381999999</v>
      </c>
      <c r="G575" s="7">
        <f>E575/E574*100-100</f>
        <v>-5.670360143061544</v>
      </c>
      <c r="H575" s="7">
        <f t="shared" si="161"/>
        <v>-2.8859827548398727</v>
      </c>
      <c r="I575" s="10">
        <v>2341.28410968</v>
      </c>
      <c r="J575" s="10">
        <f>J574+I575</f>
        <v>20009.840336359997</v>
      </c>
      <c r="K575" s="7">
        <f>I575/I574*100-100</f>
        <v>-7.557960301003348</v>
      </c>
      <c r="L575" s="7">
        <f t="shared" si="162"/>
        <v>-10.182837870308703</v>
      </c>
      <c r="M575" s="3">
        <f t="shared" si="175"/>
        <v>-798.0180126799996</v>
      </c>
      <c r="N575" s="6">
        <f t="shared" si="163"/>
        <v>-7510.648954359998</v>
      </c>
    </row>
    <row r="576" spans="3:14" ht="12.75">
      <c r="C576" s="11">
        <v>40238</v>
      </c>
      <c r="D576" s="54"/>
      <c r="E576" s="10">
        <v>1855.691416</v>
      </c>
      <c r="F576" s="10">
        <f>F575+E576</f>
        <v>14354.882797999999</v>
      </c>
      <c r="G576" s="7">
        <f>E576/E575*100-100</f>
        <v>20.244423149535407</v>
      </c>
      <c r="H576" s="7">
        <f t="shared" si="161"/>
        <v>0.21173556195357435</v>
      </c>
      <c r="I576" s="10">
        <v>2474.24176736</v>
      </c>
      <c r="J576" s="10">
        <f>J575+I576</f>
        <v>22484.082103719997</v>
      </c>
      <c r="K576" s="7">
        <f>I576/I575*100-100</f>
        <v>5.678834838125326</v>
      </c>
      <c r="L576" s="7">
        <f t="shared" si="162"/>
        <v>-8.330754270176826</v>
      </c>
      <c r="M576" s="3">
        <f t="shared" si="175"/>
        <v>-618.5503513599999</v>
      </c>
      <c r="N576" s="6">
        <f t="shared" si="163"/>
        <v>-8129.199305719998</v>
      </c>
    </row>
    <row r="577" spans="3:14" ht="12.75">
      <c r="C577" s="11">
        <v>40269</v>
      </c>
      <c r="D577" s="54"/>
      <c r="E577" s="10">
        <v>1819.147641</v>
      </c>
      <c r="F577" s="10">
        <f>F576+E577</f>
        <v>16174.030438999998</v>
      </c>
      <c r="G577" s="7">
        <f>E577/E576*100-100</f>
        <v>-1.9692808127965122</v>
      </c>
      <c r="H577" s="7">
        <f t="shared" si="161"/>
        <v>2.23044251234748</v>
      </c>
      <c r="I577" s="10">
        <v>2914.29956528</v>
      </c>
      <c r="J577" s="10">
        <f>J576+I577</f>
        <v>25398.381668999995</v>
      </c>
      <c r="K577" s="7">
        <f>I577/I576*100-100</f>
        <v>17.7855617719015</v>
      </c>
      <c r="L577" s="7">
        <f t="shared" si="162"/>
        <v>-5.534232542651964</v>
      </c>
      <c r="M577" s="3">
        <f t="shared" si="175"/>
        <v>-1095.15192428</v>
      </c>
      <c r="N577" s="6">
        <f t="shared" si="163"/>
        <v>-9224.351229999997</v>
      </c>
    </row>
    <row r="578" spans="3:14" ht="12.75">
      <c r="C578" s="11">
        <v>40299</v>
      </c>
      <c r="D578" s="54"/>
      <c r="E578" s="10">
        <v>1716.784197</v>
      </c>
      <c r="F578" s="10">
        <f>F577+E578</f>
        <v>17890.814636</v>
      </c>
      <c r="G578" s="7">
        <f>E578/E577*100-100</f>
        <v>-5.627000343068914</v>
      </c>
      <c r="H578" s="7">
        <f t="shared" si="161"/>
        <v>3.310782070010518</v>
      </c>
      <c r="I578" s="10">
        <v>2632.81715076</v>
      </c>
      <c r="J578" s="10">
        <f>J577+I578</f>
        <v>28031.198819759993</v>
      </c>
      <c r="K578" s="7">
        <f>I578/I577*100-100</f>
        <v>-9.658664396532473</v>
      </c>
      <c r="L578" s="7">
        <f t="shared" si="162"/>
        <v>-2.941493320640433</v>
      </c>
      <c r="M578" s="3">
        <f t="shared" si="175"/>
        <v>-916.03295376</v>
      </c>
      <c r="N578" s="6">
        <f t="shared" si="163"/>
        <v>-10140.384183759994</v>
      </c>
    </row>
    <row r="579" spans="3:14" ht="12.75">
      <c r="C579" s="11">
        <v>40330</v>
      </c>
      <c r="D579" s="54"/>
      <c r="E579" s="10">
        <v>1789.3225</v>
      </c>
      <c r="F579" s="10">
        <f>F578+E579</f>
        <v>19680.137135999998</v>
      </c>
      <c r="G579" s="7">
        <f>E579/E578*100-100</f>
        <v>4.225242935411288</v>
      </c>
      <c r="H579" s="7">
        <f t="shared" si="161"/>
        <v>2.900944423824072</v>
      </c>
      <c r="I579" s="10">
        <v>3101.75225928</v>
      </c>
      <c r="J579" s="10">
        <f>J578+I579</f>
        <v>31132.951079039995</v>
      </c>
      <c r="K579" s="7">
        <f>I579/I578*100-100</f>
        <v>17.811153668025725</v>
      </c>
      <c r="L579" s="7">
        <f t="shared" si="162"/>
        <v>-1.68676226080116</v>
      </c>
      <c r="M579" s="3">
        <f t="shared" si="175"/>
        <v>-1312.42975928</v>
      </c>
      <c r="N579" s="6">
        <f t="shared" si="163"/>
        <v>-11452.813943039997</v>
      </c>
    </row>
    <row r="580" spans="3:14" ht="12.75">
      <c r="C580" s="11"/>
      <c r="D580" s="54"/>
      <c r="E580" s="10"/>
      <c r="F580" s="10"/>
      <c r="G580" s="7"/>
      <c r="H580" s="7"/>
      <c r="I580" s="10"/>
      <c r="J580" s="10"/>
      <c r="K580" s="7"/>
      <c r="L580" s="7"/>
      <c r="M580" s="3"/>
      <c r="N580" s="6"/>
    </row>
    <row r="581" spans="3:14" ht="12.75">
      <c r="C581" s="11">
        <v>40369</v>
      </c>
      <c r="D581" s="54"/>
      <c r="E581" s="10">
        <v>1654.2206879999999</v>
      </c>
      <c r="F581" s="10">
        <f>E581</f>
        <v>1654.2206879999999</v>
      </c>
      <c r="G581" s="7">
        <f>E581/E579*100-100</f>
        <v>-7.550445042746631</v>
      </c>
      <c r="H581" s="7">
        <f t="shared" si="161"/>
        <v>6.099087900792384</v>
      </c>
      <c r="I581" s="10">
        <v>2920.07513088</v>
      </c>
      <c r="J581" s="10">
        <f>I581</f>
        <v>2920.07513088</v>
      </c>
      <c r="K581" s="7">
        <f>I581/I579*100-100</f>
        <v>-5.857241752833346</v>
      </c>
      <c r="L581" s="7">
        <f t="shared" si="162"/>
        <v>3.7358384971403495</v>
      </c>
      <c r="M581" s="3">
        <f aca="true" t="shared" si="180" ref="M581:M592">E581-I581</f>
        <v>-1265.85444288</v>
      </c>
      <c r="N581" s="6">
        <f t="shared" si="163"/>
        <v>-1265.85444288</v>
      </c>
    </row>
    <row r="582" spans="3:14" ht="12.75">
      <c r="C582" s="11">
        <v>40400</v>
      </c>
      <c r="D582" s="54"/>
      <c r="E582" s="10">
        <v>1818.664662</v>
      </c>
      <c r="F582" s="10">
        <f aca="true" t="shared" si="181" ref="F582:F587">F581+E582</f>
        <v>3472.8853499999996</v>
      </c>
      <c r="G582" s="7">
        <f aca="true" t="shared" si="182" ref="G582:G591">E582/E581*100-100</f>
        <v>9.940872774286078</v>
      </c>
      <c r="H582" s="7">
        <f t="shared" si="161"/>
        <v>14.623263002730866</v>
      </c>
      <c r="I582" s="10">
        <v>2924.85599564</v>
      </c>
      <c r="J582" s="10">
        <f aca="true" t="shared" si="183" ref="J582:J587">J581+I582</f>
        <v>5844.931126519999</v>
      </c>
      <c r="K582" s="7">
        <f aca="true" t="shared" si="184" ref="K582:K591">I582/I581*100-100</f>
        <v>0.16372403262650437</v>
      </c>
      <c r="L582" s="7">
        <f t="shared" si="162"/>
        <v>16.94558306775764</v>
      </c>
      <c r="M582" s="3">
        <f t="shared" si="180"/>
        <v>-1106.19133364</v>
      </c>
      <c r="N582" s="6">
        <f t="shared" si="163"/>
        <v>-2372.04577652</v>
      </c>
    </row>
    <row r="583" spans="3:14" ht="12.75">
      <c r="C583" s="11">
        <v>40431</v>
      </c>
      <c r="D583" s="54"/>
      <c r="E583" s="10">
        <v>1796.048313</v>
      </c>
      <c r="F583" s="10">
        <f t="shared" si="181"/>
        <v>5268.933663</v>
      </c>
      <c r="G583" s="7">
        <f t="shared" si="182"/>
        <v>-1.2435689477316032</v>
      </c>
      <c r="H583" s="7">
        <f t="shared" si="161"/>
        <v>13.6481573729113</v>
      </c>
      <c r="I583" s="10">
        <v>2391.9561879600005</v>
      </c>
      <c r="J583" s="10">
        <f t="shared" si="183"/>
        <v>8236.88731448</v>
      </c>
      <c r="K583" s="7">
        <f t="shared" si="184"/>
        <v>-18.21969384046183</v>
      </c>
      <c r="L583" s="7">
        <f t="shared" si="162"/>
        <v>10.29786154632086</v>
      </c>
      <c r="M583" s="3">
        <f t="shared" si="180"/>
        <v>-595.9078749600005</v>
      </c>
      <c r="N583" s="6">
        <f t="shared" si="163"/>
        <v>-2967.95365148</v>
      </c>
    </row>
    <row r="584" spans="3:14" ht="12.75">
      <c r="C584" s="11">
        <v>40461</v>
      </c>
      <c r="D584" s="54"/>
      <c r="E584" s="10">
        <v>1840.8857740000003</v>
      </c>
      <c r="F584" s="10">
        <f t="shared" si="181"/>
        <v>7109.819437</v>
      </c>
      <c r="G584" s="7">
        <f t="shared" si="182"/>
        <v>2.4964507176929374</v>
      </c>
      <c r="H584" s="7">
        <f t="shared" si="161"/>
        <v>13.43500925224481</v>
      </c>
      <c r="I584" s="10">
        <v>2612.9025693600006</v>
      </c>
      <c r="J584" s="10">
        <f t="shared" si="183"/>
        <v>10849.78988384</v>
      </c>
      <c r="K584" s="7">
        <f t="shared" si="184"/>
        <v>9.2370580411189</v>
      </c>
      <c r="L584" s="7">
        <f t="shared" si="162"/>
        <v>6.21292176047244</v>
      </c>
      <c r="M584" s="3">
        <f t="shared" si="180"/>
        <v>-772.0167953600003</v>
      </c>
      <c r="N584" s="6">
        <f t="shared" si="163"/>
        <v>-3739.9704468399996</v>
      </c>
    </row>
    <row r="585" spans="3:14" ht="12.75">
      <c r="C585" s="11">
        <v>40492</v>
      </c>
      <c r="D585" s="54"/>
      <c r="E585" s="10">
        <v>1934.8975090000001</v>
      </c>
      <c r="F585" s="10">
        <f t="shared" si="181"/>
        <v>9044.716946</v>
      </c>
      <c r="G585" s="7">
        <f t="shared" si="182"/>
        <v>5.106874979848669</v>
      </c>
      <c r="H585" s="7">
        <f t="shared" si="161"/>
        <v>17.445050667214886</v>
      </c>
      <c r="I585" s="10">
        <v>2805.0457970400003</v>
      </c>
      <c r="J585" s="10">
        <f t="shared" si="183"/>
        <v>13654.83568088</v>
      </c>
      <c r="K585" s="7">
        <f t="shared" si="184"/>
        <v>7.3536315488052395</v>
      </c>
      <c r="L585" s="7">
        <f t="shared" si="162"/>
        <v>10.125135324338714</v>
      </c>
      <c r="M585" s="3">
        <f t="shared" si="180"/>
        <v>-870.1482880400001</v>
      </c>
      <c r="N585" s="6">
        <f t="shared" si="163"/>
        <v>-4610.1187348799995</v>
      </c>
    </row>
    <row r="586" spans="3:14" ht="12.75">
      <c r="C586" s="11">
        <v>40522</v>
      </c>
      <c r="D586" s="54"/>
      <c r="E586" s="10">
        <v>2075.6889239999996</v>
      </c>
      <c r="F586" s="10">
        <f t="shared" si="181"/>
        <v>11120.40587</v>
      </c>
      <c r="G586" s="7">
        <f t="shared" si="182"/>
        <v>7.276427528854697</v>
      </c>
      <c r="H586" s="7">
        <f t="shared" si="161"/>
        <v>19.319066528550707</v>
      </c>
      <c r="I586" s="10">
        <v>3191.03349272</v>
      </c>
      <c r="J586" s="10">
        <f t="shared" si="183"/>
        <v>16845.8691736</v>
      </c>
      <c r="K586" s="7">
        <f t="shared" si="184"/>
        <v>13.760477496920373</v>
      </c>
      <c r="L586" s="7">
        <f t="shared" si="162"/>
        <v>11.29779791601959</v>
      </c>
      <c r="M586" s="3">
        <f t="shared" si="180"/>
        <v>-1115.3445687200006</v>
      </c>
      <c r="N586" s="6">
        <f t="shared" si="163"/>
        <v>-5725.4633036</v>
      </c>
    </row>
    <row r="587" spans="3:14" ht="12.75">
      <c r="C587" s="11">
        <v>40553</v>
      </c>
      <c r="D587" s="54"/>
      <c r="E587" s="10">
        <v>2038.648727</v>
      </c>
      <c r="F587" s="10">
        <f t="shared" si="181"/>
        <v>13159.054597</v>
      </c>
      <c r="G587" s="7">
        <f t="shared" si="182"/>
        <v>-1.7844772678470804</v>
      </c>
      <c r="H587" s="7">
        <f aca="true" t="shared" si="185" ref="H587:H650">(F587/F574*100)-100</f>
        <v>20.109020960706573</v>
      </c>
      <c r="I587" s="10">
        <v>2790.893927440001</v>
      </c>
      <c r="J587" s="10">
        <f t="shared" si="183"/>
        <v>19636.76310104</v>
      </c>
      <c r="K587" s="7">
        <f t="shared" si="184"/>
        <v>-12.539497507402373</v>
      </c>
      <c r="L587" s="7">
        <f aca="true" t="shared" si="186" ref="L587:L650">(J587/J574*100)-100</f>
        <v>11.139602178631662</v>
      </c>
      <c r="M587" s="3">
        <f t="shared" si="180"/>
        <v>-752.2452004400009</v>
      </c>
      <c r="N587" s="6">
        <f aca="true" t="shared" si="187" ref="N587:N650">F587-J587</f>
        <v>-6477.70850404</v>
      </c>
    </row>
    <row r="588" spans="3:14" ht="12.75">
      <c r="C588" s="11">
        <v>40584</v>
      </c>
      <c r="D588" s="54"/>
      <c r="E588" s="10">
        <v>2260.492702</v>
      </c>
      <c r="F588" s="10">
        <f>F587+E588</f>
        <v>15419.547299</v>
      </c>
      <c r="G588" s="7">
        <f t="shared" si="182"/>
        <v>10.8819127131557</v>
      </c>
      <c r="H588" s="7">
        <f t="shared" si="185"/>
        <v>23.364358763284358</v>
      </c>
      <c r="I588" s="10">
        <v>3073.584938640001</v>
      </c>
      <c r="J588" s="10">
        <f>J587+I588</f>
        <v>22710.34803968</v>
      </c>
      <c r="K588" s="7">
        <f t="shared" si="184"/>
        <v>10.129048919437196</v>
      </c>
      <c r="L588" s="7">
        <f t="shared" si="186"/>
        <v>13.49589830765862</v>
      </c>
      <c r="M588" s="3">
        <f t="shared" si="180"/>
        <v>-813.0922366400009</v>
      </c>
      <c r="N588" s="6">
        <f t="shared" si="187"/>
        <v>-7290.800740680001</v>
      </c>
    </row>
    <row r="589" spans="3:14" ht="12.75">
      <c r="C589" s="11">
        <v>40612</v>
      </c>
      <c r="D589" s="54"/>
      <c r="E589" s="10">
        <v>2476.877097</v>
      </c>
      <c r="F589" s="10">
        <f>F588+E589</f>
        <v>17896.424396</v>
      </c>
      <c r="G589" s="7">
        <f t="shared" si="182"/>
        <v>9.572443866266454</v>
      </c>
      <c r="H589" s="7">
        <f t="shared" si="185"/>
        <v>24.671337605719955</v>
      </c>
      <c r="I589" s="10">
        <v>3287.9809932800003</v>
      </c>
      <c r="J589" s="10">
        <f>J588+I589</f>
        <v>25998.329032960002</v>
      </c>
      <c r="K589" s="7">
        <f t="shared" si="184"/>
        <v>6.97543939471754</v>
      </c>
      <c r="L589" s="7">
        <f t="shared" si="186"/>
        <v>15.62993282549246</v>
      </c>
      <c r="M589" s="3">
        <f t="shared" si="180"/>
        <v>-811.1038962800003</v>
      </c>
      <c r="N589" s="6">
        <f t="shared" si="187"/>
        <v>-8101.904636960004</v>
      </c>
    </row>
    <row r="590" spans="3:14" ht="12.75">
      <c r="C590" s="11">
        <v>40643</v>
      </c>
      <c r="D590" s="54"/>
      <c r="E590" s="10">
        <v>2570.7185</v>
      </c>
      <c r="F590" s="10">
        <f>F589+E590</f>
        <v>20467.142895999998</v>
      </c>
      <c r="G590" s="7">
        <f t="shared" si="182"/>
        <v>3.788698402260678</v>
      </c>
      <c r="H590" s="7">
        <f t="shared" si="185"/>
        <v>26.543244574636972</v>
      </c>
      <c r="I590" s="10">
        <v>2903.7512593599995</v>
      </c>
      <c r="J590" s="10">
        <f>J589+I590</f>
        <v>28902.080292320003</v>
      </c>
      <c r="K590" s="7">
        <f t="shared" si="184"/>
        <v>-11.6858867099686</v>
      </c>
      <c r="L590" s="7">
        <f t="shared" si="186"/>
        <v>13.794967998281749</v>
      </c>
      <c r="M590" s="3">
        <f t="shared" si="180"/>
        <v>-333.03275935999955</v>
      </c>
      <c r="N590" s="6">
        <f t="shared" si="187"/>
        <v>-8434.937396320005</v>
      </c>
    </row>
    <row r="591" spans="3:14" ht="12.75">
      <c r="C591" s="11">
        <v>40673</v>
      </c>
      <c r="D591" s="54"/>
      <c r="E591" s="10">
        <v>2239.250092</v>
      </c>
      <c r="F591" s="10">
        <f>F590+E591</f>
        <v>22706.392988</v>
      </c>
      <c r="G591" s="7">
        <f t="shared" si="182"/>
        <v>-12.893998623342057</v>
      </c>
      <c r="H591" s="7">
        <f t="shared" si="185"/>
        <v>26.916484519995336</v>
      </c>
      <c r="I591" s="10">
        <v>3350.4163898000006</v>
      </c>
      <c r="J591" s="10">
        <f>J590+I591</f>
        <v>32252.496682120003</v>
      </c>
      <c r="K591" s="7">
        <f t="shared" si="184"/>
        <v>15.382348229732614</v>
      </c>
      <c r="L591" s="7">
        <f t="shared" si="186"/>
        <v>15.059284083791297</v>
      </c>
      <c r="M591" s="3">
        <f t="shared" si="180"/>
        <v>-1111.1662978000004</v>
      </c>
      <c r="N591" s="6">
        <f t="shared" si="187"/>
        <v>-9546.103694120004</v>
      </c>
    </row>
    <row r="592" spans="3:14" ht="12.75">
      <c r="C592" s="11">
        <v>40704</v>
      </c>
      <c r="D592" s="54"/>
      <c r="E592" s="10">
        <v>2662.159774</v>
      </c>
      <c r="F592" s="10">
        <f>F591+E592</f>
        <v>25368.552762</v>
      </c>
      <c r="G592" s="7">
        <f>E592/E591*100-100</f>
        <v>18.886219253083752</v>
      </c>
      <c r="H592" s="7">
        <f t="shared" si="185"/>
        <v>28.904349531154622</v>
      </c>
      <c r="I592" s="10">
        <v>3543.34138884</v>
      </c>
      <c r="J592" s="10">
        <f>J591+I592</f>
        <v>35795.83807096</v>
      </c>
      <c r="K592" s="7">
        <f>I592/I591*100-100</f>
        <v>5.758239472184414</v>
      </c>
      <c r="L592" s="7">
        <f t="shared" si="186"/>
        <v>14.977336970343487</v>
      </c>
      <c r="M592" s="3">
        <f t="shared" si="180"/>
        <v>-881.1816148399998</v>
      </c>
      <c r="N592" s="6">
        <f t="shared" si="187"/>
        <v>-10427.285308960003</v>
      </c>
    </row>
    <row r="593" spans="3:14" ht="12.75">
      <c r="C593" s="2"/>
      <c r="D593" s="9"/>
      <c r="E593" s="9"/>
      <c r="F593" s="9"/>
      <c r="G593" s="9"/>
      <c r="H593" s="7"/>
      <c r="I593" s="10"/>
      <c r="J593" s="10"/>
      <c r="K593" s="9"/>
      <c r="L593" s="7"/>
      <c r="M593" s="3"/>
      <c r="N593" s="6"/>
    </row>
    <row r="594" spans="3:14" ht="12.75">
      <c r="C594" s="11">
        <v>40735</v>
      </c>
      <c r="D594" s="54"/>
      <c r="E594" s="3">
        <v>2138.448884537641</v>
      </c>
      <c r="F594" s="3">
        <f>E594</f>
        <v>2138.448884537641</v>
      </c>
      <c r="G594" s="7">
        <f>E594/E591*100-100</f>
        <v>-4.5015609387483835</v>
      </c>
      <c r="H594" s="7">
        <f t="shared" si="185"/>
        <v>29.272285134040175</v>
      </c>
      <c r="I594" s="10">
        <v>3172.0454003000004</v>
      </c>
      <c r="J594" s="10">
        <f>I594</f>
        <v>3172.0454003000004</v>
      </c>
      <c r="K594" s="7">
        <f>I594/I592*100-100</f>
        <v>-10.478696456102767</v>
      </c>
      <c r="L594" s="7">
        <f t="shared" si="186"/>
        <v>8.628896796366533</v>
      </c>
      <c r="M594" s="3">
        <f aca="true" t="shared" si="188" ref="M594:M605">E594-I594</f>
        <v>-1033.5965157623596</v>
      </c>
      <c r="N594" s="6">
        <f t="shared" si="187"/>
        <v>-1033.5965157623596</v>
      </c>
    </row>
    <row r="595" spans="3:14" ht="12.75">
      <c r="C595" s="11">
        <v>40766</v>
      </c>
      <c r="D595" s="54"/>
      <c r="E595" s="3">
        <v>2120.293805537641</v>
      </c>
      <c r="F595" s="3">
        <f>F594+E595</f>
        <v>4258.742690075282</v>
      </c>
      <c r="G595" s="7">
        <f>E595/E594*100-100</f>
        <v>-0.8489835380809154</v>
      </c>
      <c r="H595" s="7">
        <f t="shared" si="185"/>
        <v>22.628369809999114</v>
      </c>
      <c r="I595" s="10">
        <v>3673.05071232</v>
      </c>
      <c r="J595" s="10">
        <f>J594+I595</f>
        <v>6845.09611262</v>
      </c>
      <c r="K595" s="7">
        <f>I595/I594*100-100</f>
        <v>15.794392853665215</v>
      </c>
      <c r="L595" s="7">
        <f t="shared" si="186"/>
        <v>17.11166418303867</v>
      </c>
      <c r="M595" s="3">
        <f t="shared" si="188"/>
        <v>-1552.7569067823588</v>
      </c>
      <c r="N595" s="6">
        <f t="shared" si="187"/>
        <v>-2586.3534225447183</v>
      </c>
    </row>
    <row r="596" spans="3:14" ht="12.75">
      <c r="C596" s="11">
        <v>40797</v>
      </c>
      <c r="D596" s="54"/>
      <c r="E596" s="3">
        <v>1895.066277537641</v>
      </c>
      <c r="F596" s="3">
        <f>F595+E596</f>
        <v>6153.808967612923</v>
      </c>
      <c r="G596" s="7">
        <f>E596/E595*100-100</f>
        <v>-10.622467858547054</v>
      </c>
      <c r="H596" s="7">
        <f t="shared" si="185"/>
        <v>16.79420089925931</v>
      </c>
      <c r="I596" s="10">
        <v>3521.5360031000005</v>
      </c>
      <c r="J596" s="10">
        <f>J595+I596</f>
        <v>10366.63211572</v>
      </c>
      <c r="K596" s="7">
        <f>I596/I595*100-100</f>
        <v>-4.125037226188979</v>
      </c>
      <c r="L596" s="7">
        <f t="shared" si="186"/>
        <v>25.856184744642846</v>
      </c>
      <c r="M596" s="3">
        <f t="shared" si="188"/>
        <v>-1626.4697255623594</v>
      </c>
      <c r="N596" s="6">
        <f t="shared" si="187"/>
        <v>-4212.823148107077</v>
      </c>
    </row>
    <row r="597" spans="3:14" ht="12.75">
      <c r="C597" s="11">
        <v>40827</v>
      </c>
      <c r="D597" s="54"/>
      <c r="E597" s="3">
        <v>1969.439942</v>
      </c>
      <c r="F597" s="3">
        <f>F596+E597</f>
        <v>8123.248909612923</v>
      </c>
      <c r="G597" s="7">
        <f>E597/E596*100-100</f>
        <v>3.9245943713903415</v>
      </c>
      <c r="H597" s="7">
        <f t="shared" si="185"/>
        <v>14.253941068305693</v>
      </c>
      <c r="I597" s="10">
        <v>3229.5943053266665</v>
      </c>
      <c r="J597" s="10">
        <f>J596+I597</f>
        <v>13596.226421046667</v>
      </c>
      <c r="K597" s="7">
        <f>I597/I596*100-100</f>
        <v>-8.290180691503323</v>
      </c>
      <c r="L597" s="7">
        <f t="shared" si="186"/>
        <v>25.31326935001104</v>
      </c>
      <c r="M597" s="3">
        <f t="shared" si="188"/>
        <v>-1260.1543633266665</v>
      </c>
      <c r="N597" s="6">
        <f t="shared" si="187"/>
        <v>-5472.977511433744</v>
      </c>
    </row>
    <row r="598" spans="3:14" ht="12.75">
      <c r="C598" s="11">
        <v>40858</v>
      </c>
      <c r="D598" s="54"/>
      <c r="E598" s="3">
        <v>1900.176486</v>
      </c>
      <c r="F598" s="3">
        <f>F597+E598</f>
        <v>10023.425395612923</v>
      </c>
      <c r="G598" s="7">
        <f>E598/E597*100-100</f>
        <v>-3.5169113067576774</v>
      </c>
      <c r="H598" s="7">
        <f t="shared" si="185"/>
        <v>10.820774773341626</v>
      </c>
      <c r="I598" s="10">
        <v>3172.031558786667</v>
      </c>
      <c r="J598" s="10">
        <f>J597+I598</f>
        <v>16768.257979833335</v>
      </c>
      <c r="K598" s="7">
        <f>I598/I597*100-100</f>
        <v>-1.78235224297552</v>
      </c>
      <c r="L598" s="7">
        <f t="shared" si="186"/>
        <v>22.80087707912051</v>
      </c>
      <c r="M598" s="3">
        <f t="shared" si="188"/>
        <v>-1271.855072786667</v>
      </c>
      <c r="N598" s="6">
        <f t="shared" si="187"/>
        <v>-6744.832584220412</v>
      </c>
    </row>
    <row r="599" spans="3:14" ht="12.75">
      <c r="C599" s="11">
        <v>40888</v>
      </c>
      <c r="D599" s="54"/>
      <c r="E599" s="3">
        <v>2056.121622</v>
      </c>
      <c r="F599" s="3">
        <f>F598+E599</f>
        <v>12079.547017612924</v>
      </c>
      <c r="G599" s="7">
        <f>E599/E598*100-100</f>
        <v>8.206876421688335</v>
      </c>
      <c r="H599" s="7">
        <f t="shared" si="185"/>
        <v>8.625055225730918</v>
      </c>
      <c r="I599" s="10">
        <v>3275.904663486667</v>
      </c>
      <c r="J599" s="10">
        <f>J598+I599</f>
        <v>20044.162643320004</v>
      </c>
      <c r="K599" s="7">
        <f>I599/I598*100-100</f>
        <v>3.274655462120691</v>
      </c>
      <c r="L599" s="7">
        <f t="shared" si="186"/>
        <v>18.985624527656952</v>
      </c>
      <c r="M599" s="3">
        <f t="shared" si="188"/>
        <v>-1219.7830414866667</v>
      </c>
      <c r="N599" s="6">
        <f t="shared" si="187"/>
        <v>-7964.61562570708</v>
      </c>
    </row>
    <row r="600" spans="3:14" ht="12.75">
      <c r="C600" s="11">
        <v>40919</v>
      </c>
      <c r="D600" s="54"/>
      <c r="E600" s="3">
        <v>1973.7439637994196</v>
      </c>
      <c r="F600" s="15">
        <f aca="true" t="shared" si="189" ref="F600:F605">E600+F599</f>
        <v>14053.290981412343</v>
      </c>
      <c r="G600" s="16">
        <f aca="true" t="shared" si="190" ref="G600:G618">(E600-E599)/E599*100</f>
        <v>-4.006458437047676</v>
      </c>
      <c r="H600" s="7">
        <f t="shared" si="185"/>
        <v>6.795597493882369</v>
      </c>
      <c r="I600" s="10">
        <v>3366.1017416933337</v>
      </c>
      <c r="J600" s="17">
        <f aca="true" t="shared" si="191" ref="J600:J605">I600+J599</f>
        <v>23410.26438501334</v>
      </c>
      <c r="K600" s="18">
        <f aca="true" t="shared" si="192" ref="K600:K605">(I600-I599)/I599*100</f>
        <v>2.7533486921034753</v>
      </c>
      <c r="L600" s="7">
        <f t="shared" si="186"/>
        <v>19.216513763276424</v>
      </c>
      <c r="M600" s="17">
        <f t="shared" si="188"/>
        <v>-1392.357777893914</v>
      </c>
      <c r="N600" s="6">
        <f t="shared" si="187"/>
        <v>-9356.973403600996</v>
      </c>
    </row>
    <row r="601" spans="3:14" ht="12.75">
      <c r="C601" s="11">
        <v>40950</v>
      </c>
      <c r="D601" s="54"/>
      <c r="E601" s="3">
        <v>2153.94549079942</v>
      </c>
      <c r="F601" s="15">
        <f t="shared" si="189"/>
        <v>16207.236472211764</v>
      </c>
      <c r="G601" s="16">
        <f t="shared" si="190"/>
        <v>9.129934292648368</v>
      </c>
      <c r="H601" s="7">
        <f t="shared" si="185"/>
        <v>5.108380667328973</v>
      </c>
      <c r="I601" s="10">
        <v>3711.7797065433333</v>
      </c>
      <c r="J601" s="17">
        <f t="shared" si="191"/>
        <v>27122.044091556672</v>
      </c>
      <c r="K601" s="18">
        <f t="shared" si="192"/>
        <v>10.269385520002276</v>
      </c>
      <c r="L601" s="7">
        <f t="shared" si="186"/>
        <v>19.425928850445032</v>
      </c>
      <c r="M601" s="17">
        <f t="shared" si="188"/>
        <v>-1557.8342157439133</v>
      </c>
      <c r="N601" s="6">
        <f t="shared" si="187"/>
        <v>-10914.807619344909</v>
      </c>
    </row>
    <row r="602" spans="3:14" ht="12.75">
      <c r="C602" s="11">
        <v>40979</v>
      </c>
      <c r="D602" s="54"/>
      <c r="E602" s="3">
        <v>2142.47867079942</v>
      </c>
      <c r="F602" s="15">
        <f t="shared" si="189"/>
        <v>18349.715143011184</v>
      </c>
      <c r="G602" s="16">
        <f t="shared" si="190"/>
        <v>-0.5323635184353842</v>
      </c>
      <c r="H602" s="7">
        <f t="shared" si="185"/>
        <v>2.5328564912245923</v>
      </c>
      <c r="I602" s="10">
        <v>2984.075728473333</v>
      </c>
      <c r="J602" s="17">
        <f t="shared" si="191"/>
        <v>30106.119820030006</v>
      </c>
      <c r="K602" s="18">
        <f t="shared" si="192"/>
        <v>-19.605257736259585</v>
      </c>
      <c r="L602" s="7">
        <f t="shared" si="186"/>
        <v>15.800210782247774</v>
      </c>
      <c r="M602" s="17">
        <f t="shared" si="188"/>
        <v>-841.5970576739132</v>
      </c>
      <c r="N602" s="6">
        <f t="shared" si="187"/>
        <v>-11756.404677018822</v>
      </c>
    </row>
    <row r="603" spans="3:14" ht="12.75">
      <c r="C603" s="11">
        <v>41010</v>
      </c>
      <c r="D603" s="54"/>
      <c r="E603" s="3">
        <v>2138.357601666667</v>
      </c>
      <c r="F603" s="15">
        <f t="shared" si="189"/>
        <v>20488.07274467785</v>
      </c>
      <c r="G603" s="16">
        <f t="shared" si="190"/>
        <v>-0.19235053253599713</v>
      </c>
      <c r="H603" s="7">
        <f t="shared" si="185"/>
        <v>0.10226072483202131</v>
      </c>
      <c r="I603" s="10">
        <v>3158.2882112166662</v>
      </c>
      <c r="J603" s="17">
        <f t="shared" si="191"/>
        <v>33264.40803124667</v>
      </c>
      <c r="K603" s="18">
        <f t="shared" si="192"/>
        <v>5.838071771471464</v>
      </c>
      <c r="L603" s="7">
        <f t="shared" si="186"/>
        <v>15.09347318533969</v>
      </c>
      <c r="M603" s="17">
        <f t="shared" si="188"/>
        <v>-1019.9306095499992</v>
      </c>
      <c r="N603" s="6">
        <f t="shared" si="187"/>
        <v>-12776.335286568818</v>
      </c>
    </row>
    <row r="604" spans="3:14" ht="12.75">
      <c r="C604" s="11">
        <v>41040</v>
      </c>
      <c r="D604" s="54"/>
      <c r="E604" s="3">
        <v>2179.3179216666667</v>
      </c>
      <c r="F604" s="15">
        <f t="shared" si="189"/>
        <v>22667.390666344516</v>
      </c>
      <c r="G604" s="16">
        <f t="shared" si="190"/>
        <v>1.9155037477396022</v>
      </c>
      <c r="H604" s="7">
        <f t="shared" si="185"/>
        <v>-0.17176802002896352</v>
      </c>
      <c r="I604" s="10">
        <v>3452.0436099666663</v>
      </c>
      <c r="J604" s="17">
        <f t="shared" si="191"/>
        <v>36716.45164121334</v>
      </c>
      <c r="K604" s="18">
        <f t="shared" si="192"/>
        <v>9.301095375232926</v>
      </c>
      <c r="L604" s="7">
        <f t="shared" si="186"/>
        <v>13.840649308765123</v>
      </c>
      <c r="M604" s="17">
        <f t="shared" si="188"/>
        <v>-1272.7256882999995</v>
      </c>
      <c r="N604" s="6">
        <f t="shared" si="187"/>
        <v>-14049.060974868822</v>
      </c>
    </row>
    <row r="605" spans="3:14" ht="12.75">
      <c r="C605" s="11">
        <v>41071</v>
      </c>
      <c r="D605" s="54"/>
      <c r="E605" s="3">
        <v>2050.719439666667</v>
      </c>
      <c r="F605" s="15">
        <f t="shared" si="189"/>
        <v>24718.110106011183</v>
      </c>
      <c r="G605" s="16">
        <f t="shared" si="190"/>
        <v>-5.900859196424733</v>
      </c>
      <c r="H605" s="7">
        <f t="shared" si="185"/>
        <v>-2.5639722616069918</v>
      </c>
      <c r="I605" s="10">
        <v>3653.092700086667</v>
      </c>
      <c r="J605" s="17">
        <f t="shared" si="191"/>
        <v>40369.5443413</v>
      </c>
      <c r="K605" s="18">
        <f t="shared" si="192"/>
        <v>5.82405997246199</v>
      </c>
      <c r="L605" s="7">
        <f t="shared" si="186"/>
        <v>12.777201252484431</v>
      </c>
      <c r="M605" s="17">
        <f t="shared" si="188"/>
        <v>-1602.37326042</v>
      </c>
      <c r="N605" s="6">
        <f t="shared" si="187"/>
        <v>-15651.43423528882</v>
      </c>
    </row>
    <row r="606" spans="3:14" ht="12.75">
      <c r="C606" s="2"/>
      <c r="D606" s="9"/>
      <c r="E606" s="15"/>
      <c r="F606" s="15"/>
      <c r="G606" s="16"/>
      <c r="H606" s="7"/>
      <c r="I606" s="17"/>
      <c r="J606" s="17"/>
      <c r="K606" s="18"/>
      <c r="L606" s="7"/>
      <c r="M606" s="17"/>
      <c r="N606" s="6"/>
    </row>
    <row r="607" spans="3:14" ht="12.75">
      <c r="C607" s="31">
        <v>41102</v>
      </c>
      <c r="D607" s="53"/>
      <c r="E607" s="3">
        <v>2020.2307270793492</v>
      </c>
      <c r="F607" s="3">
        <f>E607</f>
        <v>2020.2307270793492</v>
      </c>
      <c r="G607" s="16">
        <f>(E607-E605)/E605*100</f>
        <v>-1.4867325094588963</v>
      </c>
      <c r="H607" s="7">
        <f t="shared" si="185"/>
        <v>-5.528219931422484</v>
      </c>
      <c r="I607" s="10">
        <v>3445.783648059336</v>
      </c>
      <c r="J607" s="10">
        <f>I607</f>
        <v>3445.783648059336</v>
      </c>
      <c r="K607" s="7">
        <f>I607/I605*100-100</f>
        <v>-5.674891634214831</v>
      </c>
      <c r="L607" s="7">
        <f t="shared" si="186"/>
        <v>8.629707750508445</v>
      </c>
      <c r="M607" s="17">
        <f aca="true" t="shared" si="193" ref="M607:M618">E607-I607</f>
        <v>-1425.5529209799868</v>
      </c>
      <c r="N607" s="6">
        <f t="shared" si="187"/>
        <v>-1425.5529209799868</v>
      </c>
    </row>
    <row r="608" spans="3:14" ht="12.75">
      <c r="C608" s="31">
        <v>41133</v>
      </c>
      <c r="D608" s="53"/>
      <c r="E608" s="3">
        <v>2029.573418982489</v>
      </c>
      <c r="F608" s="3">
        <f>F607+E608</f>
        <v>4049.8041460618383</v>
      </c>
      <c r="G608" s="16">
        <f t="shared" si="190"/>
        <v>0.46245667774030136</v>
      </c>
      <c r="H608" s="7">
        <f t="shared" si="185"/>
        <v>-4.906108662079092</v>
      </c>
      <c r="I608" s="10">
        <v>3232.1297250087196</v>
      </c>
      <c r="J608" s="10">
        <f>I608+J607</f>
        <v>6677.913373068055</v>
      </c>
      <c r="K608" s="18">
        <f aca="true" t="shared" si="194" ref="K608:K618">(I608-I607)/I607*100</f>
        <v>-6.200445090943137</v>
      </c>
      <c r="L608" s="7">
        <f t="shared" si="186"/>
        <v>-2.4423724196321785</v>
      </c>
      <c r="M608" s="17">
        <f t="shared" si="193"/>
        <v>-1202.5563060262305</v>
      </c>
      <c r="N608" s="6">
        <f t="shared" si="187"/>
        <v>-2628.1092270062168</v>
      </c>
    </row>
    <row r="609" spans="3:14" ht="12.75">
      <c r="C609" s="31">
        <v>41164</v>
      </c>
      <c r="D609" s="53"/>
      <c r="E609" s="3">
        <v>2100.8698981079715</v>
      </c>
      <c r="F609" s="3">
        <f aca="true" t="shared" si="195" ref="F609:F618">F608+E609</f>
        <v>6150.674044169809</v>
      </c>
      <c r="G609" s="16">
        <f t="shared" si="190"/>
        <v>3.5128800199416452</v>
      </c>
      <c r="H609" s="7">
        <f t="shared" si="185"/>
        <v>-0.050942813785937346</v>
      </c>
      <c r="I609" s="10">
        <v>3097.8590077797803</v>
      </c>
      <c r="J609" s="10">
        <f aca="true" t="shared" si="196" ref="J609:J618">I609+J608</f>
        <v>9775.772380847835</v>
      </c>
      <c r="K609" s="18">
        <f t="shared" si="194"/>
        <v>-4.15424901389368</v>
      </c>
      <c r="L609" s="7">
        <f t="shared" si="186"/>
        <v>-5.699630586641376</v>
      </c>
      <c r="M609" s="17">
        <f t="shared" si="193"/>
        <v>-996.9891096718088</v>
      </c>
      <c r="N609" s="6">
        <f t="shared" si="187"/>
        <v>-3625.0983366780256</v>
      </c>
    </row>
    <row r="610" spans="3:14" ht="12.75">
      <c r="C610" s="31">
        <v>41194</v>
      </c>
      <c r="D610" s="53"/>
      <c r="E610" s="3">
        <v>2117.210344955333</v>
      </c>
      <c r="F610" s="3">
        <f t="shared" si="195"/>
        <v>8267.884389125142</v>
      </c>
      <c r="G610" s="16">
        <f t="shared" si="190"/>
        <v>0.7777943252020248</v>
      </c>
      <c r="H610" s="7">
        <f t="shared" si="185"/>
        <v>1.780512712605173</v>
      </c>
      <c r="I610" s="10">
        <v>3742.320903308029</v>
      </c>
      <c r="J610" s="10">
        <f t="shared" si="196"/>
        <v>13518.093284155864</v>
      </c>
      <c r="K610" s="18">
        <f t="shared" si="194"/>
        <v>20.80346116171798</v>
      </c>
      <c r="L610" s="7">
        <f t="shared" si="186"/>
        <v>-0.574667812017708</v>
      </c>
      <c r="M610" s="17">
        <f t="shared" si="193"/>
        <v>-1625.110558352696</v>
      </c>
      <c r="N610" s="6">
        <f t="shared" si="187"/>
        <v>-5250.2088950307225</v>
      </c>
    </row>
    <row r="611" spans="3:14" ht="12.75">
      <c r="C611" s="31">
        <v>41225</v>
      </c>
      <c r="D611" s="53"/>
      <c r="E611" s="3">
        <v>2026.9087571447806</v>
      </c>
      <c r="F611" s="3">
        <f t="shared" si="195"/>
        <v>10294.793146269922</v>
      </c>
      <c r="G611" s="16">
        <f t="shared" si="190"/>
        <v>-4.265121225470746</v>
      </c>
      <c r="H611" s="7">
        <f t="shared" si="185"/>
        <v>2.7073354661348645</v>
      </c>
      <c r="I611" s="10">
        <v>3424.7976351098155</v>
      </c>
      <c r="J611" s="10">
        <f t="shared" si="196"/>
        <v>16942.89091926568</v>
      </c>
      <c r="K611" s="18">
        <f t="shared" si="194"/>
        <v>-8.484661695300858</v>
      </c>
      <c r="L611" s="7">
        <f t="shared" si="186"/>
        <v>1.0414495032362368</v>
      </c>
      <c r="M611" s="17">
        <f t="shared" si="193"/>
        <v>-1397.888877965035</v>
      </c>
      <c r="N611" s="6">
        <f t="shared" si="187"/>
        <v>-6648.097772995758</v>
      </c>
    </row>
    <row r="612" spans="3:14" ht="12.75">
      <c r="C612" s="31">
        <v>41255</v>
      </c>
      <c r="D612" s="53"/>
      <c r="E612" s="3">
        <v>1859.104830815413</v>
      </c>
      <c r="F612" s="3">
        <f t="shared" si="195"/>
        <v>12153.897977085335</v>
      </c>
      <c r="G612" s="16">
        <f t="shared" si="190"/>
        <v>-8.278810071635679</v>
      </c>
      <c r="H612" s="7">
        <f t="shared" si="185"/>
        <v>0.6155111558736621</v>
      </c>
      <c r="I612" s="10">
        <v>3117.0713108951654</v>
      </c>
      <c r="J612" s="10">
        <f t="shared" si="196"/>
        <v>20059.962230160843</v>
      </c>
      <c r="K612" s="18">
        <f t="shared" si="194"/>
        <v>-8.985241085778279</v>
      </c>
      <c r="L612" s="7">
        <f t="shared" si="186"/>
        <v>0.07882388065787893</v>
      </c>
      <c r="M612" s="17">
        <f t="shared" si="193"/>
        <v>-1257.9664800797525</v>
      </c>
      <c r="N612" s="6">
        <f t="shared" si="187"/>
        <v>-7906.0642530755085</v>
      </c>
    </row>
    <row r="613" spans="3:14" ht="12.75">
      <c r="C613" s="31">
        <v>41286</v>
      </c>
      <c r="D613" s="53"/>
      <c r="E613" s="3">
        <v>2085.228271874756</v>
      </c>
      <c r="F613" s="3">
        <f t="shared" si="195"/>
        <v>14239.12624896009</v>
      </c>
      <c r="G613" s="16">
        <f t="shared" si="190"/>
        <v>12.163027996660318</v>
      </c>
      <c r="H613" s="7">
        <f t="shared" si="185"/>
        <v>1.3223612020383229</v>
      </c>
      <c r="I613" s="10">
        <v>3402.085911724292</v>
      </c>
      <c r="J613" s="10">
        <f t="shared" si="196"/>
        <v>23462.048141885134</v>
      </c>
      <c r="K613" s="18">
        <f t="shared" si="194"/>
        <v>9.143666358639571</v>
      </c>
      <c r="L613" s="7">
        <f t="shared" si="186"/>
        <v>0.2212010766736512</v>
      </c>
      <c r="M613" s="17">
        <f t="shared" si="193"/>
        <v>-1316.857639849536</v>
      </c>
      <c r="N613" s="6">
        <f t="shared" si="187"/>
        <v>-9222.921892925044</v>
      </c>
    </row>
    <row r="614" spans="3:14" ht="12.75">
      <c r="C614" s="31">
        <v>41317</v>
      </c>
      <c r="D614" s="53"/>
      <c r="E614" s="3">
        <v>1930.1620473826458</v>
      </c>
      <c r="F614" s="3">
        <f t="shared" si="195"/>
        <v>16169.288296342736</v>
      </c>
      <c r="G614" s="16">
        <f t="shared" si="190"/>
        <v>-7.436414832065152</v>
      </c>
      <c r="H614" s="7">
        <f t="shared" si="185"/>
        <v>-0.23414340831079983</v>
      </c>
      <c r="I614" s="10">
        <v>3076.960723722698</v>
      </c>
      <c r="J614" s="10">
        <f t="shared" si="196"/>
        <v>26539.008865607833</v>
      </c>
      <c r="K614" s="18">
        <f t="shared" si="194"/>
        <v>-9.556642496332783</v>
      </c>
      <c r="L614" s="7">
        <f t="shared" si="186"/>
        <v>-2.1496728785657524</v>
      </c>
      <c r="M614" s="17">
        <f t="shared" si="193"/>
        <v>-1146.798676340052</v>
      </c>
      <c r="N614" s="6">
        <f t="shared" si="187"/>
        <v>-10369.720569265097</v>
      </c>
    </row>
    <row r="615" spans="3:14" ht="12.75">
      <c r="C615" s="31">
        <v>41345</v>
      </c>
      <c r="D615" s="53"/>
      <c r="E615" s="3">
        <v>2176.822178898591</v>
      </c>
      <c r="F615" s="3">
        <f t="shared" si="195"/>
        <v>18346.110475241327</v>
      </c>
      <c r="G615" s="16">
        <f>(E615-E614)/E614*100</f>
        <v>12.779244719396662</v>
      </c>
      <c r="H615" s="7">
        <f t="shared" si="185"/>
        <v>-0.019644270996934665</v>
      </c>
      <c r="I615" s="10">
        <v>3392.3502361399997</v>
      </c>
      <c r="J615" s="10">
        <f t="shared" si="196"/>
        <v>29931.359101747832</v>
      </c>
      <c r="K615" s="18">
        <f t="shared" si="194"/>
        <v>10.250033742248227</v>
      </c>
      <c r="L615" s="7">
        <f t="shared" si="186"/>
        <v>-0.5804823714476157</v>
      </c>
      <c r="M615" s="17">
        <f t="shared" si="193"/>
        <v>-1215.5280572414085</v>
      </c>
      <c r="N615" s="6">
        <f t="shared" si="187"/>
        <v>-11585.248626506505</v>
      </c>
    </row>
    <row r="616" spans="3:14" ht="12.75">
      <c r="C616" s="31">
        <v>41376</v>
      </c>
      <c r="D616" s="53"/>
      <c r="E616" s="3">
        <v>2204.0568838247686</v>
      </c>
      <c r="F616" s="3">
        <f t="shared" si="195"/>
        <v>20550.167359066094</v>
      </c>
      <c r="G616" s="16">
        <f t="shared" si="190"/>
        <v>1.2511221720442733</v>
      </c>
      <c r="H616" s="7">
        <f t="shared" si="185"/>
        <v>0.30307689338116006</v>
      </c>
      <c r="I616" s="10">
        <v>3441.00951056</v>
      </c>
      <c r="J616" s="10">
        <f t="shared" si="196"/>
        <v>33372.36861230783</v>
      </c>
      <c r="K616" s="18">
        <f t="shared" si="194"/>
        <v>1.4343823907571338</v>
      </c>
      <c r="L616" s="7">
        <f t="shared" si="186"/>
        <v>0.3245528402602247</v>
      </c>
      <c r="M616" s="17">
        <f t="shared" si="193"/>
        <v>-1236.9526267352312</v>
      </c>
      <c r="N616" s="6">
        <f t="shared" si="187"/>
        <v>-12822.201253241736</v>
      </c>
    </row>
    <row r="617" spans="3:14" ht="12.75">
      <c r="C617" s="31">
        <v>41406</v>
      </c>
      <c r="D617" s="53"/>
      <c r="E617" s="3">
        <v>2257.868743642619</v>
      </c>
      <c r="F617" s="3">
        <f t="shared" si="195"/>
        <v>22808.036102708713</v>
      </c>
      <c r="G617" s="16">
        <f t="shared" si="190"/>
        <v>2.4414914248705273</v>
      </c>
      <c r="H617" s="7">
        <f t="shared" si="185"/>
        <v>0.6204747535102086</v>
      </c>
      <c r="I617" s="10">
        <v>3467.8269157600002</v>
      </c>
      <c r="J617" s="10">
        <f t="shared" si="196"/>
        <v>36840.19552806783</v>
      </c>
      <c r="K617" s="18">
        <f t="shared" si="194"/>
        <v>0.7793470235319417</v>
      </c>
      <c r="L617" s="7">
        <f t="shared" si="186"/>
        <v>0.3370257236829275</v>
      </c>
      <c r="M617" s="17">
        <f t="shared" si="193"/>
        <v>-1209.9581721173813</v>
      </c>
      <c r="N617" s="6">
        <f t="shared" si="187"/>
        <v>-14032.159425359117</v>
      </c>
    </row>
    <row r="618" spans="3:14" ht="12.75">
      <c r="C618" s="31">
        <v>41437</v>
      </c>
      <c r="D618" s="53"/>
      <c r="E618" s="3">
        <v>1994.2864152321686</v>
      </c>
      <c r="F618" s="3">
        <f t="shared" si="195"/>
        <v>24802.32251794088</v>
      </c>
      <c r="G618" s="16">
        <f t="shared" si="190"/>
        <v>-11.673943808851044</v>
      </c>
      <c r="H618" s="7">
        <f t="shared" si="185"/>
        <v>0.34069114332983474</v>
      </c>
      <c r="I618" s="10">
        <v>3316.6969582</v>
      </c>
      <c r="J618" s="10">
        <f t="shared" si="196"/>
        <v>40156.89248626783</v>
      </c>
      <c r="K618" s="18">
        <f t="shared" si="194"/>
        <v>-4.358059419666245</v>
      </c>
      <c r="L618" s="7">
        <f t="shared" si="186"/>
        <v>-0.5267630796977301</v>
      </c>
      <c r="M618" s="17">
        <f t="shared" si="193"/>
        <v>-1322.4105429678316</v>
      </c>
      <c r="N618" s="6">
        <f t="shared" si="187"/>
        <v>-15354.569968326952</v>
      </c>
    </row>
    <row r="619" spans="3:14" ht="12.75">
      <c r="C619" s="11"/>
      <c r="D619" s="54"/>
      <c r="E619" s="3"/>
      <c r="F619" s="3"/>
      <c r="G619" s="7"/>
      <c r="H619" s="7"/>
      <c r="I619" s="10"/>
      <c r="J619" s="10"/>
      <c r="K619" s="7"/>
      <c r="L619" s="7"/>
      <c r="M619" s="3"/>
      <c r="N619" s="6"/>
    </row>
    <row r="620" spans="3:14" ht="12.75">
      <c r="C620" s="31">
        <v>41468</v>
      </c>
      <c r="D620" s="53"/>
      <c r="E620" s="3">
        <v>2193.8180271235433</v>
      </c>
      <c r="F620" s="3">
        <f>E620</f>
        <v>2193.8180271235433</v>
      </c>
      <c r="G620" s="16">
        <f>(E620-E618)/E618*100</f>
        <v>10.005163268794863</v>
      </c>
      <c r="H620" s="7">
        <f t="shared" si="185"/>
        <v>8.592449254306203</v>
      </c>
      <c r="I620" s="33">
        <v>3458.1503587621596</v>
      </c>
      <c r="J620" s="10">
        <f>I620</f>
        <v>3458.1503587621596</v>
      </c>
      <c r="K620" s="7">
        <f>I620/I618*100-100</f>
        <v>4.264887698360226</v>
      </c>
      <c r="L620" s="7">
        <f t="shared" si="186"/>
        <v>0.3588939981704442</v>
      </c>
      <c r="M620" s="17">
        <f aca="true" t="shared" si="197" ref="M620:M631">E620-I620</f>
        <v>-1264.3323316386163</v>
      </c>
      <c r="N620" s="6">
        <f t="shared" si="187"/>
        <v>-1264.3323316386163</v>
      </c>
    </row>
    <row r="621" spans="3:14" ht="12.75">
      <c r="C621" s="31">
        <v>41499</v>
      </c>
      <c r="D621" s="53"/>
      <c r="E621" s="3">
        <v>2008.764081531293</v>
      </c>
      <c r="F621" s="3">
        <f aca="true" t="shared" si="198" ref="F621:F626">F620+E621</f>
        <v>4202.582108654837</v>
      </c>
      <c r="G621" s="16">
        <f aca="true" t="shared" si="199" ref="G621:G626">(E621-E620)/E620*100</f>
        <v>-8.435245918499746</v>
      </c>
      <c r="H621" s="7">
        <f t="shared" si="185"/>
        <v>3.7724778059098156</v>
      </c>
      <c r="I621" s="33">
        <v>3467.9371169167066</v>
      </c>
      <c r="J621" s="10">
        <f aca="true" t="shared" si="200" ref="J621:J626">I621+J620</f>
        <v>6926.087475678866</v>
      </c>
      <c r="K621" s="18">
        <f aca="true" t="shared" si="201" ref="K621:K626">(I621-I620)/I620*100</f>
        <v>0.28300557058629877</v>
      </c>
      <c r="L621" s="7">
        <f t="shared" si="186"/>
        <v>3.716342047977065</v>
      </c>
      <c r="M621" s="17">
        <f t="shared" si="197"/>
        <v>-1459.1730353854136</v>
      </c>
      <c r="N621" s="6">
        <f t="shared" si="187"/>
        <v>-2723.5053670240295</v>
      </c>
    </row>
    <row r="622" spans="3:14" ht="12.75">
      <c r="C622" s="31">
        <v>41530</v>
      </c>
      <c r="D622" s="53"/>
      <c r="E622" s="3">
        <v>2054.361368924836</v>
      </c>
      <c r="F622" s="3">
        <f t="shared" si="198"/>
        <v>6256.943477579673</v>
      </c>
      <c r="G622" s="16">
        <f t="shared" si="199"/>
        <v>2.2699174986633506</v>
      </c>
      <c r="H622" s="7">
        <f t="shared" si="185"/>
        <v>1.7277689021839109</v>
      </c>
      <c r="I622" s="33">
        <v>3715.0286617201755</v>
      </c>
      <c r="J622" s="10">
        <f t="shared" si="200"/>
        <v>10641.116137399042</v>
      </c>
      <c r="K622" s="18">
        <f t="shared" si="201"/>
        <v>7.125029562910715</v>
      </c>
      <c r="L622" s="7">
        <f t="shared" si="186"/>
        <v>8.851922107418758</v>
      </c>
      <c r="M622" s="17">
        <f t="shared" si="197"/>
        <v>-1660.6672927953396</v>
      </c>
      <c r="N622" s="6">
        <f t="shared" si="187"/>
        <v>-4384.172659819369</v>
      </c>
    </row>
    <row r="623" spans="3:14" ht="12.75">
      <c r="C623" s="31">
        <v>41560</v>
      </c>
      <c r="D623" s="53"/>
      <c r="E623" s="3">
        <v>2063.16422425815</v>
      </c>
      <c r="F623" s="3">
        <f t="shared" si="198"/>
        <v>8320.107701837824</v>
      </c>
      <c r="G623" s="16">
        <f t="shared" si="199"/>
        <v>0.42849595336390556</v>
      </c>
      <c r="H623" s="7">
        <f t="shared" si="185"/>
        <v>0.6316405776231306</v>
      </c>
      <c r="I623" s="33">
        <v>3616.905332008424</v>
      </c>
      <c r="J623" s="10">
        <f t="shared" si="200"/>
        <v>14258.021469407466</v>
      </c>
      <c r="K623" s="18">
        <f t="shared" si="201"/>
        <v>-2.641253638843186</v>
      </c>
      <c r="L623" s="7">
        <f t="shared" si="186"/>
        <v>5.473613546659337</v>
      </c>
      <c r="M623" s="17">
        <f t="shared" si="197"/>
        <v>-1553.7411077502738</v>
      </c>
      <c r="N623" s="6">
        <f t="shared" si="187"/>
        <v>-5937.913767569642</v>
      </c>
    </row>
    <row r="624" spans="3:14" ht="12.75">
      <c r="C624" s="31">
        <v>41591</v>
      </c>
      <c r="D624" s="53"/>
      <c r="E624" s="3">
        <v>1819.6927443162247</v>
      </c>
      <c r="F624" s="3">
        <f t="shared" si="198"/>
        <v>10139.800446154048</v>
      </c>
      <c r="G624" s="16">
        <f t="shared" si="199"/>
        <v>-11.80087736493542</v>
      </c>
      <c r="H624" s="7">
        <f t="shared" si="185"/>
        <v>-1.5055445788343178</v>
      </c>
      <c r="I624" s="33">
        <v>3264.9199252532294</v>
      </c>
      <c r="J624" s="10">
        <f t="shared" si="200"/>
        <v>17522.941394660695</v>
      </c>
      <c r="K624" s="18">
        <f t="shared" si="201"/>
        <v>-9.731673196979733</v>
      </c>
      <c r="L624" s="7">
        <f t="shared" si="186"/>
        <v>3.4235625912897945</v>
      </c>
      <c r="M624" s="17">
        <f t="shared" si="197"/>
        <v>-1445.2271809370047</v>
      </c>
      <c r="N624" s="6">
        <f t="shared" si="187"/>
        <v>-7383.140948506647</v>
      </c>
    </row>
    <row r="625" spans="3:14" ht="12.75">
      <c r="C625" s="31">
        <v>41621</v>
      </c>
      <c r="D625" s="53"/>
      <c r="E625" s="3">
        <v>2327.2284177286015</v>
      </c>
      <c r="F625" s="3">
        <f t="shared" si="198"/>
        <v>12467.02886388265</v>
      </c>
      <c r="G625" s="16">
        <f t="shared" si="199"/>
        <v>27.891284119126965</v>
      </c>
      <c r="H625" s="7">
        <f t="shared" si="185"/>
        <v>2.576382386849758</v>
      </c>
      <c r="I625" s="33">
        <v>3593.878609446482</v>
      </c>
      <c r="J625" s="10">
        <f t="shared" si="200"/>
        <v>21116.820004107176</v>
      </c>
      <c r="K625" s="18">
        <f t="shared" si="201"/>
        <v>10.07555136800908</v>
      </c>
      <c r="L625" s="7">
        <f t="shared" si="186"/>
        <v>5.268493339221308</v>
      </c>
      <c r="M625" s="17">
        <f t="shared" si="197"/>
        <v>-1266.6501917178807</v>
      </c>
      <c r="N625" s="6">
        <f t="shared" si="187"/>
        <v>-8649.791140224526</v>
      </c>
    </row>
    <row r="626" spans="3:14" ht="12.75">
      <c r="C626" s="31">
        <v>41652</v>
      </c>
      <c r="D626" s="53"/>
      <c r="E626" s="3">
        <v>2128.851224730542</v>
      </c>
      <c r="F626" s="3">
        <f t="shared" si="198"/>
        <v>14595.880088613192</v>
      </c>
      <c r="G626" s="16">
        <f t="shared" si="199"/>
        <v>-8.524182305735058</v>
      </c>
      <c r="H626" s="7">
        <f t="shared" si="185"/>
        <v>2.5054475493477355</v>
      </c>
      <c r="I626" s="33">
        <v>3596.134884719487</v>
      </c>
      <c r="J626" s="10">
        <f t="shared" si="200"/>
        <v>24712.95488882666</v>
      </c>
      <c r="K626" s="18">
        <f t="shared" si="201"/>
        <v>0.06278106519998834</v>
      </c>
      <c r="L626" s="7">
        <f t="shared" si="186"/>
        <v>5.331617850993894</v>
      </c>
      <c r="M626" s="17">
        <f t="shared" si="197"/>
        <v>-1467.2836599889451</v>
      </c>
      <c r="N626" s="6">
        <f t="shared" si="187"/>
        <v>-10117.07480021347</v>
      </c>
    </row>
    <row r="627" spans="3:14" ht="12.75">
      <c r="C627" s="31">
        <v>41683</v>
      </c>
      <c r="D627" s="53"/>
      <c r="E627" s="3">
        <v>2058.246858</v>
      </c>
      <c r="F627" s="3">
        <f>F626+E627</f>
        <v>16654.126946613193</v>
      </c>
      <c r="G627" s="16">
        <f>(E627-E626)/E626*100</f>
        <v>-3.3165477188044834</v>
      </c>
      <c r="H627" s="7">
        <f t="shared" si="185"/>
        <v>2.9985157131505957</v>
      </c>
      <c r="I627" s="33">
        <v>3159.0330961000004</v>
      </c>
      <c r="J627" s="10">
        <f>I627+J626</f>
        <v>27871.98798492666</v>
      </c>
      <c r="K627" s="18">
        <f>(I627-I626)/I626*100</f>
        <v>-12.154766231845123</v>
      </c>
      <c r="L627" s="7">
        <f t="shared" si="186"/>
        <v>5.0227162817909345</v>
      </c>
      <c r="M627" s="17">
        <f t="shared" si="197"/>
        <v>-1100.7862381000004</v>
      </c>
      <c r="N627" s="6">
        <f t="shared" si="187"/>
        <v>-11217.86103831347</v>
      </c>
    </row>
    <row r="628" spans="3:14" ht="12.75">
      <c r="C628" s="31">
        <v>41711</v>
      </c>
      <c r="D628" s="53"/>
      <c r="E628" s="3">
        <v>2091.7518219999997</v>
      </c>
      <c r="F628" s="3">
        <f>F627+E628</f>
        <v>18745.87876861319</v>
      </c>
      <c r="G628" s="16">
        <f>(E628-E627)/E627*100</f>
        <v>1.6278399196759392</v>
      </c>
      <c r="H628" s="7">
        <f t="shared" si="185"/>
        <v>2.179035681221734</v>
      </c>
      <c r="I628" s="33">
        <v>3353.94837058</v>
      </c>
      <c r="J628" s="10">
        <f>I628+J627</f>
        <v>31225.936355506663</v>
      </c>
      <c r="K628" s="18">
        <f>(I628-I627)/I627*100</f>
        <v>6.17009282747411</v>
      </c>
      <c r="L628" s="7">
        <f t="shared" si="186"/>
        <v>4.325153593453862</v>
      </c>
      <c r="M628" s="17">
        <f t="shared" si="197"/>
        <v>-1262.1965485800001</v>
      </c>
      <c r="N628" s="6">
        <f t="shared" si="187"/>
        <v>-12480.057586893472</v>
      </c>
    </row>
    <row r="629" spans="3:14" ht="12.75">
      <c r="C629" s="31">
        <v>41742</v>
      </c>
      <c r="D629" s="53"/>
      <c r="E629" s="3">
        <v>2097.099175</v>
      </c>
      <c r="F629" s="3">
        <f>F628+E629</f>
        <v>20842.97794361319</v>
      </c>
      <c r="G629" s="16">
        <f>(E629-E628)/E628*100</f>
        <v>0.25563993508978106</v>
      </c>
      <c r="H629" s="7">
        <f t="shared" si="185"/>
        <v>1.4248574205305289</v>
      </c>
      <c r="I629" s="33">
        <v>3329.0693694400006</v>
      </c>
      <c r="J629" s="10">
        <f>I629+J628</f>
        <v>34555.00572494666</v>
      </c>
      <c r="K629" s="18">
        <f>(I629-I628)/I628*100</f>
        <v>-0.7417824722119046</v>
      </c>
      <c r="L629" s="7">
        <f t="shared" si="186"/>
        <v>3.5437613864862954</v>
      </c>
      <c r="M629" s="17">
        <f t="shared" si="197"/>
        <v>-1231.9701944400008</v>
      </c>
      <c r="N629" s="6">
        <f t="shared" si="187"/>
        <v>-13712.027781333472</v>
      </c>
    </row>
    <row r="630" spans="3:14" ht="12.75">
      <c r="C630" s="31">
        <v>41772</v>
      </c>
      <c r="D630" s="53"/>
      <c r="E630" s="3">
        <v>2132.846336</v>
      </c>
      <c r="F630" s="3">
        <f>F629+E630</f>
        <v>22975.82427961319</v>
      </c>
      <c r="G630" s="16">
        <f>(E630-E629)/E629*100</f>
        <v>1.7046004035550792</v>
      </c>
      <c r="H630" s="7">
        <f t="shared" si="185"/>
        <v>0.7356537675970714</v>
      </c>
      <c r="I630" s="33">
        <v>3530.9659122800003</v>
      </c>
      <c r="J630" s="10">
        <f>I630+J629</f>
        <v>38085.97163722666</v>
      </c>
      <c r="K630" s="18">
        <f>(I630-I629)/I629*100</f>
        <v>6.06465412506444</v>
      </c>
      <c r="L630" s="7">
        <f t="shared" si="186"/>
        <v>3.3815675820984694</v>
      </c>
      <c r="M630" s="17">
        <f t="shared" si="197"/>
        <v>-1398.1195762800003</v>
      </c>
      <c r="N630" s="6">
        <f t="shared" si="187"/>
        <v>-15110.147357613474</v>
      </c>
    </row>
    <row r="631" spans="3:14" ht="12.75">
      <c r="C631" s="31">
        <v>41803</v>
      </c>
      <c r="D631" s="53"/>
      <c r="E631" s="37">
        <v>2102.069919</v>
      </c>
      <c r="F631" s="35">
        <f>F630+E631</f>
        <v>25077.89419861319</v>
      </c>
      <c r="G631" s="36">
        <f>(E631-E630)/E630*100</f>
        <v>-1.4429739489680722</v>
      </c>
      <c r="H631" s="7">
        <f t="shared" si="185"/>
        <v>1.1110720799351554</v>
      </c>
      <c r="I631" s="33">
        <v>3582.1611160600005</v>
      </c>
      <c r="J631" s="33">
        <f>I631+J630</f>
        <v>41668.13275328666</v>
      </c>
      <c r="K631" s="34">
        <f>(I631-I630)/I630*100</f>
        <v>1.449892325551866</v>
      </c>
      <c r="L631" s="7">
        <f t="shared" si="186"/>
        <v>3.7633396745916627</v>
      </c>
      <c r="M631" s="33">
        <f t="shared" si="197"/>
        <v>-1480.0911970600005</v>
      </c>
      <c r="N631" s="6">
        <f t="shared" si="187"/>
        <v>-16590.238554673473</v>
      </c>
    </row>
    <row r="632" spans="3:14" ht="15">
      <c r="C632" s="31"/>
      <c r="D632" s="53"/>
      <c r="E632" s="37"/>
      <c r="F632" s="35"/>
      <c r="G632" s="36"/>
      <c r="H632" s="7"/>
      <c r="I632" s="32"/>
      <c r="J632" s="33"/>
      <c r="K632" s="34"/>
      <c r="L632" s="7"/>
      <c r="M632" s="33"/>
      <c r="N632" s="6"/>
    </row>
    <row r="633" spans="3:14" ht="12.75">
      <c r="C633" s="31">
        <v>41834</v>
      </c>
      <c r="D633" s="53"/>
      <c r="E633" s="37">
        <v>1918.999975</v>
      </c>
      <c r="F633" s="35">
        <f>E633</f>
        <v>1918.999975</v>
      </c>
      <c r="G633" s="36">
        <f>(E633-E631)/E631*100</f>
        <v>-8.709032099516955</v>
      </c>
      <c r="H633" s="7">
        <f t="shared" si="185"/>
        <v>-12.526930161289414</v>
      </c>
      <c r="I633" s="33">
        <v>4021.000216199999</v>
      </c>
      <c r="J633" s="33">
        <f>I633</f>
        <v>4021.000216199999</v>
      </c>
      <c r="K633" s="34">
        <f>I633/I631*100-100</f>
        <v>12.250680131961104</v>
      </c>
      <c r="L633" s="7">
        <f t="shared" si="186"/>
        <v>16.276037738258168</v>
      </c>
      <c r="M633" s="33">
        <f aca="true" t="shared" si="202" ref="M633:M644">E633-I633</f>
        <v>-2102.0002411999994</v>
      </c>
      <c r="N633" s="6">
        <f t="shared" si="187"/>
        <v>-2102.0002411999994</v>
      </c>
    </row>
    <row r="634" spans="3:14" ht="12.75">
      <c r="C634" s="31">
        <v>41865</v>
      </c>
      <c r="D634" s="53"/>
      <c r="E634" s="37">
        <v>1879.9999769999997</v>
      </c>
      <c r="F634" s="35">
        <f aca="true" t="shared" si="203" ref="F634:F639">F633+E634</f>
        <v>3798.9999519999997</v>
      </c>
      <c r="G634" s="36">
        <f aca="true" t="shared" si="204" ref="G634:G639">(E634-E633)/E633*100</f>
        <v>-2.0323084162624983</v>
      </c>
      <c r="H634" s="7">
        <f t="shared" si="185"/>
        <v>-9.603195041060502</v>
      </c>
      <c r="I634" s="33">
        <v>3931.99967006</v>
      </c>
      <c r="J634" s="33">
        <f aca="true" t="shared" si="205" ref="J634:J639">I634+J633</f>
        <v>7952.999886259999</v>
      </c>
      <c r="K634" s="34">
        <f aca="true" t="shared" si="206" ref="K634:K639">(I634-I633)/I633*100</f>
        <v>-2.213393219463891</v>
      </c>
      <c r="L634" s="7">
        <f t="shared" si="186"/>
        <v>14.826731746995137</v>
      </c>
      <c r="M634" s="33">
        <f t="shared" si="202"/>
        <v>-2051.99969306</v>
      </c>
      <c r="N634" s="6">
        <f t="shared" si="187"/>
        <v>-4153.999934259999</v>
      </c>
    </row>
    <row r="635" spans="3:14" ht="12.75">
      <c r="C635" s="31">
        <v>41896</v>
      </c>
      <c r="D635" s="53"/>
      <c r="E635" s="37">
        <v>2160.9999730000004</v>
      </c>
      <c r="F635" s="35">
        <f t="shared" si="203"/>
        <v>5959.999925</v>
      </c>
      <c r="G635" s="36">
        <f t="shared" si="204"/>
        <v>14.94680848073227</v>
      </c>
      <c r="H635" s="7">
        <f t="shared" si="185"/>
        <v>-4.745824437182506</v>
      </c>
      <c r="I635" s="33">
        <v>4092.0000695599997</v>
      </c>
      <c r="J635" s="33">
        <f t="shared" si="205"/>
        <v>12044.999955819998</v>
      </c>
      <c r="K635" s="34">
        <f t="shared" si="206"/>
        <v>4.06918649353697</v>
      </c>
      <c r="L635" s="7">
        <f t="shared" si="186"/>
        <v>13.193012840888898</v>
      </c>
      <c r="M635" s="33">
        <f t="shared" si="202"/>
        <v>-1931.0000965599993</v>
      </c>
      <c r="N635" s="6">
        <f t="shared" si="187"/>
        <v>-6085.000030819998</v>
      </c>
    </row>
    <row r="636" spans="3:14" ht="12.75">
      <c r="C636" s="31">
        <v>41926</v>
      </c>
      <c r="D636" s="53"/>
      <c r="E636" s="37">
        <v>2087.999963999999</v>
      </c>
      <c r="F636" s="35">
        <f t="shared" si="203"/>
        <v>8047.999888999999</v>
      </c>
      <c r="G636" s="36">
        <f t="shared" si="204"/>
        <v>-3.378066168999495</v>
      </c>
      <c r="H636" s="7">
        <f t="shared" si="185"/>
        <v>-3.2704842604107114</v>
      </c>
      <c r="I636" s="33">
        <v>3569.996033199999</v>
      </c>
      <c r="J636" s="33">
        <f t="shared" si="205"/>
        <v>15614.995989019997</v>
      </c>
      <c r="K636" s="34">
        <f t="shared" si="206"/>
        <v>-12.756696663891553</v>
      </c>
      <c r="L636" s="7">
        <f t="shared" si="186"/>
        <v>9.517270839604961</v>
      </c>
      <c r="M636" s="33">
        <f t="shared" si="202"/>
        <v>-1481.9960692</v>
      </c>
      <c r="N636" s="6">
        <f t="shared" si="187"/>
        <v>-7566.996100019998</v>
      </c>
    </row>
    <row r="637" spans="3:14" ht="12.75">
      <c r="C637" s="31">
        <v>41957</v>
      </c>
      <c r="D637" s="53"/>
      <c r="E637" s="37">
        <v>1861.0003759999997</v>
      </c>
      <c r="F637" s="35">
        <f t="shared" si="203"/>
        <v>9909.000264999999</v>
      </c>
      <c r="G637" s="36">
        <f t="shared" si="204"/>
        <v>-10.871627965219616</v>
      </c>
      <c r="H637" s="7">
        <f t="shared" si="185"/>
        <v>-2.276180703749347</v>
      </c>
      <c r="I637" s="33">
        <v>3099.9972222999995</v>
      </c>
      <c r="J637" s="33">
        <f t="shared" si="205"/>
        <v>18714.993211319997</v>
      </c>
      <c r="K637" s="34">
        <f t="shared" si="206"/>
        <v>-13.165247426863717</v>
      </c>
      <c r="L637" s="7">
        <f t="shared" si="186"/>
        <v>6.802806616830452</v>
      </c>
      <c r="M637" s="33">
        <f t="shared" si="202"/>
        <v>-1238.9968462999998</v>
      </c>
      <c r="N637" s="6">
        <f t="shared" si="187"/>
        <v>-8805.992946319999</v>
      </c>
    </row>
    <row r="638" spans="3:14" ht="12.75">
      <c r="C638" s="31">
        <v>41987</v>
      </c>
      <c r="D638" s="53"/>
      <c r="E638" s="37">
        <v>2257.0000160000004</v>
      </c>
      <c r="F638" s="35">
        <f t="shared" si="203"/>
        <v>12166.000280999999</v>
      </c>
      <c r="G638" s="36">
        <f t="shared" si="204"/>
        <v>21.278858677672872</v>
      </c>
      <c r="H638" s="7">
        <f t="shared" si="185"/>
        <v>-2.4145976252187893</v>
      </c>
      <c r="I638" s="33">
        <v>3409.0001212600005</v>
      </c>
      <c r="J638" s="33">
        <f t="shared" si="205"/>
        <v>22123.993332579998</v>
      </c>
      <c r="K638" s="34">
        <f t="shared" si="206"/>
        <v>9.967844381832721</v>
      </c>
      <c r="L638" s="7">
        <f t="shared" si="186"/>
        <v>4.769531247019813</v>
      </c>
      <c r="M638" s="33">
        <f t="shared" si="202"/>
        <v>-1152.00010526</v>
      </c>
      <c r="N638" s="6">
        <f t="shared" si="187"/>
        <v>-9957.993051579999</v>
      </c>
    </row>
    <row r="639" spans="3:14" ht="12.75">
      <c r="C639" s="31">
        <v>42018</v>
      </c>
      <c r="D639" s="53"/>
      <c r="E639" s="37">
        <v>1963.9999950000006</v>
      </c>
      <c r="F639" s="35">
        <f t="shared" si="203"/>
        <v>14130.000275999999</v>
      </c>
      <c r="G639" s="36">
        <f t="shared" si="204"/>
        <v>-12.981835131719368</v>
      </c>
      <c r="H639" s="7">
        <f t="shared" si="185"/>
        <v>-3.1918583174483928</v>
      </c>
      <c r="I639" s="33">
        <v>3015.0011138999994</v>
      </c>
      <c r="J639" s="33">
        <f t="shared" si="205"/>
        <v>25138.994446479996</v>
      </c>
      <c r="K639" s="34">
        <f t="shared" si="206"/>
        <v>-11.557612007780602</v>
      </c>
      <c r="L639" s="7">
        <f t="shared" si="186"/>
        <v>1.723952313958037</v>
      </c>
      <c r="M639" s="33">
        <f t="shared" si="202"/>
        <v>-1051.0011188999988</v>
      </c>
      <c r="N639" s="6">
        <f t="shared" si="187"/>
        <v>-11008.994170479997</v>
      </c>
    </row>
    <row r="640" spans="3:14" ht="12.75">
      <c r="C640" s="31">
        <v>42049</v>
      </c>
      <c r="D640" s="53"/>
      <c r="E640" s="37">
        <v>1853.000038</v>
      </c>
      <c r="F640" s="35">
        <f>F639+E640</f>
        <v>15983.000313999999</v>
      </c>
      <c r="G640" s="36">
        <f>(E640-E639)/E639*100</f>
        <v>-5.651728985875107</v>
      </c>
      <c r="H640" s="7">
        <f t="shared" si="185"/>
        <v>-4.029791743299256</v>
      </c>
      <c r="I640" s="33">
        <v>2799.0000140999996</v>
      </c>
      <c r="J640" s="33">
        <f>I640+J639</f>
        <v>27937.994460579994</v>
      </c>
      <c r="K640" s="34">
        <f>(I640-I639)/I639*100</f>
        <v>-7.164212935251474</v>
      </c>
      <c r="L640" s="7">
        <f t="shared" si="186"/>
        <v>0.2368201209365708</v>
      </c>
      <c r="M640" s="33">
        <f t="shared" si="202"/>
        <v>-945.9999760999997</v>
      </c>
      <c r="N640" s="6">
        <f t="shared" si="187"/>
        <v>-11954.994146579995</v>
      </c>
    </row>
    <row r="641" spans="3:14" ht="12.75">
      <c r="C641" s="31">
        <v>42077</v>
      </c>
      <c r="D641" s="53"/>
      <c r="E641" s="37">
        <v>2049.000002</v>
      </c>
      <c r="F641" s="35">
        <f>F640+E641</f>
        <v>18032.000315999998</v>
      </c>
      <c r="G641" s="36">
        <f>(E641-E640)/E640*100</f>
        <v>10.577439826258672</v>
      </c>
      <c r="H641" s="7">
        <f t="shared" si="185"/>
        <v>-3.8081887833845514</v>
      </c>
      <c r="I641" s="33">
        <v>3294.00003854</v>
      </c>
      <c r="J641" s="33">
        <f>I641+J640</f>
        <v>31231.994499119995</v>
      </c>
      <c r="K641" s="34">
        <f>(I641-I640)/I640*100</f>
        <v>17.684888243888214</v>
      </c>
      <c r="L641" s="7">
        <f t="shared" si="186"/>
        <v>0.01940099904247461</v>
      </c>
      <c r="M641" s="33">
        <f t="shared" si="202"/>
        <v>-1245.0000365399997</v>
      </c>
      <c r="N641" s="6">
        <f t="shared" si="187"/>
        <v>-13199.994183119998</v>
      </c>
    </row>
    <row r="642" spans="3:14" ht="12.75">
      <c r="C642" s="31">
        <v>42108</v>
      </c>
      <c r="D642" s="53"/>
      <c r="E642" s="37">
        <v>2066.9999499999994</v>
      </c>
      <c r="F642" s="35">
        <f>F641+E642</f>
        <v>20099.000265999995</v>
      </c>
      <c r="G642" s="36">
        <f>(E642-E641)/E641*100</f>
        <v>0.8784747673220948</v>
      </c>
      <c r="H642" s="7">
        <f t="shared" si="185"/>
        <v>-3.5694404111825406</v>
      </c>
      <c r="I642" s="33">
        <v>3045.0000206800005</v>
      </c>
      <c r="J642" s="33">
        <f>I642+J641</f>
        <v>34276.9945198</v>
      </c>
      <c r="K642" s="34">
        <f>(I642-I641)/I641*100</f>
        <v>-7.559198996559931</v>
      </c>
      <c r="L642" s="7">
        <f t="shared" si="186"/>
        <v>-0.8045468357308181</v>
      </c>
      <c r="M642" s="33">
        <f t="shared" si="202"/>
        <v>-978.000070680001</v>
      </c>
      <c r="N642" s="6">
        <f t="shared" si="187"/>
        <v>-14177.994253800003</v>
      </c>
    </row>
    <row r="643" spans="3:14" ht="12.75">
      <c r="C643" s="31">
        <v>42138</v>
      </c>
      <c r="D643" s="53"/>
      <c r="E643" s="37">
        <v>1879.996631</v>
      </c>
      <c r="F643" s="35">
        <f>F642+E643</f>
        <v>21978.996896999997</v>
      </c>
      <c r="G643" s="36">
        <f>(E643-E642)/E642*100</f>
        <v>-9.047088704573966</v>
      </c>
      <c r="H643" s="7">
        <f t="shared" si="185"/>
        <v>-4.3385924721651605</v>
      </c>
      <c r="I643" s="33">
        <v>3469.999961460001</v>
      </c>
      <c r="J643" s="33">
        <f>I643+J642</f>
        <v>37746.99448126</v>
      </c>
      <c r="K643" s="34">
        <f>(I643-I642)/I642*100</f>
        <v>13.957305021137268</v>
      </c>
      <c r="L643" s="7">
        <f t="shared" si="186"/>
        <v>-0.8900315297072154</v>
      </c>
      <c r="M643" s="33">
        <f t="shared" si="202"/>
        <v>-1590.003330460001</v>
      </c>
      <c r="N643" s="6">
        <f t="shared" si="187"/>
        <v>-15767.997584260003</v>
      </c>
    </row>
    <row r="644" spans="3:14" ht="12.75">
      <c r="C644" s="31">
        <v>42169</v>
      </c>
      <c r="D644" s="53"/>
      <c r="E644" s="37">
        <v>2111.0000410000002</v>
      </c>
      <c r="F644" s="35">
        <f>F643+E644</f>
        <v>24089.996937999997</v>
      </c>
      <c r="G644" s="36">
        <f>(E644-E643)/E643*100</f>
        <v>12.287437444881265</v>
      </c>
      <c r="H644" s="7">
        <f t="shared" si="185"/>
        <v>-3.9393150508938106</v>
      </c>
      <c r="I644" s="33">
        <v>3610.0000047</v>
      </c>
      <c r="J644" s="33">
        <f>I644+J643</f>
        <v>41356.99448596</v>
      </c>
      <c r="K644" s="34">
        <f>(I644-I643)/I643*100</f>
        <v>4.034583423484936</v>
      </c>
      <c r="L644" s="7">
        <f t="shared" si="186"/>
        <v>-0.7467055679429677</v>
      </c>
      <c r="M644" s="33">
        <f t="shared" si="202"/>
        <v>-1498.9999636999996</v>
      </c>
      <c r="N644" s="6">
        <f t="shared" si="187"/>
        <v>-17266.997547960003</v>
      </c>
    </row>
    <row r="645" spans="3:14" ht="12.75">
      <c r="C645" s="31"/>
      <c r="D645" s="53"/>
      <c r="E645" s="37"/>
      <c r="F645" s="35"/>
      <c r="G645" s="36"/>
      <c r="H645" s="7"/>
      <c r="I645" s="33"/>
      <c r="J645" s="33"/>
      <c r="K645" s="34"/>
      <c r="L645" s="7"/>
      <c r="M645" s="33"/>
      <c r="N645" s="6"/>
    </row>
    <row r="646" spans="3:14" ht="12.75">
      <c r="C646" s="31">
        <v>42200</v>
      </c>
      <c r="D646" s="53"/>
      <c r="E646" s="37">
        <v>1759.0000080000004</v>
      </c>
      <c r="F646" s="35">
        <f>E646</f>
        <v>1759.0000080000004</v>
      </c>
      <c r="G646" s="36">
        <f>(E646-E644)/E644*100</f>
        <v>-16.674563058428653</v>
      </c>
      <c r="H646" s="7">
        <f t="shared" si="185"/>
        <v>-8.337674261824816</v>
      </c>
      <c r="I646" s="33">
        <v>3596</v>
      </c>
      <c r="J646" s="33">
        <f>I646</f>
        <v>3596</v>
      </c>
      <c r="K646" s="34">
        <f>(I646-I644)/I644*100</f>
        <v>-0.3878117640380252</v>
      </c>
      <c r="L646" s="7">
        <f t="shared" si="186"/>
        <v>-10.569514880594582</v>
      </c>
      <c r="M646" s="33">
        <f aca="true" t="shared" si="207" ref="M646:M657">E646-I646</f>
        <v>-1836.9999919999996</v>
      </c>
      <c r="N646" s="6">
        <f t="shared" si="187"/>
        <v>-1836.9999919999996</v>
      </c>
    </row>
    <row r="647" spans="3:14" ht="12.75">
      <c r="C647" s="31">
        <v>42231</v>
      </c>
      <c r="D647" s="53"/>
      <c r="E647" s="37">
        <v>1738.0000129999999</v>
      </c>
      <c r="F647" s="35">
        <f aca="true" t="shared" si="208" ref="F647:F652">F646+E647</f>
        <v>3497.0000210000003</v>
      </c>
      <c r="G647" s="36">
        <f aca="true" t="shared" si="209" ref="G647:G652">(E647-E646)/E646*100</f>
        <v>-1.1938598581291522</v>
      </c>
      <c r="H647" s="7">
        <f t="shared" si="185"/>
        <v>-7.949458668484851</v>
      </c>
      <c r="I647" s="33">
        <v>3222</v>
      </c>
      <c r="J647" s="33">
        <f aca="true" t="shared" si="210" ref="J647:J652">I647+J646</f>
        <v>6818</v>
      </c>
      <c r="K647" s="34">
        <f aca="true" t="shared" si="211" ref="K647:K652">(I647-I646)/I646*100</f>
        <v>-10.400444938820911</v>
      </c>
      <c r="L647" s="7">
        <f t="shared" si="186"/>
        <v>-14.271342920812586</v>
      </c>
      <c r="M647" s="33">
        <f t="shared" si="207"/>
        <v>-1483.9999870000001</v>
      </c>
      <c r="N647" s="6">
        <f t="shared" si="187"/>
        <v>-3320.9999789999997</v>
      </c>
    </row>
    <row r="648" spans="3:14" ht="12.75">
      <c r="C648" s="31">
        <v>42262</v>
      </c>
      <c r="D648" s="53"/>
      <c r="E648" s="37">
        <v>1821.0000109999999</v>
      </c>
      <c r="F648" s="35">
        <f t="shared" si="208"/>
        <v>5318.000032</v>
      </c>
      <c r="G648" s="36">
        <f t="shared" si="209"/>
        <v>4.7756039918970945</v>
      </c>
      <c r="H648" s="7">
        <f t="shared" si="185"/>
        <v>-10.77181042078621</v>
      </c>
      <c r="I648" s="33">
        <v>3257</v>
      </c>
      <c r="J648" s="33">
        <f t="shared" si="210"/>
        <v>10075</v>
      </c>
      <c r="K648" s="34">
        <f t="shared" si="211"/>
        <v>1.0862818125387959</v>
      </c>
      <c r="L648" s="7">
        <f t="shared" si="186"/>
        <v>-16.355333856752054</v>
      </c>
      <c r="M648" s="33">
        <f t="shared" si="207"/>
        <v>-1435.9999890000001</v>
      </c>
      <c r="N648" s="6">
        <f t="shared" si="187"/>
        <v>-4756.999968</v>
      </c>
    </row>
    <row r="649" spans="3:14" ht="12.75">
      <c r="C649" s="31">
        <v>42292</v>
      </c>
      <c r="D649" s="53"/>
      <c r="E649" s="37">
        <v>1778.000006</v>
      </c>
      <c r="F649" s="35">
        <f t="shared" si="208"/>
        <v>7096.000038</v>
      </c>
      <c r="G649" s="36">
        <f t="shared" si="209"/>
        <v>-2.3613401834295695</v>
      </c>
      <c r="H649" s="7">
        <f t="shared" si="185"/>
        <v>-11.829024156687566</v>
      </c>
      <c r="I649" s="33">
        <v>3254</v>
      </c>
      <c r="J649" s="33">
        <f t="shared" si="210"/>
        <v>13329</v>
      </c>
      <c r="K649" s="34">
        <f t="shared" si="211"/>
        <v>-0.092109303039607</v>
      </c>
      <c r="L649" s="7">
        <f t="shared" si="186"/>
        <v>-14.63974752620777</v>
      </c>
      <c r="M649" s="33">
        <f t="shared" si="207"/>
        <v>-1475.999994</v>
      </c>
      <c r="N649" s="6">
        <f t="shared" si="187"/>
        <v>-6232.999962</v>
      </c>
    </row>
    <row r="650" spans="3:14" ht="12.75">
      <c r="C650" s="31">
        <v>42323</v>
      </c>
      <c r="D650" s="53"/>
      <c r="E650" s="37">
        <v>1740.00002</v>
      </c>
      <c r="F650" s="35">
        <f t="shared" si="208"/>
        <v>8836.000058</v>
      </c>
      <c r="G650" s="36">
        <f t="shared" si="209"/>
        <v>-2.1372320512804337</v>
      </c>
      <c r="H650" s="7">
        <f t="shared" si="185"/>
        <v>-10.828541510791851</v>
      </c>
      <c r="I650" s="33">
        <v>3152</v>
      </c>
      <c r="J650" s="33">
        <f t="shared" si="210"/>
        <v>16481</v>
      </c>
      <c r="K650" s="34">
        <f t="shared" si="211"/>
        <v>-3.1346035648432697</v>
      </c>
      <c r="L650" s="7">
        <f t="shared" si="186"/>
        <v>-11.936917027406338</v>
      </c>
      <c r="M650" s="33">
        <f t="shared" si="207"/>
        <v>-1411.99998</v>
      </c>
      <c r="N650" s="6">
        <f t="shared" si="187"/>
        <v>-7644.999942</v>
      </c>
    </row>
    <row r="651" spans="3:14" ht="12.75">
      <c r="C651" s="31">
        <v>42353</v>
      </c>
      <c r="D651" s="53"/>
      <c r="E651" s="37">
        <v>1946.9999840000003</v>
      </c>
      <c r="F651" s="35">
        <f t="shared" si="208"/>
        <v>10783.000042</v>
      </c>
      <c r="G651" s="36">
        <f t="shared" si="209"/>
        <v>11.896549518430485</v>
      </c>
      <c r="H651" s="7">
        <f aca="true" t="shared" si="212" ref="H651:H662">(F651/F638*100)-100</f>
        <v>-11.367747879801314</v>
      </c>
      <c r="I651" s="33">
        <v>4101</v>
      </c>
      <c r="J651" s="33">
        <f t="shared" si="210"/>
        <v>20582</v>
      </c>
      <c r="K651" s="34">
        <f t="shared" si="211"/>
        <v>30.10786802030457</v>
      </c>
      <c r="L651" s="7">
        <f aca="true" t="shared" si="213" ref="L651:L662">(J651/J638*100)-100</f>
        <v>-6.969778508788664</v>
      </c>
      <c r="M651" s="33">
        <f t="shared" si="207"/>
        <v>-2154.000016</v>
      </c>
      <c r="N651" s="6">
        <f aca="true" t="shared" si="214" ref="N651:N662">F651-J651</f>
        <v>-9798.999958</v>
      </c>
    </row>
    <row r="652" spans="3:14" ht="12.75">
      <c r="C652" s="31">
        <v>42384</v>
      </c>
      <c r="D652" s="53"/>
      <c r="E652" s="37">
        <v>1692.0000059999998</v>
      </c>
      <c r="F652" s="35">
        <f t="shared" si="208"/>
        <v>12475.000048</v>
      </c>
      <c r="G652" s="36">
        <f t="shared" si="209"/>
        <v>-13.09707139679157</v>
      </c>
      <c r="H652" s="7">
        <f t="shared" si="212"/>
        <v>-11.712669466900437</v>
      </c>
      <c r="I652" s="33">
        <v>3357</v>
      </c>
      <c r="J652" s="33">
        <f t="shared" si="210"/>
        <v>23939</v>
      </c>
      <c r="K652" s="34">
        <f t="shared" si="211"/>
        <v>-18.141916605705926</v>
      </c>
      <c r="L652" s="7">
        <f t="shared" si="213"/>
        <v>-4.773438528079311</v>
      </c>
      <c r="M652" s="33">
        <f t="shared" si="207"/>
        <v>-1664.9999940000002</v>
      </c>
      <c r="N652" s="6">
        <f t="shared" si="214"/>
        <v>-11463.999952</v>
      </c>
    </row>
    <row r="653" spans="3:14" ht="12.75">
      <c r="C653" s="31">
        <v>42415</v>
      </c>
      <c r="D653" s="53"/>
      <c r="E653" s="37">
        <v>1863.9999870000001</v>
      </c>
      <c r="F653" s="35">
        <f>F652+E653</f>
        <v>14339.000035000001</v>
      </c>
      <c r="G653" s="36">
        <f>(E653-E652)/E652*100</f>
        <v>10.16548347459051</v>
      </c>
      <c r="H653" s="7">
        <f t="shared" si="212"/>
        <v>-10.285930342877919</v>
      </c>
      <c r="I653" s="33">
        <v>3086</v>
      </c>
      <c r="J653" s="33">
        <f>I653+J652</f>
        <v>27025</v>
      </c>
      <c r="K653" s="34">
        <f>(I653-I652)/I652*100</f>
        <v>-8.072683943997617</v>
      </c>
      <c r="L653" s="7">
        <f t="shared" si="213"/>
        <v>-3.267931282140566</v>
      </c>
      <c r="M653" s="33">
        <f t="shared" si="207"/>
        <v>-1222.0000129999999</v>
      </c>
      <c r="N653" s="6">
        <f t="shared" si="214"/>
        <v>-12685.999964999999</v>
      </c>
    </row>
    <row r="654" spans="3:14" ht="12.75">
      <c r="C654" s="31">
        <v>42444</v>
      </c>
      <c r="D654" s="53"/>
      <c r="E654" s="37">
        <v>1988.9999969999994</v>
      </c>
      <c r="F654" s="35">
        <f>F653+E654</f>
        <v>16328.000032</v>
      </c>
      <c r="G654" s="36">
        <f>(E654-E653)/E653*100</f>
        <v>6.706009166941013</v>
      </c>
      <c r="H654" s="7">
        <f t="shared" si="212"/>
        <v>-9.449868312657571</v>
      </c>
      <c r="I654" s="33">
        <v>3321</v>
      </c>
      <c r="J654" s="33">
        <f>I654+J653</f>
        <v>30346</v>
      </c>
      <c r="K654" s="34">
        <f>(I654-I653)/I653*100</f>
        <v>7.6150356448476995</v>
      </c>
      <c r="L654" s="7">
        <f t="shared" si="213"/>
        <v>-2.8368169030798214</v>
      </c>
      <c r="M654" s="33">
        <f t="shared" si="207"/>
        <v>-1332.0000030000006</v>
      </c>
      <c r="N654" s="6">
        <f t="shared" si="214"/>
        <v>-14017.999968</v>
      </c>
    </row>
    <row r="655" spans="3:14" ht="12.75">
      <c r="C655" s="31">
        <v>42475</v>
      </c>
      <c r="D655" s="53"/>
      <c r="E655" s="37">
        <v>1817.9999990000001</v>
      </c>
      <c r="F655" s="35">
        <f>F654+E655</f>
        <v>18146.000031</v>
      </c>
      <c r="G655" s="36">
        <f>(E655-E654)/E654*100</f>
        <v>-8.597284980287476</v>
      </c>
      <c r="H655" s="7">
        <f t="shared" si="212"/>
        <v>-9.716902378989175</v>
      </c>
      <c r="I655" s="33">
        <v>3168</v>
      </c>
      <c r="J655" s="33">
        <f>I655+J654</f>
        <v>33514</v>
      </c>
      <c r="K655" s="34">
        <f>(I655-I654)/I654*100</f>
        <v>-4.607046070460704</v>
      </c>
      <c r="L655" s="7">
        <f t="shared" si="213"/>
        <v>-2.2259668051096355</v>
      </c>
      <c r="M655" s="33">
        <f t="shared" si="207"/>
        <v>-1350.0000009999999</v>
      </c>
      <c r="N655" s="6">
        <f t="shared" si="214"/>
        <v>-15367.999969</v>
      </c>
    </row>
    <row r="656" spans="3:14" ht="12.75">
      <c r="C656" s="31">
        <v>42505</v>
      </c>
      <c r="D656" s="53"/>
      <c r="E656" s="37">
        <v>1958.995982</v>
      </c>
      <c r="F656" s="35">
        <f>F655+E656</f>
        <v>20104.996013</v>
      </c>
      <c r="G656" s="36">
        <f>(E656-E655)/E655*100</f>
        <v>7.755554624728016</v>
      </c>
      <c r="H656" s="7">
        <f t="shared" si="212"/>
        <v>-8.526325804503784</v>
      </c>
      <c r="I656" s="33">
        <v>3577</v>
      </c>
      <c r="J656" s="33">
        <f>I656+J655</f>
        <v>37091</v>
      </c>
      <c r="K656" s="34">
        <f>(I656-I655)/I655*100</f>
        <v>12.910353535353536</v>
      </c>
      <c r="L656" s="7">
        <f t="shared" si="213"/>
        <v>-1.7378720882948073</v>
      </c>
      <c r="M656" s="33">
        <f t="shared" si="207"/>
        <v>-1618.004018</v>
      </c>
      <c r="N656" s="6">
        <f t="shared" si="214"/>
        <v>-16986.003987</v>
      </c>
    </row>
    <row r="657" spans="3:14" ht="12.75">
      <c r="C657" s="31">
        <v>42536</v>
      </c>
      <c r="D657" s="53"/>
      <c r="E657" s="37">
        <v>1867.0000409999998</v>
      </c>
      <c r="F657" s="35">
        <f>F656+E657</f>
        <v>21971.996054</v>
      </c>
      <c r="G657" s="36">
        <f>(E657-E656)/E656*100</f>
        <v>-4.6960760433045206</v>
      </c>
      <c r="H657" s="7">
        <f t="shared" si="212"/>
        <v>-8.792034675019096</v>
      </c>
      <c r="I657" s="33">
        <v>4027</v>
      </c>
      <c r="J657" s="33">
        <f>I657+J656</f>
        <v>41118</v>
      </c>
      <c r="K657" s="34">
        <f>(I657-I656)/I656*100</f>
        <v>12.580374615599666</v>
      </c>
      <c r="L657" s="7">
        <f t="shared" si="213"/>
        <v>-0.5778816592708012</v>
      </c>
      <c r="M657" s="33">
        <f t="shared" si="207"/>
        <v>-2159.999959</v>
      </c>
      <c r="N657" s="6">
        <f t="shared" si="214"/>
        <v>-19146.003946</v>
      </c>
    </row>
    <row r="658" spans="3:14" ht="12.75">
      <c r="C658" s="31"/>
      <c r="D658" s="53"/>
      <c r="E658" s="37"/>
      <c r="F658" s="35"/>
      <c r="G658" s="36"/>
      <c r="H658" s="7"/>
      <c r="I658" s="33"/>
      <c r="J658" s="33"/>
      <c r="K658" s="34"/>
      <c r="L658" s="7"/>
      <c r="M658" s="33"/>
      <c r="N658" s="6"/>
    </row>
    <row r="659" spans="3:14" ht="12.75">
      <c r="C659" s="31">
        <v>42567</v>
      </c>
      <c r="D659" s="53"/>
      <c r="E659" s="37">
        <v>1507.999955</v>
      </c>
      <c r="F659" s="35">
        <f>E659</f>
        <v>1507.999955</v>
      </c>
      <c r="G659" s="36">
        <f>(E659-E657)/E657*100</f>
        <v>-19.228713343129478</v>
      </c>
      <c r="H659" s="7">
        <f t="shared" si="212"/>
        <v>-14.269474238683472</v>
      </c>
      <c r="I659" s="33">
        <v>3119</v>
      </c>
      <c r="J659" s="33">
        <f>I659</f>
        <v>3119</v>
      </c>
      <c r="K659" s="34">
        <f>(I659-I657)/I657*100</f>
        <v>-22.547802334243855</v>
      </c>
      <c r="L659" s="7">
        <f t="shared" si="213"/>
        <v>-13.264738598442719</v>
      </c>
      <c r="M659" s="33">
        <f aca="true" t="shared" si="215" ref="M659:M665">E659-I659</f>
        <v>-1611.000045</v>
      </c>
      <c r="N659" s="6">
        <f t="shared" si="214"/>
        <v>-1611.000045</v>
      </c>
    </row>
    <row r="660" spans="3:14" ht="12.75">
      <c r="C660" s="31">
        <v>42598</v>
      </c>
      <c r="D660" s="53"/>
      <c r="E660" s="37">
        <v>1857.000003</v>
      </c>
      <c r="F660" s="35">
        <f aca="true" t="shared" si="216" ref="F660:F665">F659+E660</f>
        <v>3364.9999580000003</v>
      </c>
      <c r="G660" s="36">
        <f aca="true" t="shared" si="217" ref="G660:G665">(E660-E659)/E659*100</f>
        <v>23.143239947908363</v>
      </c>
      <c r="H660" s="7">
        <f t="shared" si="212"/>
        <v>-3.7746657765890745</v>
      </c>
      <c r="I660" s="33">
        <v>3916</v>
      </c>
      <c r="J660" s="33">
        <f aca="true" t="shared" si="218" ref="J660:J665">I660+J659</f>
        <v>7035</v>
      </c>
      <c r="K660" s="34">
        <f aca="true" t="shared" si="219" ref="K660:K665">(I660-I659)/I659*100</f>
        <v>25.55306187880731</v>
      </c>
      <c r="L660" s="7">
        <f t="shared" si="213"/>
        <v>3.1827515400410675</v>
      </c>
      <c r="M660" s="33">
        <f t="shared" si="215"/>
        <v>-2058.999997</v>
      </c>
      <c r="N660" s="6">
        <f t="shared" si="214"/>
        <v>-3670.0000419999997</v>
      </c>
    </row>
    <row r="661" spans="3:14" ht="12.75">
      <c r="C661" s="31">
        <v>42629</v>
      </c>
      <c r="D661" s="53"/>
      <c r="E661" s="37">
        <v>1689.000115</v>
      </c>
      <c r="F661" s="35">
        <f t="shared" si="216"/>
        <v>5054.000073</v>
      </c>
      <c r="G661" s="36">
        <f t="shared" si="217"/>
        <v>-9.046843711825241</v>
      </c>
      <c r="H661" s="7">
        <f t="shared" si="212"/>
        <v>-4.964271481975047</v>
      </c>
      <c r="I661" s="33">
        <v>3125</v>
      </c>
      <c r="J661" s="33">
        <f t="shared" si="218"/>
        <v>10160</v>
      </c>
      <c r="K661" s="34">
        <f t="shared" si="219"/>
        <v>-20.199182839632275</v>
      </c>
      <c r="L661" s="7">
        <f t="shared" si="213"/>
        <v>0.843672456575689</v>
      </c>
      <c r="M661" s="33">
        <f t="shared" si="215"/>
        <v>-1435.999885</v>
      </c>
      <c r="N661" s="6">
        <f t="shared" si="214"/>
        <v>-5105.999927</v>
      </c>
    </row>
    <row r="662" spans="3:14" ht="12.75">
      <c r="C662" s="31">
        <v>42659</v>
      </c>
      <c r="D662" s="53"/>
      <c r="E662" s="37">
        <v>1826.0244519427658</v>
      </c>
      <c r="F662" s="35">
        <f t="shared" si="216"/>
        <v>6880.024524942766</v>
      </c>
      <c r="G662" s="36">
        <f t="shared" si="217"/>
        <v>8.11274882256392</v>
      </c>
      <c r="H662" s="7">
        <f t="shared" si="212"/>
        <v>-3.0436233356913363</v>
      </c>
      <c r="I662" s="33">
        <v>3482</v>
      </c>
      <c r="J662" s="33">
        <f t="shared" si="218"/>
        <v>13642</v>
      </c>
      <c r="K662" s="34">
        <f t="shared" si="219"/>
        <v>11.424</v>
      </c>
      <c r="L662" s="7">
        <f t="shared" si="213"/>
        <v>2.348263185535288</v>
      </c>
      <c r="M662" s="33">
        <f t="shared" si="215"/>
        <v>-1655.9755480572342</v>
      </c>
      <c r="N662" s="6">
        <f t="shared" si="214"/>
        <v>-6761.975475057234</v>
      </c>
    </row>
    <row r="663" spans="3:14" ht="12.75">
      <c r="C663" s="31">
        <v>42690</v>
      </c>
      <c r="D663" s="53"/>
      <c r="E663" s="37">
        <v>1860.000044</v>
      </c>
      <c r="F663" s="35">
        <f t="shared" si="216"/>
        <v>8740.024568942767</v>
      </c>
      <c r="G663" s="36">
        <f t="shared" si="217"/>
        <v>1.8606318234723709</v>
      </c>
      <c r="H663" s="7">
        <f aca="true" t="shared" si="220" ref="H663:H668">(F663/F650*100)-100</f>
        <v>-1.0861870578004158</v>
      </c>
      <c r="I663" s="33">
        <v>3939.970926308362</v>
      </c>
      <c r="J663" s="33">
        <f t="shared" si="218"/>
        <v>17581.97092630836</v>
      </c>
      <c r="K663" s="34">
        <f t="shared" si="219"/>
        <v>13.152525166811083</v>
      </c>
      <c r="L663" s="7">
        <f aca="true" t="shared" si="221" ref="L663:L668">(J663/J650*100)-100</f>
        <v>6.680243470107158</v>
      </c>
      <c r="M663" s="33">
        <f t="shared" si="215"/>
        <v>-2079.970882308362</v>
      </c>
      <c r="N663" s="6">
        <f aca="true" t="shared" si="222" ref="N663:N668">F663-J663</f>
        <v>-8841.946357365594</v>
      </c>
    </row>
    <row r="664" spans="3:14" ht="12.75">
      <c r="C664" s="31">
        <v>42720</v>
      </c>
      <c r="D664" s="53"/>
      <c r="E664" s="37">
        <v>1890.999979</v>
      </c>
      <c r="F664" s="35">
        <f t="shared" si="216"/>
        <v>10631.024547942767</v>
      </c>
      <c r="G664" s="36">
        <f t="shared" si="217"/>
        <v>1.6666631326165737</v>
      </c>
      <c r="H664" s="7">
        <f t="shared" si="220"/>
        <v>-1.4093989934645776</v>
      </c>
      <c r="I664" s="33">
        <v>4082</v>
      </c>
      <c r="J664" s="33">
        <f t="shared" si="218"/>
        <v>21663.97092630836</v>
      </c>
      <c r="K664" s="34">
        <f t="shared" si="219"/>
        <v>3.6048254250625966</v>
      </c>
      <c r="L664" s="7">
        <f t="shared" si="221"/>
        <v>5.256879439842393</v>
      </c>
      <c r="M664" s="33">
        <f t="shared" si="215"/>
        <v>-2191.000021</v>
      </c>
      <c r="N664" s="6">
        <f t="shared" si="222"/>
        <v>-11032.946378365594</v>
      </c>
    </row>
    <row r="665" spans="3:14" ht="12.75">
      <c r="C665" s="31">
        <v>42751</v>
      </c>
      <c r="D665" s="53"/>
      <c r="E665" s="37">
        <v>1810.9999639999999</v>
      </c>
      <c r="F665" s="35">
        <f t="shared" si="216"/>
        <v>12442.024511942767</v>
      </c>
      <c r="G665" s="36">
        <f t="shared" si="217"/>
        <v>-4.2305666783933935</v>
      </c>
      <c r="H665" s="7">
        <f t="shared" si="220"/>
        <v>-0.26433295334952334</v>
      </c>
      <c r="I665" s="33">
        <v>4327</v>
      </c>
      <c r="J665" s="33">
        <f t="shared" si="218"/>
        <v>25990.97092630836</v>
      </c>
      <c r="K665" s="34">
        <f t="shared" si="219"/>
        <v>6.001959823615874</v>
      </c>
      <c r="L665" s="7">
        <f t="shared" si="221"/>
        <v>8.571665175271988</v>
      </c>
      <c r="M665" s="33">
        <f t="shared" si="215"/>
        <v>-2516.0000360000004</v>
      </c>
      <c r="N665" s="6">
        <f t="shared" si="222"/>
        <v>-13548.946414365593</v>
      </c>
    </row>
    <row r="666" spans="3:14" ht="12.75">
      <c r="C666" s="31">
        <v>42782</v>
      </c>
      <c r="D666" s="53"/>
      <c r="E666" s="37">
        <v>1796.9999860000005</v>
      </c>
      <c r="F666" s="35">
        <f>F665+E666</f>
        <v>14239.024497942768</v>
      </c>
      <c r="G666" s="36">
        <f>(E666-E665)/E665*100</f>
        <v>-0.7730523621368429</v>
      </c>
      <c r="H666" s="7">
        <f t="shared" si="220"/>
        <v>-0.697228096891024</v>
      </c>
      <c r="I666" s="33">
        <v>4021</v>
      </c>
      <c r="J666" s="33">
        <f>I666+J665</f>
        <v>30011.97092630836</v>
      </c>
      <c r="K666" s="34">
        <f>(I666-I665)/I665*100</f>
        <v>-7.071874277790617</v>
      </c>
      <c r="L666" s="7">
        <f t="shared" si="221"/>
        <v>11.052621373943978</v>
      </c>
      <c r="M666" s="33">
        <f>E666-I666</f>
        <v>-2224.0000139999993</v>
      </c>
      <c r="N666" s="6">
        <f t="shared" si="222"/>
        <v>-15772.946428365593</v>
      </c>
    </row>
    <row r="667" spans="3:14" ht="12.75">
      <c r="C667" s="31">
        <v>42810</v>
      </c>
      <c r="D667" s="53"/>
      <c r="E667" s="37">
        <v>2075.0000149999996</v>
      </c>
      <c r="F667" s="35">
        <f>F666+E667</f>
        <v>16314.024512942768</v>
      </c>
      <c r="G667" s="36">
        <f>(E667-E666)/E666*100</f>
        <v>15.47022989236679</v>
      </c>
      <c r="H667" s="7">
        <f t="shared" si="220"/>
        <v>-0.08559235074622507</v>
      </c>
      <c r="I667" s="33">
        <v>4348</v>
      </c>
      <c r="J667" s="33">
        <f>I667+J666</f>
        <v>34359.970926308364</v>
      </c>
      <c r="K667" s="34">
        <f>(I667-I666)/I666*100</f>
        <v>8.132305396667496</v>
      </c>
      <c r="L667" s="7">
        <f t="shared" si="221"/>
        <v>13.227347677810457</v>
      </c>
      <c r="M667" s="33">
        <f>E667-I667</f>
        <v>-2272.9999850000004</v>
      </c>
      <c r="N667" s="6">
        <f t="shared" si="222"/>
        <v>-18045.946413365597</v>
      </c>
    </row>
    <row r="668" spans="3:14" ht="12.75">
      <c r="C668" s="31">
        <v>42841</v>
      </c>
      <c r="D668" s="53"/>
      <c r="E668" s="37">
        <v>1827.0249724543262</v>
      </c>
      <c r="F668" s="35">
        <f>F667+E668</f>
        <v>18141.049485397092</v>
      </c>
      <c r="G668" s="36">
        <f>(E668-E667)/E667*100</f>
        <v>-11.950604373642545</v>
      </c>
      <c r="H668" s="7">
        <f t="shared" si="220"/>
        <v>-0.02728174580872178</v>
      </c>
      <c r="I668" s="33">
        <v>4072.0000000000005</v>
      </c>
      <c r="J668" s="33">
        <f>I668+J667</f>
        <v>38431.970926308364</v>
      </c>
      <c r="K668" s="34">
        <f>(I668-I667)/I667*100</f>
        <v>-6.347746090156384</v>
      </c>
      <c r="L668" s="7">
        <f t="shared" si="221"/>
        <v>14.674377652050978</v>
      </c>
      <c r="M668" s="33">
        <f>E668-I668</f>
        <v>-2244.9750275456745</v>
      </c>
      <c r="N668" s="6">
        <f t="shared" si="222"/>
        <v>-20290.921440911272</v>
      </c>
    </row>
    <row r="669" spans="3:14" ht="12.75">
      <c r="C669" s="31">
        <v>42871</v>
      </c>
      <c r="D669" s="53"/>
      <c r="E669" s="37">
        <v>1978.000034</v>
      </c>
      <c r="F669" s="35">
        <f>F668+E669</f>
        <v>20119.049519397093</v>
      </c>
      <c r="G669" s="36">
        <f>(E669-E668)/E668*100</f>
        <v>8.263437217437811</v>
      </c>
      <c r="H669" s="7">
        <f>(F669/F656*100)-100</f>
        <v>0.06990056793847543</v>
      </c>
      <c r="I669" s="33">
        <v>4583</v>
      </c>
      <c r="J669" s="33">
        <f>I669+J668</f>
        <v>43014.970926308364</v>
      </c>
      <c r="K669" s="34">
        <f>(I669-I668)/I668*100</f>
        <v>12.54911591355598</v>
      </c>
      <c r="L669" s="7">
        <f>(J669/J656*100)-100</f>
        <v>15.971451096784577</v>
      </c>
      <c r="M669" s="33">
        <f>E669-I669</f>
        <v>-2604.9999660000003</v>
      </c>
      <c r="N669" s="6">
        <f>F669-J669</f>
        <v>-22895.92140691127</v>
      </c>
    </row>
    <row r="670" spans="3:14" ht="12.75">
      <c r="C670" s="31">
        <v>42902</v>
      </c>
      <c r="D670" s="53"/>
      <c r="E670" s="37">
        <v>1884.0000109999999</v>
      </c>
      <c r="F670" s="35">
        <f>F669+E670</f>
        <v>22003.049530397093</v>
      </c>
      <c r="G670" s="36">
        <f>(E670-E669)/E669*100</f>
        <v>-4.7522761063815055</v>
      </c>
      <c r="H670" s="7">
        <f>(F670/F657*100)-100</f>
        <v>0.14133206796857678</v>
      </c>
      <c r="I670" s="33">
        <v>4986</v>
      </c>
      <c r="J670" s="33">
        <f>I670+J669</f>
        <v>48000.970926308364</v>
      </c>
      <c r="K670" s="34">
        <f>(I670-I669)/I669*100</f>
        <v>8.793366790312023</v>
      </c>
      <c r="L670" s="7">
        <f>(J670/J657*100)-100</f>
        <v>16.739556705842617</v>
      </c>
      <c r="M670" s="33">
        <f>E670-I670</f>
        <v>-3101.999989</v>
      </c>
      <c r="N670" s="6">
        <f>F670-J670</f>
        <v>-25997.92139591127</v>
      </c>
    </row>
    <row r="671" spans="3:14" ht="12.75">
      <c r="C671" s="31"/>
      <c r="D671" s="53"/>
      <c r="E671" s="37"/>
      <c r="F671" s="35"/>
      <c r="G671" s="36"/>
      <c r="H671" s="7"/>
      <c r="I671" s="33"/>
      <c r="J671" s="33"/>
      <c r="K671" s="34"/>
      <c r="L671" s="7"/>
      <c r="M671" s="33"/>
      <c r="N671" s="6"/>
    </row>
    <row r="672" spans="3:14" ht="12.75">
      <c r="C672" s="31">
        <v>42933</v>
      </c>
      <c r="D672" s="53"/>
      <c r="E672" s="37">
        <v>1817</v>
      </c>
      <c r="F672" s="35">
        <f>E672</f>
        <v>1817</v>
      </c>
      <c r="G672" s="36">
        <f>(E672-E670)/E670*100</f>
        <v>-3.5562638327394294</v>
      </c>
      <c r="H672" s="7">
        <f aca="true" t="shared" si="223" ref="H672:H677">(F672/F659*100)-100</f>
        <v>20.490719775916702</v>
      </c>
      <c r="I672" s="33">
        <v>4799</v>
      </c>
      <c r="J672" s="33">
        <f>I672</f>
        <v>4799</v>
      </c>
      <c r="K672" s="34">
        <f>(I672-I670)/I670*100</f>
        <v>-3.7505014039310067</v>
      </c>
      <c r="L672" s="7">
        <f aca="true" t="shared" si="224" ref="L672:L677">(J672/J659*100)-100</f>
        <v>53.86341776210324</v>
      </c>
      <c r="M672" s="33">
        <f aca="true" t="shared" si="225" ref="M672:N674">E672-I672</f>
        <v>-2982</v>
      </c>
      <c r="N672" s="6">
        <f t="shared" si="225"/>
        <v>-2982</v>
      </c>
    </row>
    <row r="673" spans="3:14" ht="12.75">
      <c r="C673" s="31">
        <v>42964</v>
      </c>
      <c r="D673" s="53"/>
      <c r="E673" s="37">
        <v>2090</v>
      </c>
      <c r="F673" s="35">
        <f aca="true" t="shared" si="226" ref="F673:F678">F672+E673</f>
        <v>3907</v>
      </c>
      <c r="G673" s="36">
        <f aca="true" t="shared" si="227" ref="G673:G678">(E673-E672)/E672*100</f>
        <v>15.024766097963676</v>
      </c>
      <c r="H673" s="7">
        <f t="shared" si="223"/>
        <v>16.106985104455674</v>
      </c>
      <c r="I673" s="33">
        <v>4530</v>
      </c>
      <c r="J673" s="33">
        <f aca="true" t="shared" si="228" ref="J673:J678">I673+J672</f>
        <v>9329</v>
      </c>
      <c r="K673" s="34">
        <f aca="true" t="shared" si="229" ref="K673:K678">(I673-I672)/I672*100</f>
        <v>-5.605334444675973</v>
      </c>
      <c r="L673" s="7">
        <f t="shared" si="224"/>
        <v>32.60838663823736</v>
      </c>
      <c r="M673" s="33">
        <f t="shared" si="225"/>
        <v>-2440</v>
      </c>
      <c r="N673" s="6">
        <f t="shared" si="225"/>
        <v>-5422</v>
      </c>
    </row>
    <row r="674" spans="3:14" ht="12.75">
      <c r="C674" s="31">
        <v>42995</v>
      </c>
      <c r="D674" s="53"/>
      <c r="E674" s="37">
        <v>1743</v>
      </c>
      <c r="F674" s="35">
        <f t="shared" si="226"/>
        <v>5650</v>
      </c>
      <c r="G674" s="36">
        <f t="shared" si="227"/>
        <v>-16.602870813397132</v>
      </c>
      <c r="H674" s="7">
        <f t="shared" si="223"/>
        <v>11.792637878737125</v>
      </c>
      <c r="I674" s="33">
        <v>3884</v>
      </c>
      <c r="J674" s="33">
        <f t="shared" si="228"/>
        <v>13213</v>
      </c>
      <c r="K674" s="34">
        <f t="shared" si="229"/>
        <v>-14.260485651214127</v>
      </c>
      <c r="L674" s="7">
        <f t="shared" si="224"/>
        <v>30.049212598425186</v>
      </c>
      <c r="M674" s="33">
        <f t="shared" si="225"/>
        <v>-2141</v>
      </c>
      <c r="N674" s="6">
        <f t="shared" si="225"/>
        <v>-7563</v>
      </c>
    </row>
    <row r="675" spans="3:14" ht="12.75">
      <c r="C675" s="31">
        <v>43025</v>
      </c>
      <c r="D675" s="53"/>
      <c r="E675" s="37">
        <v>1960</v>
      </c>
      <c r="F675" s="35">
        <f t="shared" si="226"/>
        <v>7610</v>
      </c>
      <c r="G675" s="36">
        <f t="shared" si="227"/>
        <v>12.449799196787147</v>
      </c>
      <c r="H675" s="7">
        <f t="shared" si="223"/>
        <v>10.610070827666235</v>
      </c>
      <c r="I675" s="33">
        <v>4395</v>
      </c>
      <c r="J675" s="33">
        <f t="shared" si="228"/>
        <v>17608</v>
      </c>
      <c r="K675" s="34">
        <f t="shared" si="229"/>
        <v>13.15653964984552</v>
      </c>
      <c r="L675" s="7">
        <f t="shared" si="224"/>
        <v>29.071983580120218</v>
      </c>
      <c r="M675" s="33">
        <f aca="true" t="shared" si="230" ref="M675:N677">E675-I675</f>
        <v>-2435</v>
      </c>
      <c r="N675" s="6">
        <f t="shared" si="230"/>
        <v>-9998</v>
      </c>
    </row>
    <row r="676" spans="3:14" ht="12.75">
      <c r="C676" s="31">
        <v>43056</v>
      </c>
      <c r="D676" s="53"/>
      <c r="E676" s="37">
        <v>2173</v>
      </c>
      <c r="F676" s="35">
        <f t="shared" si="226"/>
        <v>9783</v>
      </c>
      <c r="G676" s="36">
        <f t="shared" si="227"/>
        <v>10.86734693877551</v>
      </c>
      <c r="H676" s="7">
        <f t="shared" si="223"/>
        <v>11.933323789081712</v>
      </c>
      <c r="I676" s="33">
        <v>4515</v>
      </c>
      <c r="J676" s="33">
        <f t="shared" si="228"/>
        <v>22123</v>
      </c>
      <c r="K676" s="34">
        <f t="shared" si="229"/>
        <v>2.7303754266211606</v>
      </c>
      <c r="L676" s="7">
        <f t="shared" si="224"/>
        <v>25.827758973806397</v>
      </c>
      <c r="M676" s="33">
        <f t="shared" si="230"/>
        <v>-2342</v>
      </c>
      <c r="N676" s="6">
        <f t="shared" si="230"/>
        <v>-12340</v>
      </c>
    </row>
    <row r="677" spans="3:14" ht="12.75">
      <c r="C677" s="31">
        <v>43086</v>
      </c>
      <c r="D677" s="53"/>
      <c r="E677" s="37">
        <v>2008</v>
      </c>
      <c r="F677" s="35">
        <f t="shared" si="226"/>
        <v>11791</v>
      </c>
      <c r="G677" s="36">
        <f t="shared" si="227"/>
        <v>-7.5931891394385636</v>
      </c>
      <c r="H677" s="7">
        <f t="shared" si="223"/>
        <v>10.911229174818374</v>
      </c>
      <c r="I677" s="33">
        <v>4297</v>
      </c>
      <c r="J677" s="33">
        <f t="shared" si="228"/>
        <v>26420</v>
      </c>
      <c r="K677" s="34">
        <f t="shared" si="229"/>
        <v>-4.828349944629014</v>
      </c>
      <c r="L677" s="7">
        <f t="shared" si="224"/>
        <v>21.953634861631016</v>
      </c>
      <c r="M677" s="33">
        <f t="shared" si="230"/>
        <v>-2289</v>
      </c>
      <c r="N677" s="6">
        <f t="shared" si="230"/>
        <v>-14629</v>
      </c>
    </row>
    <row r="678" spans="3:14" ht="12.75">
      <c r="C678" s="31">
        <v>43117</v>
      </c>
      <c r="D678" s="53"/>
      <c r="E678" s="37">
        <v>2090</v>
      </c>
      <c r="F678" s="35">
        <f t="shared" si="226"/>
        <v>13881</v>
      </c>
      <c r="G678" s="36">
        <f t="shared" si="227"/>
        <v>4.083665338645418</v>
      </c>
      <c r="H678" s="7">
        <f aca="true" t="shared" si="231" ref="H678:H683">(F678/F665*100)-100</f>
        <v>11.56544488942292</v>
      </c>
      <c r="I678" s="33">
        <v>4930</v>
      </c>
      <c r="J678" s="33">
        <f t="shared" si="228"/>
        <v>31350</v>
      </c>
      <c r="K678" s="34">
        <f t="shared" si="229"/>
        <v>14.73120781940889</v>
      </c>
      <c r="L678" s="7">
        <f aca="true" t="shared" si="232" ref="L678:L683">(J678/J665*100)-100</f>
        <v>20.61881062037267</v>
      </c>
      <c r="M678" s="33">
        <f aca="true" t="shared" si="233" ref="M678:N681">E678-I678</f>
        <v>-2840</v>
      </c>
      <c r="N678" s="6">
        <f t="shared" si="233"/>
        <v>-17469</v>
      </c>
    </row>
    <row r="679" spans="3:14" ht="12.75">
      <c r="C679" s="31">
        <v>43149</v>
      </c>
      <c r="D679" s="53"/>
      <c r="E679" s="37">
        <v>2057</v>
      </c>
      <c r="F679" s="35">
        <f>F678+E679</f>
        <v>15938</v>
      </c>
      <c r="G679" s="36">
        <f>(E679-E678)/E678*100</f>
        <v>-1.5789473684210527</v>
      </c>
      <c r="H679" s="7">
        <f t="shared" si="231"/>
        <v>11.93182512118507</v>
      </c>
      <c r="I679" s="33">
        <v>4260</v>
      </c>
      <c r="J679" s="33">
        <f>I679+J678</f>
        <v>35610</v>
      </c>
      <c r="K679" s="34">
        <f>(I679-I678)/I678*100</f>
        <v>-13.590263691683571</v>
      </c>
      <c r="L679" s="7">
        <f t="shared" si="232"/>
        <v>18.65265392745144</v>
      </c>
      <c r="M679" s="33">
        <f t="shared" si="233"/>
        <v>-2203</v>
      </c>
      <c r="N679" s="6">
        <f t="shared" si="233"/>
        <v>-19672</v>
      </c>
    </row>
    <row r="680" spans="3:14" ht="12.75">
      <c r="C680" s="31">
        <v>43177</v>
      </c>
      <c r="D680" s="53"/>
      <c r="E680" s="37">
        <v>2316</v>
      </c>
      <c r="F680" s="35">
        <f>F679+E680</f>
        <v>18254</v>
      </c>
      <c r="G680" s="36">
        <f>(E680-E679)/E679*100</f>
        <v>12.591152163344677</v>
      </c>
      <c r="H680" s="7">
        <f t="shared" si="231"/>
        <v>11.891458698729721</v>
      </c>
      <c r="I680" s="33">
        <v>5066</v>
      </c>
      <c r="J680" s="33">
        <f>I680+J679</f>
        <v>40676</v>
      </c>
      <c r="K680" s="34">
        <f>(I680-I679)/I679*100</f>
        <v>18.92018779342723</v>
      </c>
      <c r="L680" s="7">
        <f t="shared" si="232"/>
        <v>18.381939516880237</v>
      </c>
      <c r="M680" s="33">
        <f t="shared" si="233"/>
        <v>-2750</v>
      </c>
      <c r="N680" s="6">
        <f t="shared" si="233"/>
        <v>-22422</v>
      </c>
    </row>
    <row r="681" spans="3:14" ht="12.75">
      <c r="C681" s="31">
        <v>43208</v>
      </c>
      <c r="D681" s="53"/>
      <c r="E681" s="37">
        <v>2235</v>
      </c>
      <c r="F681" s="35">
        <f>F680+E681</f>
        <v>20489</v>
      </c>
      <c r="G681" s="36">
        <f>(E681-E680)/E680*100</f>
        <v>-3.4974093264248705</v>
      </c>
      <c r="H681" s="7">
        <f t="shared" si="231"/>
        <v>12.942749075751792</v>
      </c>
      <c r="I681" s="33">
        <v>4846</v>
      </c>
      <c r="J681" s="33">
        <f>I681+J680</f>
        <v>45522</v>
      </c>
      <c r="K681" s="34">
        <f>(I681-I680)/I680*100</f>
        <v>-4.342676667982629</v>
      </c>
      <c r="L681" s="7">
        <f t="shared" si="232"/>
        <v>18.448257798920736</v>
      </c>
      <c r="M681" s="33">
        <f t="shared" si="233"/>
        <v>-2611</v>
      </c>
      <c r="N681" s="6">
        <f t="shared" si="233"/>
        <v>-25033</v>
      </c>
    </row>
    <row r="682" spans="3:14" ht="12.75">
      <c r="C682" s="31">
        <v>43238</v>
      </c>
      <c r="D682" s="53"/>
      <c r="E682" s="37">
        <v>2265</v>
      </c>
      <c r="F682" s="35">
        <f>F681+E682</f>
        <v>22754</v>
      </c>
      <c r="G682" s="36">
        <f>(E682-E681)/E681*100</f>
        <v>1.342281879194631</v>
      </c>
      <c r="H682" s="7">
        <f t="shared" si="231"/>
        <v>13.096794051142965</v>
      </c>
      <c r="I682" s="33">
        <v>5075</v>
      </c>
      <c r="J682" s="33">
        <f>I682+J681</f>
        <v>50597</v>
      </c>
      <c r="K682" s="34">
        <f>(I682-I681)/I681*100</f>
        <v>4.725546842756913</v>
      </c>
      <c r="L682" s="7">
        <f t="shared" si="232"/>
        <v>17.626488895414766</v>
      </c>
      <c r="M682" s="33">
        <f aca="true" t="shared" si="234" ref="M682:N685">E682-I682</f>
        <v>-2810</v>
      </c>
      <c r="N682" s="6">
        <f t="shared" si="234"/>
        <v>-27843</v>
      </c>
    </row>
    <row r="683" spans="3:14" ht="12.75">
      <c r="C683" s="31">
        <v>43270</v>
      </c>
      <c r="D683" s="53"/>
      <c r="E683" s="37">
        <v>2014</v>
      </c>
      <c r="F683" s="35">
        <f>F682+E683</f>
        <v>24768</v>
      </c>
      <c r="G683" s="36">
        <f>(E683-E682)/E682*100</f>
        <v>-11.081677704194261</v>
      </c>
      <c r="H683" s="7">
        <f t="shared" si="231"/>
        <v>12.56621481391997</v>
      </c>
      <c r="I683" s="33">
        <v>5073.964215723674</v>
      </c>
      <c r="J683" s="33">
        <f>I683+J682</f>
        <v>55670.964215723674</v>
      </c>
      <c r="K683" s="34">
        <f>(I683-I682)/I682*100</f>
        <v>-0.020409542390660344</v>
      </c>
      <c r="L683" s="7">
        <f t="shared" si="232"/>
        <v>15.978829472408734</v>
      </c>
      <c r="M683" s="33">
        <f t="shared" si="234"/>
        <v>-3059.964215723674</v>
      </c>
      <c r="N683" s="6">
        <f t="shared" si="234"/>
        <v>-30902.964215723674</v>
      </c>
    </row>
    <row r="684" spans="3:14" ht="12.75">
      <c r="C684" s="31"/>
      <c r="D684" s="53"/>
      <c r="E684" s="37"/>
      <c r="F684" s="35"/>
      <c r="G684" s="36"/>
      <c r="H684" s="7"/>
      <c r="I684" s="33"/>
      <c r="J684" s="33"/>
      <c r="K684" s="34"/>
      <c r="L684" s="7"/>
      <c r="M684" s="33"/>
      <c r="N684" s="6"/>
    </row>
    <row r="685" spans="3:14" ht="12.75">
      <c r="C685" s="31">
        <v>43302</v>
      </c>
      <c r="D685" s="53"/>
      <c r="E685" s="37">
        <v>2012.9800553331522</v>
      </c>
      <c r="F685" s="35">
        <f>E685</f>
        <v>2012.9800553331522</v>
      </c>
      <c r="G685" s="36">
        <f>(E685-E683)/E683*100</f>
        <v>-0.0506427342029681</v>
      </c>
      <c r="H685" s="7">
        <f aca="true" t="shared" si="235" ref="H685:H690">(F685/F672*100)-100</f>
        <v>10.785913887350148</v>
      </c>
      <c r="I685" s="33">
        <v>5290.014740412568</v>
      </c>
      <c r="J685" s="33">
        <f>I685</f>
        <v>5290.014740412568</v>
      </c>
      <c r="K685" s="34">
        <f>(I685-I683)/I683*100</f>
        <v>4.258022238694091</v>
      </c>
      <c r="L685" s="7">
        <f aca="true" t="shared" si="236" ref="L685:L690">(J685/J672*100)-100</f>
        <v>10.231605343041636</v>
      </c>
      <c r="M685" s="33">
        <f t="shared" si="234"/>
        <v>-3277.034685079416</v>
      </c>
      <c r="N685" s="6">
        <f t="shared" si="234"/>
        <v>-3277.034685079416</v>
      </c>
    </row>
    <row r="686" spans="3:14" ht="12.75">
      <c r="C686" s="31">
        <v>43333</v>
      </c>
      <c r="D686" s="53"/>
      <c r="E686" s="37">
        <v>2075.042060814554</v>
      </c>
      <c r="F686" s="35">
        <f aca="true" t="shared" si="237" ref="F686:F691">E686+F685</f>
        <v>4088.0221161477066</v>
      </c>
      <c r="G686" s="36">
        <f aca="true" t="shared" si="238" ref="G686:G691">(E686-E685)/E685*100</f>
        <v>3.083090928644622</v>
      </c>
      <c r="H686" s="7">
        <f t="shared" si="235"/>
        <v>4.633276584277098</v>
      </c>
      <c r="I686" s="33">
        <v>4606.048797652487</v>
      </c>
      <c r="J686" s="33">
        <f aca="true" t="shared" si="239" ref="J686:J691">I686+J685</f>
        <v>9896.063538065056</v>
      </c>
      <c r="K686" s="34">
        <f aca="true" t="shared" si="240" ref="K686:K691">(I686-I685)/I685*100</f>
        <v>-12.929376879330556</v>
      </c>
      <c r="L686" s="7">
        <f t="shared" si="236"/>
        <v>6.078502927056036</v>
      </c>
      <c r="M686" s="33">
        <f aca="true" t="shared" si="241" ref="M686:N688">E686-I686</f>
        <v>-2531.006736837933</v>
      </c>
      <c r="N686" s="6">
        <f t="shared" si="241"/>
        <v>-5808.04142191735</v>
      </c>
    </row>
    <row r="687" spans="3:14" ht="12.75">
      <c r="C687" s="31">
        <v>43364</v>
      </c>
      <c r="D687" s="53"/>
      <c r="E687" s="37">
        <v>1805.0001959524022</v>
      </c>
      <c r="F687" s="35">
        <f t="shared" si="237"/>
        <v>5893.022312100109</v>
      </c>
      <c r="G687" s="36">
        <f t="shared" si="238"/>
        <v>-13.013801983182328</v>
      </c>
      <c r="H687" s="7">
        <f t="shared" si="235"/>
        <v>4.301279860178923</v>
      </c>
      <c r="I687" s="33">
        <v>4008.0402190569143</v>
      </c>
      <c r="J687" s="33">
        <f t="shared" si="239"/>
        <v>13904.103757121971</v>
      </c>
      <c r="K687" s="34">
        <f t="shared" si="240"/>
        <v>-12.983114267055818</v>
      </c>
      <c r="L687" s="7">
        <f t="shared" si="236"/>
        <v>5.230483290107998</v>
      </c>
      <c r="M687" s="33">
        <f t="shared" si="241"/>
        <v>-2203.0400231045123</v>
      </c>
      <c r="N687" s="6">
        <f t="shared" si="241"/>
        <v>-8011.081445021862</v>
      </c>
    </row>
    <row r="688" spans="3:14" ht="12.75">
      <c r="C688" s="31">
        <v>43394</v>
      </c>
      <c r="D688" s="53"/>
      <c r="E688" s="37">
        <v>2060.99063001676</v>
      </c>
      <c r="F688" s="35">
        <f t="shared" si="237"/>
        <v>7954.012942116869</v>
      </c>
      <c r="G688" s="36">
        <f t="shared" si="238"/>
        <v>14.182293976388474</v>
      </c>
      <c r="H688" s="7">
        <f t="shared" si="235"/>
        <v>4.520538004163853</v>
      </c>
      <c r="I688" s="33">
        <v>4680.022138379312</v>
      </c>
      <c r="J688" s="33">
        <f t="shared" si="239"/>
        <v>18584.12589550128</v>
      </c>
      <c r="K688" s="34">
        <f t="shared" si="240"/>
        <v>16.765847710992137</v>
      </c>
      <c r="L688" s="7">
        <f t="shared" si="236"/>
        <v>5.543650019884609</v>
      </c>
      <c r="M688" s="33">
        <f t="shared" si="241"/>
        <v>-2619.0315083625524</v>
      </c>
      <c r="N688" s="6">
        <f t="shared" si="241"/>
        <v>-10630.112953384412</v>
      </c>
    </row>
    <row r="689" spans="3:14" ht="12.75">
      <c r="C689" s="31">
        <v>43425</v>
      </c>
      <c r="D689" s="53"/>
      <c r="E689" s="37">
        <v>1898.013518618404</v>
      </c>
      <c r="F689" s="35">
        <f t="shared" si="237"/>
        <v>9852.026460735273</v>
      </c>
      <c r="G689" s="36">
        <f t="shared" si="238"/>
        <v>-7.9077075375655905</v>
      </c>
      <c r="H689" s="7">
        <f t="shared" si="235"/>
        <v>0.7055755978255434</v>
      </c>
      <c r="I689" s="33">
        <v>4141.998315042021</v>
      </c>
      <c r="J689" s="33">
        <f t="shared" si="239"/>
        <v>22726.124210543305</v>
      </c>
      <c r="K689" s="34">
        <f t="shared" si="240"/>
        <v>-11.496181159596144</v>
      </c>
      <c r="L689" s="7">
        <f t="shared" si="236"/>
        <v>2.7262315714112333</v>
      </c>
      <c r="M689" s="33">
        <f aca="true" t="shared" si="242" ref="M689:N691">E689-I689</f>
        <v>-2243.984796423617</v>
      </c>
      <c r="N689" s="6">
        <f t="shared" si="242"/>
        <v>-12874.097749808032</v>
      </c>
    </row>
    <row r="690" spans="3:14" ht="12.75">
      <c r="C690" s="31">
        <v>43455</v>
      </c>
      <c r="D690" s="53"/>
      <c r="E690" s="37">
        <v>2012.9836514672966</v>
      </c>
      <c r="F690" s="35">
        <f t="shared" si="237"/>
        <v>11865.01011220257</v>
      </c>
      <c r="G690" s="36">
        <f t="shared" si="238"/>
        <v>6.057392727770516</v>
      </c>
      <c r="H690" s="7">
        <f t="shared" si="235"/>
        <v>0.6276830820334851</v>
      </c>
      <c r="I690" s="33">
        <v>4775.967134888748</v>
      </c>
      <c r="J690" s="33">
        <f t="shared" si="239"/>
        <v>27502.091345432054</v>
      </c>
      <c r="K690" s="34">
        <f t="shared" si="240"/>
        <v>15.305868608019818</v>
      </c>
      <c r="L690" s="7">
        <f t="shared" si="236"/>
        <v>4.09572802964442</v>
      </c>
      <c r="M690" s="33">
        <f t="shared" si="242"/>
        <v>-2762.983483421451</v>
      </c>
      <c r="N690" s="6">
        <f t="shared" si="242"/>
        <v>-15637.081233229484</v>
      </c>
    </row>
    <row r="691" spans="3:14" ht="12.75">
      <c r="C691" s="31">
        <v>43486</v>
      </c>
      <c r="D691" s="53"/>
      <c r="E691" s="37">
        <v>2273.9538844374906</v>
      </c>
      <c r="F691" s="35">
        <f t="shared" si="237"/>
        <v>14138.963996640061</v>
      </c>
      <c r="G691" s="36">
        <f t="shared" si="238"/>
        <v>12.96434935176789</v>
      </c>
      <c r="H691" s="7">
        <f aca="true" t="shared" si="243" ref="H691:H696">(F691/F678*100)-100</f>
        <v>1.8583963449323733</v>
      </c>
      <c r="I691" s="33">
        <v>4284.988902817204</v>
      </c>
      <c r="J691" s="33">
        <f t="shared" si="239"/>
        <v>31787.080248249258</v>
      </c>
      <c r="K691" s="34">
        <f t="shared" si="240"/>
        <v>-10.280184477923148</v>
      </c>
      <c r="L691" s="7">
        <f aca="true" t="shared" si="244" ref="L691:L696">(J691/J678*100)-100</f>
        <v>1.394195369216149</v>
      </c>
      <c r="M691" s="33">
        <f t="shared" si="242"/>
        <v>-2011.0350183797132</v>
      </c>
      <c r="N691" s="6">
        <f t="shared" si="242"/>
        <v>-17648.116251609197</v>
      </c>
    </row>
    <row r="692" spans="3:14" ht="12.75">
      <c r="C692" s="31">
        <v>43517</v>
      </c>
      <c r="D692" s="53"/>
      <c r="E692" s="37">
        <v>1874.9510919654729</v>
      </c>
      <c r="F692" s="35">
        <f>E692+F691</f>
        <v>16013.915088605534</v>
      </c>
      <c r="G692" s="36">
        <f>(E692-E691)/E691*100</f>
        <v>-17.546652779667927</v>
      </c>
      <c r="H692" s="7">
        <f t="shared" si="243"/>
        <v>0.47631502450454377</v>
      </c>
      <c r="I692" s="33">
        <v>3406.9534613205697</v>
      </c>
      <c r="J692" s="33">
        <f>I692+J691</f>
        <v>35194.03370956983</v>
      </c>
      <c r="K692" s="34">
        <f>(I692-I691)/I691*100</f>
        <v>-20.490961853351873</v>
      </c>
      <c r="L692" s="7">
        <f t="shared" si="244"/>
        <v>-1.1681165134236835</v>
      </c>
      <c r="M692" s="33">
        <f aca="true" t="shared" si="245" ref="M692:N695">E692-I692</f>
        <v>-1532.0023693550968</v>
      </c>
      <c r="N692" s="6">
        <f t="shared" si="245"/>
        <v>-19180.11862096429</v>
      </c>
    </row>
    <row r="693" spans="3:14" ht="12.75">
      <c r="C693" s="31">
        <v>43545</v>
      </c>
      <c r="D693" s="53"/>
      <c r="E693" s="37">
        <v>2036.9857323215886</v>
      </c>
      <c r="F693" s="35">
        <f>E693+F692</f>
        <v>18050.900820927123</v>
      </c>
      <c r="G693" s="36">
        <f>(E693-E692)/E692*100</f>
        <v>8.642072907952926</v>
      </c>
      <c r="H693" s="7">
        <f t="shared" si="243"/>
        <v>-1.1126283503499366</v>
      </c>
      <c r="I693" s="33">
        <v>4118.006853816636</v>
      </c>
      <c r="J693" s="33">
        <f>I693+J692</f>
        <v>39312.040563386465</v>
      </c>
      <c r="K693" s="34">
        <f>(I693-I692)/I692*100</f>
        <v>20.87065175878437</v>
      </c>
      <c r="L693" s="7">
        <f t="shared" si="244"/>
        <v>-3.353229021077624</v>
      </c>
      <c r="M693" s="33">
        <f t="shared" si="245"/>
        <v>-2081.0211214950477</v>
      </c>
      <c r="N693" s="6">
        <f t="shared" si="245"/>
        <v>-21261.13974245934</v>
      </c>
    </row>
    <row r="694" spans="3:14" ht="12.75">
      <c r="C694" s="31">
        <v>43576</v>
      </c>
      <c r="D694" s="53"/>
      <c r="E694" s="37">
        <v>2084.037728888206</v>
      </c>
      <c r="F694" s="35">
        <f>E694+F693</f>
        <v>20134.938549815328</v>
      </c>
      <c r="G694" s="36">
        <f>(E694-E693)/E693*100</f>
        <v>2.3098834626097946</v>
      </c>
      <c r="H694" s="7">
        <f t="shared" si="243"/>
        <v>-1.7280562749996164</v>
      </c>
      <c r="I694" s="33">
        <v>4134.962613833428</v>
      </c>
      <c r="J694" s="33">
        <f>I694+J693</f>
        <v>43447.00317721989</v>
      </c>
      <c r="K694" s="34">
        <f>(I694-I693)/I693*100</f>
        <v>0.4117467653332571</v>
      </c>
      <c r="L694" s="7">
        <f t="shared" si="244"/>
        <v>-4.558228598875502</v>
      </c>
      <c r="M694" s="33">
        <f t="shared" si="245"/>
        <v>-2050.924884945222</v>
      </c>
      <c r="N694" s="6">
        <f t="shared" si="245"/>
        <v>-23312.064627404565</v>
      </c>
    </row>
    <row r="695" spans="3:14" ht="12.75">
      <c r="C695" s="31">
        <v>43606</v>
      </c>
      <c r="D695" s="53"/>
      <c r="E695" s="37">
        <v>2323.019703606238</v>
      </c>
      <c r="F695" s="35">
        <f>E695+F694</f>
        <v>22457.958253421566</v>
      </c>
      <c r="G695" s="36">
        <f>(E695-E694)/E694*100</f>
        <v>11.467257593533324</v>
      </c>
      <c r="H695" s="7">
        <f t="shared" si="243"/>
        <v>-1.3010536458575928</v>
      </c>
      <c r="I695" s="33">
        <v>4384.031165254143</v>
      </c>
      <c r="J695" s="33">
        <f>I695+J694</f>
        <v>47831.034342474035</v>
      </c>
      <c r="K695" s="34">
        <f>(I695-I694)/I694*100</f>
        <v>6.023477711441981</v>
      </c>
      <c r="L695" s="7">
        <f t="shared" si="244"/>
        <v>-5.466659401794502</v>
      </c>
      <c r="M695" s="33">
        <f t="shared" si="245"/>
        <v>-2061.011461647905</v>
      </c>
      <c r="N695" s="6">
        <f t="shared" si="245"/>
        <v>-25373.07608905247</v>
      </c>
    </row>
    <row r="696" spans="3:14" ht="12.75">
      <c r="C696" s="31">
        <v>43637</v>
      </c>
      <c r="D696" s="53"/>
      <c r="E696" s="37">
        <v>1799.0148143111621</v>
      </c>
      <c r="F696" s="35">
        <f>E696+F695</f>
        <v>24256.973067732728</v>
      </c>
      <c r="G696" s="36">
        <f>(E696-E695)/E695*100</f>
        <v>-22.55705745765371</v>
      </c>
      <c r="H696" s="7">
        <f t="shared" si="243"/>
        <v>-2.063254732991254</v>
      </c>
      <c r="I696" s="33">
        <v>4037.982390523826</v>
      </c>
      <c r="J696" s="33">
        <f>I696+J695</f>
        <v>51869.01673299786</v>
      </c>
      <c r="K696" s="34">
        <f>(I696-I695)/I695*100</f>
        <v>-7.893392215660875</v>
      </c>
      <c r="L696" s="7">
        <f t="shared" si="244"/>
        <v>-6.829318543852338</v>
      </c>
      <c r="M696" s="33">
        <f>E696-I696</f>
        <v>-2238.9675762126635</v>
      </c>
      <c r="N696" s="6">
        <f>F696-J696</f>
        <v>-27612.04366526513</v>
      </c>
    </row>
    <row r="697" spans="3:14" ht="12.75">
      <c r="C697" s="31"/>
      <c r="D697" s="53"/>
      <c r="E697" s="37"/>
      <c r="F697" s="35"/>
      <c r="G697" s="36"/>
      <c r="H697" s="7"/>
      <c r="I697" s="33"/>
      <c r="J697" s="33"/>
      <c r="K697" s="34"/>
      <c r="L697" s="7"/>
      <c r="M697" s="33"/>
      <c r="N697" s="6"/>
    </row>
    <row r="698" spans="3:14" ht="12.75">
      <c r="C698" s="31">
        <v>43667</v>
      </c>
      <c r="D698" s="53"/>
      <c r="E698" s="57">
        <v>2216.9897747748596</v>
      </c>
      <c r="F698" s="35">
        <f>E698</f>
        <v>2216.9897747748596</v>
      </c>
      <c r="G698" s="36">
        <f>(E698-E696)/E696*100</f>
        <v>23.233547447119772</v>
      </c>
      <c r="H698" s="7">
        <f aca="true" t="shared" si="246" ref="H698:H703">(F698/F685*100)-100</f>
        <v>10.134711414611772</v>
      </c>
      <c r="I698" s="58">
        <v>4222.036299679653</v>
      </c>
      <c r="J698" s="33">
        <f>I698</f>
        <v>4222.036299679653</v>
      </c>
      <c r="K698" s="34">
        <f>(I698-I696)/I696*100</f>
        <v>4.558066166602346</v>
      </c>
      <c r="L698" s="7">
        <f aca="true" t="shared" si="247" ref="L698:L703">(J698/J685*100)-100</f>
        <v>-20.188572114444128</v>
      </c>
      <c r="M698" s="33">
        <f aca="true" t="shared" si="248" ref="M698:N700">E698-I698</f>
        <v>-2005.0465249047934</v>
      </c>
      <c r="N698" s="6">
        <f t="shared" si="248"/>
        <v>-2005.0465249047934</v>
      </c>
    </row>
    <row r="699" spans="3:14" ht="12.75">
      <c r="C699" s="31">
        <v>43698</v>
      </c>
      <c r="D699" s="53"/>
      <c r="E699" s="37">
        <v>1896.008246980579</v>
      </c>
      <c r="F699" s="35">
        <f aca="true" t="shared" si="249" ref="F699:F704">E699+F698</f>
        <v>4112.9980217554385</v>
      </c>
      <c r="G699" s="36">
        <f aca="true" t="shared" si="250" ref="G699:G704">(E699-E698)/E698*100</f>
        <v>-14.478259279607048</v>
      </c>
      <c r="H699" s="7">
        <f t="shared" si="246"/>
        <v>0.6109532898336454</v>
      </c>
      <c r="I699" s="33">
        <v>3556.021559233223</v>
      </c>
      <c r="J699" s="33">
        <f aca="true" t="shared" si="251" ref="J699:J704">I699+J698</f>
        <v>7778.057858912876</v>
      </c>
      <c r="K699" s="34">
        <f aca="true" t="shared" si="252" ref="K699:K704">(I699-I698)/I698*100</f>
        <v>-15.77472795525145</v>
      </c>
      <c r="L699" s="7">
        <f t="shared" si="247"/>
        <v>-21.402506875641052</v>
      </c>
      <c r="M699" s="33">
        <f t="shared" si="248"/>
        <v>-1660.0133122526438</v>
      </c>
      <c r="N699" s="6">
        <f t="shared" si="248"/>
        <v>-3665.059837157438</v>
      </c>
    </row>
    <row r="700" spans="3:14" ht="12.75">
      <c r="C700" s="31">
        <v>43729</v>
      </c>
      <c r="D700" s="53"/>
      <c r="E700" s="37">
        <v>1880.998060752495</v>
      </c>
      <c r="F700" s="35">
        <f t="shared" si="249"/>
        <v>5993.996082507933</v>
      </c>
      <c r="G700" s="36">
        <f t="shared" si="250"/>
        <v>-0.7916730453038976</v>
      </c>
      <c r="H700" s="7">
        <f t="shared" si="246"/>
        <v>1.7134462600030531</v>
      </c>
      <c r="I700" s="33">
        <v>3497.003709477065</v>
      </c>
      <c r="J700" s="33">
        <f t="shared" si="251"/>
        <v>11275.061568389941</v>
      </c>
      <c r="K700" s="34">
        <f t="shared" si="252"/>
        <v>-1.659659503551596</v>
      </c>
      <c r="L700" s="7">
        <f t="shared" si="247"/>
        <v>-18.908390174989748</v>
      </c>
      <c r="M700" s="33">
        <f t="shared" si="248"/>
        <v>-1616.0056487245702</v>
      </c>
      <c r="N700" s="6">
        <f t="shared" si="248"/>
        <v>-5281.065485882008</v>
      </c>
    </row>
    <row r="701" spans="3:14" ht="12.75">
      <c r="C701" s="31">
        <v>43759</v>
      </c>
      <c r="D701" s="53"/>
      <c r="E701" s="37">
        <v>2191.0093189436834</v>
      </c>
      <c r="F701" s="35">
        <f t="shared" si="249"/>
        <v>8185.005401451617</v>
      </c>
      <c r="G701" s="36">
        <f t="shared" si="250"/>
        <v>16.481210941130275</v>
      </c>
      <c r="H701" s="7">
        <f t="shared" si="246"/>
        <v>2.9040996163286508</v>
      </c>
      <c r="I701" s="33">
        <v>3647.9828326329643</v>
      </c>
      <c r="J701" s="33">
        <f t="shared" si="251"/>
        <v>14923.044401022906</v>
      </c>
      <c r="K701" s="34">
        <f t="shared" si="252"/>
        <v>4.317385273190815</v>
      </c>
      <c r="L701" s="7">
        <f t="shared" si="247"/>
        <v>-19.70004677682809</v>
      </c>
      <c r="M701" s="33">
        <f aca="true" t="shared" si="253" ref="M701:N703">E701-I701</f>
        <v>-1456.973513689281</v>
      </c>
      <c r="N701" s="6">
        <f t="shared" si="253"/>
        <v>-6738.0389995712885</v>
      </c>
    </row>
    <row r="702" spans="3:14" ht="12.75">
      <c r="C702" s="31">
        <v>43790</v>
      </c>
      <c r="D702" s="53"/>
      <c r="E702" s="37">
        <v>2112.9716192719734</v>
      </c>
      <c r="F702" s="35">
        <f t="shared" si="249"/>
        <v>10297.97702072359</v>
      </c>
      <c r="G702" s="36">
        <f t="shared" si="250"/>
        <v>-3.5617237679907765</v>
      </c>
      <c r="H702" s="7">
        <f t="shared" si="246"/>
        <v>4.526485609489896</v>
      </c>
      <c r="I702" s="33">
        <v>3762.0172606023034</v>
      </c>
      <c r="J702" s="33">
        <f t="shared" si="251"/>
        <v>18685.06166162521</v>
      </c>
      <c r="K702" s="34">
        <f t="shared" si="252"/>
        <v>3.1259584598163714</v>
      </c>
      <c r="L702" s="7">
        <f t="shared" si="247"/>
        <v>-17.78157380237907</v>
      </c>
      <c r="M702" s="33">
        <f t="shared" si="253"/>
        <v>-1649.04564133033</v>
      </c>
      <c r="N702" s="6">
        <f t="shared" si="253"/>
        <v>-8387.084640901618</v>
      </c>
    </row>
    <row r="703" spans="3:14" ht="12.75">
      <c r="C703" s="31">
        <v>43820</v>
      </c>
      <c r="D703" s="53"/>
      <c r="E703" s="37">
        <v>2109.9748701493218</v>
      </c>
      <c r="F703" s="35">
        <f t="shared" si="249"/>
        <v>12407.951890872911</v>
      </c>
      <c r="G703" s="36">
        <f t="shared" si="250"/>
        <v>-0.14182628367172148</v>
      </c>
      <c r="H703" s="7">
        <f t="shared" si="246"/>
        <v>4.575990863353368</v>
      </c>
      <c r="I703" s="33">
        <v>4628.966402774728</v>
      </c>
      <c r="J703" s="33">
        <f t="shared" si="251"/>
        <v>23314.028064399936</v>
      </c>
      <c r="K703" s="34">
        <f t="shared" si="252"/>
        <v>23.044794378046653</v>
      </c>
      <c r="L703" s="7">
        <f t="shared" si="247"/>
        <v>-15.228162936516938</v>
      </c>
      <c r="M703" s="33">
        <f t="shared" si="253"/>
        <v>-2518.991532625406</v>
      </c>
      <c r="N703" s="6">
        <f t="shared" si="253"/>
        <v>-10906.076173527024</v>
      </c>
    </row>
    <row r="704" spans="3:14" ht="12.75">
      <c r="C704" s="31">
        <v>43851</v>
      </c>
      <c r="D704" s="53"/>
      <c r="E704" s="37">
        <v>2055.960210436669</v>
      </c>
      <c r="F704" s="35">
        <f t="shared" si="249"/>
        <v>14463.912101309581</v>
      </c>
      <c r="G704" s="36">
        <f t="shared" si="250"/>
        <v>-2.5599669681767403</v>
      </c>
      <c r="H704" s="7">
        <f aca="true" t="shared" si="254" ref="H704:H709">(F704/F691*100)-100</f>
        <v>2.2982455061540463</v>
      </c>
      <c r="I704" s="33">
        <v>3931.0071688576572</v>
      </c>
      <c r="J704" s="33">
        <f t="shared" si="251"/>
        <v>27245.035233257593</v>
      </c>
      <c r="K704" s="34">
        <f t="shared" si="252"/>
        <v>-15.07807949305259</v>
      </c>
      <c r="L704" s="7">
        <f aca="true" t="shared" si="255" ref="L704:L709">(J704/J691*100)-100</f>
        <v>-14.288965766970136</v>
      </c>
      <c r="M704" s="33">
        <f aca="true" t="shared" si="256" ref="M704:N706">E704-I704</f>
        <v>-1875.0469584209882</v>
      </c>
      <c r="N704" s="6">
        <f t="shared" si="256"/>
        <v>-12781.123131948012</v>
      </c>
    </row>
    <row r="705" spans="3:14" ht="12.75">
      <c r="C705" s="31">
        <v>43882</v>
      </c>
      <c r="D705" s="53"/>
      <c r="E705" s="37">
        <v>1996.016094888787</v>
      </c>
      <c r="F705" s="35">
        <f>E705+F704</f>
        <v>16459.92819619837</v>
      </c>
      <c r="G705" s="36">
        <f>(E705-E704)/E704*100</f>
        <v>-2.9156262481923463</v>
      </c>
      <c r="H705" s="7">
        <f t="shared" si="254"/>
        <v>2.785159688464873</v>
      </c>
      <c r="I705" s="33">
        <v>3581.0398302214626</v>
      </c>
      <c r="J705" s="33">
        <f>I705+J704</f>
        <v>30826.075063479057</v>
      </c>
      <c r="K705" s="34">
        <f>(I705-I704)/I704*100</f>
        <v>-8.90273977134197</v>
      </c>
      <c r="L705" s="7">
        <f t="shared" si="255"/>
        <v>-12.411077065323866</v>
      </c>
      <c r="M705" s="33">
        <f t="shared" si="256"/>
        <v>-1585.0237353326756</v>
      </c>
      <c r="N705" s="6">
        <f t="shared" si="256"/>
        <v>-14366.146867280688</v>
      </c>
    </row>
    <row r="706" spans="3:14" ht="12.75">
      <c r="C706" s="31">
        <v>43911</v>
      </c>
      <c r="D706" s="53"/>
      <c r="E706" s="37">
        <v>1821.0213483350865</v>
      </c>
      <c r="F706" s="35">
        <f>E706+F705</f>
        <v>18280.949544533454</v>
      </c>
      <c r="G706" s="36">
        <f>(E706-E705)/E705*100</f>
        <v>-8.767201176474018</v>
      </c>
      <c r="H706" s="7">
        <f t="shared" si="254"/>
        <v>1.2744445603491812</v>
      </c>
      <c r="I706" s="33">
        <v>3309.9748035919583</v>
      </c>
      <c r="J706" s="33">
        <f>I706+J705</f>
        <v>34136.049867071015</v>
      </c>
      <c r="K706" s="34">
        <f>(I706-I705)/I705*100</f>
        <v>-7.569450201081421</v>
      </c>
      <c r="L706" s="7">
        <f t="shared" si="255"/>
        <v>-13.166425914650034</v>
      </c>
      <c r="M706" s="33">
        <f t="shared" si="256"/>
        <v>-1488.9534552568718</v>
      </c>
      <c r="N706" s="6">
        <f t="shared" si="256"/>
        <v>-15855.10032253756</v>
      </c>
    </row>
    <row r="707" spans="3:14" ht="12.75">
      <c r="C707" s="31">
        <v>43942</v>
      </c>
      <c r="D707" s="53"/>
      <c r="E707" s="37">
        <v>1423.0481352840975</v>
      </c>
      <c r="F707" s="35">
        <f>E707+F706</f>
        <v>19703.997679817552</v>
      </c>
      <c r="G707" s="36">
        <f>(E707-E706)/E706*100</f>
        <v>-21.854395799085268</v>
      </c>
      <c r="H707" s="7">
        <f t="shared" si="254"/>
        <v>-2.140264143004927</v>
      </c>
      <c r="I707" s="33">
        <v>3144.0320303147696</v>
      </c>
      <c r="J707" s="33">
        <f>I707+J706</f>
        <v>37280.08189738578</v>
      </c>
      <c r="K707" s="34">
        <f>(I707-I706)/I706*100</f>
        <v>-5.013414999325945</v>
      </c>
      <c r="L707" s="7">
        <f t="shared" si="255"/>
        <v>-14.194123481150825</v>
      </c>
      <c r="M707" s="33">
        <f aca="true" t="shared" si="257" ref="M707:N709">E707-I707</f>
        <v>-1720.983895030672</v>
      </c>
      <c r="N707" s="6">
        <f t="shared" si="257"/>
        <v>-17576.08421756823</v>
      </c>
    </row>
    <row r="708" spans="3:14" ht="12.75">
      <c r="C708" s="31">
        <v>43972</v>
      </c>
      <c r="D708" s="53"/>
      <c r="E708" s="37">
        <v>1259.0445494353353</v>
      </c>
      <c r="F708" s="35">
        <f>E708+F707</f>
        <v>20963.04222925289</v>
      </c>
      <c r="G708" s="36">
        <f>(E708-E707)/E707*100</f>
        <v>-11.524809441250596</v>
      </c>
      <c r="H708" s="7">
        <f t="shared" si="254"/>
        <v>-6.656509052602416</v>
      </c>
      <c r="I708" s="33">
        <v>2805.000702797707</v>
      </c>
      <c r="J708" s="33">
        <f>I708+J707</f>
        <v>40085.08260018349</v>
      </c>
      <c r="K708" s="34">
        <f>(I708-I707)/I707*100</f>
        <v>-10.78332931242815</v>
      </c>
      <c r="L708" s="7">
        <f t="shared" si="255"/>
        <v>-16.19440567985403</v>
      </c>
      <c r="M708" s="33">
        <f t="shared" si="257"/>
        <v>-1545.9561533623719</v>
      </c>
      <c r="N708" s="6">
        <f t="shared" si="257"/>
        <v>-19122.040370930597</v>
      </c>
    </row>
    <row r="709" spans="3:14" ht="12.75">
      <c r="C709" s="31">
        <v>44003</v>
      </c>
      <c r="D709" s="53"/>
      <c r="E709" s="37">
        <v>1573.0173111052247</v>
      </c>
      <c r="F709" s="35">
        <f>E709+F708</f>
        <v>22536.059540358114</v>
      </c>
      <c r="G709" s="36">
        <f>(E709-E708)/E708*100</f>
        <v>24.937383018790086</v>
      </c>
      <c r="H709" s="7">
        <f t="shared" si="254"/>
        <v>-7.0945106076067646</v>
      </c>
      <c r="I709" s="33">
        <v>3560.0170576179994</v>
      </c>
      <c r="J709" s="33">
        <f>I709+J708</f>
        <v>43645.09965780149</v>
      </c>
      <c r="K709" s="34">
        <f>(I709-I708)/I708*100</f>
        <v>26.916797349363907</v>
      </c>
      <c r="L709" s="7">
        <f t="shared" si="255"/>
        <v>-15.855162856720412</v>
      </c>
      <c r="M709" s="33">
        <f t="shared" si="257"/>
        <v>-1986.9997465127747</v>
      </c>
      <c r="N709" s="6">
        <f t="shared" si="257"/>
        <v>-21109.040117443375</v>
      </c>
    </row>
    <row r="710" spans="3:14" ht="12.75">
      <c r="C710" s="31"/>
      <c r="D710" s="53"/>
      <c r="E710" s="37"/>
      <c r="F710" s="35"/>
      <c r="G710" s="36"/>
      <c r="H710" s="7"/>
      <c r="I710" s="33"/>
      <c r="J710" s="33"/>
      <c r="K710" s="34"/>
      <c r="L710" s="7"/>
      <c r="M710" s="33"/>
      <c r="N710" s="6"/>
    </row>
    <row r="711" spans="3:14" ht="12.75">
      <c r="C711" s="31">
        <v>44033</v>
      </c>
      <c r="D711" s="53"/>
      <c r="E711" s="37">
        <v>1887.0060528145673</v>
      </c>
      <c r="F711" s="35">
        <f>E711</f>
        <v>1887.0060528145673</v>
      </c>
      <c r="G711" s="36">
        <f>(E711-E709)/E709*100</f>
        <v>19.96092093155221</v>
      </c>
      <c r="H711" s="7">
        <f aca="true" t="shared" si="258" ref="H711:H716">(F711/F698*100)-100</f>
        <v>-14.884314114340143</v>
      </c>
      <c r="I711" s="33">
        <v>3534.0452025202276</v>
      </c>
      <c r="J711" s="33">
        <f>I711</f>
        <v>3534.0452025202276</v>
      </c>
      <c r="K711" s="34">
        <f>(I711-I709)/I709*100</f>
        <v>-0.7295429959301807</v>
      </c>
      <c r="L711" s="7">
        <f aca="true" t="shared" si="259" ref="L711:L716">(J711/J698*100)-100</f>
        <v>-16.29524353477555</v>
      </c>
      <c r="M711" s="33">
        <f aca="true" t="shared" si="260" ref="M711:N713">E711-I711</f>
        <v>-1647.0391497056603</v>
      </c>
      <c r="N711" s="6">
        <f t="shared" si="260"/>
        <v>-1647.0391497056603</v>
      </c>
    </row>
    <row r="712" spans="3:14" ht="12.75">
      <c r="C712" s="31">
        <v>44064</v>
      </c>
      <c r="D712" s="53"/>
      <c r="E712" s="37">
        <v>1514.9780127946578</v>
      </c>
      <c r="F712" s="35">
        <f aca="true" t="shared" si="261" ref="F712:F718">E712+F711</f>
        <v>3401.984065609225</v>
      </c>
      <c r="G712" s="36">
        <f aca="true" t="shared" si="262" ref="G712:G718">(E712-E711)/E711*100</f>
        <v>-19.715254196721325</v>
      </c>
      <c r="H712" s="7">
        <f t="shared" si="258"/>
        <v>-17.28699971128968</v>
      </c>
      <c r="I712" s="33">
        <v>3342.9580728458354</v>
      </c>
      <c r="J712" s="33">
        <f aca="true" t="shared" si="263" ref="J712:J718">I712+J711</f>
        <v>6877.0032753660635</v>
      </c>
      <c r="K712" s="34">
        <f aca="true" t="shared" si="264" ref="K712:K718">(I712-I711)/I711*100</f>
        <v>-5.407036942768092</v>
      </c>
      <c r="L712" s="7">
        <f t="shared" si="259"/>
        <v>-11.584570337366344</v>
      </c>
      <c r="M712" s="33">
        <f t="shared" si="260"/>
        <v>-1827.9800600511776</v>
      </c>
      <c r="N712" s="6">
        <f t="shared" si="260"/>
        <v>-3475.0192097568383</v>
      </c>
    </row>
    <row r="713" spans="3:14" ht="12.75">
      <c r="C713" s="31">
        <v>44095</v>
      </c>
      <c r="D713" s="53"/>
      <c r="E713" s="37">
        <v>1947.0439999999999</v>
      </c>
      <c r="F713" s="35">
        <f t="shared" si="261"/>
        <v>5349.028065609225</v>
      </c>
      <c r="G713" s="36">
        <f t="shared" si="262"/>
        <v>28.519620981714194</v>
      </c>
      <c r="H713" s="7">
        <f t="shared" si="258"/>
        <v>-10.760234208041865</v>
      </c>
      <c r="I713" s="33">
        <v>3820.9986549044675</v>
      </c>
      <c r="J713" s="33">
        <f t="shared" si="263"/>
        <v>10698.001930270531</v>
      </c>
      <c r="K713" s="34">
        <f t="shared" si="264"/>
        <v>14.299927538477311</v>
      </c>
      <c r="L713" s="7">
        <f t="shared" si="259"/>
        <v>-5.118017623400107</v>
      </c>
      <c r="M713" s="33">
        <f t="shared" si="260"/>
        <v>-1873.9546549044676</v>
      </c>
      <c r="N713" s="6">
        <f t="shared" si="260"/>
        <v>-5348.973864661306</v>
      </c>
    </row>
    <row r="714" spans="3:14" ht="12.75">
      <c r="C714" s="31">
        <v>44125</v>
      </c>
      <c r="D714" s="53"/>
      <c r="E714" s="37">
        <v>1968.991231</v>
      </c>
      <c r="F714" s="35">
        <f t="shared" si="261"/>
        <v>7318.019296609225</v>
      </c>
      <c r="G714" s="36">
        <f t="shared" si="262"/>
        <v>1.127207756989575</v>
      </c>
      <c r="H714" s="7">
        <f t="shared" si="258"/>
        <v>-10.592370588889665</v>
      </c>
      <c r="I714" s="33">
        <v>3556.967060552831</v>
      </c>
      <c r="J714" s="33">
        <f t="shared" si="263"/>
        <v>14254.968990823363</v>
      </c>
      <c r="K714" s="34">
        <f t="shared" si="264"/>
        <v>-6.910015370268114</v>
      </c>
      <c r="L714" s="7">
        <f t="shared" si="259"/>
        <v>-4.4768037422293645</v>
      </c>
      <c r="M714" s="33">
        <f aca="true" t="shared" si="265" ref="M714:N716">E714-I714</f>
        <v>-1587.9758295528309</v>
      </c>
      <c r="N714" s="6">
        <f t="shared" si="265"/>
        <v>-6936.949694214138</v>
      </c>
    </row>
    <row r="715" spans="3:14" ht="12.75">
      <c r="C715" s="31">
        <v>44156</v>
      </c>
      <c r="D715" s="53"/>
      <c r="E715" s="37">
        <v>2240.0106378263768</v>
      </c>
      <c r="F715" s="35">
        <f t="shared" si="261"/>
        <v>9558.029934435603</v>
      </c>
      <c r="G715" s="36">
        <f t="shared" si="262"/>
        <v>13.764378558899573</v>
      </c>
      <c r="H715" s="7">
        <f t="shared" si="258"/>
        <v>-7.185363540809249</v>
      </c>
      <c r="I715" s="33">
        <v>4225.01744018139</v>
      </c>
      <c r="J715" s="33">
        <f t="shared" si="263"/>
        <v>18479.986431004752</v>
      </c>
      <c r="K715" s="34">
        <f t="shared" si="264"/>
        <v>18.781460954117737</v>
      </c>
      <c r="L715" s="7">
        <f t="shared" si="259"/>
        <v>-1.097535744512058</v>
      </c>
      <c r="M715" s="33">
        <f t="shared" si="265"/>
        <v>-1985.0068023550134</v>
      </c>
      <c r="N715" s="6">
        <f t="shared" si="265"/>
        <v>-8921.95649656915</v>
      </c>
    </row>
    <row r="716" spans="3:14" ht="12.75">
      <c r="C716" s="31">
        <v>44186</v>
      </c>
      <c r="D716" s="53"/>
      <c r="E716" s="37">
        <v>2255.0338721889066</v>
      </c>
      <c r="F716" s="35">
        <f t="shared" si="261"/>
        <v>11813.063806624508</v>
      </c>
      <c r="G716" s="36">
        <f t="shared" si="262"/>
        <v>0.6706769204055124</v>
      </c>
      <c r="H716" s="7">
        <f t="shared" si="258"/>
        <v>-4.794409983858756</v>
      </c>
      <c r="I716" s="33">
        <v>5302.001549379085</v>
      </c>
      <c r="J716" s="33">
        <f t="shared" si="263"/>
        <v>23781.987980383838</v>
      </c>
      <c r="K716" s="34">
        <f t="shared" si="264"/>
        <v>25.49064292504926</v>
      </c>
      <c r="L716" s="7">
        <f t="shared" si="259"/>
        <v>2.0072031941081434</v>
      </c>
      <c r="M716" s="33">
        <f t="shared" si="265"/>
        <v>-3046.9676771901786</v>
      </c>
      <c r="N716" s="6">
        <f t="shared" si="265"/>
        <v>-11968.92417375933</v>
      </c>
    </row>
    <row r="717" spans="3:14" ht="12.75">
      <c r="C717" s="31">
        <v>44217</v>
      </c>
      <c r="D717" s="53"/>
      <c r="E717" s="57">
        <v>2099.980226</v>
      </c>
      <c r="F717" s="35">
        <f t="shared" si="261"/>
        <v>13913.044032624508</v>
      </c>
      <c r="G717" s="36">
        <f t="shared" si="262"/>
        <v>-6.87588989687324</v>
      </c>
      <c r="H717" s="7">
        <f aca="true" t="shared" si="266" ref="H717:H722">(F717/F704*100)-100</f>
        <v>-3.80856897377852</v>
      </c>
      <c r="I717" s="33">
        <v>4411.999524560317</v>
      </c>
      <c r="J717" s="33">
        <f t="shared" si="263"/>
        <v>28193.987504944154</v>
      </c>
      <c r="K717" s="34">
        <f t="shared" si="264"/>
        <v>-16.786151730246026</v>
      </c>
      <c r="L717" s="7">
        <f aca="true" t="shared" si="267" ref="L717:L722">(J717/J704*100)-100</f>
        <v>3.4830282418874816</v>
      </c>
      <c r="M717" s="33">
        <f aca="true" t="shared" si="268" ref="M717:N720">E717-I717</f>
        <v>-2312.0192985603167</v>
      </c>
      <c r="N717" s="6">
        <f t="shared" si="268"/>
        <v>-14280.943472319646</v>
      </c>
    </row>
    <row r="718" spans="3:14" ht="12.75">
      <c r="C718" s="31">
        <v>44248</v>
      </c>
      <c r="D718" s="53"/>
      <c r="E718" s="57">
        <v>2183.9585106289646</v>
      </c>
      <c r="F718" s="35">
        <f t="shared" si="261"/>
        <v>16097.002543253473</v>
      </c>
      <c r="G718" s="36">
        <f t="shared" si="262"/>
        <v>3.9990035900921144</v>
      </c>
      <c r="H718" s="7">
        <f t="shared" si="266"/>
        <v>-2.204904229343583</v>
      </c>
      <c r="I718" s="33">
        <v>4476.039735352699</v>
      </c>
      <c r="J718" s="33">
        <f t="shared" si="263"/>
        <v>32670.027240296855</v>
      </c>
      <c r="K718" s="34">
        <f t="shared" si="264"/>
        <v>1.4515008543380095</v>
      </c>
      <c r="L718" s="7">
        <f t="shared" si="267"/>
        <v>5.981793572553798</v>
      </c>
      <c r="M718" s="33">
        <f t="shared" si="268"/>
        <v>-2292.081224723734</v>
      </c>
      <c r="N718" s="6">
        <f t="shared" si="268"/>
        <v>-16573.02469704338</v>
      </c>
    </row>
    <row r="719" spans="3:14" ht="12.75">
      <c r="C719" s="31">
        <v>44276</v>
      </c>
      <c r="D719" s="53"/>
      <c r="E719" s="57">
        <v>2616.0230512355743</v>
      </c>
      <c r="F719" s="35">
        <f>E719+F718</f>
        <v>18713.02559448905</v>
      </c>
      <c r="G719" s="36">
        <f>(E719-E718)/E718*100</f>
        <v>19.783550763616752</v>
      </c>
      <c r="H719" s="7">
        <f t="shared" si="266"/>
        <v>2.3635317678823498</v>
      </c>
      <c r="I719" s="33">
        <v>5391.964827781289</v>
      </c>
      <c r="J719" s="33">
        <f>I719+J718</f>
        <v>38061.99206807814</v>
      </c>
      <c r="K719" s="34">
        <f>(I719-I718)/I718*100</f>
        <v>20.462845429955024</v>
      </c>
      <c r="L719" s="7">
        <f t="shared" si="267"/>
        <v>11.500868484476428</v>
      </c>
      <c r="M719" s="33">
        <f t="shared" si="268"/>
        <v>-2775.941776545715</v>
      </c>
      <c r="N719" s="6">
        <f t="shared" si="268"/>
        <v>-19348.966473589095</v>
      </c>
    </row>
    <row r="720" spans="3:14" ht="12.75">
      <c r="C720" s="31">
        <v>44307</v>
      </c>
      <c r="D720" s="53"/>
      <c r="E720" s="57">
        <v>2303.958905025422</v>
      </c>
      <c r="F720" s="35">
        <f>E720+F719</f>
        <v>21016.98449951447</v>
      </c>
      <c r="G720" s="36">
        <f>(E720-E719)/E719*100</f>
        <v>-11.92895246327287</v>
      </c>
      <c r="H720" s="7">
        <f t="shared" si="266"/>
        <v>6.66355549281144</v>
      </c>
      <c r="I720" s="33">
        <v>4974.962849987959</v>
      </c>
      <c r="J720" s="33">
        <f>I720+J719</f>
        <v>43036.954918066105</v>
      </c>
      <c r="K720" s="34">
        <f>(I720-I719)/I719*100</f>
        <v>-7.733766653016544</v>
      </c>
      <c r="L720" s="7">
        <f t="shared" si="267"/>
        <v>15.442222033004754</v>
      </c>
      <c r="M720" s="33">
        <f t="shared" si="268"/>
        <v>-2671.003944962537</v>
      </c>
      <c r="N720" s="6">
        <f t="shared" si="268"/>
        <v>-22019.970418551635</v>
      </c>
    </row>
    <row r="721" spans="3:14" ht="12.75">
      <c r="C721" s="31">
        <v>44337</v>
      </c>
      <c r="D721" s="53"/>
      <c r="E721" s="57">
        <v>2130.0041442475745</v>
      </c>
      <c r="F721" s="35">
        <f>E721+F720</f>
        <v>23146.988643762044</v>
      </c>
      <c r="G721" s="36">
        <f>(E721-E720)/E720*100</f>
        <v>-7.550254494488401</v>
      </c>
      <c r="H721" s="7">
        <f t="shared" si="266"/>
        <v>10.418079545065112</v>
      </c>
      <c r="I721" s="33">
        <v>4933.9768829551185</v>
      </c>
      <c r="J721" s="33">
        <f>I721+J720</f>
        <v>47970.93180102122</v>
      </c>
      <c r="K721" s="34">
        <f>(I721-I720)/I720*100</f>
        <v>-0.8238446852510619</v>
      </c>
      <c r="L721" s="7">
        <f t="shared" si="267"/>
        <v>19.672777725052356</v>
      </c>
      <c r="M721" s="33">
        <f>E721-I721</f>
        <v>-2803.972738707544</v>
      </c>
      <c r="N721" s="6">
        <f>F721-J721</f>
        <v>-24823.94315725918</v>
      </c>
    </row>
    <row r="722" spans="3:14" ht="12.75">
      <c r="C722" s="31">
        <v>44368</v>
      </c>
      <c r="D722" s="53"/>
      <c r="E722" s="57">
        <v>2491.985375128079</v>
      </c>
      <c r="F722" s="35">
        <f>E722+F721</f>
        <v>25638.974018890123</v>
      </c>
      <c r="G722" s="36">
        <f>(E722-E721)/E721*100</f>
        <v>16.9943909197592</v>
      </c>
      <c r="H722" s="7">
        <f t="shared" si="266"/>
        <v>13.768664716984944</v>
      </c>
      <c r="I722" s="33">
        <v>6301.988525846348</v>
      </c>
      <c r="J722" s="33">
        <f>I722+J721</f>
        <v>54272.92032686757</v>
      </c>
      <c r="K722" s="34">
        <f>(I722-I721)/I721*100</f>
        <v>27.72634885293348</v>
      </c>
      <c r="L722" s="7">
        <f t="shared" si="267"/>
        <v>24.350547375062234</v>
      </c>
      <c r="M722" s="33">
        <f>E722-I722</f>
        <v>-3810.0031507182694</v>
      </c>
      <c r="N722" s="6">
        <f>F722-J722</f>
        <v>-28633.946307977447</v>
      </c>
    </row>
    <row r="723" spans="3:14" ht="12.75">
      <c r="C723" s="31"/>
      <c r="D723" s="53"/>
      <c r="F723" s="35"/>
      <c r="G723" s="36"/>
      <c r="H723" s="7"/>
      <c r="J723" s="33"/>
      <c r="K723" s="34"/>
      <c r="L723" s="7"/>
      <c r="M723" s="33"/>
      <c r="N723" s="6"/>
    </row>
    <row r="724" spans="3:14" ht="12.75">
      <c r="C724" s="31">
        <v>44398</v>
      </c>
      <c r="D724" s="53"/>
      <c r="E724" s="57">
        <v>2234.0233159182026</v>
      </c>
      <c r="F724" s="35">
        <f>E724</f>
        <v>2234.0233159182026</v>
      </c>
      <c r="G724" s="36">
        <f>(E724-E722)/E722*100</f>
        <v>-10.351668263567479</v>
      </c>
      <c r="H724" s="7">
        <f aca="true" t="shared" si="269" ref="H724:H729">(F724/F711*100)-100</f>
        <v>18.389833068422917</v>
      </c>
      <c r="I724" s="33">
        <v>5277.989146933155</v>
      </c>
      <c r="J724" s="33">
        <f>I724</f>
        <v>5277.989146933155</v>
      </c>
      <c r="K724" s="34">
        <f>(I724-I722)/I722*100</f>
        <v>-16.24882963073424</v>
      </c>
      <c r="L724" s="7">
        <f aca="true" t="shared" si="270" ref="L724:L729">(J724/J711*100)-100</f>
        <v>49.34696203572247</v>
      </c>
      <c r="M724" s="33">
        <f aca="true" t="shared" si="271" ref="M724:N726">E724-I724</f>
        <v>-3043.9658310149525</v>
      </c>
      <c r="N724" s="6">
        <f t="shared" si="271"/>
        <v>-3043.9658310149525</v>
      </c>
    </row>
    <row r="725" spans="3:14" ht="12.75">
      <c r="C725" s="31">
        <v>44429</v>
      </c>
      <c r="D725" s="53"/>
      <c r="E725" s="57">
        <v>2338.976621387678</v>
      </c>
      <c r="F725" s="35">
        <f aca="true" t="shared" si="272" ref="F725:F730">E725+F724</f>
        <v>4572.99993730588</v>
      </c>
      <c r="G725" s="36">
        <f aca="true" t="shared" si="273" ref="G725:G730">(E725-E724)/E724*100</f>
        <v>4.697950317780751</v>
      </c>
      <c r="H725" s="7">
        <f t="shared" si="269"/>
        <v>34.421556630276285</v>
      </c>
      <c r="I725" s="33">
        <v>5869.019026044584</v>
      </c>
      <c r="J725" s="33">
        <f aca="true" t="shared" si="274" ref="J725:J730">+I725+J724</f>
        <v>11147.00817297774</v>
      </c>
      <c r="K725" s="34">
        <f aca="true" t="shared" si="275" ref="K725:K730">(I725-I724)/I724*100</f>
        <v>11.198012399378555</v>
      </c>
      <c r="L725" s="7">
        <f t="shared" si="270"/>
        <v>62.09106970920243</v>
      </c>
      <c r="M725" s="33">
        <f t="shared" si="271"/>
        <v>-3530.0424046569065</v>
      </c>
      <c r="N725" s="6">
        <f t="shared" si="271"/>
        <v>-6574.008235671859</v>
      </c>
    </row>
    <row r="726" spans="3:14" ht="12.75">
      <c r="C726" s="31">
        <v>44460</v>
      </c>
      <c r="D726" s="53"/>
      <c r="E726" s="57">
        <v>2627.0216342854565</v>
      </c>
      <c r="F726" s="35">
        <f t="shared" si="272"/>
        <v>7200.021571591336</v>
      </c>
      <c r="G726" s="36">
        <f t="shared" si="273"/>
        <v>12.315001794540644</v>
      </c>
      <c r="H726" s="7">
        <f t="shared" si="269"/>
        <v>34.6042960193609</v>
      </c>
      <c r="I726" s="33">
        <v>5951.018056598439</v>
      </c>
      <c r="J726" s="33">
        <f t="shared" si="274"/>
        <v>17098.02622957618</v>
      </c>
      <c r="K726" s="34">
        <f t="shared" si="275"/>
        <v>1.397150532141281</v>
      </c>
      <c r="L726" s="7">
        <f t="shared" si="270"/>
        <v>59.824482562453625</v>
      </c>
      <c r="M726" s="33">
        <f t="shared" si="271"/>
        <v>-3323.9964223129828</v>
      </c>
      <c r="N726" s="6">
        <f t="shared" si="271"/>
        <v>-9898.004657984842</v>
      </c>
    </row>
    <row r="727" spans="3:14" ht="12.75">
      <c r="C727" s="31">
        <v>44490</v>
      </c>
      <c r="D727" s="53"/>
      <c r="E727" s="57">
        <v>2375.018532269378</v>
      </c>
      <c r="F727" s="35">
        <f t="shared" si="272"/>
        <v>9575.040103860714</v>
      </c>
      <c r="G727" s="36">
        <f t="shared" si="273"/>
        <v>-9.592730365337204</v>
      </c>
      <c r="H727" s="7">
        <f t="shared" si="269"/>
        <v>30.841963047258844</v>
      </c>
      <c r="I727" s="33">
        <v>5775.95011951704</v>
      </c>
      <c r="J727" s="33">
        <f t="shared" si="274"/>
        <v>22873.976349093216</v>
      </c>
      <c r="K727" s="34">
        <f t="shared" si="275"/>
        <v>-2.9418149200082784</v>
      </c>
      <c r="L727" s="7">
        <f t="shared" si="270"/>
        <v>60.46317858578533</v>
      </c>
      <c r="M727" s="33">
        <f aca="true" t="shared" si="276" ref="M727:N729">E727-I727</f>
        <v>-3400.931587247662</v>
      </c>
      <c r="N727" s="6">
        <f t="shared" si="276"/>
        <v>-13298.936245232502</v>
      </c>
    </row>
    <row r="728" spans="3:14" ht="12.75">
      <c r="C728" s="31">
        <v>44521</v>
      </c>
      <c r="D728" s="53"/>
      <c r="E728" s="57">
        <v>2736.9537877152143</v>
      </c>
      <c r="F728" s="35">
        <f t="shared" si="272"/>
        <v>12311.993891575929</v>
      </c>
      <c r="G728" s="36">
        <f t="shared" si="273"/>
        <v>15.239260263792554</v>
      </c>
      <c r="H728" s="7">
        <f t="shared" si="269"/>
        <v>28.8130919868577</v>
      </c>
      <c r="I728" s="33">
        <v>6252.001733931212</v>
      </c>
      <c r="J728" s="33">
        <f t="shared" si="274"/>
        <v>29125.978083024427</v>
      </c>
      <c r="K728" s="34">
        <f t="shared" si="275"/>
        <v>8.241962007351571</v>
      </c>
      <c r="L728" s="7">
        <f t="shared" si="270"/>
        <v>57.6082222341808</v>
      </c>
      <c r="M728" s="33">
        <f t="shared" si="276"/>
        <v>-3515.0479462159974</v>
      </c>
      <c r="N728" s="6">
        <f t="shared" si="276"/>
        <v>-16813.9841914485</v>
      </c>
    </row>
    <row r="729" spans="3:14" ht="12.75">
      <c r="C729" s="31">
        <v>44551</v>
      </c>
      <c r="D729" s="53"/>
      <c r="E729" s="57">
        <v>2930.0290150791907</v>
      </c>
      <c r="F729" s="35">
        <f t="shared" si="272"/>
        <v>15242.022906655118</v>
      </c>
      <c r="G729" s="36">
        <f t="shared" si="273"/>
        <v>7.054383900473306</v>
      </c>
      <c r="H729" s="7">
        <f t="shared" si="269"/>
        <v>29.02683974421373</v>
      </c>
      <c r="I729" s="33">
        <v>6309.988651057804</v>
      </c>
      <c r="J729" s="33">
        <f t="shared" si="274"/>
        <v>35435.966734082234</v>
      </c>
      <c r="K729" s="34">
        <f t="shared" si="275"/>
        <v>0.9274936187538613</v>
      </c>
      <c r="L729" s="7">
        <f t="shared" si="270"/>
        <v>49.00338341483891</v>
      </c>
      <c r="M729" s="33">
        <f t="shared" si="276"/>
        <v>-3379.9596359786137</v>
      </c>
      <c r="N729" s="6">
        <f t="shared" si="276"/>
        <v>-20193.943827427116</v>
      </c>
    </row>
    <row r="730" spans="3:14" ht="12.75">
      <c r="C730" s="31">
        <v>44582</v>
      </c>
      <c r="D730" s="53"/>
      <c r="E730" s="57">
        <v>2502.9555491823485</v>
      </c>
      <c r="F730" s="35">
        <f t="shared" si="272"/>
        <v>17744.978455837467</v>
      </c>
      <c r="G730" s="36">
        <f t="shared" si="273"/>
        <v>-14.575741868047665</v>
      </c>
      <c r="H730" s="7">
        <f aca="true" t="shared" si="277" ref="H730:H735">(F730/F717*100)-100</f>
        <v>27.542027569434183</v>
      </c>
      <c r="I730" s="33">
        <v>6130.008567386755</v>
      </c>
      <c r="J730" s="33">
        <f t="shared" si="274"/>
        <v>41565.97530146899</v>
      </c>
      <c r="K730" s="34">
        <f t="shared" si="275"/>
        <v>-2.8523043958387695</v>
      </c>
      <c r="L730" s="7">
        <f aca="true" t="shared" si="278" ref="L730:L735">(J730/J717*100)-100</f>
        <v>47.428508628585774</v>
      </c>
      <c r="M730" s="33">
        <f aca="true" t="shared" si="279" ref="M730:N732">E730-I730</f>
        <v>-3627.0530182044067</v>
      </c>
      <c r="N730" s="6">
        <f t="shared" si="279"/>
        <v>-23820.996845631526</v>
      </c>
    </row>
    <row r="731" spans="3:14" ht="12.75">
      <c r="C731" s="31">
        <v>44613</v>
      </c>
      <c r="D731" s="53"/>
      <c r="E731" s="57">
        <v>2890.017180431055</v>
      </c>
      <c r="F731" s="35">
        <f>E731+F730</f>
        <v>20634.995636268523</v>
      </c>
      <c r="G731" s="36">
        <f>(E731-E730)/E730*100</f>
        <v>15.464183188357039</v>
      </c>
      <c r="H731" s="7">
        <f t="shared" si="277"/>
        <v>28.19154113209109</v>
      </c>
      <c r="I731" s="33">
        <v>5065.986501758795</v>
      </c>
      <c r="J731" s="33">
        <f>+I731+J730</f>
        <v>46631.96180322779</v>
      </c>
      <c r="K731" s="34">
        <f>(I731-I730)/I730*100</f>
        <v>-17.35759508214776</v>
      </c>
      <c r="L731" s="7">
        <f t="shared" si="278"/>
        <v>42.736219533081936</v>
      </c>
      <c r="M731" s="33">
        <f t="shared" si="279"/>
        <v>-2175.9693213277405</v>
      </c>
      <c r="N731" s="6">
        <f t="shared" si="279"/>
        <v>-25996.966166959264</v>
      </c>
    </row>
    <row r="732" spans="3:14" ht="12.75">
      <c r="C732" s="31">
        <v>44641</v>
      </c>
      <c r="D732" s="53"/>
      <c r="E732" s="57">
        <v>3070.992293188006</v>
      </c>
      <c r="F732" s="35">
        <f>E732+F731</f>
        <v>23705.98792945653</v>
      </c>
      <c r="G732" s="36">
        <f>(E732-E731)/E731*100</f>
        <v>6.262077401559189</v>
      </c>
      <c r="H732" s="7">
        <f t="shared" si="277"/>
        <v>26.681748014270326</v>
      </c>
      <c r="I732" s="33">
        <v>6114.049320948675</v>
      </c>
      <c r="J732" s="33">
        <f>+I732+J731</f>
        <v>52746.01112417646</v>
      </c>
      <c r="K732" s="34">
        <f>(I732-I731)/I731*100</f>
        <v>20.688227630018673</v>
      </c>
      <c r="L732" s="7">
        <f t="shared" si="278"/>
        <v>38.579218423025</v>
      </c>
      <c r="M732" s="33">
        <f t="shared" si="279"/>
        <v>-3043.057027760669</v>
      </c>
      <c r="N732" s="6">
        <f t="shared" si="279"/>
        <v>-29040.02319471993</v>
      </c>
    </row>
    <row r="733" spans="3:14" ht="12.75">
      <c r="C733" s="31">
        <v>44672</v>
      </c>
      <c r="D733" s="53"/>
      <c r="E733" s="57">
        <v>3152.007945827808</v>
      </c>
      <c r="F733" s="35">
        <f>E733+F732</f>
        <v>26857.995875284338</v>
      </c>
      <c r="G733" s="36">
        <f>(E733-E732)/E732*100</f>
        <v>2.638093648737205</v>
      </c>
      <c r="H733" s="7">
        <f t="shared" si="277"/>
        <v>27.791862224120706</v>
      </c>
      <c r="I733" s="33">
        <v>5958.979308520333</v>
      </c>
      <c r="J733" s="33">
        <f>+I733+J732</f>
        <v>58704.990432696795</v>
      </c>
      <c r="K733" s="34">
        <f>(I733-I732)/I732*100</f>
        <v>-2.536289851261471</v>
      </c>
      <c r="L733" s="7">
        <f t="shared" si="278"/>
        <v>36.4060039667294</v>
      </c>
      <c r="M733" s="33">
        <f aca="true" t="shared" si="280" ref="M733:N735">E733-I733</f>
        <v>-2806.971362692525</v>
      </c>
      <c r="N733" s="6">
        <f t="shared" si="280"/>
        <v>-31846.994557412458</v>
      </c>
    </row>
    <row r="734" spans="3:14" ht="12.75">
      <c r="C734" s="31">
        <v>44702</v>
      </c>
      <c r="D734" s="53"/>
      <c r="E734" s="57">
        <v>2504.967154112951</v>
      </c>
      <c r="F734" s="35">
        <f>E734+F733</f>
        <v>29362.963029397288</v>
      </c>
      <c r="G734" s="36">
        <f>(E734-E733)/E733*100</f>
        <v>-20.527892151138765</v>
      </c>
      <c r="H734" s="7">
        <f t="shared" si="277"/>
        <v>26.854354496391068</v>
      </c>
      <c r="I734" s="33">
        <v>5633.989875325708</v>
      </c>
      <c r="J734" s="33">
        <f>+I734+J733</f>
        <v>64338.9803080225</v>
      </c>
      <c r="K734" s="34">
        <f>(I734-I733)/I733*100</f>
        <v>-5.453776836075674</v>
      </c>
      <c r="L734" s="7">
        <f t="shared" si="278"/>
        <v>34.120764163794775</v>
      </c>
      <c r="M734" s="33">
        <f t="shared" si="280"/>
        <v>-3129.0227212127575</v>
      </c>
      <c r="N734" s="6">
        <f t="shared" si="280"/>
        <v>-34976.017278625215</v>
      </c>
    </row>
    <row r="735" spans="3:14" ht="12.75">
      <c r="C735" s="31">
        <v>44733</v>
      </c>
      <c r="D735" s="53"/>
      <c r="E735" s="57">
        <v>3129.9794607571393</v>
      </c>
      <c r="F735" s="35">
        <f>E735+F734</f>
        <v>32492.942490154426</v>
      </c>
      <c r="G735" s="36">
        <f>(E735-E734)/E734*100</f>
        <v>24.95091824329789</v>
      </c>
      <c r="H735" s="7">
        <f t="shared" si="277"/>
        <v>26.732616001773238</v>
      </c>
      <c r="I735" s="33">
        <v>7203.978709475245</v>
      </c>
      <c r="J735" s="33">
        <f>+I735+J734</f>
        <v>71542.95901749775</v>
      </c>
      <c r="K735" s="34">
        <f>(I735-I734)/I734*100</f>
        <v>27.866376562467167</v>
      </c>
      <c r="L735" s="7">
        <f t="shared" si="278"/>
        <v>31.820728618652794</v>
      </c>
      <c r="M735" s="33">
        <f t="shared" si="280"/>
        <v>-4073.9992487181053</v>
      </c>
      <c r="N735" s="6">
        <f t="shared" si="280"/>
        <v>-39050.01652734332</v>
      </c>
    </row>
    <row r="736" spans="3:14" ht="12.75">
      <c r="C736" s="31"/>
      <c r="D736" s="53"/>
      <c r="E736" s="57"/>
      <c r="F736" s="35"/>
      <c r="G736" s="36"/>
      <c r="H736" s="7"/>
      <c r="I736" s="33"/>
      <c r="J736" s="33"/>
      <c r="K736" s="34"/>
      <c r="L736" s="7"/>
      <c r="M736" s="33"/>
      <c r="N736" s="6"/>
    </row>
    <row r="737" spans="3:14" ht="12.75">
      <c r="C737" s="31">
        <v>44773</v>
      </c>
      <c r="D737" s="53"/>
      <c r="E737" s="57">
        <v>2214.9840045471224</v>
      </c>
      <c r="F737" s="35">
        <f>E737</f>
        <v>2214.9840045471224</v>
      </c>
      <c r="G737" s="36">
        <f>(E737-E735)/E735*100</f>
        <v>-29.233273498500225</v>
      </c>
      <c r="H737" s="7">
        <f aca="true" t="shared" si="281" ref="H737:H742">(F737/F724*100)-100</f>
        <v>-0.8522431809649618</v>
      </c>
      <c r="I737" s="33">
        <v>5510.026179790718</v>
      </c>
      <c r="J737" s="33">
        <f>I737</f>
        <v>5510.026179790718</v>
      </c>
      <c r="K737" s="34">
        <f>(I737-I735)/I735*100</f>
        <v>-23.51412459696065</v>
      </c>
      <c r="L737" s="7">
        <f aca="true" t="shared" si="282" ref="L737:L742">(J737/J724*100)-100</f>
        <v>4.396315081329632</v>
      </c>
      <c r="M737" s="33">
        <f aca="true" t="shared" si="283" ref="M737:N739">E737-I737</f>
        <v>-3295.0421752435955</v>
      </c>
      <c r="N737" s="6">
        <f t="shared" si="283"/>
        <v>-3295.0421752435955</v>
      </c>
    </row>
    <row r="738" spans="3:14" ht="12.75">
      <c r="C738" s="31">
        <v>44804</v>
      </c>
      <c r="D738" s="53"/>
      <c r="E738" s="57">
        <v>2734.031934773052</v>
      </c>
      <c r="F738" s="35">
        <f aca="true" t="shared" si="284" ref="F738:F743">+E738+F737</f>
        <v>4949.015939320174</v>
      </c>
      <c r="G738" s="36">
        <f aca="true" t="shared" si="285" ref="G738:G743">(E738-E737)/E737*100</f>
        <v>23.433484357466256</v>
      </c>
      <c r="H738" s="7">
        <f t="shared" si="281"/>
        <v>8.222523664319553</v>
      </c>
      <c r="I738" s="33">
        <v>5950.988395814023</v>
      </c>
      <c r="J738" s="33">
        <f aca="true" t="shared" si="286" ref="J738:J743">+I738+J737</f>
        <v>11461.01457560474</v>
      </c>
      <c r="K738" s="34">
        <f aca="true" t="shared" si="287" ref="K738:K743">(I738-I737)/I737*100</f>
        <v>8.002906005068263</v>
      </c>
      <c r="L738" s="7">
        <f t="shared" si="282"/>
        <v>2.8169567811765432</v>
      </c>
      <c r="M738" s="33">
        <f t="shared" si="283"/>
        <v>-3216.9564610409707</v>
      </c>
      <c r="N738" s="6">
        <f t="shared" si="283"/>
        <v>-6511.998636284567</v>
      </c>
    </row>
    <row r="739" spans="3:14" ht="12.75">
      <c r="C739" s="31">
        <v>44834</v>
      </c>
      <c r="D739" s="53"/>
      <c r="E739" s="57">
        <v>2436.955888777954</v>
      </c>
      <c r="F739" s="35">
        <f t="shared" si="284"/>
        <v>7385.971828098128</v>
      </c>
      <c r="G739" s="36">
        <f t="shared" si="285"/>
        <v>-10.86585866890241</v>
      </c>
      <c r="H739" s="7">
        <f t="shared" si="281"/>
        <v>2.5826347137692522</v>
      </c>
      <c r="I739" s="33">
        <v>4893.983886242487</v>
      </c>
      <c r="J739" s="33">
        <f t="shared" si="286"/>
        <v>16354.998461847226</v>
      </c>
      <c r="K739" s="34">
        <f t="shared" si="287"/>
        <v>-17.761831132371928</v>
      </c>
      <c r="L739" s="7">
        <f t="shared" si="282"/>
        <v>-4.345693226529633</v>
      </c>
      <c r="M739" s="33">
        <f t="shared" si="283"/>
        <v>-2457.0279974645327</v>
      </c>
      <c r="N739" s="6">
        <f t="shared" si="283"/>
        <v>-8969.026633749098</v>
      </c>
    </row>
    <row r="740" spans="3:14" ht="12.75">
      <c r="C740" s="31">
        <v>44865</v>
      </c>
      <c r="D740" s="53"/>
      <c r="E740" s="57">
        <v>2280.987613795705</v>
      </c>
      <c r="F740" s="35">
        <f t="shared" si="284"/>
        <v>9666.959441893832</v>
      </c>
      <c r="G740" s="36">
        <f t="shared" si="285"/>
        <v>-6.40012712993593</v>
      </c>
      <c r="H740" s="7">
        <f t="shared" si="281"/>
        <v>0.9599890656965044</v>
      </c>
      <c r="I740" s="33">
        <v>4652.972624086098</v>
      </c>
      <c r="J740" s="33">
        <f t="shared" si="286"/>
        <v>21007.971085933325</v>
      </c>
      <c r="K740" s="34">
        <f t="shared" si="287"/>
        <v>-4.9246435574480945</v>
      </c>
      <c r="L740" s="7">
        <f t="shared" si="282"/>
        <v>-8.157765115612989</v>
      </c>
      <c r="M740" s="33">
        <f aca="true" t="shared" si="288" ref="M740:N742">E740-I740</f>
        <v>-2371.9850102903933</v>
      </c>
      <c r="N740" s="6">
        <f t="shared" si="288"/>
        <v>-11341.011644039492</v>
      </c>
    </row>
    <row r="741" spans="3:14" ht="12.75">
      <c r="C741" s="31">
        <v>44895</v>
      </c>
      <c r="D741" s="53"/>
      <c r="E741" s="57">
        <v>2248.0447635332516</v>
      </c>
      <c r="F741" s="35">
        <f t="shared" si="284"/>
        <v>11915.004205427083</v>
      </c>
      <c r="G741" s="36">
        <f t="shared" si="285"/>
        <v>-1.4442362625386773</v>
      </c>
      <c r="H741" s="7">
        <f t="shared" si="281"/>
        <v>-3.22441425527731</v>
      </c>
      <c r="I741" s="33">
        <v>4334.009150736173</v>
      </c>
      <c r="J741" s="33">
        <f t="shared" si="286"/>
        <v>25341.980236669497</v>
      </c>
      <c r="K741" s="34">
        <f t="shared" si="287"/>
        <v>-6.855047280932015</v>
      </c>
      <c r="L741" s="7">
        <f t="shared" si="282"/>
        <v>-12.991830988708898</v>
      </c>
      <c r="M741" s="33">
        <f t="shared" si="288"/>
        <v>-2085.9643872029214</v>
      </c>
      <c r="N741" s="6">
        <f t="shared" si="288"/>
        <v>-13426.976031242413</v>
      </c>
    </row>
    <row r="742" spans="3:14" ht="12.75">
      <c r="C742" s="31">
        <v>44926</v>
      </c>
      <c r="D742" s="53"/>
      <c r="E742" s="57">
        <v>2307.9509125892864</v>
      </c>
      <c r="F742" s="35">
        <f t="shared" si="284"/>
        <v>14222.955118016369</v>
      </c>
      <c r="G742" s="36">
        <f t="shared" si="285"/>
        <v>2.664811218522193</v>
      </c>
      <c r="H742" s="7">
        <f t="shared" si="281"/>
        <v>-6.685909048160482</v>
      </c>
      <c r="I742" s="33">
        <v>4246.981495857505</v>
      </c>
      <c r="J742" s="33">
        <f t="shared" si="286"/>
        <v>29588.961732527</v>
      </c>
      <c r="K742" s="34">
        <f t="shared" si="287"/>
        <v>-2.0080173311098184</v>
      </c>
      <c r="L742" s="7">
        <f t="shared" si="282"/>
        <v>-16.500198923405122</v>
      </c>
      <c r="M742" s="33">
        <f t="shared" si="288"/>
        <v>-1939.0305832682188</v>
      </c>
      <c r="N742" s="6">
        <f t="shared" si="288"/>
        <v>-15366.006614510632</v>
      </c>
    </row>
    <row r="743" spans="3:14" ht="12.75">
      <c r="C743" s="31">
        <v>44957</v>
      </c>
      <c r="D743" s="53"/>
      <c r="E743" s="57">
        <v>2221.96499910701</v>
      </c>
      <c r="F743" s="35">
        <f t="shared" si="284"/>
        <v>16444.92011712338</v>
      </c>
      <c r="G743" s="36">
        <f t="shared" si="285"/>
        <v>-3.7256387479146564</v>
      </c>
      <c r="H743" s="7">
        <f aca="true" t="shared" si="289" ref="H743:H748">(F743/F730*100)-100</f>
        <v>-7.326344982326049</v>
      </c>
      <c r="I743" s="33">
        <v>3887.9641730293292</v>
      </c>
      <c r="J743" s="33">
        <f t="shared" si="286"/>
        <v>33476.92590555633</v>
      </c>
      <c r="K743" s="34">
        <f t="shared" si="287"/>
        <v>-8.453470380748316</v>
      </c>
      <c r="L743" s="7">
        <f aca="true" t="shared" si="290" ref="L743:L748">(J743/J730*100)-100</f>
        <v>-19.46074725119415</v>
      </c>
      <c r="M743" s="33">
        <f aca="true" t="shared" si="291" ref="M743:N745">E743-I743</f>
        <v>-1665.9991739223192</v>
      </c>
      <c r="N743" s="6">
        <f t="shared" si="291"/>
        <v>-17032.00578843295</v>
      </c>
    </row>
    <row r="744" spans="3:14" ht="12.75">
      <c r="C744" s="31">
        <v>44985</v>
      </c>
      <c r="D744" s="53"/>
      <c r="E744" s="57">
        <v>2198.9968725291724</v>
      </c>
      <c r="F744" s="35">
        <f>+E744+F743</f>
        <v>18643.916989652553</v>
      </c>
      <c r="G744" s="36">
        <f>(E744-E743)/E743*100</f>
        <v>-1.033685345496818</v>
      </c>
      <c r="H744" s="7">
        <f t="shared" si="289"/>
        <v>-9.649038370119186</v>
      </c>
      <c r="I744" s="33">
        <v>3878.0300642705192</v>
      </c>
      <c r="J744" s="33">
        <f>+I744+J743</f>
        <v>37354.95596982685</v>
      </c>
      <c r="K744" s="34">
        <f>(I744-I743)/I743*100</f>
        <v>-0.255509266976341</v>
      </c>
      <c r="L744" s="7">
        <f t="shared" si="290"/>
        <v>-19.89409296685176</v>
      </c>
      <c r="M744" s="33">
        <f t="shared" si="291"/>
        <v>-1679.0331917413469</v>
      </c>
      <c r="N744" s="6">
        <f t="shared" si="291"/>
        <v>-18711.038980174297</v>
      </c>
    </row>
    <row r="745" spans="3:14" ht="12.75">
      <c r="C745" s="31">
        <v>45016</v>
      </c>
      <c r="D745" s="53"/>
      <c r="E745" s="57">
        <v>2419.986096557194</v>
      </c>
      <c r="F745" s="35">
        <f>+E745+F744</f>
        <v>21063.903086209746</v>
      </c>
      <c r="G745" s="36">
        <f>(E745-E744)/E744*100</f>
        <v>10.049546990662659</v>
      </c>
      <c r="H745" s="7">
        <f t="shared" si="289"/>
        <v>-11.145221414559941</v>
      </c>
      <c r="I745" s="33">
        <v>3932.9718001406604</v>
      </c>
      <c r="J745" s="33">
        <f>+I745+J744</f>
        <v>41287.92776996751</v>
      </c>
      <c r="K745" s="34">
        <f>(I745-I744)/I744*100</f>
        <v>1.4167434228098505</v>
      </c>
      <c r="L745" s="7">
        <f t="shared" si="290"/>
        <v>-21.723127701986684</v>
      </c>
      <c r="M745" s="33">
        <f t="shared" si="291"/>
        <v>-1512.9857035834666</v>
      </c>
      <c r="N745" s="6">
        <f t="shared" si="291"/>
        <v>-20224.02468375776</v>
      </c>
    </row>
    <row r="746" spans="3:14" ht="12.75">
      <c r="C746" s="31">
        <v>45046</v>
      </c>
      <c r="D746" s="53"/>
      <c r="E746" s="57">
        <v>2135.0411450254414</v>
      </c>
      <c r="F746" s="35">
        <f>+E746+F745</f>
        <v>23198.94423123519</v>
      </c>
      <c r="G746" s="36">
        <f>(E746-E745)/E745*100</f>
        <v>-11.774652422058574</v>
      </c>
      <c r="H746" s="7">
        <f t="shared" si="289"/>
        <v>-13.623695755409415</v>
      </c>
      <c r="I746" s="33">
        <v>3635.0496874899086</v>
      </c>
      <c r="J746" s="33">
        <f>+I746+J745</f>
        <v>44922.97745745742</v>
      </c>
      <c r="K746" s="34">
        <f>(I746-I745)/I745*100</f>
        <v>-7.574987256203994</v>
      </c>
      <c r="L746" s="7">
        <f t="shared" si="290"/>
        <v>-23.47673149021287</v>
      </c>
      <c r="M746" s="33">
        <f aca="true" t="shared" si="292" ref="M746:N748">E746-I746</f>
        <v>-1500.0085424644672</v>
      </c>
      <c r="N746" s="6">
        <f t="shared" si="292"/>
        <v>-21724.03322622223</v>
      </c>
    </row>
    <row r="747" spans="3:14" ht="12.75">
      <c r="C747" s="31">
        <v>45077</v>
      </c>
      <c r="D747" s="53"/>
      <c r="E747" s="57">
        <v>2568.0225635156094</v>
      </c>
      <c r="F747" s="35">
        <f>+E747+F746</f>
        <v>25766.9667947508</v>
      </c>
      <c r="G747" s="36">
        <f>(E747-E746)/E746*100</f>
        <v>20.27976929151913</v>
      </c>
      <c r="H747" s="7">
        <f t="shared" si="289"/>
        <v>-12.246707633171383</v>
      </c>
      <c r="I747" s="33">
        <v>3747.02991389104</v>
      </c>
      <c r="J747" s="33">
        <f>+I747+J746</f>
        <v>48670.00737134846</v>
      </c>
      <c r="K747" s="34">
        <f>(I747-I746)/I746*100</f>
        <v>3.080569346452497</v>
      </c>
      <c r="L747" s="7">
        <f t="shared" si="290"/>
        <v>-24.35377878489669</v>
      </c>
      <c r="M747" s="33">
        <f t="shared" si="292"/>
        <v>-1179.0073503754306</v>
      </c>
      <c r="N747" s="6">
        <f t="shared" si="292"/>
        <v>-22903.04057659766</v>
      </c>
    </row>
    <row r="748" spans="3:14" ht="12.75">
      <c r="C748" s="31">
        <v>45107</v>
      </c>
      <c r="D748" s="53"/>
      <c r="E748" s="57">
        <v>2111.99517552873</v>
      </c>
      <c r="F748" s="35">
        <f>+E748+F747</f>
        <v>27878.961970279528</v>
      </c>
      <c r="G748" s="36">
        <f>(E748-E747)/E747*100</f>
        <v>-17.757919827720674</v>
      </c>
      <c r="H748" s="7">
        <f t="shared" si="289"/>
        <v>-14.199946715422783</v>
      </c>
      <c r="I748" s="33">
        <v>3163.9881404835323</v>
      </c>
      <c r="J748" s="33">
        <f>+I748+J747</f>
        <v>51833.99551183199</v>
      </c>
      <c r="K748" s="34">
        <f>(I748-I747)/I747*100</f>
        <v>-15.560104584328172</v>
      </c>
      <c r="L748" s="7">
        <f t="shared" si="290"/>
        <v>-27.548432125718207</v>
      </c>
      <c r="M748" s="33">
        <f t="shared" si="292"/>
        <v>-1051.9929649548021</v>
      </c>
      <c r="N748" s="6">
        <f t="shared" si="292"/>
        <v>-23955.033541552464</v>
      </c>
    </row>
    <row r="749" spans="3:14" ht="12.75">
      <c r="C749" s="31"/>
      <c r="D749" s="53"/>
      <c r="E749" s="57"/>
      <c r="F749" s="35"/>
      <c r="G749" s="36"/>
      <c r="H749" s="7"/>
      <c r="I749" s="33"/>
      <c r="J749" s="33"/>
      <c r="K749" s="34"/>
      <c r="L749" s="7"/>
      <c r="M749" s="33"/>
      <c r="N749" s="6"/>
    </row>
    <row r="750" spans="2:18" ht="12.75">
      <c r="B750" s="68"/>
      <c r="C750" s="31">
        <v>45138</v>
      </c>
      <c r="D750" s="71"/>
      <c r="E750" s="57">
        <v>2118.0125903068765</v>
      </c>
      <c r="F750" s="35">
        <f>E750</f>
        <v>2118.0125903068765</v>
      </c>
      <c r="G750" s="36">
        <f>(E750-E748)/E748*100</f>
        <v>0.284916123288012</v>
      </c>
      <c r="H750" s="7">
        <f aca="true" t="shared" si="293" ref="H750:H755">(F750/F737*100)-100</f>
        <v>-4.377973567356435</v>
      </c>
      <c r="I750" s="33">
        <v>4142.038490513263</v>
      </c>
      <c r="J750" s="33">
        <f>I750</f>
        <v>4142.038490513263</v>
      </c>
      <c r="K750" s="34">
        <f>(I750-I748)/I748*100</f>
        <v>30.91194740952037</v>
      </c>
      <c r="L750" s="7">
        <f aca="true" t="shared" si="294" ref="L750:L755">(J750/J737*100)-100</f>
        <v>-24.827244819541193</v>
      </c>
      <c r="M750" s="33">
        <f aca="true" t="shared" si="295" ref="M750:N752">E750-I750</f>
        <v>-2024.0259002063867</v>
      </c>
      <c r="N750" s="6">
        <f t="shared" si="295"/>
        <v>-2024.0259002063867</v>
      </c>
      <c r="P750" s="68"/>
      <c r="Q750" s="70"/>
      <c r="R750" s="69"/>
    </row>
    <row r="751" spans="2:18" ht="12.75">
      <c r="B751" s="68"/>
      <c r="C751" s="31">
        <v>45169</v>
      </c>
      <c r="D751" s="71"/>
      <c r="E751" s="57">
        <v>2418.003339042324</v>
      </c>
      <c r="F751" s="35">
        <f aca="true" t="shared" si="296" ref="F751:F756">+E751+F750</f>
        <v>4536.015929349201</v>
      </c>
      <c r="G751" s="36">
        <f aca="true" t="shared" si="297" ref="G751:G756">(E751-E750)/E750*100</f>
        <v>14.163784960880815</v>
      </c>
      <c r="H751" s="7">
        <f t="shared" si="293"/>
        <v>-8.34509355061212</v>
      </c>
      <c r="I751" s="33">
        <v>4234.013987233616</v>
      </c>
      <c r="J751" s="33">
        <f aca="true" t="shared" si="298" ref="J751:J756">+I751+J750</f>
        <v>8376.052477746878</v>
      </c>
      <c r="K751" s="34">
        <f aca="true" t="shared" si="299" ref="K751:K756">(I751-I750)/I750*100</f>
        <v>2.220536987548741</v>
      </c>
      <c r="L751" s="7">
        <f t="shared" si="294"/>
        <v>-26.917007019817746</v>
      </c>
      <c r="M751" s="33">
        <f t="shared" si="295"/>
        <v>-1816.0106481912917</v>
      </c>
      <c r="N751" s="6">
        <f t="shared" si="295"/>
        <v>-3840.0365483976775</v>
      </c>
      <c r="P751" s="68"/>
      <c r="Q751" s="70"/>
      <c r="R751" s="69"/>
    </row>
    <row r="752" spans="2:18" ht="12.75">
      <c r="B752" s="68"/>
      <c r="C752" s="31">
        <v>45199</v>
      </c>
      <c r="D752" s="71"/>
      <c r="E752" s="57">
        <v>2465.9771129350997</v>
      </c>
      <c r="F752" s="35">
        <f t="shared" si="296"/>
        <v>7001.993042284301</v>
      </c>
      <c r="G752" s="36">
        <f t="shared" si="297"/>
        <v>1.9840243029513827</v>
      </c>
      <c r="H752" s="7">
        <f t="shared" si="293"/>
        <v>-5.198757790451808</v>
      </c>
      <c r="I752" s="33">
        <v>3953.0292790087037</v>
      </c>
      <c r="J752" s="33">
        <f t="shared" si="298"/>
        <v>12329.081756755582</v>
      </c>
      <c r="K752" s="34">
        <f t="shared" si="299"/>
        <v>-6.636367028359761</v>
      </c>
      <c r="L752" s="7">
        <f t="shared" si="294"/>
        <v>-24.61581830461961</v>
      </c>
      <c r="M752" s="33">
        <f t="shared" si="295"/>
        <v>-1487.052166073604</v>
      </c>
      <c r="N752" s="6">
        <f t="shared" si="295"/>
        <v>-5327.0887144712815</v>
      </c>
      <c r="P752" s="68"/>
      <c r="Q752" s="70"/>
      <c r="R752" s="69"/>
    </row>
    <row r="753" spans="2:18" ht="12.75">
      <c r="B753" s="68"/>
      <c r="C753" s="31">
        <v>45230</v>
      </c>
      <c r="E753" s="57">
        <v>2763.968087149426</v>
      </c>
      <c r="F753" s="35">
        <f t="shared" si="296"/>
        <v>9765.961129433726</v>
      </c>
      <c r="G753" s="36">
        <f t="shared" si="297"/>
        <v>12.0840932647443</v>
      </c>
      <c r="H753" s="7">
        <f t="shared" si="293"/>
        <v>1.0241243705942225</v>
      </c>
      <c r="I753" s="33">
        <v>4378.027824415509</v>
      </c>
      <c r="J753" s="33">
        <f t="shared" si="298"/>
        <v>16707.10958117109</v>
      </c>
      <c r="K753" s="34">
        <f t="shared" si="299"/>
        <v>10.751211676159945</v>
      </c>
      <c r="L753" s="7">
        <f t="shared" si="294"/>
        <v>-20.472522011618892</v>
      </c>
      <c r="M753" s="33">
        <f aca="true" t="shared" si="300" ref="M753:N755">E753-I753</f>
        <v>-1614.0597372660827</v>
      </c>
      <c r="N753" s="6">
        <f t="shared" si="300"/>
        <v>-6941.148451737365</v>
      </c>
      <c r="P753" s="68"/>
      <c r="Q753" s="70"/>
      <c r="R753" s="69"/>
    </row>
    <row r="754" spans="2:20" ht="12.75">
      <c r="B754" s="68"/>
      <c r="C754" s="31">
        <v>45260</v>
      </c>
      <c r="E754" s="57">
        <v>2723.9733252090746</v>
      </c>
      <c r="F754" s="35">
        <f t="shared" si="296"/>
        <v>12489.9344546428</v>
      </c>
      <c r="G754" s="36">
        <f t="shared" si="297"/>
        <v>-1.4470051997452498</v>
      </c>
      <c r="H754" s="7">
        <f t="shared" si="293"/>
        <v>4.825262662969479</v>
      </c>
      <c r="I754" s="33">
        <v>4441.995123307394</v>
      </c>
      <c r="J754" s="33">
        <f t="shared" si="298"/>
        <v>21149.104704478486</v>
      </c>
      <c r="K754" s="34">
        <f t="shared" si="299"/>
        <v>1.4610985004515256</v>
      </c>
      <c r="L754" s="7">
        <f t="shared" si="294"/>
        <v>-16.545177184393737</v>
      </c>
      <c r="M754" s="33">
        <f t="shared" si="300"/>
        <v>-1718.0217980983198</v>
      </c>
      <c r="N754" s="6">
        <f t="shared" si="300"/>
        <v>-8659.170249835686</v>
      </c>
      <c r="O754" s="60"/>
      <c r="P754" s="70"/>
      <c r="Q754" s="70"/>
      <c r="R754" s="80"/>
      <c r="T754" s="81"/>
    </row>
    <row r="755" spans="2:20" ht="12.75">
      <c r="B755" s="68"/>
      <c r="C755" s="31">
        <v>45291</v>
      </c>
      <c r="E755" s="57">
        <v>2794.983177994205</v>
      </c>
      <c r="F755" s="35">
        <f t="shared" si="296"/>
        <v>15284.917632637005</v>
      </c>
      <c r="G755" s="36">
        <f t="shared" si="297"/>
        <v>2.6068483170509857</v>
      </c>
      <c r="H755" s="7">
        <f t="shared" si="293"/>
        <v>7.466539167204701</v>
      </c>
      <c r="I755" s="33">
        <v>4100.990123030169</v>
      </c>
      <c r="J755" s="33">
        <f t="shared" si="298"/>
        <v>25250.094827508656</v>
      </c>
      <c r="K755" s="34">
        <f t="shared" si="299"/>
        <v>-7.676843193454961</v>
      </c>
      <c r="L755" s="7">
        <f t="shared" si="294"/>
        <v>-14.66380248229072</v>
      </c>
      <c r="M755" s="33">
        <f t="shared" si="300"/>
        <v>-1306.0069450359642</v>
      </c>
      <c r="N755" s="6">
        <f t="shared" si="300"/>
        <v>-9965.17719487165</v>
      </c>
      <c r="O755" s="60"/>
      <c r="P755" s="70"/>
      <c r="Q755" s="70"/>
      <c r="R755" s="69"/>
      <c r="T755" s="81"/>
    </row>
    <row r="756" spans="2:20" ht="12.75">
      <c r="B756" s="68"/>
      <c r="C756" s="31">
        <v>45322</v>
      </c>
      <c r="D756" s="1" t="s">
        <v>307</v>
      </c>
      <c r="E756" s="57">
        <v>2696.9718430253247</v>
      </c>
      <c r="F756" s="35">
        <f t="shared" si="296"/>
        <v>17981.88947566233</v>
      </c>
      <c r="G756" s="36">
        <f t="shared" si="297"/>
        <v>-3.5066878305585143</v>
      </c>
      <c r="H756" s="7">
        <f>(F756/F743*100)-100</f>
        <v>9.34616494085958</v>
      </c>
      <c r="I756" s="33">
        <v>4554.049719004422</v>
      </c>
      <c r="J756" s="33">
        <f t="shared" si="298"/>
        <v>29804.14454651308</v>
      </c>
      <c r="K756" s="34">
        <f t="shared" si="299"/>
        <v>11.047566133602201</v>
      </c>
      <c r="L756" s="7">
        <f>(J756/J743*100)-100</f>
        <v>-10.971083095875485</v>
      </c>
      <c r="M756" s="33">
        <f>E756-I756</f>
        <v>-1857.077875979097</v>
      </c>
      <c r="N756" s="6">
        <f>F756-J756</f>
        <v>-11822.255070850748</v>
      </c>
      <c r="O756" s="60"/>
      <c r="P756" s="80"/>
      <c r="Q756" s="70"/>
      <c r="R756" s="69"/>
      <c r="T756" s="81"/>
    </row>
    <row r="757" spans="2:20" ht="12.75">
      <c r="B757" s="68"/>
      <c r="C757" s="59">
        <v>45351</v>
      </c>
      <c r="D757" s="72" t="s">
        <v>306</v>
      </c>
      <c r="E757" s="73">
        <v>2556.0134128584114</v>
      </c>
      <c r="F757" s="74">
        <f>+E757+F756</f>
        <v>20537.90288852074</v>
      </c>
      <c r="G757" s="75">
        <f>(E757-E756)/E756*100</f>
        <v>-5.226544375368539</v>
      </c>
      <c r="H757" s="76">
        <f>(F757/F744*100)-100</f>
        <v>10.158733810708114</v>
      </c>
      <c r="I757" s="77">
        <v>4275.017354846743</v>
      </c>
      <c r="J757" s="77">
        <f>+I757+J756</f>
        <v>34079.161901359825</v>
      </c>
      <c r="K757" s="78">
        <f>(I757-I756)/I756*100</f>
        <v>-6.127125994985385</v>
      </c>
      <c r="L757" s="76">
        <f>(J757/J744*100)-100</f>
        <v>-8.769369373940691</v>
      </c>
      <c r="M757" s="77">
        <f>E757-I757</f>
        <v>-1719.0039419883315</v>
      </c>
      <c r="N757" s="79">
        <f>F757-J757</f>
        <v>-13541.259012839084</v>
      </c>
      <c r="O757" s="60"/>
      <c r="P757" s="80"/>
      <c r="Q757" s="70"/>
      <c r="R757" s="69"/>
      <c r="T757" s="81"/>
    </row>
    <row r="758" spans="2:18" ht="12.75">
      <c r="B758" s="68"/>
      <c r="C758" s="53"/>
      <c r="D758" s="9"/>
      <c r="E758" s="57"/>
      <c r="F758" s="35"/>
      <c r="G758" s="36"/>
      <c r="H758" s="7"/>
      <c r="I758" s="33"/>
      <c r="J758" s="33"/>
      <c r="K758" s="34"/>
      <c r="L758" s="7"/>
      <c r="M758" s="33"/>
      <c r="N758" s="3"/>
      <c r="O758" s="60"/>
      <c r="P758" s="68"/>
      <c r="Q758" s="70"/>
      <c r="R758" s="69"/>
    </row>
    <row r="759" spans="3:17" ht="12.75">
      <c r="C759" s="61" t="s">
        <v>313</v>
      </c>
      <c r="D759" s="62"/>
      <c r="E759" s="63"/>
      <c r="F759" s="63"/>
      <c r="G759" s="63"/>
      <c r="H759" s="63"/>
      <c r="I759" s="63"/>
      <c r="J759" s="63"/>
      <c r="K759" s="63"/>
      <c r="L759" s="63"/>
      <c r="M759" s="63"/>
      <c r="N759" s="63"/>
      <c r="Q759" s="69"/>
    </row>
    <row r="760" spans="3:14" ht="12.75">
      <c r="C760" s="92" t="s">
        <v>311</v>
      </c>
      <c r="D760" s="92"/>
      <c r="E760" s="92"/>
      <c r="F760" s="92"/>
      <c r="G760" s="92"/>
      <c r="H760" s="92"/>
      <c r="I760" s="92"/>
      <c r="J760" s="92"/>
      <c r="K760" s="92"/>
      <c r="L760" s="92"/>
      <c r="M760" s="92"/>
      <c r="N760" s="92"/>
    </row>
    <row r="761" spans="3:14" ht="12.75">
      <c r="C761" s="84" t="s">
        <v>310</v>
      </c>
      <c r="D761" s="84"/>
      <c r="E761" s="84"/>
      <c r="F761" s="84"/>
      <c r="G761" s="84"/>
      <c r="H761" s="84"/>
      <c r="I761" s="84"/>
      <c r="J761" s="84"/>
      <c r="K761" s="84"/>
      <c r="L761" s="84"/>
      <c r="M761" s="84"/>
      <c r="N761" s="84"/>
    </row>
    <row r="762" spans="3:14" ht="12.75">
      <c r="C762" s="64" t="s">
        <v>312</v>
      </c>
      <c r="D762" s="65"/>
      <c r="E762" s="66"/>
      <c r="F762" s="66"/>
      <c r="G762" s="67"/>
      <c r="H762" s="67"/>
      <c r="I762" s="66"/>
      <c r="J762" s="66"/>
      <c r="K762" s="67"/>
      <c r="L762" s="67"/>
      <c r="M762" s="66"/>
      <c r="N762" s="66"/>
    </row>
    <row r="763" spans="3:14" ht="12.75">
      <c r="C763" s="56"/>
      <c r="D763" s="20"/>
      <c r="E763" s="21"/>
      <c r="F763" s="21"/>
      <c r="G763" s="22"/>
      <c r="H763" s="22"/>
      <c r="I763" s="21"/>
      <c r="J763" s="21"/>
      <c r="K763" s="22"/>
      <c r="L763" s="22"/>
      <c r="M763" s="21"/>
      <c r="N763" s="21"/>
    </row>
    <row r="764" spans="3:14" ht="12.75">
      <c r="C764" s="38" t="s">
        <v>304</v>
      </c>
      <c r="D764" s="38"/>
      <c r="E764" s="23"/>
      <c r="F764" s="23"/>
      <c r="G764" s="23"/>
      <c r="H764" s="23"/>
      <c r="I764" s="23"/>
      <c r="J764" s="21"/>
      <c r="K764" s="7"/>
      <c r="L764" s="7"/>
      <c r="M764" s="24"/>
      <c r="N764" s="24"/>
    </row>
    <row r="765" spans="3:14" ht="12.75">
      <c r="C765" s="38" t="s">
        <v>317</v>
      </c>
      <c r="D765" s="38"/>
      <c r="E765" s="25"/>
      <c r="F765" s="21"/>
      <c r="G765" s="22"/>
      <c r="H765" s="22"/>
      <c r="I765" s="21"/>
      <c r="J765" s="21"/>
      <c r="K765" s="7"/>
      <c r="L765" s="7"/>
      <c r="M765" s="3"/>
      <c r="N765" s="3"/>
    </row>
    <row r="766" spans="3:10" ht="12.75">
      <c r="C766" s="38" t="s">
        <v>316</v>
      </c>
      <c r="D766" s="38"/>
      <c r="E766" s="23"/>
      <c r="F766" s="23"/>
      <c r="G766" s="23"/>
      <c r="H766" s="23"/>
      <c r="I766" s="23"/>
      <c r="J766" s="23"/>
    </row>
    <row r="767" spans="3:10" ht="12.75">
      <c r="C767" s="38" t="s">
        <v>315</v>
      </c>
      <c r="D767" s="38"/>
      <c r="E767" s="23"/>
      <c r="G767" s="26"/>
      <c r="H767" s="26"/>
      <c r="I767" s="27"/>
      <c r="J767" s="28"/>
    </row>
    <row r="768" spans="3:5" ht="12.75">
      <c r="C768" s="38"/>
      <c r="D768" s="38"/>
      <c r="E768" s="40"/>
    </row>
    <row r="769" spans="3:5" ht="12.75">
      <c r="C769" s="39"/>
      <c r="D769" s="39"/>
      <c r="E769" s="29"/>
    </row>
    <row r="770" spans="3:4" ht="12.75">
      <c r="C770" s="30"/>
      <c r="D770" s="30"/>
    </row>
  </sheetData>
  <sheetProtection/>
  <mergeCells count="12">
    <mergeCell ref="C2:M2"/>
    <mergeCell ref="E8:F8"/>
    <mergeCell ref="I8:J8"/>
    <mergeCell ref="G8:H9"/>
    <mergeCell ref="M7:N7"/>
    <mergeCell ref="C4:N4"/>
    <mergeCell ref="C5:N5"/>
    <mergeCell ref="C761:N761"/>
    <mergeCell ref="K8:L9"/>
    <mergeCell ref="M8:N9"/>
    <mergeCell ref="C8:C10"/>
    <mergeCell ref="C760:N760"/>
  </mergeCells>
  <printOptions/>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Mian Muhammad Irfan</dc:creator>
  <cp:keywords/>
  <dc:description/>
  <cp:lastModifiedBy>Muhammad Kashif Irshad - CSD</cp:lastModifiedBy>
  <cp:lastPrinted>2016-12-20T11:02:24Z</cp:lastPrinted>
  <dcterms:created xsi:type="dcterms:W3CDTF">2006-02-10T09:42:32Z</dcterms:created>
  <dcterms:modified xsi:type="dcterms:W3CDTF">2024-03-15T06:01:55Z</dcterms:modified>
  <cp:category/>
  <cp:version/>
  <cp:contentType/>
  <cp:contentStatus/>
</cp:coreProperties>
</file>