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hifs\SBP\Finance\FAD - Main Accounts\Monthly Reporting\IMF Reserve Template\IMF\2026\04-Oct 25\"/>
    </mc:Choice>
  </mc:AlternateContent>
  <bookViews>
    <workbookView xWindow="0" yWindow="0" windowWidth="19200" windowHeight="6640"/>
  </bookViews>
  <sheets>
    <sheet name="International Reserves" sheetId="1" r:id="rId1"/>
  </sheets>
  <externalReferences>
    <externalReference r:id="rId2"/>
    <externalReference r:id="rId3"/>
  </externalReferences>
  <definedNames>
    <definedName name="ccode">[2]Sheet2!$A$1:$D$393</definedName>
    <definedName name="historyrange">"#REF!R2C2:R377C7"</definedName>
    <definedName name="htmlRange">#REF!</definedName>
    <definedName name="OLE_LINK1" localSheetId="0">'International Reserves'!$B$15:$B$15</definedName>
    <definedName name="_xlnm.Print_Area" localSheetId="0">'International Reserves'!$A$14:$G$164</definedName>
    <definedName name="TABLE" localSheetId="0">'International Reserves'!$B$23:$C$47</definedName>
    <definedName name="TABLE_2" localSheetId="0">'International Reserves'!$B$54:$G$70</definedName>
    <definedName name="TABLE_3" localSheetId="0">'International Reserves'!$B$75:$F$122</definedName>
    <definedName name="TABLE_4" localSheetId="0">'International Reserves'!$B$128:$C$164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63" i="1" l="1"/>
  <c r="F163" i="1" s="1"/>
  <c r="J162" i="1"/>
  <c r="F162" i="1"/>
  <c r="I162" i="1" s="1"/>
  <c r="F146" i="1"/>
  <c r="I146" i="1" s="1"/>
  <c r="I145" i="1"/>
  <c r="I144" i="1"/>
  <c r="F144" i="1"/>
  <c r="F143" i="1" s="1"/>
  <c r="I143" i="1" s="1"/>
  <c r="K87" i="1"/>
  <c r="K86" i="1"/>
  <c r="K85" i="1"/>
  <c r="K84" i="1"/>
  <c r="K83" i="1"/>
  <c r="K82" i="1"/>
  <c r="J81" i="1" s="1"/>
  <c r="D81" i="1" s="1"/>
  <c r="C81" i="1" s="1"/>
  <c r="I81" i="1" s="1"/>
  <c r="K81" i="1"/>
  <c r="F80" i="1"/>
  <c r="C80" i="1" s="1"/>
  <c r="I80" i="1" s="1"/>
  <c r="G63" i="1"/>
  <c r="F63" i="1"/>
  <c r="E63" i="1"/>
  <c r="D63" i="1"/>
  <c r="I63" i="1" s="1"/>
  <c r="G62" i="1"/>
  <c r="G61" i="1" s="1"/>
  <c r="F62" i="1"/>
  <c r="D62" i="1" s="1"/>
  <c r="E62" i="1"/>
  <c r="F61" i="1"/>
  <c r="E61" i="1"/>
  <c r="G58" i="1"/>
  <c r="F58" i="1"/>
  <c r="E58" i="1"/>
  <c r="D58" i="1"/>
  <c r="I58" i="1" s="1"/>
  <c r="G57" i="1"/>
  <c r="G56" i="1" s="1"/>
  <c r="F57" i="1"/>
  <c r="F56" i="1" s="1"/>
  <c r="E57" i="1"/>
  <c r="D57" i="1" s="1"/>
  <c r="E56" i="1"/>
  <c r="K47" i="1"/>
  <c r="J47" i="1"/>
  <c r="G47" i="1" s="1"/>
  <c r="I46" i="1"/>
  <c r="I45" i="1"/>
  <c r="I44" i="1"/>
  <c r="I43" i="1"/>
  <c r="I42" i="1"/>
  <c r="J40" i="1"/>
  <c r="K40" i="1" s="1"/>
  <c r="G40" i="1"/>
  <c r="G37" i="1" s="1"/>
  <c r="I37" i="1" s="1"/>
  <c r="I39" i="1"/>
  <c r="I38" i="1"/>
  <c r="K37" i="1"/>
  <c r="K36" i="1"/>
  <c r="G36" i="1"/>
  <c r="I36" i="1" s="1"/>
  <c r="J35" i="1"/>
  <c r="G35" i="1" s="1"/>
  <c r="I35" i="1" s="1"/>
  <c r="J34" i="1"/>
  <c r="K34" i="1" s="1"/>
  <c r="G34" i="1"/>
  <c r="I34" i="1" s="1"/>
  <c r="J33" i="1"/>
  <c r="K33" i="1" s="1"/>
  <c r="I32" i="1"/>
  <c r="J31" i="1"/>
  <c r="K31" i="1" s="1"/>
  <c r="G31" i="1"/>
  <c r="I31" i="1" s="1"/>
  <c r="K30" i="1"/>
  <c r="J30" i="1"/>
  <c r="G30" i="1" s="1"/>
  <c r="I30" i="1" s="1"/>
  <c r="I29" i="1"/>
  <c r="J28" i="1"/>
  <c r="K28" i="1" s="1"/>
  <c r="G28" i="1"/>
  <c r="I26" i="1"/>
  <c r="J25" i="1"/>
  <c r="K25" i="1" s="1"/>
  <c r="G25" i="1"/>
  <c r="I25" i="1" s="1"/>
  <c r="G22" i="1"/>
  <c r="I57" i="1" l="1"/>
  <c r="D56" i="1"/>
  <c r="I56" i="1" s="1"/>
  <c r="I62" i="1"/>
  <c r="D61" i="1"/>
  <c r="I61" i="1" s="1"/>
  <c r="G27" i="1"/>
  <c r="I47" i="1"/>
  <c r="G41" i="1"/>
  <c r="I41" i="1" s="1"/>
  <c r="I163" i="1"/>
  <c r="J164" i="1"/>
  <c r="I40" i="1"/>
  <c r="L23" i="1"/>
  <c r="L22" i="1" s="1"/>
  <c r="I28" i="1"/>
  <c r="K35" i="1"/>
  <c r="G33" i="1"/>
  <c r="I33" i="1" s="1"/>
  <c r="I27" i="1" l="1"/>
  <c r="G24" i="1"/>
  <c r="I24" i="1" l="1"/>
  <c r="G23" i="1"/>
  <c r="O23" i="1" l="1"/>
  <c r="O24" i="1" s="1"/>
  <c r="I23" i="1"/>
  <c r="H164" i="1"/>
</calcChain>
</file>

<file path=xl/comments1.xml><?xml version="1.0" encoding="utf-8"?>
<comments xmlns="http://schemas.openxmlformats.org/spreadsheetml/2006/main">
  <authors>
    <author>OmEr ahsun</author>
  </authors>
  <commentList>
    <comment ref="G23" authorId="0" shapeId="0">
      <text>
        <r>
          <rPr>
            <b/>
            <sz val="9"/>
            <color indexed="81"/>
            <rFont val="Tahoma"/>
            <family val="2"/>
          </rPr>
          <t>OmEr ahsun:</t>
        </r>
        <r>
          <rPr>
            <sz val="9"/>
            <color indexed="81"/>
            <rFont val="Tahoma"/>
            <family val="2"/>
          </rPr>
          <t xml:space="preserve">
Tally with sum of last two figs</t>
        </r>
      </text>
    </comment>
    <comment ref="H23" authorId="0" shapeId="0">
      <text>
        <r>
          <rPr>
            <b/>
            <sz val="9"/>
            <color indexed="81"/>
            <rFont val="Tahoma"/>
            <family val="2"/>
          </rPr>
          <t>OmEr ahsun:</t>
        </r>
        <r>
          <rPr>
            <sz val="9"/>
            <color indexed="81"/>
            <rFont val="Tahoma"/>
            <family val="2"/>
          </rPr>
          <t xml:space="preserve">
Tally with sum of last two figs</t>
        </r>
      </text>
    </comment>
    <comment ref="J25" authorId="0" shapeId="0">
      <text>
        <r>
          <rPr>
            <b/>
            <sz val="9"/>
            <color indexed="81"/>
            <rFont val="Tahoma"/>
            <family val="2"/>
          </rPr>
          <t>OmEr ahsun:</t>
        </r>
        <r>
          <rPr>
            <sz val="9"/>
            <color indexed="81"/>
            <rFont val="Tahoma"/>
            <family val="2"/>
          </rPr>
          <t xml:space="preserve">
cell L9
</t>
        </r>
      </text>
    </comment>
    <comment ref="J28" authorId="0" shapeId="0">
      <text>
        <r>
          <rPr>
            <b/>
            <sz val="9"/>
            <color indexed="81"/>
            <rFont val="Tahoma"/>
            <family val="2"/>
          </rPr>
          <t>OmEr ahsun:</t>
        </r>
        <r>
          <rPr>
            <sz val="9"/>
            <color indexed="81"/>
            <rFont val="Tahoma"/>
            <family val="2"/>
          </rPr>
          <t xml:space="preserve">
L58
</t>
        </r>
      </text>
    </comment>
    <comment ref="J30" authorId="0" shapeId="0">
      <text>
        <r>
          <rPr>
            <b/>
            <sz val="9"/>
            <color indexed="81"/>
            <rFont val="Tahoma"/>
            <family val="2"/>
          </rPr>
          <t>OmEr ahsun:</t>
        </r>
        <r>
          <rPr>
            <sz val="9"/>
            <color indexed="81"/>
            <rFont val="Tahoma"/>
            <family val="2"/>
          </rPr>
          <t xml:space="preserve">
L96</t>
        </r>
      </text>
    </comment>
    <comment ref="J31" authorId="0" shapeId="0">
      <text>
        <r>
          <rPr>
            <b/>
            <sz val="9"/>
            <color indexed="81"/>
            <rFont val="Tahoma"/>
            <family val="2"/>
          </rPr>
          <t>OmEr ahsun:</t>
        </r>
        <r>
          <rPr>
            <sz val="9"/>
            <color indexed="81"/>
            <rFont val="Tahoma"/>
            <family val="2"/>
          </rPr>
          <t xml:space="preserve">
L124
</t>
        </r>
      </text>
    </comment>
    <comment ref="J33" authorId="0" shapeId="0">
      <text>
        <r>
          <rPr>
            <b/>
            <sz val="9"/>
            <color indexed="81"/>
            <rFont val="Tahoma"/>
            <family val="2"/>
          </rPr>
          <t>OmEr ahsun:</t>
        </r>
        <r>
          <rPr>
            <sz val="9"/>
            <color indexed="81"/>
            <rFont val="Tahoma"/>
            <family val="2"/>
          </rPr>
          <t xml:space="preserve">
L241</t>
        </r>
      </text>
    </comment>
    <comment ref="J34" authorId="0" shapeId="0">
      <text>
        <r>
          <rPr>
            <b/>
            <sz val="9"/>
            <color indexed="81"/>
            <rFont val="Tahoma"/>
            <family val="2"/>
          </rPr>
          <t>OmEr ahsun:</t>
        </r>
        <r>
          <rPr>
            <sz val="9"/>
            <color indexed="81"/>
            <rFont val="Tahoma"/>
            <family val="2"/>
          </rPr>
          <t xml:space="preserve">
L243</t>
        </r>
      </text>
    </comment>
    <comment ref="J35" authorId="0" shapeId="0">
      <text>
        <r>
          <rPr>
            <b/>
            <sz val="9"/>
            <color indexed="81"/>
            <rFont val="Tahoma"/>
            <family val="2"/>
          </rPr>
          <t>OmEr ahsun:</t>
        </r>
        <r>
          <rPr>
            <sz val="9"/>
            <color indexed="81"/>
            <rFont val="Tahoma"/>
            <family val="2"/>
          </rPr>
          <t xml:space="preserve">
L245</t>
        </r>
      </text>
    </comment>
    <comment ref="J40" authorId="0" shapeId="0">
      <text>
        <r>
          <rPr>
            <b/>
            <sz val="9"/>
            <color indexed="81"/>
            <rFont val="Tahoma"/>
            <family val="2"/>
          </rPr>
          <t>OmEr ahsun:</t>
        </r>
        <r>
          <rPr>
            <sz val="9"/>
            <color indexed="81"/>
            <rFont val="Tahoma"/>
            <family val="2"/>
          </rPr>
          <t xml:space="preserve">
L55
</t>
        </r>
      </text>
    </comment>
    <comment ref="J47" authorId="0" shapeId="0">
      <text>
        <r>
          <rPr>
            <b/>
            <sz val="9"/>
            <color indexed="81"/>
            <rFont val="Tahoma"/>
            <family val="2"/>
          </rPr>
          <t>OmEr ahsun:</t>
        </r>
        <r>
          <rPr>
            <sz val="9"/>
            <color indexed="81"/>
            <rFont val="Tahoma"/>
            <family val="2"/>
          </rPr>
          <t xml:space="preserve">
L269
</t>
        </r>
      </text>
    </comment>
    <comment ref="J80" authorId="0" shapeId="0">
      <text>
        <r>
          <rPr>
            <b/>
            <sz val="9"/>
            <color indexed="81"/>
            <rFont val="Tahoma"/>
            <family val="2"/>
          </rPr>
          <t>OmEr ahsun:</t>
        </r>
        <r>
          <rPr>
            <sz val="9"/>
            <color indexed="81"/>
            <rFont val="Tahoma"/>
            <family val="2"/>
          </rPr>
          <t xml:space="preserve">
Outstanding Guarantee
fig total from email</t>
        </r>
      </text>
    </comment>
    <comment ref="C81" authorId="0" shapeId="0">
      <text>
        <r>
          <rPr>
            <b/>
            <sz val="9"/>
            <color indexed="81"/>
            <rFont val="Tahoma"/>
            <family val="2"/>
          </rPr>
          <t>OmEr ahsun:</t>
        </r>
        <r>
          <rPr>
            <sz val="9"/>
            <color indexed="81"/>
            <rFont val="Tahoma"/>
            <family val="2"/>
          </rPr>
          <t xml:space="preserve">
crr figure bsc email cash balance
</t>
        </r>
      </text>
    </comment>
    <comment ref="J162" authorId="0" shapeId="0">
      <text>
        <r>
          <rPr>
            <b/>
            <sz val="9"/>
            <color indexed="81"/>
            <rFont val="Tahoma"/>
            <family val="2"/>
          </rPr>
          <t>OmEr ahsun:</t>
        </r>
        <r>
          <rPr>
            <sz val="9"/>
            <color indexed="81"/>
            <rFont val="Tahoma"/>
            <family val="2"/>
          </rPr>
          <t xml:space="preserve">
Nostro Sheet
L271
</t>
        </r>
      </text>
    </comment>
    <comment ref="J163" authorId="0" shapeId="0">
      <text>
        <r>
          <rPr>
            <b/>
            <sz val="9"/>
            <color indexed="81"/>
            <rFont val="Tahoma"/>
            <family val="2"/>
          </rPr>
          <t>OmEr ahsun:</t>
        </r>
        <r>
          <rPr>
            <sz val="9"/>
            <color indexed="81"/>
            <rFont val="Tahoma"/>
            <family val="2"/>
          </rPr>
          <t xml:space="preserve">
Nostro Sheet
L272
</t>
        </r>
      </text>
    </comment>
  </commentList>
</comments>
</file>

<file path=xl/sharedStrings.xml><?xml version="1.0" encoding="utf-8"?>
<sst xmlns="http://schemas.openxmlformats.org/spreadsheetml/2006/main" count="443" uniqueCount="404">
  <si>
    <t xml:space="preserve"> </t>
  </si>
  <si>
    <t xml:space="preserve">  Country</t>
  </si>
  <si>
    <t xml:space="preserve">  Month</t>
  </si>
  <si>
    <t xml:space="preserve">    Year</t>
  </si>
  <si>
    <t>Units</t>
  </si>
  <si>
    <t xml:space="preserve">    Select country name and reporting month</t>
  </si>
  <si>
    <t>PAKISTAN</t>
  </si>
  <si>
    <t>October</t>
  </si>
  <si>
    <t>2025</t>
  </si>
  <si>
    <t>Thousands</t>
  </si>
  <si>
    <t>Millions</t>
  </si>
  <si>
    <t>Day of the Month</t>
  </si>
  <si>
    <t>Billions</t>
  </si>
  <si>
    <t xml:space="preserve">    Select reporting day ONLY when submitting weekly data</t>
  </si>
  <si>
    <t>31</t>
  </si>
  <si>
    <t>Trillions</t>
  </si>
  <si>
    <t xml:space="preserve">  Currency</t>
  </si>
  <si>
    <t xml:space="preserve"> Scale</t>
  </si>
  <si>
    <t>None</t>
  </si>
  <si>
    <t xml:space="preserve">    Select reporting currency and scale</t>
  </si>
  <si>
    <t>US Dollars</t>
  </si>
  <si>
    <t>STATE BANK OF PAKISTAN</t>
  </si>
  <si>
    <t>Reporting Form for Presenting Data in the Template</t>
  </si>
  <si>
    <t>on International Reserves/Foreign Currency Liquidity      (Reporting Form R1_v3.xls)</t>
  </si>
  <si>
    <r>
      <t>(Information to be disclosed by the monetary authorities and other central government, excluding social security)</t>
    </r>
    <r>
      <rPr>
        <vertAlign val="superscript"/>
        <sz val="12"/>
        <rFont val="Arial"/>
        <family val="2"/>
      </rPr>
      <t xml:space="preserve"> </t>
    </r>
  </si>
  <si>
    <r>
      <t>I. Official reserve assets and other foreign currency assets (approximate market value)</t>
    </r>
    <r>
      <rPr>
        <sz val="12"/>
        <rFont val="Arial"/>
        <family val="2"/>
      </rPr>
      <t xml:space="preserve"> </t>
    </r>
  </si>
  <si>
    <t>(Million US $)</t>
  </si>
  <si>
    <t>September 30, 2025</t>
  </si>
  <si>
    <t>Change</t>
  </si>
  <si>
    <t>A. Official reserve assets</t>
  </si>
  <si>
    <t>(1) Foreign currency reserves (in convertible foreign currencies)</t>
  </si>
  <si>
    <t>(a) Securities</t>
  </si>
  <si>
    <r>
      <t>of which:</t>
    </r>
    <r>
      <rPr>
        <sz val="12"/>
        <rFont val="Arial"/>
        <family val="2"/>
      </rPr>
      <t xml:space="preserve"> issuer headquartered in reporting country but located abroad</t>
    </r>
  </si>
  <si>
    <t>(b) total currency and deposits with:</t>
  </si>
  <si>
    <t>(i) other national central banks, BIS and IMF</t>
  </si>
  <si>
    <t>(ii) banks headquartered in the reporting country</t>
  </si>
  <si>
    <r>
      <t>of which:</t>
    </r>
    <r>
      <rPr>
        <sz val="12"/>
        <rFont val="Arial"/>
        <family val="2"/>
      </rPr>
      <t xml:space="preserve"> located abroad</t>
    </r>
  </si>
  <si>
    <t>(iii) banks headquartered outside the reporting country</t>
  </si>
  <si>
    <r>
      <t>of which:</t>
    </r>
    <r>
      <rPr>
        <sz val="12"/>
        <rFont val="Arial"/>
        <family val="2"/>
      </rPr>
      <t xml:space="preserve"> located in the reporting country</t>
    </r>
  </si>
  <si>
    <t>(2) IMF reserve position</t>
  </si>
  <si>
    <t>(3) SDRs</t>
  </si>
  <si>
    <t xml:space="preserve">(4) gold (including gold deposits and, if appropriate, gold swapped) </t>
  </si>
  <si>
    <t>—volume in millions of fine troy ounces</t>
  </si>
  <si>
    <t>(5) other reserve assets (specify)</t>
  </si>
  <si>
    <t>—financial derivatives</t>
  </si>
  <si>
    <t>—loans to nonbank nonresidents</t>
  </si>
  <si>
    <t>—other</t>
  </si>
  <si>
    <t>B. Other foreign currency assets (specify)</t>
  </si>
  <si>
    <t>—securities not included in official reserve assets</t>
  </si>
  <si>
    <t>—deposits not included in official reserve assets</t>
  </si>
  <si>
    <t>—loans not included in official reserve assets</t>
  </si>
  <si>
    <t>—financial derivatives not included in official reserve assets</t>
  </si>
  <si>
    <t>&lt;No Country Selected&gt;</t>
  </si>
  <si>
    <t>—gold not included in official reserve assets</t>
  </si>
  <si>
    <t>AFGHANISTAN, I.S. OF</t>
  </si>
  <si>
    <t>ALBANIA</t>
  </si>
  <si>
    <t>ALGERIA</t>
  </si>
  <si>
    <t>AMERICAN SAMOA</t>
  </si>
  <si>
    <t>ANGOLA</t>
  </si>
  <si>
    <t>ANGUILLA</t>
  </si>
  <si>
    <t>II. Predetermined short-term net drains on foreign currency assets (nominal value)</t>
  </si>
  <si>
    <t>ANTIGUA AND BARBUDA</t>
  </si>
  <si>
    <t>ARGENTINA</t>
  </si>
  <si>
    <t>Maturity breakdown                     (residual maturity)</t>
  </si>
  <si>
    <t>ARMENIA</t>
  </si>
  <si>
    <t>Total</t>
  </si>
  <si>
    <t>Up to 1 month</t>
  </si>
  <si>
    <t>More than 1 and up to 3 months</t>
  </si>
  <si>
    <t>More than 3 months and up to 1 year</t>
  </si>
  <si>
    <t>ARUBA</t>
  </si>
  <si>
    <t xml:space="preserve">1. Foreign currency loans, securities, and deposits </t>
  </si>
  <si>
    <t>AUSTRALIA</t>
  </si>
  <si>
    <t>—outflows (-)</t>
  </si>
  <si>
    <t>Principal</t>
  </si>
  <si>
    <t>AUSTRIA</t>
  </si>
  <si>
    <t>Interest</t>
  </si>
  <si>
    <t>AZERBAIJAN</t>
  </si>
  <si>
    <t>—inflows (+)</t>
  </si>
  <si>
    <t>.</t>
  </si>
  <si>
    <t>BAHAMAS, THE</t>
  </si>
  <si>
    <t>BAHRAIN</t>
  </si>
  <si>
    <t xml:space="preserve">2. Aggregate short and long positions in forwards and futures in foreign currencies vis-à-vis the domestic currency (including the forward leg of currency swaps) </t>
  </si>
  <si>
    <t>BANGLADESH</t>
  </si>
  <si>
    <t>(a) Short positions ( - )</t>
  </si>
  <si>
    <t>BARBADOS</t>
  </si>
  <si>
    <t>(b) Long positions (+)</t>
  </si>
  <si>
    <t>BELARUS</t>
  </si>
  <si>
    <t>3. Other (specify)</t>
  </si>
  <si>
    <t>BELGIUM</t>
  </si>
  <si>
    <t>—outflows related to repos (-)</t>
  </si>
  <si>
    <t>BELGIUM-LUXEMBOURG</t>
  </si>
  <si>
    <t>—inflows related to reverse repos (+)</t>
  </si>
  <si>
    <t>BELIZE</t>
  </si>
  <si>
    <t>—trade credit (-)</t>
  </si>
  <si>
    <t>BENIN</t>
  </si>
  <si>
    <t>—trade credit (+)</t>
  </si>
  <si>
    <t>BERMUDA</t>
  </si>
  <si>
    <t>—other accounts payable (-)</t>
  </si>
  <si>
    <t>BHUTAN</t>
  </si>
  <si>
    <t>—other accounts receivable (+)</t>
  </si>
  <si>
    <t>BOLIVIA</t>
  </si>
  <si>
    <t>BOSNIA &amp; HERZEGOVINA</t>
  </si>
  <si>
    <t>BOTSWANA</t>
  </si>
  <si>
    <t>III. Contingent short-term net drains on foreign currency assets (nominal value)</t>
  </si>
  <si>
    <t>BRAZIL</t>
  </si>
  <si>
    <t>BRUNEI DARUSSALAM</t>
  </si>
  <si>
    <t>Maturity breakdown                      (residual maturity, where applicable)</t>
  </si>
  <si>
    <t>BULGARIA</t>
  </si>
  <si>
    <t>More than 1  and up to 3 months</t>
  </si>
  <si>
    <t>BURKINA FASO</t>
  </si>
  <si>
    <t>BURUNDI</t>
  </si>
  <si>
    <t>CAMBODIA</t>
  </si>
  <si>
    <t>1. Contingent liabilities in foreign currency</t>
  </si>
  <si>
    <t>CAMEROON</t>
  </si>
  <si>
    <r>
      <t xml:space="preserve">(a) Collateral guarantees on debt falling due within 1 year </t>
    </r>
    <r>
      <rPr>
        <b/>
        <sz val="15"/>
        <rFont val="Arial"/>
        <family val="2"/>
      </rPr>
      <t>***</t>
    </r>
  </si>
  <si>
    <t>O/S Guart. from GFAU</t>
  </si>
  <si>
    <t>CANADA</t>
  </si>
  <si>
    <t>(b) Other contingent liabilities</t>
  </si>
  <si>
    <t>CRR/SCR</t>
  </si>
  <si>
    <t>CAPE VERDE</t>
  </si>
  <si>
    <t xml:space="preserve">2. Foreign currency securities issued with embedded options (puttable bonds) </t>
  </si>
  <si>
    <t>CAYMAN ISLANDS</t>
  </si>
  <si>
    <r>
      <t>3. Undrawn, unconditional credit lines</t>
    </r>
    <r>
      <rPr>
        <sz val="12"/>
        <rFont val="Arial"/>
        <family val="2"/>
      </rPr>
      <t xml:space="preserve"> provided by:</t>
    </r>
  </si>
  <si>
    <t>CENTRAL AFRICAN REP.</t>
  </si>
  <si>
    <t>(a) other national monetary authorities, BIS, IMF, and other international organizations</t>
  </si>
  <si>
    <t>CHAD</t>
  </si>
  <si>
    <t>—other national monetary authorities (+)</t>
  </si>
  <si>
    <t>CHILE</t>
  </si>
  <si>
    <t>—BIS (+)</t>
  </si>
  <si>
    <t>CHINA, P.R.: MACAO</t>
  </si>
  <si>
    <t>—IMF (+)</t>
  </si>
  <si>
    <t>CHINA,P.R.: MAINLAND</t>
  </si>
  <si>
    <t>—other international organizations (+)</t>
  </si>
  <si>
    <t>CHINA,P.R.:HONG KONG</t>
  </si>
  <si>
    <t>(b) with banks and other financial institutions headquartered in the reporting country (+)</t>
  </si>
  <si>
    <t>COLOMBIA</t>
  </si>
  <si>
    <t>(c) with banks and other financial institutions headquartered outside the reporting country (+)</t>
  </si>
  <si>
    <t>COMOROS</t>
  </si>
  <si>
    <t>4. Undrawn, unconditional credit lines provided to:</t>
  </si>
  <si>
    <t>CONGO, DEM. REP. OF</t>
  </si>
  <si>
    <t>CONGO, REPUBLIC OF</t>
  </si>
  <si>
    <t>—other national monetary authorities (-)</t>
  </si>
  <si>
    <t>COOK ISLAND</t>
  </si>
  <si>
    <t>—BIS (-)</t>
  </si>
  <si>
    <t>COSTA RICA</t>
  </si>
  <si>
    <t>—IMF (-)</t>
  </si>
  <si>
    <t>COTE D IVOIRE</t>
  </si>
  <si>
    <t>—other international organizations (-)</t>
  </si>
  <si>
    <t>CROATIA</t>
  </si>
  <si>
    <t>(b) banks and other financial institutions headquartered in reporting country (- )</t>
  </si>
  <si>
    <t>CUBA</t>
  </si>
  <si>
    <t>(c) banks and other financial institutions headquartered outside the reporting country ( - )</t>
  </si>
  <si>
    <t>CYPRUS</t>
  </si>
  <si>
    <t xml:space="preserve">5. Aggregate short and long positions of options in foreign currencies vis-à-vis the domestic currency </t>
  </si>
  <si>
    <t>CZECH REPUBLIC</t>
  </si>
  <si>
    <t>(a) Short positions</t>
  </si>
  <si>
    <t>DENMARK</t>
  </si>
  <si>
    <t>(i) Bought puts</t>
  </si>
  <si>
    <t>DJIBOUTI</t>
  </si>
  <si>
    <t>(ii) Written calls</t>
  </si>
  <si>
    <t>DOMINICA</t>
  </si>
  <si>
    <t>(b) Long positions</t>
  </si>
  <si>
    <t>DOMINICAN REPUBLIC</t>
  </si>
  <si>
    <t>(i) Bought calls</t>
  </si>
  <si>
    <t>EAST AFRICA</t>
  </si>
  <si>
    <t>(ii) Written puts</t>
  </si>
  <si>
    <t>ECUADOR</t>
  </si>
  <si>
    <t>PRO MEMORIA: In-the-money options</t>
  </si>
  <si>
    <t>EGYPT</t>
  </si>
  <si>
    <t>(1) At current exchange rate</t>
  </si>
  <si>
    <t>EL SALVADOR</t>
  </si>
  <si>
    <t>(a) Short position</t>
  </si>
  <si>
    <t>EQUATORIAL GUINEA</t>
  </si>
  <si>
    <t>(b) Long position</t>
  </si>
  <si>
    <t>ERITREA</t>
  </si>
  <si>
    <t>(2) + 5 % (depreciation of 5%)</t>
  </si>
  <si>
    <t>ESTONIA</t>
  </si>
  <si>
    <t>ETHIOPIA</t>
  </si>
  <si>
    <t>FAEROE ISLANDS</t>
  </si>
  <si>
    <t>(3) - 5 % (appreciation of 5%)</t>
  </si>
  <si>
    <t>FALKLAND ISLANDS</t>
  </si>
  <si>
    <t>FIJI</t>
  </si>
  <si>
    <t>FINLAND</t>
  </si>
  <si>
    <t>(4) +10 % (depreciation of 10%)</t>
  </si>
  <si>
    <t>FRANCE</t>
  </si>
  <si>
    <t>FRENCH POLYNESIA</t>
  </si>
  <si>
    <t>GABON</t>
  </si>
  <si>
    <t>(5) - 10 % (appreciation of 10%)</t>
  </si>
  <si>
    <t>GAMBIA, THE</t>
  </si>
  <si>
    <t>GEORGIA</t>
  </si>
  <si>
    <t>GERMANY</t>
  </si>
  <si>
    <t>(6) Other (specify)</t>
  </si>
  <si>
    <t>GHANA</t>
  </si>
  <si>
    <t>GIBRALTAR</t>
  </si>
  <si>
    <t>GREECE</t>
  </si>
  <si>
    <t>***Guarantees have been issued on behalf of Central Government and bodies/authorities controlled by it.</t>
  </si>
  <si>
    <t>GREENLAND</t>
  </si>
  <si>
    <t>IV. Memo items</t>
  </si>
  <si>
    <t>GRENADA</t>
  </si>
  <si>
    <t>GUADELOUPE</t>
  </si>
  <si>
    <t xml:space="preserve">(1) To be reported with standard periodicity and timeliness: </t>
  </si>
  <si>
    <t>GUAM</t>
  </si>
  <si>
    <t>(a) short-term domestic currency debt indexed to the exchange rate</t>
  </si>
  <si>
    <t>GUATEMALA</t>
  </si>
  <si>
    <t xml:space="preserve">(b) financial instruments denominated in foreign currency and settled by other means (e.g., in domestic currency) </t>
  </si>
  <si>
    <t>GUIANA, FRENCH</t>
  </si>
  <si>
    <t>—derivatives (forwards, futures, or options contracts)</t>
  </si>
  <si>
    <t>GUINEA</t>
  </si>
  <si>
    <t xml:space="preserve">   —short positions</t>
  </si>
  <si>
    <t>GUINEA-BISSAU</t>
  </si>
  <si>
    <t xml:space="preserve">   —long positions</t>
  </si>
  <si>
    <t>GUYANA</t>
  </si>
  <si>
    <t>—other instruments</t>
  </si>
  <si>
    <t>HAITI</t>
  </si>
  <si>
    <t xml:space="preserve">(c) pledged assets </t>
  </si>
  <si>
    <t>HONDURAS</t>
  </si>
  <si>
    <t>—included in reserve assets</t>
  </si>
  <si>
    <t>HUNGARY</t>
  </si>
  <si>
    <t>—included in other foreign currency assets</t>
  </si>
  <si>
    <t>ICELAND</t>
  </si>
  <si>
    <t xml:space="preserve">(d) securities lent and on repo </t>
  </si>
  <si>
    <t>INDIA</t>
  </si>
  <si>
    <t>—lent or repoed and included in Section I</t>
  </si>
  <si>
    <t>INDONESIA</t>
  </si>
  <si>
    <t>—lent or repoed but not included in Section I</t>
  </si>
  <si>
    <t>IRAN, I.R. OF</t>
  </si>
  <si>
    <t>—borrowed or acquired and included in Section I</t>
  </si>
  <si>
    <t>IRAQ</t>
  </si>
  <si>
    <t>—borrowed or acquired but not included in Section I</t>
  </si>
  <si>
    <t>IRELAND</t>
  </si>
  <si>
    <t xml:space="preserve">(e) financial derivative assets (net, marked to market) </t>
  </si>
  <si>
    <t>ISRAEL</t>
  </si>
  <si>
    <t>—forwards</t>
  </si>
  <si>
    <t>ITALY</t>
  </si>
  <si>
    <t>—futures</t>
  </si>
  <si>
    <t>JAMAICA</t>
  </si>
  <si>
    <t>—swaps</t>
  </si>
  <si>
    <t>JAPAN</t>
  </si>
  <si>
    <t>—options</t>
  </si>
  <si>
    <t>JORDAN</t>
  </si>
  <si>
    <t>KAZAKHSTAN</t>
  </si>
  <si>
    <t>(f) derivatives (forward, futures, or options contracts) that have a residual maturity greater than one year.</t>
  </si>
  <si>
    <t>KENYA</t>
  </si>
  <si>
    <t>—aggregate short and long positions in forwards and futures in foreign currencies vis-à-vis the domestic currency (including the forward leg of currency swaps)</t>
  </si>
  <si>
    <t>KIRIBATI</t>
  </si>
  <si>
    <t>(a)  short positions ( – )</t>
  </si>
  <si>
    <t>KOREA</t>
  </si>
  <si>
    <t>(b)  long positions (+)</t>
  </si>
  <si>
    <t>KUWAIT</t>
  </si>
  <si>
    <t>—aggregate short and long positions of options in foreign currencies  vis-à-vis the domestic currency</t>
  </si>
  <si>
    <t>KYRGYZ REPUBLIC</t>
  </si>
  <si>
    <t>(a) short positions</t>
  </si>
  <si>
    <t>LAO PEOPLE'S DEM.REP</t>
  </si>
  <si>
    <t>(i) bought puts</t>
  </si>
  <si>
    <t>LATVIA</t>
  </si>
  <si>
    <t>(ii) written calls</t>
  </si>
  <si>
    <t>LEBANON</t>
  </si>
  <si>
    <t>(b) long positions</t>
  </si>
  <si>
    <t>LESOTHO</t>
  </si>
  <si>
    <t>(i) bought calls</t>
  </si>
  <si>
    <t>LIBERIA</t>
  </si>
  <si>
    <t>(ii) written puts</t>
  </si>
  <si>
    <t>LIBYA</t>
  </si>
  <si>
    <t>(2) To be disclosed at least once a year:</t>
  </si>
  <si>
    <t>LITHUANIA</t>
  </si>
  <si>
    <t>(a) currency composition of reserves (by groups of currencies)</t>
  </si>
  <si>
    <t>LUXEMBOURG</t>
  </si>
  <si>
    <t>—currencies in SDR basket</t>
  </si>
  <si>
    <t>MACEDONIA, FYR</t>
  </si>
  <si>
    <t>—currencies not in SDR basket</t>
  </si>
  <si>
    <t>MADAGASCAR</t>
  </si>
  <si>
    <t>—by individual currencies (optional)</t>
  </si>
  <si>
    <t>sum</t>
  </si>
  <si>
    <t>MALAWI</t>
  </si>
  <si>
    <t>MALAYSIA</t>
  </si>
  <si>
    <t>MALDIVES</t>
  </si>
  <si>
    <r>
      <t>Footnotes</t>
    </r>
    <r>
      <rPr>
        <sz val="11"/>
        <rFont val="Arial"/>
        <family val="2"/>
      </rPr>
      <t>:</t>
    </r>
  </si>
  <si>
    <t>MALI</t>
  </si>
  <si>
    <t>MALTA</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</si>
  <si>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(e.g., in domestic currency or commodities) are included as memo items under Section IV.</t>
  </si>
  <si>
    <t>MARSHALL ISLANDS</t>
  </si>
  <si>
    <t>MARTINIQUE</t>
  </si>
  <si>
    <t>2. Netting of positions is allowed only if they have the same maturity, are against the same counterparty, and a master netting agreement is in place. Positions on organized exchanges could also be netted.</t>
  </si>
  <si>
    <t>MAURITANIA</t>
  </si>
  <si>
    <t>MAURITIUS</t>
  </si>
  <si>
    <r>
      <t xml:space="preserve">3. Monetary authorities defined according to the IMF </t>
    </r>
    <r>
      <rPr>
        <i/>
        <sz val="11"/>
        <rFont val="Arial"/>
        <family val="2"/>
      </rPr>
      <t>Balance of Payments Manual</t>
    </r>
    <r>
      <rPr>
        <sz val="11"/>
        <rFont val="Arial"/>
        <family val="2"/>
      </rPr>
      <t>, Fifth Edition.</t>
    </r>
  </si>
  <si>
    <t>MEXICO</t>
  </si>
  <si>
    <t>MICRONESIA, FED.STS.</t>
  </si>
  <si>
    <t>4. In cases of large positions vis-à-vis institutions headquartered in the reporting country, in instruments other than deposits or securities, they should be reported as separate items.</t>
  </si>
  <si>
    <t>MOLDOVA</t>
  </si>
  <si>
    <t>MONGOLIA</t>
  </si>
  <si>
    <t>5. The valuation basis for gold assets should be disclosed; ideally this would be done by showing the volume and price.</t>
  </si>
  <si>
    <t>MONTENEGRO</t>
  </si>
  <si>
    <t>MONTSERRAT</t>
  </si>
  <si>
    <t>6. Including interest payments due within the corresponding time horizons. Foreign currency deposits held by nonresidents with central banks should also be included here. Securities referred to are those issued by the monetary authorities and the central government (excluding social security).</t>
  </si>
  <si>
    <t>MOROCCO</t>
  </si>
  <si>
    <t>MOZAMBIQUE</t>
  </si>
  <si>
    <t>7. In the event that there are forward or futures positions with a residual maturity greater than one year, which could be subject to margin calls, these should be reported separately under Section IV.</t>
  </si>
  <si>
    <t>MYANMAR</t>
  </si>
  <si>
    <t>NAMIBIA</t>
  </si>
  <si>
    <t>8. Only bonds with a residual maturity greater than one year should be reported under this item, as those with shorter maturities will already be included in Section II, above.</t>
  </si>
  <si>
    <t>NAURU</t>
  </si>
  <si>
    <t>NEPAL</t>
  </si>
  <si>
    <t>9. Reporters should distinguish potential inflows and potential outflows resulting from contingent lines of credit and report them separately, in the specified format.</t>
  </si>
  <si>
    <t>NETHERLANDS</t>
  </si>
  <si>
    <t>NETHERLANDS ANTILLES</t>
  </si>
  <si>
    <t>10. In the event that there are options positions with a residual maturity greater than one year, which could be subject to margin calls, these should be reported separately under Section IV.</t>
  </si>
  <si>
    <t>NEW CALEDONIA</t>
  </si>
  <si>
    <t>NEW ZEALAND</t>
  </si>
  <si>
    <t>11. These "stress-tests" are an encouraged, rather than a prescribed, category of information in the IMF’s Special Data Dissemination Standard (SDDS). Could be disclosed in the form of a graph. As a rule, notional value should be reported. However, in the case of cash-settled options, the estimated future inflow/outflow should be disclosed. Positions are "in the money" or would be, under the assumed values.</t>
  </si>
  <si>
    <t>NEW ZEALAND DEPEND</t>
  </si>
  <si>
    <t>NICARAGUA</t>
  </si>
  <si>
    <t>12. Distinguish between assets and liabilities where applicable.</t>
  </si>
  <si>
    <t>NIGER</t>
  </si>
  <si>
    <t>NIGERIA</t>
  </si>
  <si>
    <t>13. Identify types of instrument; the valuation principles should be the same as in Sections I-III. The notional value of derivatives should be shown in the same format as for the nominal/notional values of forwards/futures in Section II and options in Section III.</t>
  </si>
  <si>
    <t>NORWAY</t>
  </si>
  <si>
    <t>OMAN</t>
  </si>
  <si>
    <t>14. Only assets included in Section I that are pledged should be reported here.</t>
  </si>
  <si>
    <t>PALAU</t>
  </si>
  <si>
    <t>15. Assets that are lent or repoed should be reported here, whether or not they have been included in Section I of the template, along with any associated liabilities (in Section II). However, these should be reported in two separate categories, depending on whether or not they have been included in Section I. Similarly, securities that are borrowed or acquired under repo agreements should be reported as a separate item and treated symmetrically. Market values should be reported and the accounting treatment disclosed.</t>
  </si>
  <si>
    <t>PANAMA</t>
  </si>
  <si>
    <t>PANAMA CANAL ZONE</t>
  </si>
  <si>
    <t>16. Identify types of instrument. The main characteristics of internal models used to calculate the market value should be disclosed.</t>
  </si>
  <si>
    <t>PAPUA NEW GUINEA</t>
  </si>
  <si>
    <t>PARAGUAY</t>
  </si>
  <si>
    <t>PERU</t>
  </si>
  <si>
    <t>PHILIPPINES</t>
  </si>
  <si>
    <t>Form date</t>
  </si>
  <si>
    <t>POLAND</t>
  </si>
  <si>
    <t>June15, 2009</t>
  </si>
  <si>
    <t>PORTUGAL</t>
  </si>
  <si>
    <t>QATAR</t>
  </si>
  <si>
    <t>REUNION</t>
  </si>
  <si>
    <t>ROMANIA</t>
  </si>
  <si>
    <t>RUSSIA</t>
  </si>
  <si>
    <t>RWANDA</t>
  </si>
  <si>
    <t>RYUKYUS</t>
  </si>
  <si>
    <t>SAMOA</t>
  </si>
  <si>
    <t>SAN MARINO</t>
  </si>
  <si>
    <t>SAO TOME &amp; PRINCIPE</t>
  </si>
  <si>
    <t>SAUDI ARABIA</t>
  </si>
  <si>
    <t>SENEGAL</t>
  </si>
  <si>
    <t>SERBIA, REPUBLIC OF</t>
  </si>
  <si>
    <t>SEYCHELLES</t>
  </si>
  <si>
    <t>SIERRA LEONE</t>
  </si>
  <si>
    <t>SINGAPORE</t>
  </si>
  <si>
    <t>SLOVAK REPUBLIC</t>
  </si>
  <si>
    <t>SLOVENIA</t>
  </si>
  <si>
    <t>SOLOMON ISLANDS</t>
  </si>
  <si>
    <t>SOMALIA</t>
  </si>
  <si>
    <t>SOUTH AFRICA</t>
  </si>
  <si>
    <t>SPAIN</t>
  </si>
  <si>
    <t>SRI LANKA</t>
  </si>
  <si>
    <t>ST. HELENA</t>
  </si>
  <si>
    <t>ST. KITTS AND NEVIS</t>
  </si>
  <si>
    <t>ST. LUCIA</t>
  </si>
  <si>
    <t>ST. PIERRE-MIQUELON</t>
  </si>
  <si>
    <t>ST. VINCENT &amp; GRENS.</t>
  </si>
  <si>
    <t>SUDAN</t>
  </si>
  <si>
    <t>SURINAME</t>
  </si>
  <si>
    <t>SWAZILAND</t>
  </si>
  <si>
    <t>SWEDEN</t>
  </si>
  <si>
    <t>SWITZERLAND</t>
  </si>
  <si>
    <t>SYRIAN ARAB REPUBLIC</t>
  </si>
  <si>
    <t>TAJIKISTAN</t>
  </si>
  <si>
    <t>TANZANIA</t>
  </si>
  <si>
    <t>THAILAND</t>
  </si>
  <si>
    <t>TIMOR</t>
  </si>
  <si>
    <t>TOGO</t>
  </si>
  <si>
    <t>TONGA</t>
  </si>
  <si>
    <t>TRINIDAD AND TOBAGO</t>
  </si>
  <si>
    <t>TUNISIA</t>
  </si>
  <si>
    <t>TURKEY</t>
  </si>
  <si>
    <t>TURKMENISTAN</t>
  </si>
  <si>
    <t>UGANDA</t>
  </si>
  <si>
    <t>UKRAINE</t>
  </si>
  <si>
    <t>UNITED ARAB EMIRATES</t>
  </si>
  <si>
    <t>UNITED KINGDOM</t>
  </si>
  <si>
    <t>UNITED STATES</t>
  </si>
  <si>
    <t>URUGUAY</t>
  </si>
  <si>
    <t>UZBEKISTAN</t>
  </si>
  <si>
    <t>VANUATU</t>
  </si>
  <si>
    <t>VENEZUELA, REP. BOL.</t>
  </si>
  <si>
    <t>VIETNAM</t>
  </si>
  <si>
    <t>YEMEN, REPUBLIC OF</t>
  </si>
  <si>
    <t>ZAMBIA</t>
  </si>
  <si>
    <t>ZANZIBAR</t>
  </si>
  <si>
    <t>ZIMBABWE</t>
  </si>
  <si>
    <t>Year</t>
  </si>
  <si>
    <t>January</t>
  </si>
  <si>
    <t>February</t>
  </si>
  <si>
    <t>March</t>
  </si>
  <si>
    <t>April</t>
  </si>
  <si>
    <t>May</t>
  </si>
  <si>
    <t>June</t>
  </si>
  <si>
    <t>July</t>
  </si>
  <si>
    <t>August</t>
  </si>
  <si>
    <t>September</t>
  </si>
  <si>
    <t>November</t>
  </si>
  <si>
    <t>December</t>
  </si>
  <si>
    <t>&lt;No Currency Selected&gt;</t>
  </si>
  <si>
    <t>National Currency</t>
  </si>
  <si>
    <t>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</si>
</sst>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0_-;\-* #,##0.00_-;_-* &quot;-&quot;??_-;_-@_-"/>
    <numFmt numFmtId="165" formatCode="_-* #,##0_-;\-* #,##0_-;_-* &quot;-&quot;??_-;_-@_-"/>
    <numFmt numFmtId="166" formatCode="_(* #,##0.000_);_(* \(#,##0.000\);_(* &quot;-&quot;??_);_(@_)"/>
    <numFmt numFmtId="167" formatCode="_(* #,##0_);_(* \(#,##0\);_(* &quot;-&quot;??_);_(@_)"/>
  </numFmts>
  <fonts count="25">
    <font>
      <sz val="10"/>
      <name val="Arial"/>
    </font>
    <font>
      <sz val="9"/>
      <name val="Arial"/>
      <family val="2"/>
    </font>
    <font>
      <sz val="10"/>
      <name val="Arial"/>
      <family val="2"/>
    </font>
    <font>
      <b/>
      <sz val="9"/>
      <name val="Arial"/>
      <family val="2"/>
    </font>
    <font>
      <i/>
      <sz val="9"/>
      <name val="Arial"/>
      <family val="2"/>
    </font>
    <font>
      <b/>
      <u/>
      <sz val="9"/>
      <name val="Arial"/>
      <family val="2"/>
    </font>
    <font>
      <b/>
      <sz val="14"/>
      <name val="Arial"/>
      <family val="2"/>
    </font>
    <font>
      <sz val="12"/>
      <name val="Arial"/>
      <family val="2"/>
    </font>
    <font>
      <vertAlign val="superscript"/>
      <sz val="12"/>
      <name val="Arial"/>
      <family val="2"/>
    </font>
    <font>
      <b/>
      <sz val="12"/>
      <name val="Arial"/>
      <family val="2"/>
    </font>
    <font>
      <b/>
      <sz val="8"/>
      <name val="Arial"/>
      <family val="2"/>
    </font>
    <font>
      <b/>
      <sz val="10"/>
      <name val="Arial"/>
      <family val="2"/>
    </font>
    <font>
      <sz val="12"/>
      <name val="Calibri"/>
      <family val="2"/>
      <scheme val="minor"/>
    </font>
    <font>
      <sz val="12"/>
      <name val="Times New Roman"/>
      <family val="1"/>
    </font>
    <font>
      <b/>
      <sz val="15"/>
      <name val="Arial"/>
      <family val="2"/>
    </font>
    <font>
      <sz val="9"/>
      <color rgb="FFFF0000"/>
      <name val="Arial"/>
      <family val="2"/>
    </font>
    <font>
      <sz val="10"/>
      <name val="Univers"/>
      <family val="2"/>
    </font>
    <font>
      <sz val="20"/>
      <color rgb="FFFF0000"/>
      <name val="Arial"/>
      <family val="2"/>
    </font>
    <font>
      <b/>
      <u/>
      <sz val="11"/>
      <name val="Arial"/>
      <family val="2"/>
    </font>
    <font>
      <sz val="11"/>
      <name val="Arial"/>
      <family val="2"/>
    </font>
    <font>
      <i/>
      <sz val="11"/>
      <name val="Arial"/>
      <family val="2"/>
    </font>
    <font>
      <sz val="10"/>
      <color indexed="8"/>
      <name val="MS Sans Serif"/>
      <family val="2"/>
    </font>
    <font>
      <sz val="9"/>
      <color indexed="8"/>
      <name val="Arial"/>
      <family val="2"/>
    </font>
    <font>
      <b/>
      <sz val="9"/>
      <color indexed="81"/>
      <name val="Tahoma"/>
      <family val="2"/>
    </font>
    <font>
      <sz val="9"/>
      <color indexed="81"/>
      <name val="Tahoma"/>
      <family val="2"/>
    </font>
  </fonts>
  <fills count="10">
    <fill>
      <patternFill patternType="none"/>
    </fill>
    <fill>
      <patternFill patternType="gray125"/>
    </fill>
    <fill>
      <patternFill patternType="solid">
        <fgColor indexed="44"/>
        <bgColor indexed="64"/>
      </patternFill>
    </fill>
    <fill>
      <patternFill patternType="solid">
        <fgColor indexed="26"/>
        <bgColor indexed="64"/>
      </patternFill>
    </fill>
    <fill>
      <patternFill patternType="solid">
        <fgColor rgb="FFFFFF00"/>
        <bgColor indexed="64"/>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indexed="26"/>
        <bgColor indexed="8"/>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3" fontId="2" fillId="0" borderId="0" applyFont="0" applyFill="0" applyBorder="0" applyAlignment="0" applyProtection="0"/>
    <xf numFmtId="164" fontId="2" fillId="0" borderId="0" applyFont="0" applyFill="0" applyBorder="0" applyAlignment="0" applyProtection="0"/>
    <xf numFmtId="0" fontId="21" fillId="0" borderId="0"/>
  </cellStyleXfs>
  <cellXfs count="190">
    <xf numFmtId="0" fontId="0" fillId="0" borderId="0" xfId="0"/>
    <xf numFmtId="0" fontId="1" fillId="0" borderId="0" xfId="0" applyFont="1" applyProtection="1"/>
    <xf numFmtId="0" fontId="1" fillId="0" borderId="0" xfId="0" applyFont="1" applyAlignment="1" applyProtection="1">
      <alignment horizontal="left" indent="1"/>
    </xf>
    <xf numFmtId="0" fontId="1" fillId="0" borderId="0" xfId="0" applyFont="1"/>
    <xf numFmtId="0" fontId="2" fillId="0" borderId="0" xfId="0" applyFont="1"/>
    <xf numFmtId="0" fontId="1" fillId="0" borderId="0" xfId="0" applyFont="1" applyBorder="1" applyProtection="1"/>
    <xf numFmtId="0" fontId="3" fillId="2" borderId="1" xfId="0" applyNumberFormat="1" applyFont="1" applyFill="1" applyBorder="1" applyAlignment="1" applyProtection="1">
      <alignment horizontal="left"/>
    </xf>
    <xf numFmtId="0" fontId="3" fillId="2" borderId="2" xfId="0" applyNumberFormat="1" applyFont="1" applyFill="1" applyBorder="1" applyAlignment="1" applyProtection="1">
      <alignment horizontal="left"/>
    </xf>
    <xf numFmtId="0" fontId="3" fillId="2" borderId="3" xfId="0" applyNumberFormat="1" applyFont="1" applyFill="1" applyBorder="1" applyAlignment="1" applyProtection="1">
      <alignment horizontal="left"/>
    </xf>
    <xf numFmtId="0" fontId="3" fillId="2" borderId="0" xfId="0" applyNumberFormat="1" applyFont="1" applyFill="1" applyBorder="1" applyAlignment="1" applyProtection="1">
      <alignment horizontal="left"/>
    </xf>
    <xf numFmtId="0" fontId="1" fillId="0" borderId="0" xfId="0" applyFont="1" applyBorder="1"/>
    <xf numFmtId="0" fontId="3" fillId="2" borderId="4" xfId="0" applyFont="1" applyFill="1" applyBorder="1" applyAlignment="1" applyProtection="1">
      <alignment vertical="top" wrapText="1"/>
    </xf>
    <xf numFmtId="0" fontId="3" fillId="2" borderId="0" xfId="0" applyFont="1" applyFill="1" applyBorder="1" applyAlignment="1" applyProtection="1">
      <alignment horizontal="left" vertical="top" wrapText="1"/>
      <protection locked="0"/>
    </xf>
    <xf numFmtId="0" fontId="1" fillId="2" borderId="0" xfId="0" applyFont="1" applyFill="1" applyBorder="1" applyProtection="1">
      <protection locked="0"/>
    </xf>
    <xf numFmtId="0" fontId="3" fillId="2" borderId="5" xfId="0" applyNumberFormat="1" applyFont="1" applyFill="1" applyBorder="1" applyAlignment="1" applyProtection="1">
      <alignment horizontal="left"/>
      <protection locked="0"/>
    </xf>
    <xf numFmtId="0" fontId="3" fillId="2" borderId="0" xfId="0" applyNumberFormat="1" applyFont="1" applyFill="1" applyBorder="1" applyAlignment="1" applyProtection="1">
      <alignment horizontal="left"/>
      <protection locked="0"/>
    </xf>
    <xf numFmtId="0" fontId="1" fillId="3" borderId="6" xfId="0" applyFont="1" applyFill="1" applyBorder="1"/>
    <xf numFmtId="0" fontId="3" fillId="2" borderId="4" xfId="0" applyFont="1" applyFill="1" applyBorder="1" applyAlignment="1" applyProtection="1">
      <alignment horizontal="left" vertical="center" wrapText="1"/>
    </xf>
    <xf numFmtId="0" fontId="3" fillId="2" borderId="0" xfId="0" applyFont="1" applyFill="1" applyBorder="1" applyAlignment="1" applyProtection="1">
      <alignment vertical="top" wrapText="1"/>
      <protection locked="0"/>
    </xf>
    <xf numFmtId="0" fontId="3" fillId="2" borderId="0" xfId="0" applyNumberFormat="1" applyFont="1" applyFill="1" applyBorder="1" applyAlignment="1" applyProtection="1">
      <alignment horizontal="center"/>
      <protection locked="0"/>
    </xf>
    <xf numFmtId="0" fontId="3" fillId="2" borderId="4" xfId="0" applyFont="1" applyFill="1" applyBorder="1" applyAlignment="1" applyProtection="1">
      <alignment horizontal="center" vertical="top" wrapText="1"/>
    </xf>
    <xf numFmtId="2" fontId="3" fillId="2" borderId="0" xfId="0" applyNumberFormat="1" applyFont="1" applyFill="1" applyBorder="1" applyProtection="1">
      <protection locked="0"/>
    </xf>
    <xf numFmtId="0" fontId="1" fillId="2" borderId="4" xfId="0" applyFont="1" applyFill="1" applyBorder="1" applyProtection="1"/>
    <xf numFmtId="2" fontId="3" fillId="2" borderId="0" xfId="0" applyNumberFormat="1" applyFont="1" applyFill="1" applyBorder="1" applyAlignment="1" applyProtection="1">
      <alignment horizontal="center"/>
      <protection locked="0"/>
    </xf>
    <xf numFmtId="2" fontId="3" fillId="2" borderId="0" xfId="0" applyNumberFormat="1" applyFont="1" applyFill="1" applyBorder="1" applyAlignment="1" applyProtection="1">
      <alignment horizontal="left"/>
      <protection locked="0"/>
    </xf>
    <xf numFmtId="0" fontId="1" fillId="3" borderId="6" xfId="0" applyFont="1" applyFill="1" applyBorder="1" applyAlignment="1">
      <alignment horizontal="left"/>
    </xf>
    <xf numFmtId="0" fontId="3" fillId="2" borderId="7" xfId="0" applyFont="1" applyFill="1" applyBorder="1" applyAlignment="1" applyProtection="1">
      <alignment vertical="top" wrapText="1"/>
    </xf>
    <xf numFmtId="0" fontId="3" fillId="2" borderId="8" xfId="0" applyFont="1" applyFill="1" applyBorder="1" applyAlignment="1" applyProtection="1">
      <alignment vertical="top" wrapText="1"/>
      <protection locked="0"/>
    </xf>
    <xf numFmtId="0" fontId="3" fillId="2" borderId="9" xfId="0" applyNumberFormat="1" applyFont="1" applyFill="1" applyBorder="1" applyAlignment="1" applyProtection="1">
      <alignment horizontal="left"/>
      <protection locked="0"/>
    </xf>
    <xf numFmtId="0" fontId="4" fillId="0" borderId="0" xfId="0" applyFont="1" applyProtection="1"/>
    <xf numFmtId="0" fontId="5" fillId="0" borderId="0" xfId="0" applyFont="1" applyProtection="1"/>
    <xf numFmtId="0" fontId="6" fillId="0" borderId="0" xfId="0" applyFont="1" applyAlignment="1" applyProtection="1">
      <alignment horizontal="left" wrapText="1"/>
    </xf>
    <xf numFmtId="0" fontId="0" fillId="0" borderId="0" xfId="0" applyAlignment="1" applyProtection="1">
      <alignment horizontal="left"/>
    </xf>
    <xf numFmtId="0" fontId="0" fillId="0" borderId="0" xfId="0" applyAlignment="1" applyProtection="1">
      <alignment horizontal="left"/>
    </xf>
    <xf numFmtId="0" fontId="7" fillId="0" borderId="0" xfId="0" applyFont="1" applyAlignment="1" applyProtection="1">
      <alignment horizontal="left" wrapText="1"/>
    </xf>
    <xf numFmtId="0" fontId="7" fillId="0" borderId="0" xfId="0" applyFont="1" applyAlignment="1" applyProtection="1">
      <alignment horizontal="left"/>
    </xf>
    <xf numFmtId="0" fontId="7" fillId="0" borderId="0" xfId="0" applyFont="1" applyAlignment="1" applyProtection="1">
      <alignment horizontal="left"/>
    </xf>
    <xf numFmtId="0" fontId="2" fillId="0" borderId="0" xfId="0" applyFont="1" applyAlignment="1" applyProtection="1">
      <alignment horizontal="left" wrapText="1" indent="1"/>
    </xf>
    <xf numFmtId="0" fontId="2" fillId="0" borderId="0" xfId="0" applyFont="1" applyAlignment="1" applyProtection="1">
      <alignment horizontal="left" indent="1"/>
    </xf>
    <xf numFmtId="0" fontId="2" fillId="0" borderId="0" xfId="0" applyFont="1" applyAlignment="1" applyProtection="1">
      <alignment horizontal="left" indent="1"/>
    </xf>
    <xf numFmtId="0" fontId="2" fillId="0" borderId="0" xfId="0" applyFont="1" applyAlignment="1" applyProtection="1">
      <alignment horizontal="left" wrapText="1" indent="1"/>
    </xf>
    <xf numFmtId="0" fontId="7" fillId="0" borderId="0" xfId="0" applyFont="1" applyProtection="1"/>
    <xf numFmtId="0" fontId="9" fillId="0" borderId="0" xfId="0" applyFont="1" applyAlignment="1" applyProtection="1">
      <alignment horizontal="left" wrapText="1"/>
    </xf>
    <xf numFmtId="0" fontId="7" fillId="0" borderId="0" xfId="0" applyFont="1"/>
    <xf numFmtId="0" fontId="9" fillId="0" borderId="0" xfId="0" applyFont="1" applyAlignment="1" applyProtection="1">
      <alignment horizontal="left" wrapText="1"/>
    </xf>
    <xf numFmtId="0" fontId="10" fillId="0" borderId="0" xfId="0" applyFont="1" applyAlignment="1" applyProtection="1">
      <alignment horizontal="center" vertical="center"/>
    </xf>
    <xf numFmtId="2" fontId="3" fillId="0" borderId="0" xfId="0" applyNumberFormat="1" applyFont="1" applyProtection="1"/>
    <xf numFmtId="0" fontId="3" fillId="0" borderId="0" xfId="0" applyFont="1" applyBorder="1" applyAlignment="1" applyProtection="1">
      <alignment horizontal="right"/>
    </xf>
    <xf numFmtId="0" fontId="3" fillId="0" borderId="0" xfId="0" applyFont="1" applyBorder="1" applyAlignment="1" applyProtection="1">
      <alignment horizontal="center"/>
    </xf>
    <xf numFmtId="43" fontId="1" fillId="4" borderId="0" xfId="0" applyNumberFormat="1" applyFont="1" applyFill="1"/>
    <xf numFmtId="0" fontId="7" fillId="5" borderId="6" xfId="0" applyFont="1" applyFill="1" applyBorder="1" applyAlignment="1" applyProtection="1">
      <alignment horizontal="left" vertical="top" wrapText="1"/>
    </xf>
    <xf numFmtId="43" fontId="11" fillId="0" borderId="6" xfId="2" applyNumberFormat="1" applyFont="1" applyFill="1" applyBorder="1"/>
    <xf numFmtId="165" fontId="12" fillId="6" borderId="6" xfId="2" applyNumberFormat="1" applyFont="1" applyFill="1" applyBorder="1" applyAlignment="1">
      <alignment vertical="center"/>
    </xf>
    <xf numFmtId="165" fontId="1" fillId="0" borderId="0" xfId="2" applyNumberFormat="1" applyFont="1" applyAlignment="1">
      <alignment horizontal="center" vertical="center"/>
    </xf>
    <xf numFmtId="43" fontId="1" fillId="0" borderId="0" xfId="0" applyNumberFormat="1" applyFont="1"/>
    <xf numFmtId="164" fontId="1" fillId="0" borderId="0" xfId="2" applyNumberFormat="1" applyFont="1"/>
    <xf numFmtId="43" fontId="2" fillId="0" borderId="6" xfId="2" applyNumberFormat="1" applyFont="1" applyFill="1" applyBorder="1"/>
    <xf numFmtId="4" fontId="7" fillId="0" borderId="10" xfId="0" applyNumberFormat="1" applyFont="1" applyFill="1" applyBorder="1" applyAlignment="1" applyProtection="1">
      <alignment horizontal="right" wrapText="1"/>
      <protection locked="0"/>
    </xf>
    <xf numFmtId="166" fontId="2" fillId="0" borderId="6" xfId="2" applyNumberFormat="1" applyFont="1" applyFill="1" applyBorder="1"/>
    <xf numFmtId="165" fontId="1" fillId="0" borderId="0" xfId="2" applyNumberFormat="1" applyFont="1"/>
    <xf numFmtId="0" fontId="7" fillId="5" borderId="11" xfId="0" applyFont="1" applyFill="1" applyBorder="1" applyAlignment="1" applyProtection="1">
      <alignment horizontal="left" vertical="top" wrapText="1"/>
    </xf>
    <xf numFmtId="0" fontId="7" fillId="5" borderId="12" xfId="0" applyFont="1" applyFill="1" applyBorder="1" applyAlignment="1" applyProtection="1">
      <alignment horizontal="left" vertical="top" wrapText="1"/>
    </xf>
    <xf numFmtId="0" fontId="7" fillId="5" borderId="10" xfId="0" applyFont="1" applyFill="1" applyBorder="1" applyAlignment="1" applyProtection="1">
      <alignment horizontal="left" vertical="top" wrapText="1"/>
    </xf>
    <xf numFmtId="0" fontId="2" fillId="3" borderId="6" xfId="0" applyFont="1" applyFill="1" applyBorder="1" applyAlignment="1">
      <alignment horizontal="left"/>
    </xf>
    <xf numFmtId="165" fontId="0" fillId="0" borderId="6" xfId="2" applyNumberFormat="1" applyFont="1" applyFill="1" applyBorder="1"/>
    <xf numFmtId="167" fontId="1" fillId="0" borderId="0" xfId="0" applyNumberFormat="1" applyFont="1"/>
    <xf numFmtId="0" fontId="10" fillId="0" borderId="0" xfId="0" applyFont="1"/>
    <xf numFmtId="167" fontId="7" fillId="0" borderId="0" xfId="0" applyNumberFormat="1" applyFont="1"/>
    <xf numFmtId="0" fontId="7" fillId="2" borderId="11" xfId="0" applyFont="1" applyFill="1" applyBorder="1" applyAlignment="1" applyProtection="1">
      <alignment horizontal="left" vertical="top" wrapText="1" indent="1"/>
    </xf>
    <xf numFmtId="0" fontId="7" fillId="2" borderId="10" xfId="0" applyFont="1" applyFill="1" applyBorder="1" applyAlignment="1" applyProtection="1">
      <alignment horizontal="left" indent="1"/>
    </xf>
    <xf numFmtId="0" fontId="9" fillId="2" borderId="10" xfId="0" applyFont="1" applyFill="1" applyBorder="1" applyAlignment="1" applyProtection="1">
      <alignment vertical="top" wrapText="1"/>
    </xf>
    <xf numFmtId="0" fontId="9" fillId="2" borderId="11" xfId="0" applyFont="1" applyFill="1" applyBorder="1" applyAlignment="1" applyProtection="1">
      <alignment horizontal="center" vertical="top" wrapText="1"/>
    </xf>
    <xf numFmtId="0" fontId="9" fillId="2" borderId="12" xfId="0" applyFont="1" applyFill="1" applyBorder="1" applyAlignment="1" applyProtection="1">
      <alignment horizontal="center"/>
    </xf>
    <xf numFmtId="0" fontId="9" fillId="2" borderId="10" xfId="0" applyFont="1" applyFill="1" applyBorder="1" applyAlignment="1" applyProtection="1">
      <alignment horizontal="center"/>
    </xf>
    <xf numFmtId="0" fontId="9" fillId="2" borderId="0" xfId="0" applyFont="1" applyFill="1" applyBorder="1" applyAlignment="1" applyProtection="1">
      <alignment horizontal="center"/>
    </xf>
    <xf numFmtId="0" fontId="7" fillId="2" borderId="1" xfId="0" applyFont="1" applyFill="1" applyBorder="1" applyAlignment="1" applyProtection="1">
      <alignment horizontal="left" vertical="top" wrapText="1" indent="1"/>
    </xf>
    <xf numFmtId="0" fontId="7" fillId="2" borderId="3" xfId="0" applyFont="1" applyFill="1" applyBorder="1" applyAlignment="1" applyProtection="1">
      <alignment horizontal="left" indent="1"/>
    </xf>
    <xf numFmtId="0" fontId="9" fillId="2" borderId="5" xfId="0" applyFont="1" applyFill="1" applyBorder="1" applyAlignment="1" applyProtection="1">
      <alignment horizontal="center" wrapText="1"/>
    </xf>
    <xf numFmtId="0" fontId="9" fillId="2" borderId="0" xfId="0" applyFont="1" applyFill="1" applyBorder="1" applyAlignment="1" applyProtection="1">
      <alignment horizontal="center" wrapText="1"/>
    </xf>
    <xf numFmtId="0" fontId="7" fillId="5" borderId="11" xfId="0" applyFont="1" applyFill="1" applyBorder="1" applyAlignment="1" applyProtection="1">
      <alignment vertical="top" wrapText="1"/>
    </xf>
    <xf numFmtId="0" fontId="7" fillId="5" borderId="3" xfId="0" applyFont="1" applyFill="1" applyBorder="1" applyAlignment="1" applyProtection="1">
      <alignment horizontal="left" indent="1"/>
    </xf>
    <xf numFmtId="4" fontId="13" fillId="0" borderId="13" xfId="2" applyNumberFormat="1" applyFont="1" applyFill="1" applyBorder="1" applyAlignment="1">
      <alignment wrapText="1"/>
    </xf>
    <xf numFmtId="4" fontId="13" fillId="0" borderId="0" xfId="2" applyNumberFormat="1" applyFont="1" applyFill="1" applyBorder="1" applyAlignment="1">
      <alignment wrapText="1"/>
    </xf>
    <xf numFmtId="0" fontId="7" fillId="5" borderId="14" xfId="0" applyFont="1" applyFill="1" applyBorder="1" applyAlignment="1" applyProtection="1">
      <alignment vertical="top" wrapText="1"/>
    </xf>
    <xf numFmtId="0" fontId="7" fillId="5" borderId="15" xfId="0" applyFont="1" applyFill="1" applyBorder="1" applyAlignment="1" applyProtection="1">
      <alignment horizontal="left" vertical="top" wrapText="1" indent="1"/>
    </xf>
    <xf numFmtId="0" fontId="7" fillId="5" borderId="16" xfId="0" applyFont="1" applyFill="1" applyBorder="1" applyProtection="1"/>
    <xf numFmtId="0" fontId="7" fillId="5" borderId="9" xfId="0" applyFont="1" applyFill="1" applyBorder="1" applyAlignment="1" applyProtection="1">
      <alignment horizontal="left" vertical="top" wrapText="1" indent="1"/>
    </xf>
    <xf numFmtId="4" fontId="7" fillId="5" borderId="10" xfId="0" applyNumberFormat="1" applyFont="1" applyFill="1" applyBorder="1" applyAlignment="1" applyProtection="1">
      <alignment horizontal="right" wrapText="1"/>
      <protection locked="0"/>
    </xf>
    <xf numFmtId="4" fontId="7" fillId="0" borderId="0" xfId="0" applyNumberFormat="1" applyFont="1" applyFill="1" applyBorder="1" applyAlignment="1" applyProtection="1">
      <alignment horizontal="right" wrapText="1"/>
      <protection locked="0"/>
    </xf>
    <xf numFmtId="0" fontId="7" fillId="5" borderId="16" xfId="0" applyFont="1" applyFill="1" applyBorder="1" applyAlignment="1" applyProtection="1"/>
    <xf numFmtId="0" fontId="7" fillId="5" borderId="7" xfId="0" applyFont="1" applyFill="1" applyBorder="1" applyAlignment="1" applyProtection="1">
      <alignment horizontal="left" vertical="top" wrapText="1" indent="1"/>
    </xf>
    <xf numFmtId="0" fontId="7" fillId="5" borderId="9" xfId="0" applyFont="1" applyFill="1" applyBorder="1" applyAlignment="1" applyProtection="1">
      <alignment horizontal="left" indent="1"/>
    </xf>
    <xf numFmtId="4" fontId="7" fillId="5" borderId="0" xfId="0" applyNumberFormat="1" applyFont="1" applyFill="1" applyBorder="1" applyAlignment="1" applyProtection="1">
      <alignment horizontal="right" wrapText="1"/>
      <protection locked="0"/>
    </xf>
    <xf numFmtId="0" fontId="7" fillId="2" borderId="6" xfId="0" applyFont="1" applyFill="1" applyBorder="1" applyAlignment="1" applyProtection="1">
      <alignment vertical="top" wrapText="1"/>
    </xf>
    <xf numFmtId="0" fontId="9" fillId="2" borderId="10" xfId="0" applyFont="1" applyFill="1" applyBorder="1" applyAlignment="1" applyProtection="1">
      <alignment horizontal="left" vertical="top" wrapText="1" indent="1"/>
    </xf>
    <xf numFmtId="0" fontId="7" fillId="2" borderId="12" xfId="0" applyFont="1" applyFill="1" applyBorder="1" applyAlignment="1" applyProtection="1">
      <alignment horizontal="center"/>
    </xf>
    <xf numFmtId="0" fontId="7" fillId="2" borderId="10" xfId="0" applyFont="1" applyFill="1" applyBorder="1" applyAlignment="1" applyProtection="1">
      <alignment horizontal="center"/>
    </xf>
    <xf numFmtId="0" fontId="7" fillId="2" borderId="14" xfId="0" applyFont="1" applyFill="1" applyBorder="1" applyAlignment="1" applyProtection="1">
      <alignment vertical="top" wrapText="1"/>
    </xf>
    <xf numFmtId="0" fontId="7" fillId="2" borderId="5" xfId="0" applyFont="1" applyFill="1" applyBorder="1" applyAlignment="1" applyProtection="1">
      <alignment horizontal="center" wrapText="1"/>
    </xf>
    <xf numFmtId="0" fontId="9" fillId="2" borderId="5" xfId="0" applyFont="1" applyFill="1" applyBorder="1" applyAlignment="1" applyProtection="1">
      <alignment horizontal="center" wrapText="1"/>
    </xf>
    <xf numFmtId="0" fontId="7" fillId="2" borderId="16" xfId="0" applyFont="1" applyFill="1" applyBorder="1" applyAlignment="1" applyProtection="1">
      <alignment vertical="top" wrapText="1"/>
    </xf>
    <xf numFmtId="0" fontId="9" fillId="2" borderId="9" xfId="0" applyFont="1" applyFill="1" applyBorder="1" applyAlignment="1" applyProtection="1">
      <alignment horizontal="center" wrapText="1"/>
    </xf>
    <xf numFmtId="0" fontId="7" fillId="2" borderId="9" xfId="0" applyFont="1" applyFill="1" applyBorder="1" applyAlignment="1" applyProtection="1">
      <alignment horizontal="center" wrapText="1"/>
    </xf>
    <xf numFmtId="0" fontId="7" fillId="5" borderId="6" xfId="0" applyFont="1" applyFill="1" applyBorder="1" applyAlignment="1" applyProtection="1">
      <alignment vertical="top" wrapText="1"/>
    </xf>
    <xf numFmtId="4" fontId="7" fillId="5" borderId="16" xfId="0" applyNumberFormat="1" applyFont="1" applyFill="1" applyBorder="1" applyAlignment="1" applyProtection="1">
      <alignment horizontal="right" wrapText="1"/>
      <protection locked="0"/>
    </xf>
    <xf numFmtId="0" fontId="1" fillId="0" borderId="0" xfId="0" applyFont="1" applyFill="1" applyProtection="1"/>
    <xf numFmtId="0" fontId="7" fillId="0" borderId="16" xfId="0" applyFont="1" applyFill="1" applyBorder="1" applyAlignment="1" applyProtection="1">
      <alignment vertical="top" wrapText="1"/>
    </xf>
    <xf numFmtId="2" fontId="13" fillId="0" borderId="6" xfId="2" applyNumberFormat="1" applyFont="1" applyFill="1" applyBorder="1" applyAlignment="1">
      <alignment wrapText="1"/>
    </xf>
    <xf numFmtId="4" fontId="7" fillId="0" borderId="6" xfId="0" applyNumberFormat="1" applyFont="1" applyFill="1" applyBorder="1" applyAlignment="1" applyProtection="1">
      <alignment horizontal="right" wrapText="1"/>
      <protection locked="0"/>
    </xf>
    <xf numFmtId="0" fontId="2" fillId="0" borderId="0" xfId="0" applyFont="1" applyFill="1" applyProtection="1"/>
    <xf numFmtId="2" fontId="2" fillId="0" borderId="0" xfId="0" applyNumberFormat="1" applyFont="1" applyFill="1" applyProtection="1"/>
    <xf numFmtId="167" fontId="1" fillId="4" borderId="0" xfId="2" applyNumberFormat="1" applyFont="1" applyFill="1"/>
    <xf numFmtId="0" fontId="1" fillId="0" borderId="0" xfId="0" applyFont="1" applyFill="1"/>
    <xf numFmtId="0" fontId="15" fillId="0" borderId="0" xfId="0" applyFont="1" applyFill="1"/>
    <xf numFmtId="0" fontId="2" fillId="0" borderId="0" xfId="0" applyFont="1" applyFill="1"/>
    <xf numFmtId="0" fontId="2" fillId="0" borderId="6" xfId="0" applyFont="1" applyFill="1" applyBorder="1" applyAlignment="1">
      <alignment horizontal="left"/>
    </xf>
    <xf numFmtId="0" fontId="7" fillId="5" borderId="16" xfId="0" applyFont="1" applyFill="1" applyBorder="1" applyAlignment="1" applyProtection="1">
      <alignment vertical="top" wrapText="1"/>
    </xf>
    <xf numFmtId="164" fontId="7" fillId="0" borderId="6" xfId="2" applyFont="1" applyFill="1" applyBorder="1" applyAlignment="1" applyProtection="1">
      <alignment horizontal="right" wrapText="1"/>
      <protection locked="0"/>
    </xf>
    <xf numFmtId="0" fontId="2" fillId="0" borderId="0" xfId="0" applyFont="1" applyProtection="1"/>
    <xf numFmtId="2" fontId="2" fillId="0" borderId="0" xfId="0" applyNumberFormat="1" applyFont="1" applyProtection="1"/>
    <xf numFmtId="167" fontId="1" fillId="0" borderId="0" xfId="2" applyNumberFormat="1" applyFont="1"/>
    <xf numFmtId="3" fontId="1" fillId="0" borderId="0" xfId="0" applyNumberFormat="1" applyFont="1"/>
    <xf numFmtId="0" fontId="15" fillId="4" borderId="0" xfId="0" applyFont="1" applyFill="1"/>
    <xf numFmtId="4" fontId="7" fillId="7" borderId="10" xfId="0" applyNumberFormat="1" applyFont="1" applyFill="1" applyBorder="1" applyAlignment="1" applyProtection="1">
      <alignment horizontal="right" wrapText="1"/>
    </xf>
    <xf numFmtId="4" fontId="7" fillId="5" borderId="9" xfId="0" applyNumberFormat="1" applyFont="1" applyFill="1" applyBorder="1" applyAlignment="1" applyProtection="1">
      <alignment horizontal="right" wrapText="1"/>
      <protection locked="0"/>
    </xf>
    <xf numFmtId="43" fontId="13" fillId="8" borderId="6" xfId="2" applyNumberFormat="1" applyFont="1" applyFill="1" applyBorder="1" applyAlignment="1">
      <alignment wrapText="1"/>
    </xf>
    <xf numFmtId="2" fontId="13" fillId="8" borderId="6" xfId="2" applyNumberFormat="1" applyFont="1" applyFill="1" applyBorder="1" applyAlignment="1">
      <alignment wrapText="1"/>
    </xf>
    <xf numFmtId="167" fontId="1" fillId="0" borderId="0" xfId="1" applyNumberFormat="1" applyFont="1"/>
    <xf numFmtId="4" fontId="7" fillId="8" borderId="16" xfId="0" applyNumberFormat="1" applyFont="1" applyFill="1" applyBorder="1" applyAlignment="1" applyProtection="1">
      <alignment horizontal="right" wrapText="1"/>
      <protection locked="0"/>
    </xf>
    <xf numFmtId="0" fontId="3" fillId="0" borderId="0" xfId="0" applyFont="1" applyProtection="1"/>
    <xf numFmtId="0" fontId="7" fillId="2" borderId="7" xfId="0" applyFont="1" applyFill="1" applyBorder="1" applyAlignment="1" applyProtection="1">
      <alignment vertical="top" wrapText="1"/>
    </xf>
    <xf numFmtId="4" fontId="7" fillId="2" borderId="12" xfId="0" applyNumberFormat="1" applyFont="1" applyFill="1" applyBorder="1" applyAlignment="1" applyProtection="1">
      <alignment horizontal="right" wrapText="1"/>
    </xf>
    <xf numFmtId="4" fontId="7" fillId="2" borderId="9" xfId="0" applyNumberFormat="1" applyFont="1" applyFill="1" applyBorder="1" applyAlignment="1" applyProtection="1">
      <alignment horizontal="right" wrapText="1"/>
    </xf>
    <xf numFmtId="4" fontId="7" fillId="7" borderId="9" xfId="0" applyNumberFormat="1" applyFont="1" applyFill="1" applyBorder="1" applyAlignment="1" applyProtection="1">
      <alignment horizontal="right" wrapText="1"/>
    </xf>
    <xf numFmtId="4" fontId="7" fillId="7" borderId="16" xfId="0" applyNumberFormat="1" applyFont="1" applyFill="1" applyBorder="1" applyAlignment="1" applyProtection="1">
      <alignment horizontal="right" wrapText="1"/>
    </xf>
    <xf numFmtId="0" fontId="1" fillId="0" borderId="4" xfId="0" applyFont="1" applyBorder="1" applyAlignment="1" applyProtection="1">
      <alignment vertical="top" wrapText="1"/>
    </xf>
    <xf numFmtId="0" fontId="1" fillId="0" borderId="0" xfId="0" applyFont="1" applyBorder="1" applyAlignment="1" applyProtection="1">
      <alignment vertical="top" wrapText="1"/>
    </xf>
    <xf numFmtId="0" fontId="3" fillId="0" borderId="0" xfId="0" applyFont="1" applyBorder="1" applyAlignment="1" applyProtection="1">
      <alignment vertical="top" wrapText="1"/>
    </xf>
    <xf numFmtId="0" fontId="1" fillId="0" borderId="0" xfId="0" applyFont="1" applyBorder="1" applyAlignment="1" applyProtection="1">
      <alignment horizontal="left" vertical="top" wrapText="1" indent="1"/>
    </xf>
    <xf numFmtId="0" fontId="9" fillId="0" borderId="0" xfId="0" applyFont="1" applyAlignment="1" applyProtection="1">
      <alignment horizontal="left"/>
    </xf>
    <xf numFmtId="0" fontId="9" fillId="0" borderId="0" xfId="0" applyFont="1" applyAlignment="1" applyProtection="1">
      <alignment horizontal="left"/>
    </xf>
    <xf numFmtId="0" fontId="7" fillId="0" borderId="0" xfId="0" applyFont="1" applyAlignment="1" applyProtection="1">
      <alignment horizontal="left" indent="1"/>
    </xf>
    <xf numFmtId="0" fontId="7" fillId="2" borderId="1" xfId="0" applyFont="1" applyFill="1" applyBorder="1" applyAlignment="1" applyProtection="1">
      <alignment vertical="top"/>
    </xf>
    <xf numFmtId="0" fontId="7" fillId="2" borderId="2" xfId="0" applyFont="1" applyFill="1" applyBorder="1" applyAlignment="1" applyProtection="1">
      <alignment horizontal="left" vertical="center" wrapText="1" indent="1"/>
    </xf>
    <xf numFmtId="0" fontId="7" fillId="2" borderId="3" xfId="0" applyFont="1" applyFill="1" applyBorder="1" applyAlignment="1" applyProtection="1">
      <alignment horizontal="left" vertical="center" wrapText="1" indent="1"/>
    </xf>
    <xf numFmtId="0" fontId="7" fillId="5" borderId="6" xfId="0" applyFont="1" applyFill="1" applyBorder="1" applyAlignment="1" applyProtection="1">
      <alignment horizontal="left" vertical="top"/>
    </xf>
    <xf numFmtId="0" fontId="7" fillId="5" borderId="6" xfId="0" applyFont="1" applyFill="1" applyBorder="1" applyAlignment="1" applyProtection="1">
      <alignment vertical="top"/>
    </xf>
    <xf numFmtId="0" fontId="7" fillId="5" borderId="11" xfId="0" applyFont="1" applyFill="1" applyBorder="1" applyAlignment="1" applyProtection="1">
      <alignment horizontal="left" vertical="top" shrinkToFit="1"/>
    </xf>
    <xf numFmtId="0" fontId="7" fillId="5" borderId="12" xfId="0" applyFont="1" applyFill="1" applyBorder="1" applyAlignment="1" applyProtection="1">
      <alignment horizontal="left" vertical="top" shrinkToFit="1"/>
    </xf>
    <xf numFmtId="0" fontId="7" fillId="5" borderId="10" xfId="0" applyFont="1" applyFill="1" applyBorder="1" applyAlignment="1" applyProtection="1">
      <alignment horizontal="left" vertical="top" shrinkToFit="1"/>
    </xf>
    <xf numFmtId="4" fontId="7" fillId="5" borderId="6" xfId="0" applyNumberFormat="1" applyFont="1" applyFill="1" applyBorder="1" applyAlignment="1" applyProtection="1">
      <alignment horizontal="right" wrapText="1"/>
      <protection locked="0"/>
    </xf>
    <xf numFmtId="167" fontId="7" fillId="0" borderId="0" xfId="1" applyNumberFormat="1" applyFont="1" applyProtection="1"/>
    <xf numFmtId="164" fontId="7" fillId="0" borderId="0" xfId="0" applyNumberFormat="1" applyFont="1" applyProtection="1"/>
    <xf numFmtId="4" fontId="7" fillId="7" borderId="11" xfId="0" applyNumberFormat="1" applyFont="1" applyFill="1" applyBorder="1" applyAlignment="1" applyProtection="1">
      <alignment horizontal="left" wrapText="1"/>
    </xf>
    <xf numFmtId="4" fontId="7" fillId="7" borderId="12" xfId="0" applyNumberFormat="1" applyFont="1" applyFill="1" applyBorder="1" applyAlignment="1" applyProtection="1">
      <alignment horizontal="left" wrapText="1"/>
    </xf>
    <xf numFmtId="4" fontId="7" fillId="7" borderId="10" xfId="0" applyNumberFormat="1" applyFont="1" applyFill="1" applyBorder="1" applyAlignment="1" applyProtection="1">
      <alignment horizontal="left" wrapText="1"/>
    </xf>
    <xf numFmtId="4" fontId="7" fillId="7" borderId="6" xfId="0" applyNumberFormat="1" applyFont="1" applyFill="1" applyBorder="1" applyAlignment="1" applyProtection="1">
      <alignment horizontal="center" wrapText="1"/>
    </xf>
    <xf numFmtId="4" fontId="7" fillId="7" borderId="6" xfId="0" applyNumberFormat="1" applyFont="1" applyFill="1" applyBorder="1" applyAlignment="1" applyProtection="1">
      <alignment horizontal="right" wrapText="1"/>
    </xf>
    <xf numFmtId="4" fontId="7" fillId="2" borderId="11" xfId="0" applyNumberFormat="1" applyFont="1" applyFill="1" applyBorder="1" applyAlignment="1" applyProtection="1">
      <alignment horizontal="left" wrapText="1"/>
    </xf>
    <xf numFmtId="4" fontId="7" fillId="2" borderId="12" xfId="0" applyNumberFormat="1" applyFont="1" applyFill="1" applyBorder="1" applyAlignment="1" applyProtection="1">
      <alignment horizontal="left" wrapText="1"/>
    </xf>
    <xf numFmtId="4" fontId="7" fillId="2" borderId="10" xfId="0" applyNumberFormat="1" applyFont="1" applyFill="1" applyBorder="1" applyAlignment="1" applyProtection="1">
      <alignment horizontal="left" wrapText="1"/>
    </xf>
    <xf numFmtId="4" fontId="7" fillId="2" borderId="6" xfId="0" applyNumberFormat="1" applyFont="1" applyFill="1" applyBorder="1" applyAlignment="1" applyProtection="1">
      <alignment horizontal="right" wrapText="1"/>
    </xf>
    <xf numFmtId="43" fontId="7" fillId="8" borderId="6" xfId="2" applyNumberFormat="1" applyFont="1" applyFill="1" applyBorder="1"/>
    <xf numFmtId="43" fontId="16" fillId="4" borderId="4" xfId="0" applyNumberFormat="1" applyFont="1" applyFill="1" applyBorder="1"/>
    <xf numFmtId="2" fontId="7" fillId="0" borderId="0" xfId="0" applyNumberFormat="1" applyFont="1" applyProtection="1"/>
    <xf numFmtId="167" fontId="0" fillId="0" borderId="6" xfId="2" applyNumberFormat="1" applyFont="1" applyFill="1" applyBorder="1"/>
    <xf numFmtId="0" fontId="11" fillId="5" borderId="6" xfId="0" applyFont="1" applyFill="1" applyBorder="1" applyAlignment="1" applyProtection="1">
      <alignment horizontal="left" vertical="top" wrapText="1"/>
    </xf>
    <xf numFmtId="164" fontId="17" fillId="0" borderId="0" xfId="0" applyNumberFormat="1" applyFont="1" applyProtection="1"/>
    <xf numFmtId="164" fontId="1" fillId="0" borderId="0" xfId="0" applyNumberFormat="1" applyFont="1"/>
    <xf numFmtId="0" fontId="1" fillId="0" borderId="0" xfId="0" applyFont="1" applyAlignment="1" applyProtection="1">
      <alignment horizontal="left" wrapText="1" indent="1"/>
    </xf>
    <xf numFmtId="0" fontId="1" fillId="0" borderId="0" xfId="0" applyFont="1" applyAlignment="1" applyProtection="1">
      <alignment horizontal="left" indent="1"/>
    </xf>
    <xf numFmtId="0" fontId="18" fillId="0" borderId="0" xfId="0" applyFont="1" applyAlignment="1" applyProtection="1">
      <alignment horizontal="left" wrapText="1" indent="1"/>
    </xf>
    <xf numFmtId="0" fontId="19" fillId="0" borderId="0" xfId="0" applyFont="1" applyAlignment="1" applyProtection="1">
      <alignment horizontal="left" indent="1"/>
    </xf>
    <xf numFmtId="0" fontId="19" fillId="0" borderId="0" xfId="0" applyFont="1" applyAlignment="1" applyProtection="1">
      <alignment horizontal="left" indent="1"/>
    </xf>
    <xf numFmtId="0" fontId="19" fillId="0" borderId="0" xfId="0" applyFont="1" applyProtection="1"/>
    <xf numFmtId="0" fontId="19" fillId="0" borderId="0" xfId="0" applyFont="1" applyAlignment="1" applyProtection="1">
      <alignment horizontal="left" vertical="top" wrapText="1" indent="1"/>
    </xf>
    <xf numFmtId="0" fontId="19" fillId="0" borderId="0" xfId="0" applyFont="1" applyAlignment="1" applyProtection="1">
      <alignment horizontal="left" vertical="top" indent="1"/>
    </xf>
    <xf numFmtId="0" fontId="19" fillId="0" borderId="0" xfId="0" applyFont="1" applyAlignment="1" applyProtection="1">
      <alignment horizontal="left" vertical="top" indent="1"/>
    </xf>
    <xf numFmtId="0" fontId="19" fillId="0" borderId="0" xfId="0" applyFont="1" applyAlignment="1" applyProtection="1">
      <alignment vertical="top"/>
    </xf>
    <xf numFmtId="0" fontId="19" fillId="0" borderId="0" xfId="0" applyFont="1" applyFill="1" applyAlignment="1" applyProtection="1">
      <alignment horizontal="left" vertical="top" wrapText="1" indent="1"/>
    </xf>
    <xf numFmtId="0" fontId="19" fillId="0" borderId="0" xfId="0" applyFont="1" applyFill="1" applyAlignment="1" applyProtection="1">
      <alignment horizontal="left" vertical="top" indent="1"/>
    </xf>
    <xf numFmtId="0" fontId="19" fillId="0" borderId="0" xfId="0" applyFont="1" applyFill="1" applyAlignment="1" applyProtection="1">
      <alignment horizontal="left" vertical="top" indent="1"/>
    </xf>
    <xf numFmtId="0" fontId="1" fillId="0" borderId="0" xfId="0" applyFont="1" applyFill="1" applyAlignment="1" applyProtection="1">
      <alignment horizontal="left" indent="5"/>
    </xf>
    <xf numFmtId="15" fontId="1" fillId="0" borderId="0" xfId="0" quotePrefix="1" applyNumberFormat="1" applyFont="1" applyFill="1" applyAlignment="1" applyProtection="1">
      <alignment horizontal="left" indent="5"/>
    </xf>
    <xf numFmtId="0" fontId="1" fillId="0" borderId="0" xfId="0" applyFont="1" applyAlignment="1">
      <alignment horizontal="left" indent="1"/>
    </xf>
    <xf numFmtId="0" fontId="2" fillId="0" borderId="0" xfId="0" applyFont="1" applyFill="1" applyBorder="1" applyAlignment="1"/>
    <xf numFmtId="0" fontId="1" fillId="0" borderId="6" xfId="0" applyFont="1" applyBorder="1"/>
    <xf numFmtId="0" fontId="22" fillId="9" borderId="6" xfId="3" applyFont="1" applyFill="1" applyBorder="1" applyAlignment="1">
      <alignment horizontal="left" wrapText="1"/>
    </xf>
    <xf numFmtId="0" fontId="1" fillId="0" borderId="0" xfId="0" applyFont="1" applyFill="1" applyBorder="1"/>
    <xf numFmtId="0" fontId="2" fillId="3" borderId="6" xfId="0" applyFont="1" applyFill="1" applyBorder="1" applyAlignment="1"/>
  </cellXfs>
  <cellStyles count="4">
    <cellStyle name="Comma" xfId="1" builtinId="3"/>
    <cellStyle name="Comma 8" xfId="2"/>
    <cellStyle name="Normal" xfId="0" builtinId="0"/>
    <cellStyle name="Normal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5.emf"/><Relationship Id="rId1" Type="http://schemas.openxmlformats.org/officeDocument/2006/relationships/image" Target="../media/image6.emf"/><Relationship Id="rId6" Type="http://schemas.openxmlformats.org/officeDocument/2006/relationships/image" Target="../media/image1.emf"/><Relationship Id="rId5" Type="http://schemas.openxmlformats.org/officeDocument/2006/relationships/image" Target="../media/image2.emf"/><Relationship Id="rId4"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3581400</xdr:colOff>
          <xdr:row>9</xdr:row>
          <xdr:rowOff>0</xdr:rowOff>
        </xdr:from>
        <xdr:to>
          <xdr:col>3</xdr:col>
          <xdr:colOff>355600</xdr:colOff>
          <xdr:row>10</xdr:row>
          <xdr:rowOff>0</xdr:rowOff>
        </xdr:to>
        <xdr:sp macro="" textlink="">
          <xdr:nvSpPr>
            <xdr:cNvPr id="1025" name="ComboBox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3581400</xdr:colOff>
          <xdr:row>3</xdr:row>
          <xdr:rowOff>0</xdr:rowOff>
        </xdr:from>
        <xdr:to>
          <xdr:col>3</xdr:col>
          <xdr:colOff>336550</xdr:colOff>
          <xdr:row>4</xdr:row>
          <xdr:rowOff>12700</xdr:rowOff>
        </xdr:to>
        <xdr:sp macro="" textlink="">
          <xdr:nvSpPr>
            <xdr:cNvPr id="1026" name="ComboBox2"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889000</xdr:colOff>
          <xdr:row>3</xdr:row>
          <xdr:rowOff>0</xdr:rowOff>
        </xdr:from>
        <xdr:to>
          <xdr:col>4</xdr:col>
          <xdr:colOff>711200</xdr:colOff>
          <xdr:row>4</xdr:row>
          <xdr:rowOff>6350</xdr:rowOff>
        </xdr:to>
        <xdr:sp macro="" textlink="">
          <xdr:nvSpPr>
            <xdr:cNvPr id="1027" name="ComboBox3" hidden="1">
              <a:extLst>
                <a:ext uri="{63B3BB69-23CF-44E3-9099-C40C66FF867C}">
                  <a14:compatExt spid="_x0000_s1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xdr:row>
          <xdr:rowOff>0</xdr:rowOff>
        </xdr:from>
        <xdr:to>
          <xdr:col>5</xdr:col>
          <xdr:colOff>927100</xdr:colOff>
          <xdr:row>4</xdr:row>
          <xdr:rowOff>6350</xdr:rowOff>
        </xdr:to>
        <xdr:sp macro="" textlink="">
          <xdr:nvSpPr>
            <xdr:cNvPr id="1028" name="ComboBox4" hidden="1">
              <a:extLst>
                <a:ext uri="{63B3BB69-23CF-44E3-9099-C40C66FF867C}">
                  <a14:compatExt spid="_x0000_s10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3581400</xdr:colOff>
          <xdr:row>6</xdr:row>
          <xdr:rowOff>0</xdr:rowOff>
        </xdr:from>
        <xdr:to>
          <xdr:col>2</xdr:col>
          <xdr:colOff>742950</xdr:colOff>
          <xdr:row>6</xdr:row>
          <xdr:rowOff>203200</xdr:rowOff>
        </xdr:to>
        <xdr:sp macro="" textlink="">
          <xdr:nvSpPr>
            <xdr:cNvPr id="1029" name="ComboBox5" hidden="1">
              <a:extLst>
                <a:ext uri="{63B3BB69-23CF-44E3-9099-C40C66FF867C}">
                  <a14:compatExt spid="_x0000_s1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889000</xdr:colOff>
          <xdr:row>9</xdr:row>
          <xdr:rowOff>0</xdr:rowOff>
        </xdr:from>
        <xdr:to>
          <xdr:col>4</xdr:col>
          <xdr:colOff>946150</xdr:colOff>
          <xdr:row>10</xdr:row>
          <xdr:rowOff>0</xdr:rowOff>
        </xdr:to>
        <xdr:sp macro="" textlink="">
          <xdr:nvSpPr>
            <xdr:cNvPr id="1030" name="ComboBox6" hidden="1">
              <a:extLst>
                <a:ext uri="{63B3BB69-23CF-44E3-9099-C40C66FF867C}">
                  <a14:compatExt spid="_x0000_s1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l%20Working%20of%20IMF%20Reserve%20Template%20-%20October%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mf1s\vol1\My%20Documents\ifsctr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tional Reserves"/>
      <sheetName val="NOSTRO"/>
      <sheetName val=" Trial Balance"/>
      <sheetName val="Reconciliation with DMMD"/>
      <sheetName val="Issue Banking Breakup"/>
      <sheetName val="DMMD"/>
      <sheetName val="SBP Debt "/>
      <sheetName val="Reserve Tranche Pos"/>
      <sheetName val="SDR rate"/>
      <sheetName val="IOAU"/>
      <sheetName val="DEBT-Work "/>
      <sheetName val="Sheet1"/>
      <sheetName val="Sheet2"/>
    </sheetNames>
    <sheetDataSet>
      <sheetData sheetId="0"/>
      <sheetData sheetId="1">
        <row r="9">
          <cell r="L9">
            <v>1021130728.3089468</v>
          </cell>
        </row>
        <row r="56">
          <cell r="L56">
            <v>6809300000</v>
          </cell>
        </row>
        <row r="57">
          <cell r="L57">
            <v>3988545.6436697771</v>
          </cell>
        </row>
        <row r="59">
          <cell r="L59">
            <v>3347826478.1802764</v>
          </cell>
        </row>
        <row r="99">
          <cell r="L99">
            <v>13594291.192078369</v>
          </cell>
        </row>
        <row r="129">
          <cell r="L129">
            <v>4340112422.9998083</v>
          </cell>
        </row>
        <row r="254">
          <cell r="L254">
            <v>161796.47451</v>
          </cell>
        </row>
        <row r="256">
          <cell r="L256">
            <v>140889542.04656336</v>
          </cell>
        </row>
        <row r="258">
          <cell r="L258">
            <v>8352130463.4121943</v>
          </cell>
        </row>
        <row r="259">
          <cell r="D259">
            <v>2.0820467315000002</v>
          </cell>
        </row>
        <row r="266">
          <cell r="L266">
            <v>15676842008.371344</v>
          </cell>
        </row>
        <row r="283">
          <cell r="L283">
            <v>134930826.4863112</v>
          </cell>
        </row>
        <row r="285">
          <cell r="L285">
            <v>24006159532.564632</v>
          </cell>
        </row>
        <row r="286">
          <cell r="L286">
            <v>22973469.229463045</v>
          </cell>
        </row>
      </sheetData>
      <sheetData sheetId="2">
        <row r="49">
          <cell r="I49">
            <v>5442259.5099999998</v>
          </cell>
        </row>
      </sheetData>
      <sheetData sheetId="3">
        <row r="15">
          <cell r="K15">
            <v>348218963.95999998</v>
          </cell>
        </row>
        <row r="16">
          <cell r="K16">
            <v>674024868.61000001</v>
          </cell>
        </row>
        <row r="17">
          <cell r="K17">
            <v>46139678.229999997</v>
          </cell>
        </row>
        <row r="18">
          <cell r="K18">
            <v>55421629.350000001</v>
          </cell>
        </row>
        <row r="19">
          <cell r="K19">
            <v>31696755.829999998</v>
          </cell>
        </row>
        <row r="20">
          <cell r="K20">
            <v>6452300.3001254415</v>
          </cell>
        </row>
        <row r="21">
          <cell r="K21">
            <v>12008276.996726276</v>
          </cell>
        </row>
      </sheetData>
      <sheetData sheetId="4" refreshError="1"/>
      <sheetData sheetId="5">
        <row r="10">
          <cell r="K10">
            <v>-859</v>
          </cell>
          <cell r="L10">
            <v>-1233</v>
          </cell>
          <cell r="M10">
            <v>-275</v>
          </cell>
        </row>
        <row r="11">
          <cell r="K11">
            <v>151</v>
          </cell>
          <cell r="L11">
            <v>139</v>
          </cell>
          <cell r="M11">
            <v>0</v>
          </cell>
        </row>
        <row r="16">
          <cell r="M16">
            <v>290</v>
          </cell>
        </row>
        <row r="17">
          <cell r="M17">
            <v>-2367</v>
          </cell>
        </row>
      </sheetData>
      <sheetData sheetId="6">
        <row r="5">
          <cell r="D5">
            <v>-1555.835</v>
          </cell>
          <cell r="E5">
            <v>-7839.7392339487105</v>
          </cell>
          <cell r="F5">
            <v>-18730.229947441854</v>
          </cell>
        </row>
        <row r="6">
          <cell r="D6">
            <v>-307.39929899999998</v>
          </cell>
          <cell r="E6">
            <v>-890.36883936999993</v>
          </cell>
          <cell r="F6">
            <v>-2365.1164995600002</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row r="1">
          <cell r="A1" t="str">
            <v>001</v>
          </cell>
          <cell r="B1" t="str">
            <v>WORLD</v>
          </cell>
          <cell r="C1" t="str">
            <v>1</v>
          </cell>
          <cell r="D1" t="str">
            <v>1</v>
          </cell>
        </row>
        <row r="2">
          <cell r="A2" t="str">
            <v>010</v>
          </cell>
          <cell r="B2" t="str">
            <v>ALL COUNTRIES</v>
          </cell>
          <cell r="C2" t="str">
            <v>1</v>
          </cell>
          <cell r="D2" t="str">
            <v>1</v>
          </cell>
        </row>
        <row r="3">
          <cell r="A3" t="str">
            <v>011</v>
          </cell>
          <cell r="B3" t="str">
            <v>EFTA</v>
          </cell>
          <cell r="C3" t="str">
            <v>1</v>
          </cell>
          <cell r="D3" t="str">
            <v>1</v>
          </cell>
        </row>
        <row r="4">
          <cell r="A4" t="str">
            <v>023</v>
          </cell>
          <cell r="B4" t="str">
            <v>CAP. IMPORTING COUNTRIES</v>
          </cell>
          <cell r="C4" t="str">
            <v>0</v>
          </cell>
          <cell r="D4" t="str">
            <v>1</v>
          </cell>
        </row>
        <row r="5">
          <cell r="A5" t="str">
            <v>025</v>
          </cell>
          <cell r="B5" t="str">
            <v>CIC W DEBT SVC PROB</v>
          </cell>
          <cell r="C5" t="str">
            <v>0</v>
          </cell>
          <cell r="D5" t="str">
            <v>1</v>
          </cell>
        </row>
        <row r="6">
          <cell r="A6" t="str">
            <v>027</v>
          </cell>
          <cell r="B6" t="str">
            <v>CIC W/O/ DEBT SVC PROB</v>
          </cell>
          <cell r="C6" t="str">
            <v>0</v>
          </cell>
          <cell r="D6" t="str">
            <v>1</v>
          </cell>
        </row>
        <row r="7">
          <cell r="A7" t="str">
            <v>075</v>
          </cell>
          <cell r="B7" t="str">
            <v>NET DEBTOR COUNTRIES - DIVERSIFIED FINANCING</v>
          </cell>
          <cell r="C7" t="str">
            <v>0</v>
          </cell>
          <cell r="D7" t="str">
            <v>1</v>
          </cell>
        </row>
        <row r="8">
          <cell r="A8" t="str">
            <v>080</v>
          </cell>
          <cell r="B8" t="str">
            <v>EXPORT EARNINGS, FUEL</v>
          </cell>
          <cell r="C8" t="str">
            <v>0</v>
          </cell>
          <cell r="D8" t="str">
            <v>1</v>
          </cell>
        </row>
        <row r="9">
          <cell r="A9" t="str">
            <v>083</v>
          </cell>
          <cell r="B9" t="str">
            <v>EXPORT EARNINGS, MANUFACTURES</v>
          </cell>
          <cell r="C9" t="str">
            <v>0</v>
          </cell>
          <cell r="D9" t="str">
            <v>1</v>
          </cell>
        </row>
        <row r="10">
          <cell r="A10" t="str">
            <v>084</v>
          </cell>
          <cell r="B10" t="str">
            <v>EXPORTERS EARNINGS, SERVICES, INCOME, &amp; PRIVATE TRANSFERS</v>
          </cell>
          <cell r="C10" t="str">
            <v>0</v>
          </cell>
          <cell r="D10" t="str">
            <v>1</v>
          </cell>
        </row>
        <row r="11">
          <cell r="A11" t="str">
            <v>085</v>
          </cell>
          <cell r="B11" t="str">
            <v>NET DEBTOR COUNTRIES, PRIVATE FINANCING</v>
          </cell>
          <cell r="C11" t="str">
            <v>0</v>
          </cell>
          <cell r="D11" t="str">
            <v>1</v>
          </cell>
        </row>
        <row r="12">
          <cell r="A12" t="str">
            <v>086</v>
          </cell>
          <cell r="B12" t="str">
            <v>NET DEBTOR COUNTRIES, OFFICIAL FINANCING</v>
          </cell>
          <cell r="C12" t="str">
            <v>0</v>
          </cell>
          <cell r="D12" t="str">
            <v>1</v>
          </cell>
        </row>
        <row r="13">
          <cell r="A13" t="str">
            <v>087</v>
          </cell>
          <cell r="B13" t="str">
            <v>NET DEBTOR COUNTRIES WITH ARREARS AND/OR RESCHEDULING DURING 1992-96</v>
          </cell>
          <cell r="C13" t="str">
            <v>0</v>
          </cell>
          <cell r="D13" t="str">
            <v>1</v>
          </cell>
        </row>
        <row r="14">
          <cell r="A14" t="str">
            <v>088</v>
          </cell>
          <cell r="B14" t="str">
            <v>OTHER NET DEBTOR COUNTRIES</v>
          </cell>
          <cell r="C14" t="str">
            <v>0</v>
          </cell>
          <cell r="D14" t="str">
            <v>1</v>
          </cell>
        </row>
        <row r="15">
          <cell r="A15" t="str">
            <v>089</v>
          </cell>
          <cell r="B15" t="str">
            <v>EXPORT EARNINGS, PRIMARY PRODUCTS</v>
          </cell>
          <cell r="C15" t="str">
            <v>0</v>
          </cell>
          <cell r="D15" t="str">
            <v>1</v>
          </cell>
        </row>
        <row r="16">
          <cell r="A16" t="str">
            <v>091</v>
          </cell>
          <cell r="B16" t="str">
            <v>INTERNATIONAL ORG</v>
          </cell>
          <cell r="C16" t="str">
            <v>1</v>
          </cell>
        </row>
        <row r="17">
          <cell r="A17" t="str">
            <v>092</v>
          </cell>
          <cell r="B17" t="str">
            <v>EXPORT EARNINGS, NON-FUEL</v>
          </cell>
          <cell r="C17" t="str">
            <v>0</v>
          </cell>
          <cell r="D17" t="str">
            <v>1</v>
          </cell>
        </row>
        <row r="18">
          <cell r="A18" t="str">
            <v>101</v>
          </cell>
          <cell r="B18" t="str">
            <v>INDUSTRIAL COUNTRIES (FORMER DEFINITION)</v>
          </cell>
          <cell r="C18" t="str">
            <v>0</v>
          </cell>
          <cell r="D18" t="str">
            <v>1</v>
          </cell>
        </row>
        <row r="19">
          <cell r="A19" t="str">
            <v>106</v>
          </cell>
          <cell r="B19" t="str">
            <v>ANTIPODES AND PAPUA NEW GUINEA</v>
          </cell>
          <cell r="C19" t="str">
            <v>0</v>
          </cell>
        </row>
        <row r="20">
          <cell r="A20" t="str">
            <v>108</v>
          </cell>
          <cell r="B20" t="str">
            <v>NORTH AMERICA</v>
          </cell>
          <cell r="C20" t="str">
            <v>0</v>
          </cell>
          <cell r="D20" t="str">
            <v>1</v>
          </cell>
        </row>
        <row r="21">
          <cell r="A21" t="str">
            <v>110</v>
          </cell>
          <cell r="B21" t="str">
            <v>INDUSTRIAL COUNTRIES</v>
          </cell>
          <cell r="C21" t="str">
            <v>1</v>
          </cell>
          <cell r="D21" t="str">
            <v>1</v>
          </cell>
        </row>
        <row r="22">
          <cell r="A22" t="str">
            <v>111</v>
          </cell>
          <cell r="B22" t="str">
            <v>UNITED STATES</v>
          </cell>
          <cell r="C22" t="str">
            <v>1</v>
          </cell>
        </row>
        <row r="23">
          <cell r="A23" t="str">
            <v>112</v>
          </cell>
          <cell r="B23" t="str">
            <v>UNITED KINGDOM</v>
          </cell>
          <cell r="C23" t="str">
            <v>1</v>
          </cell>
        </row>
        <row r="24">
          <cell r="A24" t="str">
            <v>113</v>
          </cell>
          <cell r="B24" t="str">
            <v>CHANNEL ISLANDS</v>
          </cell>
          <cell r="C24" t="str">
            <v>1</v>
          </cell>
        </row>
        <row r="25">
          <cell r="A25" t="str">
            <v>115</v>
          </cell>
          <cell r="B25" t="str">
            <v>MAJOR EUROPEAN INDUSTRIAL COUNTRIES</v>
          </cell>
          <cell r="C25" t="str">
            <v>0</v>
          </cell>
          <cell r="D25" t="str">
            <v>1</v>
          </cell>
        </row>
        <row r="26">
          <cell r="A26" t="str">
            <v>116</v>
          </cell>
          <cell r="B26" t="str">
            <v>ADVANCED ECONOMIES EXCL US, JAPAN &amp; EU</v>
          </cell>
          <cell r="C26" t="str">
            <v>0</v>
          </cell>
          <cell r="D26" t="str">
            <v>1</v>
          </cell>
        </row>
        <row r="27">
          <cell r="A27" t="str">
            <v>118</v>
          </cell>
          <cell r="B27" t="str">
            <v>MAJOR INDUSTRIAL COUNTRIES EXCL US</v>
          </cell>
          <cell r="C27" t="str">
            <v>0</v>
          </cell>
          <cell r="D27" t="str">
            <v>1</v>
          </cell>
        </row>
        <row r="28">
          <cell r="A28" t="str">
            <v>119</v>
          </cell>
          <cell r="B28" t="str">
            <v>MAJOR INDUSTRIAL COUNTRIES</v>
          </cell>
          <cell r="C28" t="str">
            <v>0</v>
          </cell>
          <cell r="D28" t="str">
            <v>1</v>
          </cell>
        </row>
        <row r="29">
          <cell r="A29" t="str">
            <v>120</v>
          </cell>
          <cell r="B29" t="str">
            <v>INDUSTRIAL EUROPE</v>
          </cell>
          <cell r="C29" t="str">
            <v>0</v>
          </cell>
          <cell r="D29" t="str">
            <v>1</v>
          </cell>
        </row>
        <row r="30">
          <cell r="A30" t="str">
            <v>122</v>
          </cell>
          <cell r="B30" t="str">
            <v>AUSTRIA</v>
          </cell>
          <cell r="C30" t="str">
            <v>1</v>
          </cell>
        </row>
        <row r="31">
          <cell r="A31" t="str">
            <v>123</v>
          </cell>
          <cell r="B31" t="str">
            <v>OTHER  INDUSTRIAL COUNTRIES</v>
          </cell>
          <cell r="C31" t="str">
            <v>0</v>
          </cell>
          <cell r="D31" t="str">
            <v>1</v>
          </cell>
        </row>
        <row r="32">
          <cell r="A32" t="str">
            <v>124</v>
          </cell>
          <cell r="B32" t="str">
            <v>BELGIUM</v>
          </cell>
          <cell r="C32" t="str">
            <v>1</v>
          </cell>
        </row>
        <row r="33">
          <cell r="A33" t="str">
            <v>126</v>
          </cell>
          <cell r="B33" t="str">
            <v>BELGIUM-LUXEMBOURG</v>
          </cell>
          <cell r="C33" t="str">
            <v>1</v>
          </cell>
        </row>
        <row r="34">
          <cell r="A34" t="str">
            <v>128</v>
          </cell>
          <cell r="B34" t="str">
            <v>DENMARK</v>
          </cell>
          <cell r="C34" t="str">
            <v>1</v>
          </cell>
        </row>
        <row r="35">
          <cell r="A35" t="str">
            <v>131</v>
          </cell>
          <cell r="B35" t="str">
            <v>WEST GERMANY</v>
          </cell>
          <cell r="C35" t="str">
            <v>0</v>
          </cell>
        </row>
        <row r="36">
          <cell r="A36" t="str">
            <v>132</v>
          </cell>
          <cell r="B36" t="str">
            <v>FRANCE</v>
          </cell>
          <cell r="C36" t="str">
            <v>1</v>
          </cell>
        </row>
        <row r="37">
          <cell r="A37" t="str">
            <v>134</v>
          </cell>
          <cell r="B37" t="str">
            <v>GERMANY</v>
          </cell>
          <cell r="C37" t="str">
            <v>1</v>
          </cell>
        </row>
        <row r="38">
          <cell r="A38" t="str">
            <v>135</v>
          </cell>
          <cell r="B38" t="str">
            <v>SAN MARINO</v>
          </cell>
          <cell r="C38" t="str">
            <v>1</v>
          </cell>
        </row>
        <row r="39">
          <cell r="A39" t="str">
            <v>136</v>
          </cell>
          <cell r="B39" t="str">
            <v>ITALY</v>
          </cell>
          <cell r="C39" t="str">
            <v>1</v>
          </cell>
        </row>
        <row r="40">
          <cell r="A40" t="str">
            <v>137</v>
          </cell>
          <cell r="B40" t="str">
            <v>LUXEMBOURG</v>
          </cell>
          <cell r="C40" t="str">
            <v>1</v>
          </cell>
        </row>
        <row r="41">
          <cell r="A41" t="str">
            <v>138</v>
          </cell>
          <cell r="B41" t="str">
            <v>NETHERLANDS</v>
          </cell>
          <cell r="C41" t="str">
            <v>1</v>
          </cell>
        </row>
        <row r="42">
          <cell r="A42" t="str">
            <v>142</v>
          </cell>
          <cell r="B42" t="str">
            <v>NORWAY</v>
          </cell>
          <cell r="C42" t="str">
            <v>1</v>
          </cell>
        </row>
        <row r="43">
          <cell r="A43" t="str">
            <v>144</v>
          </cell>
          <cell r="B43" t="str">
            <v>SWEDEN</v>
          </cell>
          <cell r="C43" t="str">
            <v>1</v>
          </cell>
        </row>
        <row r="44">
          <cell r="A44" t="str">
            <v>146</v>
          </cell>
          <cell r="B44" t="str">
            <v>SWITZERLAND</v>
          </cell>
          <cell r="C44" t="str">
            <v>1</v>
          </cell>
        </row>
        <row r="45">
          <cell r="A45" t="str">
            <v>147</v>
          </cell>
          <cell r="B45" t="str">
            <v>LIECHTENSTEIN</v>
          </cell>
          <cell r="C45" t="str">
            <v>1</v>
          </cell>
        </row>
        <row r="46">
          <cell r="A46" t="str">
            <v>156</v>
          </cell>
          <cell r="B46" t="str">
            <v>CANADA</v>
          </cell>
          <cell r="C46" t="str">
            <v>1</v>
          </cell>
        </row>
        <row r="47">
          <cell r="A47" t="str">
            <v>158</v>
          </cell>
          <cell r="B47" t="str">
            <v>JAPAN</v>
          </cell>
          <cell r="C47" t="str">
            <v>1</v>
          </cell>
        </row>
        <row r="48">
          <cell r="A48" t="str">
            <v>163</v>
          </cell>
          <cell r="B48" t="str">
            <v>EURO AREA</v>
          </cell>
          <cell r="C48" t="str">
            <v>1</v>
          </cell>
          <cell r="D48" t="str">
            <v>1</v>
          </cell>
        </row>
        <row r="49">
          <cell r="A49" t="str">
            <v>167</v>
          </cell>
          <cell r="B49" t="str">
            <v>NORDIC INVEST. BANK</v>
          </cell>
          <cell r="C49" t="str">
            <v>1</v>
          </cell>
        </row>
        <row r="50">
          <cell r="A50" t="str">
            <v>170</v>
          </cell>
          <cell r="B50" t="str">
            <v>EUROPE</v>
          </cell>
          <cell r="C50" t="str">
            <v>1</v>
          </cell>
          <cell r="D50" t="str">
            <v>1</v>
          </cell>
        </row>
        <row r="51">
          <cell r="A51" t="str">
            <v>171</v>
          </cell>
          <cell r="B51" t="str">
            <v>ANDORRA</v>
          </cell>
          <cell r="C51" t="str">
            <v>1</v>
          </cell>
        </row>
        <row r="52">
          <cell r="A52" t="str">
            <v>172</v>
          </cell>
          <cell r="B52" t="str">
            <v>FINLAND</v>
          </cell>
          <cell r="C52" t="str">
            <v>1</v>
          </cell>
        </row>
        <row r="53">
          <cell r="A53" t="str">
            <v>174</v>
          </cell>
          <cell r="B53" t="str">
            <v>GREECE</v>
          </cell>
          <cell r="C53" t="str">
            <v>1</v>
          </cell>
        </row>
        <row r="54">
          <cell r="A54" t="str">
            <v>176</v>
          </cell>
          <cell r="B54" t="str">
            <v>ICELAND</v>
          </cell>
          <cell r="C54" t="str">
            <v>1</v>
          </cell>
        </row>
        <row r="55">
          <cell r="A55" t="str">
            <v>178</v>
          </cell>
          <cell r="B55" t="str">
            <v>IRELAND</v>
          </cell>
          <cell r="C55" t="str">
            <v>1</v>
          </cell>
        </row>
        <row r="56">
          <cell r="A56" t="str">
            <v>181</v>
          </cell>
          <cell r="B56" t="str">
            <v>MALTA</v>
          </cell>
          <cell r="C56" t="str">
            <v>1</v>
          </cell>
        </row>
        <row r="57">
          <cell r="A57" t="str">
            <v>182</v>
          </cell>
          <cell r="B57" t="str">
            <v>PORTUGAL</v>
          </cell>
          <cell r="C57" t="str">
            <v>1</v>
          </cell>
        </row>
        <row r="58">
          <cell r="A58" t="str">
            <v>183</v>
          </cell>
          <cell r="B58" t="str">
            <v>MONACO</v>
          </cell>
          <cell r="C58" t="str">
            <v>1</v>
          </cell>
        </row>
        <row r="59">
          <cell r="A59" t="str">
            <v>184</v>
          </cell>
          <cell r="B59" t="str">
            <v>SPAIN</v>
          </cell>
          <cell r="C59" t="str">
            <v>1</v>
          </cell>
        </row>
        <row r="60">
          <cell r="A60" t="str">
            <v>186</v>
          </cell>
          <cell r="B60" t="str">
            <v>TURKEY</v>
          </cell>
          <cell r="C60" t="str">
            <v>1</v>
          </cell>
        </row>
        <row r="61">
          <cell r="A61" t="str">
            <v>188</v>
          </cell>
          <cell r="B61" t="str">
            <v>YUGOSLAVIA, SFR</v>
          </cell>
          <cell r="C61" t="str">
            <v>1</v>
          </cell>
        </row>
        <row r="62">
          <cell r="A62" t="str">
            <v>193</v>
          </cell>
          <cell r="B62" t="str">
            <v>AUSTRALIA</v>
          </cell>
          <cell r="C62" t="str">
            <v>1</v>
          </cell>
        </row>
        <row r="63">
          <cell r="A63" t="str">
            <v>196</v>
          </cell>
          <cell r="B63" t="str">
            <v>NEW ZEALAND</v>
          </cell>
          <cell r="C63" t="str">
            <v>1</v>
          </cell>
        </row>
        <row r="64">
          <cell r="A64" t="str">
            <v>199</v>
          </cell>
          <cell r="B64" t="str">
            <v>SOUTH AFRICA</v>
          </cell>
          <cell r="C64" t="str">
            <v>1</v>
          </cell>
        </row>
        <row r="65">
          <cell r="A65" t="str">
            <v>200</v>
          </cell>
          <cell r="B65" t="str">
            <v>DEVELOPING COUNTRIES</v>
          </cell>
          <cell r="C65" t="str">
            <v>1</v>
          </cell>
          <cell r="D65" t="str">
            <v>1</v>
          </cell>
        </row>
        <row r="66">
          <cell r="A66" t="str">
            <v>201</v>
          </cell>
          <cell r="B66" t="str">
            <v>NON-OIL DEVELOP.CTYS</v>
          </cell>
          <cell r="C66" t="str">
            <v>1</v>
          </cell>
          <cell r="D66" t="str">
            <v>1</v>
          </cell>
        </row>
        <row r="67">
          <cell r="A67" t="str">
            <v>203</v>
          </cell>
          <cell r="B67" t="str">
            <v>NEWLY INDUSTRIALIZED ASIAN ECONOMIES</v>
          </cell>
          <cell r="C67" t="str">
            <v>0</v>
          </cell>
          <cell r="D67" t="str">
            <v>1</v>
          </cell>
        </row>
        <row r="68">
          <cell r="A68" t="str">
            <v>204</v>
          </cell>
          <cell r="B68" t="str">
            <v>LEAST DEVELOPED COUNTRIES</v>
          </cell>
          <cell r="C68" t="str">
            <v>0</v>
          </cell>
          <cell r="D68" t="str">
            <v>1</v>
          </cell>
        </row>
        <row r="69">
          <cell r="A69" t="str">
            <v>205</v>
          </cell>
          <cell r="B69" t="str">
            <v>WESTERN HEMISPHERE</v>
          </cell>
          <cell r="C69" t="str">
            <v>1</v>
          </cell>
          <cell r="D69" t="str">
            <v>1</v>
          </cell>
        </row>
        <row r="70">
          <cell r="A70" t="str">
            <v>206</v>
          </cell>
          <cell r="B70" t="str">
            <v>WESTERN HEMISPHERE, EXCLUDING BRAZIL</v>
          </cell>
          <cell r="C70" t="str">
            <v>1</v>
          </cell>
          <cell r="D70" t="str">
            <v>1</v>
          </cell>
        </row>
        <row r="71">
          <cell r="A71" t="str">
            <v>2070</v>
          </cell>
          <cell r="B71" t="str">
            <v>LATIN AMERICA</v>
          </cell>
          <cell r="C71" t="str">
            <v>0</v>
          </cell>
          <cell r="D71" t="str">
            <v>1</v>
          </cell>
        </row>
        <row r="72">
          <cell r="A72" t="str">
            <v>209</v>
          </cell>
          <cell r="B72" t="str">
            <v>NET CREDITOR COUNTRIES</v>
          </cell>
          <cell r="C72" t="str">
            <v>0</v>
          </cell>
          <cell r="D72" t="str">
            <v>1</v>
          </cell>
        </row>
        <row r="73">
          <cell r="A73" t="str">
            <v>213</v>
          </cell>
          <cell r="B73" t="str">
            <v>ARGENTINA</v>
          </cell>
          <cell r="C73" t="str">
            <v>1</v>
          </cell>
        </row>
        <row r="74">
          <cell r="A74" t="str">
            <v>216</v>
          </cell>
          <cell r="B74" t="str">
            <v>EXPORT EARNINGS, DIVERSIFIED</v>
          </cell>
          <cell r="C74" t="str">
            <v>0</v>
          </cell>
          <cell r="D74" t="str">
            <v>1</v>
          </cell>
        </row>
        <row r="75">
          <cell r="A75" t="str">
            <v>218</v>
          </cell>
          <cell r="B75" t="str">
            <v>BOLIVIA</v>
          </cell>
          <cell r="C75" t="str">
            <v>1</v>
          </cell>
        </row>
        <row r="76">
          <cell r="A76" t="str">
            <v>223</v>
          </cell>
          <cell r="B76" t="str">
            <v>BRAZIL</v>
          </cell>
          <cell r="C76" t="str">
            <v>1</v>
          </cell>
        </row>
        <row r="77">
          <cell r="A77" t="str">
            <v>224</v>
          </cell>
          <cell r="B77" t="str">
            <v>ANDEAN COMMUNITY</v>
          </cell>
          <cell r="C77" t="str">
            <v>1</v>
          </cell>
          <cell r="D77" t="str">
            <v>1</v>
          </cell>
        </row>
        <row r="78">
          <cell r="A78" t="str">
            <v>225</v>
          </cell>
          <cell r="B78" t="str">
            <v>CACM</v>
          </cell>
          <cell r="C78" t="str">
            <v>1</v>
          </cell>
          <cell r="D78" t="str">
            <v>1</v>
          </cell>
        </row>
        <row r="79">
          <cell r="A79" t="str">
            <v>226</v>
          </cell>
          <cell r="B79" t="str">
            <v>CARICOM</v>
          </cell>
          <cell r="C79" t="str">
            <v>1</v>
          </cell>
          <cell r="D79" t="str">
            <v>1</v>
          </cell>
        </row>
        <row r="80">
          <cell r="A80" t="str">
            <v>227</v>
          </cell>
          <cell r="B80" t="str">
            <v>MERCOSUR</v>
          </cell>
          <cell r="C80" t="str">
            <v>1</v>
          </cell>
          <cell r="D80" t="str">
            <v>1</v>
          </cell>
        </row>
        <row r="81">
          <cell r="A81" t="str">
            <v>228</v>
          </cell>
          <cell r="B81" t="str">
            <v>CHILE</v>
          </cell>
          <cell r="C81" t="str">
            <v>1</v>
          </cell>
        </row>
        <row r="82">
          <cell r="A82" t="str">
            <v>233</v>
          </cell>
          <cell r="B82" t="str">
            <v>COLOMBIA</v>
          </cell>
          <cell r="C82" t="str">
            <v>1</v>
          </cell>
        </row>
        <row r="83">
          <cell r="A83" t="str">
            <v>238</v>
          </cell>
          <cell r="B83" t="str">
            <v>COSTA RICA</v>
          </cell>
          <cell r="C83" t="str">
            <v>1</v>
          </cell>
        </row>
        <row r="84">
          <cell r="A84" t="str">
            <v>243</v>
          </cell>
          <cell r="B84" t="str">
            <v>DOMINICAN REPUBLIC</v>
          </cell>
          <cell r="C84" t="str">
            <v>1</v>
          </cell>
        </row>
        <row r="85">
          <cell r="A85" t="str">
            <v>248</v>
          </cell>
          <cell r="B85" t="str">
            <v>ECUADOR</v>
          </cell>
          <cell r="C85" t="str">
            <v>1</v>
          </cell>
        </row>
        <row r="86">
          <cell r="A86" t="str">
            <v>253</v>
          </cell>
          <cell r="B86" t="str">
            <v>EL SALVADOR</v>
          </cell>
          <cell r="C86" t="str">
            <v>1</v>
          </cell>
        </row>
        <row r="87">
          <cell r="A87" t="str">
            <v>258</v>
          </cell>
          <cell r="B87" t="str">
            <v>GUATEMALA</v>
          </cell>
          <cell r="C87" t="str">
            <v>1</v>
          </cell>
        </row>
        <row r="88">
          <cell r="A88" t="str">
            <v>263</v>
          </cell>
          <cell r="B88" t="str">
            <v>HAITI</v>
          </cell>
          <cell r="C88" t="str">
            <v>1</v>
          </cell>
        </row>
        <row r="89">
          <cell r="A89" t="str">
            <v>268</v>
          </cell>
          <cell r="B89" t="str">
            <v>HONDURAS</v>
          </cell>
          <cell r="C89" t="str">
            <v>1</v>
          </cell>
        </row>
        <row r="90">
          <cell r="A90" t="str">
            <v>273</v>
          </cell>
          <cell r="B90" t="str">
            <v>MEXICO</v>
          </cell>
          <cell r="C90" t="str">
            <v>1</v>
          </cell>
        </row>
        <row r="91">
          <cell r="A91" t="str">
            <v>278</v>
          </cell>
          <cell r="B91" t="str">
            <v>NICARAGUA</v>
          </cell>
          <cell r="C91" t="str">
            <v>1</v>
          </cell>
        </row>
        <row r="92">
          <cell r="A92" t="str">
            <v>283</v>
          </cell>
          <cell r="B92" t="str">
            <v>PANAMA</v>
          </cell>
          <cell r="C92" t="str">
            <v>1</v>
          </cell>
        </row>
        <row r="93">
          <cell r="A93" t="str">
            <v>288</v>
          </cell>
          <cell r="B93" t="str">
            <v>PARAGUAY</v>
          </cell>
          <cell r="C93" t="str">
            <v>1</v>
          </cell>
        </row>
        <row r="94">
          <cell r="A94" t="str">
            <v>293</v>
          </cell>
          <cell r="B94" t="str">
            <v>PERU</v>
          </cell>
          <cell r="C94" t="str">
            <v>1</v>
          </cell>
        </row>
        <row r="95">
          <cell r="A95" t="str">
            <v>298</v>
          </cell>
          <cell r="B95" t="str">
            <v>URUGUAY</v>
          </cell>
          <cell r="C95" t="str">
            <v>1</v>
          </cell>
        </row>
        <row r="96">
          <cell r="A96" t="str">
            <v>299</v>
          </cell>
          <cell r="B96" t="str">
            <v>VENEZUELA, REP. BOL.</v>
          </cell>
          <cell r="C96" t="str">
            <v>1</v>
          </cell>
        </row>
        <row r="97">
          <cell r="A97" t="str">
            <v>300</v>
          </cell>
          <cell r="B97" t="str">
            <v>CARICOM</v>
          </cell>
          <cell r="C97" t="str">
            <v>1</v>
          </cell>
          <cell r="D97" t="str">
            <v>1</v>
          </cell>
        </row>
        <row r="98">
          <cell r="A98" t="str">
            <v>301</v>
          </cell>
          <cell r="B98" t="str">
            <v>EMERGING ECONOMIES</v>
          </cell>
          <cell r="C98" t="str">
            <v>1</v>
          </cell>
          <cell r="D98" t="str">
            <v>1</v>
          </cell>
        </row>
        <row r="99">
          <cell r="A99" t="str">
            <v>303</v>
          </cell>
          <cell r="B99" t="str">
            <v>CARICOM EXCLUDING JAMAICA AND TRINIDAD AND TOBAGO</v>
          </cell>
          <cell r="C99" t="str">
            <v>1</v>
          </cell>
          <cell r="D99" t="str">
            <v>1</v>
          </cell>
        </row>
        <row r="100">
          <cell r="A100" t="str">
            <v>304</v>
          </cell>
          <cell r="B100" t="str">
            <v>OECS</v>
          </cell>
          <cell r="C100" t="str">
            <v>1</v>
          </cell>
          <cell r="D100" t="str">
            <v>1</v>
          </cell>
        </row>
        <row r="101">
          <cell r="A101" t="str">
            <v>308</v>
          </cell>
          <cell r="B101" t="str">
            <v>ECCB</v>
          </cell>
          <cell r="C101" t="str">
            <v>1</v>
          </cell>
        </row>
        <row r="102">
          <cell r="A102" t="str">
            <v>311</v>
          </cell>
          <cell r="B102" t="str">
            <v>ANTIGUA AND BARBUDA</v>
          </cell>
          <cell r="C102" t="str">
            <v>1</v>
          </cell>
        </row>
        <row r="103">
          <cell r="A103" t="str">
            <v>312</v>
          </cell>
          <cell r="B103" t="str">
            <v>ANGUILLA</v>
          </cell>
          <cell r="C103" t="str">
            <v>1</v>
          </cell>
        </row>
        <row r="104">
          <cell r="A104" t="str">
            <v>313</v>
          </cell>
          <cell r="B104" t="str">
            <v>BAHAMAS, THE</v>
          </cell>
          <cell r="C104" t="str">
            <v>1</v>
          </cell>
        </row>
        <row r="105">
          <cell r="A105" t="str">
            <v>314</v>
          </cell>
          <cell r="B105" t="str">
            <v>ARUBA</v>
          </cell>
          <cell r="C105" t="str">
            <v>1</v>
          </cell>
        </row>
        <row r="106">
          <cell r="A106" t="str">
            <v>316</v>
          </cell>
          <cell r="B106" t="str">
            <v>BARBADOS</v>
          </cell>
          <cell r="C106" t="str">
            <v>1</v>
          </cell>
        </row>
        <row r="107">
          <cell r="A107" t="str">
            <v>319</v>
          </cell>
          <cell r="B107" t="str">
            <v>BERMUDA</v>
          </cell>
          <cell r="C107" t="str">
            <v>1</v>
          </cell>
        </row>
        <row r="108">
          <cell r="A108" t="str">
            <v>321</v>
          </cell>
          <cell r="B108" t="str">
            <v>DOMINICA</v>
          </cell>
          <cell r="C108" t="str">
            <v>1</v>
          </cell>
        </row>
        <row r="109">
          <cell r="A109" t="str">
            <v>323</v>
          </cell>
          <cell r="B109" t="str">
            <v>FALKLAND ISLANDS</v>
          </cell>
          <cell r="C109" t="str">
            <v>1</v>
          </cell>
        </row>
        <row r="110">
          <cell r="A110" t="str">
            <v>326</v>
          </cell>
          <cell r="B110" t="str">
            <v>GREENLAND</v>
          </cell>
          <cell r="C110" t="str">
            <v>1</v>
          </cell>
        </row>
        <row r="111">
          <cell r="A111" t="str">
            <v>328</v>
          </cell>
          <cell r="B111" t="str">
            <v>GRENADA</v>
          </cell>
          <cell r="C111" t="str">
            <v>1</v>
          </cell>
        </row>
        <row r="112">
          <cell r="A112" t="str">
            <v>329</v>
          </cell>
          <cell r="B112" t="str">
            <v>GUADELOUPE</v>
          </cell>
          <cell r="C112" t="str">
            <v>1</v>
          </cell>
        </row>
        <row r="113">
          <cell r="A113" t="str">
            <v>333</v>
          </cell>
          <cell r="B113" t="str">
            <v>GUIANA, FRENCH</v>
          </cell>
          <cell r="C113" t="str">
            <v>1</v>
          </cell>
        </row>
        <row r="114">
          <cell r="A114" t="str">
            <v>336</v>
          </cell>
          <cell r="B114" t="str">
            <v>GUYANA</v>
          </cell>
          <cell r="C114" t="str">
            <v>1</v>
          </cell>
        </row>
        <row r="115">
          <cell r="A115" t="str">
            <v>339</v>
          </cell>
          <cell r="B115" t="str">
            <v>BELIZE</v>
          </cell>
          <cell r="C115" t="str">
            <v>1</v>
          </cell>
        </row>
        <row r="116">
          <cell r="A116" t="str">
            <v>343</v>
          </cell>
          <cell r="B116" t="str">
            <v>JAMAICA</v>
          </cell>
          <cell r="C116" t="str">
            <v>1</v>
          </cell>
        </row>
        <row r="117">
          <cell r="A117" t="str">
            <v>346</v>
          </cell>
          <cell r="B117" t="str">
            <v>LEEWARD ISLANDS</v>
          </cell>
          <cell r="C117" t="str">
            <v>1</v>
          </cell>
        </row>
        <row r="118">
          <cell r="A118" t="str">
            <v>349</v>
          </cell>
          <cell r="B118" t="str">
            <v>MARTINIQUE</v>
          </cell>
          <cell r="C118" t="str">
            <v>1</v>
          </cell>
        </row>
        <row r="119">
          <cell r="A119" t="str">
            <v>351</v>
          </cell>
          <cell r="B119" t="str">
            <v>MONTSERRAT</v>
          </cell>
          <cell r="C119" t="str">
            <v>1</v>
          </cell>
        </row>
        <row r="120">
          <cell r="A120" t="str">
            <v>353</v>
          </cell>
          <cell r="B120" t="str">
            <v>NETHERLANDS ANTILLES</v>
          </cell>
          <cell r="C120" t="str">
            <v>1</v>
          </cell>
        </row>
        <row r="121">
          <cell r="A121" t="str">
            <v>356</v>
          </cell>
          <cell r="B121" t="str">
            <v>PANAMA CANAL ZONE</v>
          </cell>
          <cell r="C121" t="str">
            <v>1</v>
          </cell>
        </row>
        <row r="122">
          <cell r="A122" t="str">
            <v>359</v>
          </cell>
          <cell r="B122" t="str">
            <v>PUERTO RICO</v>
          </cell>
          <cell r="C122" t="str">
            <v>1</v>
          </cell>
        </row>
        <row r="123">
          <cell r="A123" t="str">
            <v>361</v>
          </cell>
          <cell r="B123" t="str">
            <v>ST. KITTS AND NEVIS</v>
          </cell>
          <cell r="C123" t="str">
            <v>1</v>
          </cell>
        </row>
        <row r="124">
          <cell r="A124" t="str">
            <v>362</v>
          </cell>
          <cell r="B124" t="str">
            <v>ST. LUCIA</v>
          </cell>
          <cell r="C124" t="str">
            <v>1</v>
          </cell>
        </row>
        <row r="125">
          <cell r="A125" t="str">
            <v>363</v>
          </cell>
          <cell r="B125" t="str">
            <v>ST. PIERRE-MIQUELON</v>
          </cell>
          <cell r="C125" t="str">
            <v>1</v>
          </cell>
        </row>
        <row r="126">
          <cell r="A126" t="str">
            <v>364</v>
          </cell>
          <cell r="B126" t="str">
            <v>ST. VINCENT &amp; GRENS.</v>
          </cell>
          <cell r="C126" t="str">
            <v>1</v>
          </cell>
        </row>
        <row r="127">
          <cell r="A127" t="str">
            <v>366</v>
          </cell>
          <cell r="B127" t="str">
            <v>SURINAME</v>
          </cell>
          <cell r="C127" t="str">
            <v>1</v>
          </cell>
        </row>
        <row r="128">
          <cell r="A128" t="str">
            <v>369</v>
          </cell>
          <cell r="B128" t="str">
            <v>TRINIDAD AND TOBAGO</v>
          </cell>
          <cell r="C128" t="str">
            <v>1</v>
          </cell>
        </row>
        <row r="129">
          <cell r="A129" t="str">
            <v>373</v>
          </cell>
          <cell r="B129" t="str">
            <v>VIRGIN ISLANDS (U.S.)</v>
          </cell>
          <cell r="C129" t="str">
            <v>1</v>
          </cell>
        </row>
        <row r="130">
          <cell r="A130" t="str">
            <v>376</v>
          </cell>
          <cell r="B130" t="str">
            <v>WINDWARD ISLANDS</v>
          </cell>
          <cell r="C130" t="str">
            <v>1</v>
          </cell>
        </row>
        <row r="131">
          <cell r="A131" t="str">
            <v>377</v>
          </cell>
          <cell r="B131" t="str">
            <v>CAYMAN ISLANDS</v>
          </cell>
          <cell r="C131" t="str">
            <v>1</v>
          </cell>
        </row>
        <row r="132">
          <cell r="A132" t="str">
            <v>378</v>
          </cell>
          <cell r="B132" t="str">
            <v>BRIT W. IND &amp; CAYMAN</v>
          </cell>
          <cell r="C132" t="str">
            <v>1</v>
          </cell>
        </row>
        <row r="133">
          <cell r="A133" t="str">
            <v>386</v>
          </cell>
          <cell r="B133" t="str">
            <v>OTH CENT AMERICA NS</v>
          </cell>
          <cell r="C133" t="str">
            <v>1</v>
          </cell>
          <cell r="D133" t="str">
            <v>1</v>
          </cell>
        </row>
        <row r="134">
          <cell r="A134" t="str">
            <v>393</v>
          </cell>
          <cell r="B134" t="str">
            <v>AMERICA NOT SPEC</v>
          </cell>
          <cell r="C134" t="str">
            <v>0</v>
          </cell>
          <cell r="D134" t="str">
            <v>1</v>
          </cell>
        </row>
        <row r="135">
          <cell r="A135" t="str">
            <v>399</v>
          </cell>
          <cell r="B135" t="str">
            <v>WESTERN HEM. N.S.</v>
          </cell>
          <cell r="C135" t="str">
            <v>1</v>
          </cell>
        </row>
        <row r="136">
          <cell r="A136" t="str">
            <v>405</v>
          </cell>
          <cell r="B136" t="str">
            <v>MIDDLE EAST</v>
          </cell>
          <cell r="C136" t="str">
            <v>1</v>
          </cell>
        </row>
        <row r="137">
          <cell r="A137" t="str">
            <v>406</v>
          </cell>
          <cell r="B137" t="str">
            <v>MIDDLE EAST AND NORTH AFRICA</v>
          </cell>
          <cell r="C137" t="str">
            <v>0</v>
          </cell>
        </row>
        <row r="138">
          <cell r="A138" t="str">
            <v>419</v>
          </cell>
          <cell r="B138" t="str">
            <v>BAHRAIN</v>
          </cell>
          <cell r="C138" t="str">
            <v>1</v>
          </cell>
        </row>
        <row r="139">
          <cell r="A139" t="str">
            <v>423</v>
          </cell>
          <cell r="B139" t="str">
            <v>CYPRUS</v>
          </cell>
          <cell r="C139" t="str">
            <v>1</v>
          </cell>
        </row>
        <row r="140">
          <cell r="A140" t="str">
            <v>429</v>
          </cell>
          <cell r="B140" t="str">
            <v>IRAN, I.R. OF</v>
          </cell>
          <cell r="C140" t="str">
            <v>1</v>
          </cell>
        </row>
        <row r="141">
          <cell r="A141" t="str">
            <v>433</v>
          </cell>
          <cell r="B141" t="str">
            <v>IRAQ</v>
          </cell>
          <cell r="C141" t="str">
            <v>1</v>
          </cell>
        </row>
        <row r="142">
          <cell r="A142" t="str">
            <v>436</v>
          </cell>
          <cell r="B142" t="str">
            <v>ISRAEL</v>
          </cell>
          <cell r="C142" t="str">
            <v>1</v>
          </cell>
        </row>
        <row r="143">
          <cell r="A143" t="str">
            <v>439</v>
          </cell>
          <cell r="B143" t="str">
            <v>JORDAN</v>
          </cell>
          <cell r="C143" t="str">
            <v>1</v>
          </cell>
        </row>
        <row r="144">
          <cell r="A144" t="str">
            <v>443</v>
          </cell>
          <cell r="B144" t="str">
            <v>KUWAIT</v>
          </cell>
          <cell r="C144" t="str">
            <v>1</v>
          </cell>
        </row>
        <row r="145">
          <cell r="A145" t="str">
            <v>446</v>
          </cell>
          <cell r="B145" t="str">
            <v>LEBANON</v>
          </cell>
          <cell r="C145" t="str">
            <v>1</v>
          </cell>
        </row>
        <row r="146">
          <cell r="A146" t="str">
            <v>449</v>
          </cell>
          <cell r="B146" t="str">
            <v>OMAN</v>
          </cell>
          <cell r="C146" t="str">
            <v>1</v>
          </cell>
        </row>
        <row r="147">
          <cell r="A147" t="str">
            <v>453</v>
          </cell>
          <cell r="B147" t="str">
            <v>QATAR</v>
          </cell>
          <cell r="C147" t="str">
            <v>1</v>
          </cell>
        </row>
        <row r="148">
          <cell r="A148" t="str">
            <v>456</v>
          </cell>
          <cell r="B148" t="str">
            <v>SAUDI ARABIA</v>
          </cell>
          <cell r="C148" t="str">
            <v>1</v>
          </cell>
        </row>
        <row r="149">
          <cell r="A149" t="str">
            <v>459</v>
          </cell>
          <cell r="B149" t="str">
            <v>YEMEN, P.D. REP.</v>
          </cell>
          <cell r="C149" t="str">
            <v>1</v>
          </cell>
        </row>
        <row r="150">
          <cell r="A150" t="str">
            <v>463</v>
          </cell>
          <cell r="B150" t="str">
            <v>SYRIAN ARAB REPUBLIC</v>
          </cell>
          <cell r="C150" t="str">
            <v>1</v>
          </cell>
        </row>
        <row r="151">
          <cell r="A151" t="str">
            <v>466</v>
          </cell>
          <cell r="B151" t="str">
            <v>UNITED ARAB EMIRATES</v>
          </cell>
          <cell r="C151" t="str">
            <v>1</v>
          </cell>
        </row>
        <row r="152">
          <cell r="A152" t="str">
            <v>469</v>
          </cell>
          <cell r="B152" t="str">
            <v>EGYPT</v>
          </cell>
          <cell r="C152" t="str">
            <v>1</v>
          </cell>
        </row>
        <row r="153">
          <cell r="A153" t="str">
            <v>473</v>
          </cell>
          <cell r="B153" t="str">
            <v>YEMEN ARAB REP.</v>
          </cell>
          <cell r="C153" t="str">
            <v>1</v>
          </cell>
        </row>
        <row r="154">
          <cell r="A154" t="str">
            <v>474</v>
          </cell>
          <cell r="B154" t="str">
            <v>YEMEN, REPUBLIC OF</v>
          </cell>
          <cell r="C154" t="str">
            <v>1</v>
          </cell>
        </row>
        <row r="155">
          <cell r="A155" t="str">
            <v>476</v>
          </cell>
          <cell r="B155" t="str">
            <v>ARAB MONETARY FUND</v>
          </cell>
          <cell r="C155" t="str">
            <v>1</v>
          </cell>
        </row>
        <row r="156">
          <cell r="A156" t="str">
            <v>480</v>
          </cell>
          <cell r="B156" t="str">
            <v>ISLAMIC DEV. BANK</v>
          </cell>
          <cell r="C156" t="str">
            <v>1</v>
          </cell>
        </row>
        <row r="157">
          <cell r="A157" t="str">
            <v>487</v>
          </cell>
          <cell r="B157" t="str">
            <v>WEST BANK/GAZA STRIP</v>
          </cell>
          <cell r="C157" t="str">
            <v>1</v>
          </cell>
        </row>
        <row r="158">
          <cell r="A158" t="str">
            <v>489</v>
          </cell>
          <cell r="B158" t="str">
            <v>MIDDLE EAST NOT SPEC</v>
          </cell>
          <cell r="C158" t="str">
            <v>1</v>
          </cell>
          <cell r="D158" t="str">
            <v>1</v>
          </cell>
        </row>
        <row r="159">
          <cell r="A159" t="str">
            <v>504</v>
          </cell>
          <cell r="B159" t="str">
            <v>ASIA EXCLUDING CHINA &amp; INDIA</v>
          </cell>
          <cell r="C159" t="str">
            <v>0</v>
          </cell>
          <cell r="D159" t="str">
            <v>1</v>
          </cell>
        </row>
        <row r="160">
          <cell r="A160" t="str">
            <v>505</v>
          </cell>
          <cell r="B160" t="str">
            <v>ASIA</v>
          </cell>
          <cell r="C160" t="str">
            <v>1</v>
          </cell>
          <cell r="D160" t="str">
            <v>1</v>
          </cell>
        </row>
        <row r="161">
          <cell r="A161" t="str">
            <v>507</v>
          </cell>
          <cell r="B161" t="str">
            <v>ASEAN</v>
          </cell>
          <cell r="C161" t="str">
            <v>0</v>
          </cell>
        </row>
        <row r="162">
          <cell r="A162" t="str">
            <v>508</v>
          </cell>
          <cell r="B162" t="str">
            <v>APEC</v>
          </cell>
          <cell r="C162" t="str">
            <v>0</v>
          </cell>
          <cell r="D162" t="str">
            <v>1</v>
          </cell>
        </row>
        <row r="163">
          <cell r="A163" t="str">
            <v>509</v>
          </cell>
          <cell r="B163" t="str">
            <v>EAST ASIA</v>
          </cell>
          <cell r="C163" t="str">
            <v>0</v>
          </cell>
          <cell r="D163" t="str">
            <v>1</v>
          </cell>
        </row>
        <row r="164">
          <cell r="A164" t="str">
            <v>510</v>
          </cell>
          <cell r="B164" t="str">
            <v>ASEAN-4</v>
          </cell>
          <cell r="C164" t="str">
            <v>0</v>
          </cell>
          <cell r="D164" t="str">
            <v>1</v>
          </cell>
        </row>
        <row r="165">
          <cell r="A165" t="str">
            <v>512</v>
          </cell>
          <cell r="B165" t="str">
            <v>AFGHANISTAN, I.S. OF</v>
          </cell>
          <cell r="C165" t="str">
            <v>1</v>
          </cell>
        </row>
        <row r="166">
          <cell r="A166" t="str">
            <v>513</v>
          </cell>
          <cell r="B166" t="str">
            <v>BANGLADESH</v>
          </cell>
          <cell r="C166" t="str">
            <v>1</v>
          </cell>
        </row>
        <row r="167">
          <cell r="A167" t="str">
            <v>514</v>
          </cell>
          <cell r="B167" t="str">
            <v>BHUTAN</v>
          </cell>
          <cell r="C167" t="str">
            <v>1</v>
          </cell>
        </row>
        <row r="168">
          <cell r="A168" t="str">
            <v>516</v>
          </cell>
          <cell r="B168" t="str">
            <v>BRUNEI DARUSSALAM</v>
          </cell>
          <cell r="C168" t="str">
            <v>1</v>
          </cell>
        </row>
        <row r="169">
          <cell r="A169" t="str">
            <v>518</v>
          </cell>
          <cell r="B169" t="str">
            <v>MYANMAR</v>
          </cell>
          <cell r="C169" t="str">
            <v>1</v>
          </cell>
        </row>
        <row r="170">
          <cell r="A170" t="str">
            <v>522</v>
          </cell>
          <cell r="B170" t="str">
            <v>CAMBODIA</v>
          </cell>
          <cell r="C170" t="str">
            <v>1</v>
          </cell>
        </row>
        <row r="171">
          <cell r="A171" t="str">
            <v>524</v>
          </cell>
          <cell r="B171" t="str">
            <v>SRI LANKA</v>
          </cell>
          <cell r="C171" t="str">
            <v>1</v>
          </cell>
        </row>
        <row r="172">
          <cell r="A172" t="str">
            <v>528</v>
          </cell>
          <cell r="B172" t="str">
            <v>TAIWAN PROV.OF CHINA</v>
          </cell>
          <cell r="C172" t="str">
            <v>1</v>
          </cell>
        </row>
        <row r="173">
          <cell r="A173" t="str">
            <v>532</v>
          </cell>
          <cell r="B173" t="str">
            <v>CHINA,P.R.:HONG KONG</v>
          </cell>
          <cell r="C173" t="str">
            <v>1</v>
          </cell>
        </row>
        <row r="174">
          <cell r="A174" t="str">
            <v>534</v>
          </cell>
          <cell r="B174" t="str">
            <v>INDIA</v>
          </cell>
          <cell r="C174" t="str">
            <v>1</v>
          </cell>
        </row>
        <row r="175">
          <cell r="A175" t="str">
            <v>536</v>
          </cell>
          <cell r="B175" t="str">
            <v>INDONESIA</v>
          </cell>
          <cell r="C175" t="str">
            <v>1</v>
          </cell>
        </row>
        <row r="176">
          <cell r="A176" t="str">
            <v>542</v>
          </cell>
          <cell r="B176" t="str">
            <v>KOREA</v>
          </cell>
          <cell r="C176" t="str">
            <v>1</v>
          </cell>
        </row>
        <row r="177">
          <cell r="A177" t="str">
            <v>544</v>
          </cell>
          <cell r="B177" t="str">
            <v>LAO PEOPLE'S DEM.REP</v>
          </cell>
          <cell r="C177" t="str">
            <v>1</v>
          </cell>
        </row>
        <row r="178">
          <cell r="A178" t="str">
            <v>546</v>
          </cell>
          <cell r="B178" t="str">
            <v>CHINA, P.R.: MACAO</v>
          </cell>
          <cell r="C178" t="str">
            <v>1</v>
          </cell>
        </row>
        <row r="179">
          <cell r="A179" t="str">
            <v>548</v>
          </cell>
          <cell r="B179" t="str">
            <v>MALAYSIA</v>
          </cell>
          <cell r="C179" t="str">
            <v>1</v>
          </cell>
        </row>
        <row r="180">
          <cell r="A180" t="str">
            <v>556</v>
          </cell>
          <cell r="B180" t="str">
            <v>MALDIVES</v>
          </cell>
          <cell r="C180" t="str">
            <v>1</v>
          </cell>
        </row>
        <row r="181">
          <cell r="A181" t="str">
            <v>558</v>
          </cell>
          <cell r="B181" t="str">
            <v>NEPAL</v>
          </cell>
          <cell r="C181" t="str">
            <v>1</v>
          </cell>
        </row>
        <row r="182">
          <cell r="A182" t="str">
            <v>564</v>
          </cell>
          <cell r="B182" t="str">
            <v>PAKISTAN</v>
          </cell>
          <cell r="C182" t="str">
            <v>1</v>
          </cell>
        </row>
        <row r="183">
          <cell r="A183" t="str">
            <v>565</v>
          </cell>
          <cell r="B183" t="str">
            <v>PALAU</v>
          </cell>
          <cell r="C183" t="str">
            <v>1</v>
          </cell>
        </row>
        <row r="184">
          <cell r="A184" t="str">
            <v>566</v>
          </cell>
          <cell r="B184" t="str">
            <v>PHILIPPINES</v>
          </cell>
          <cell r="C184" t="str">
            <v>1</v>
          </cell>
        </row>
        <row r="185">
          <cell r="A185" t="str">
            <v>568</v>
          </cell>
          <cell r="B185" t="str">
            <v>RYUKYUS</v>
          </cell>
          <cell r="C185" t="str">
            <v>1</v>
          </cell>
        </row>
        <row r="186">
          <cell r="A186" t="str">
            <v>576</v>
          </cell>
          <cell r="B186" t="str">
            <v>SINGAPORE</v>
          </cell>
          <cell r="C186" t="str">
            <v>1</v>
          </cell>
        </row>
        <row r="187">
          <cell r="A187" t="str">
            <v>578</v>
          </cell>
          <cell r="B187" t="str">
            <v>THAILAND</v>
          </cell>
          <cell r="C187" t="str">
            <v>1</v>
          </cell>
        </row>
        <row r="188">
          <cell r="A188" t="str">
            <v>579</v>
          </cell>
          <cell r="B188" t="str">
            <v>TIMOR</v>
          </cell>
          <cell r="C188" t="str">
            <v>1</v>
          </cell>
        </row>
        <row r="189">
          <cell r="A189" t="str">
            <v>582</v>
          </cell>
          <cell r="B189" t="str">
            <v>VIETNAM</v>
          </cell>
          <cell r="C189" t="str">
            <v>1</v>
          </cell>
        </row>
        <row r="190">
          <cell r="A190" t="str">
            <v>597</v>
          </cell>
          <cell r="B190" t="str">
            <v>PORT POSS INDIA</v>
          </cell>
          <cell r="C190" t="str">
            <v>1</v>
          </cell>
        </row>
        <row r="191">
          <cell r="A191" t="str">
            <v>598</v>
          </cell>
          <cell r="B191" t="str">
            <v>ASIA NOT SPECIFIED</v>
          </cell>
          <cell r="C191" t="str">
            <v>1</v>
          </cell>
          <cell r="D191" t="str">
            <v>1</v>
          </cell>
        </row>
        <row r="192">
          <cell r="A192" t="str">
            <v>603</v>
          </cell>
          <cell r="B192" t="str">
            <v>AFRICA, SUB-SAHARA</v>
          </cell>
          <cell r="C192" t="str">
            <v>0</v>
          </cell>
          <cell r="D192" t="str">
            <v>1</v>
          </cell>
        </row>
        <row r="193">
          <cell r="A193" t="str">
            <v>604</v>
          </cell>
          <cell r="B193" t="str">
            <v>AFRICA, SUB-SAHARA EXCLUDING NIGERIA &amp; SOUTH AFRICA</v>
          </cell>
          <cell r="C193" t="str">
            <v>0</v>
          </cell>
          <cell r="D193" t="str">
            <v>1</v>
          </cell>
        </row>
        <row r="194">
          <cell r="A194" t="str">
            <v>605</v>
          </cell>
          <cell r="B194" t="str">
            <v>AFRICA</v>
          </cell>
          <cell r="C194" t="str">
            <v>1</v>
          </cell>
          <cell r="D194" t="str">
            <v>1</v>
          </cell>
        </row>
        <row r="195">
          <cell r="A195" t="str">
            <v>606</v>
          </cell>
          <cell r="B195" t="str">
            <v>NET DEBTOR COUNTRIES</v>
          </cell>
          <cell r="C195" t="str">
            <v>0</v>
          </cell>
          <cell r="D195" t="str">
            <v>1</v>
          </cell>
        </row>
        <row r="196">
          <cell r="A196" t="str">
            <v>608</v>
          </cell>
          <cell r="B196" t="str">
            <v>SOUTH AFRICAN COMMON CUSTOMS AREA EXCL. S.AFRICA</v>
          </cell>
          <cell r="C196" t="str">
            <v>1</v>
          </cell>
          <cell r="D196" t="str">
            <v>1</v>
          </cell>
        </row>
        <row r="197">
          <cell r="A197" t="str">
            <v>609</v>
          </cell>
          <cell r="B197" t="str">
            <v>CFA COUNTRIES</v>
          </cell>
          <cell r="C197" t="str">
            <v>0</v>
          </cell>
          <cell r="D197" t="str">
            <v>1</v>
          </cell>
        </row>
        <row r="198">
          <cell r="A198" t="str">
            <v>610</v>
          </cell>
          <cell r="B198" t="str">
            <v>SAF &amp; ESAF AFRICAN COUNTRIES</v>
          </cell>
          <cell r="C198" t="str">
            <v>0</v>
          </cell>
          <cell r="D198" t="str">
            <v>1</v>
          </cell>
        </row>
        <row r="199">
          <cell r="A199" t="str">
            <v>611</v>
          </cell>
          <cell r="B199" t="str">
            <v>DJIBOUTI</v>
          </cell>
          <cell r="C199" t="str">
            <v>1</v>
          </cell>
        </row>
        <row r="200">
          <cell r="A200" t="str">
            <v>612</v>
          </cell>
          <cell r="B200" t="str">
            <v>ALGERIA</v>
          </cell>
          <cell r="C200" t="str">
            <v>1</v>
          </cell>
        </row>
        <row r="201">
          <cell r="A201" t="str">
            <v>614</v>
          </cell>
          <cell r="B201" t="str">
            <v>ANGOLA</v>
          </cell>
          <cell r="C201" t="str">
            <v>1</v>
          </cell>
        </row>
        <row r="202">
          <cell r="A202" t="str">
            <v>616</v>
          </cell>
          <cell r="B202" t="str">
            <v>BOTSWANA</v>
          </cell>
          <cell r="C202" t="str">
            <v>1</v>
          </cell>
        </row>
        <row r="203">
          <cell r="A203" t="str">
            <v>618</v>
          </cell>
          <cell r="B203" t="str">
            <v>BURUNDI</v>
          </cell>
          <cell r="C203" t="str">
            <v>1</v>
          </cell>
        </row>
        <row r="204">
          <cell r="A204" t="str">
            <v>622</v>
          </cell>
          <cell r="B204" t="str">
            <v>CAMEROON</v>
          </cell>
          <cell r="C204" t="str">
            <v>1</v>
          </cell>
        </row>
        <row r="205">
          <cell r="A205" t="str">
            <v>624</v>
          </cell>
          <cell r="B205" t="str">
            <v>CAPE VERDE</v>
          </cell>
          <cell r="C205" t="str">
            <v>1</v>
          </cell>
        </row>
        <row r="206">
          <cell r="A206" t="str">
            <v>626</v>
          </cell>
          <cell r="B206" t="str">
            <v>CENTRAL AFRICAN REP.</v>
          </cell>
          <cell r="C206" t="str">
            <v>1</v>
          </cell>
        </row>
        <row r="207">
          <cell r="A207" t="str">
            <v>628</v>
          </cell>
          <cell r="B207" t="str">
            <v>CHAD</v>
          </cell>
          <cell r="C207" t="str">
            <v>1</v>
          </cell>
        </row>
        <row r="208">
          <cell r="A208" t="str">
            <v>632</v>
          </cell>
          <cell r="B208" t="str">
            <v>COMOROS</v>
          </cell>
          <cell r="C208" t="str">
            <v>1</v>
          </cell>
        </row>
        <row r="209">
          <cell r="A209" t="str">
            <v>634</v>
          </cell>
          <cell r="B209" t="str">
            <v>CONGO, REPUBLIC OF</v>
          </cell>
          <cell r="C209" t="str">
            <v>1</v>
          </cell>
        </row>
        <row r="210">
          <cell r="A210" t="str">
            <v>636</v>
          </cell>
          <cell r="B210" t="str">
            <v>CONGO, DEM. REP. OF</v>
          </cell>
          <cell r="C210" t="str">
            <v>1</v>
          </cell>
        </row>
        <row r="211">
          <cell r="A211" t="str">
            <v>638</v>
          </cell>
          <cell r="B211" t="str">
            <v>BENIN</v>
          </cell>
          <cell r="C211" t="str">
            <v>1</v>
          </cell>
        </row>
        <row r="212">
          <cell r="A212" t="str">
            <v>639</v>
          </cell>
          <cell r="B212" t="str">
            <v>EAST AFRICA</v>
          </cell>
          <cell r="C212" t="str">
            <v>1</v>
          </cell>
        </row>
        <row r="213">
          <cell r="A213" t="str">
            <v>642</v>
          </cell>
          <cell r="B213" t="str">
            <v>EQUATORIAL GUINEA</v>
          </cell>
          <cell r="C213" t="str">
            <v>1</v>
          </cell>
        </row>
        <row r="214">
          <cell r="A214" t="str">
            <v>643</v>
          </cell>
          <cell r="B214" t="str">
            <v>ERITREA</v>
          </cell>
          <cell r="C214" t="str">
            <v>1</v>
          </cell>
        </row>
        <row r="215">
          <cell r="A215" t="str">
            <v>644</v>
          </cell>
          <cell r="B215" t="str">
            <v>ETHIOPIA</v>
          </cell>
          <cell r="C215" t="str">
            <v>1</v>
          </cell>
        </row>
        <row r="216">
          <cell r="A216" t="str">
            <v>646</v>
          </cell>
          <cell r="B216" t="str">
            <v>GABON</v>
          </cell>
          <cell r="C216" t="str">
            <v>1</v>
          </cell>
        </row>
        <row r="217">
          <cell r="A217" t="str">
            <v>648</v>
          </cell>
          <cell r="B217" t="str">
            <v>GAMBIA, THE</v>
          </cell>
          <cell r="C217" t="str">
            <v>1</v>
          </cell>
        </row>
        <row r="218">
          <cell r="A218" t="str">
            <v>652</v>
          </cell>
          <cell r="B218" t="str">
            <v>GHANA</v>
          </cell>
          <cell r="C218" t="str">
            <v>1</v>
          </cell>
        </row>
        <row r="219">
          <cell r="A219" t="str">
            <v>654</v>
          </cell>
          <cell r="B219" t="str">
            <v>GUINEA-BISSAU</v>
          </cell>
          <cell r="C219" t="str">
            <v>1</v>
          </cell>
        </row>
        <row r="220">
          <cell r="A220" t="str">
            <v>656</v>
          </cell>
          <cell r="B220" t="str">
            <v>GUINEA</v>
          </cell>
          <cell r="C220" t="str">
            <v>1</v>
          </cell>
        </row>
        <row r="221">
          <cell r="A221" t="str">
            <v>662</v>
          </cell>
          <cell r="B221" t="str">
            <v>COTE D IVOIRE</v>
          </cell>
          <cell r="C221" t="str">
            <v>1</v>
          </cell>
        </row>
        <row r="222">
          <cell r="A222" t="str">
            <v>664</v>
          </cell>
          <cell r="B222" t="str">
            <v>KENYA</v>
          </cell>
          <cell r="C222" t="str">
            <v>1</v>
          </cell>
        </row>
        <row r="223">
          <cell r="A223" t="str">
            <v>665</v>
          </cell>
          <cell r="B223" t="str">
            <v>KENYA-UGANDA</v>
          </cell>
          <cell r="C223" t="str">
            <v>1</v>
          </cell>
        </row>
        <row r="224">
          <cell r="A224" t="str">
            <v>666</v>
          </cell>
          <cell r="B224" t="str">
            <v>LESOTHO</v>
          </cell>
          <cell r="C224" t="str">
            <v>1</v>
          </cell>
        </row>
        <row r="225">
          <cell r="A225" t="str">
            <v>668</v>
          </cell>
          <cell r="B225" t="str">
            <v>LIBERIA</v>
          </cell>
          <cell r="C225" t="str">
            <v>1</v>
          </cell>
        </row>
        <row r="226">
          <cell r="A226" t="str">
            <v>672</v>
          </cell>
          <cell r="B226" t="str">
            <v>LIBYA</v>
          </cell>
          <cell r="C226" t="str">
            <v>1</v>
          </cell>
        </row>
        <row r="227">
          <cell r="A227" t="str">
            <v>674</v>
          </cell>
          <cell r="B227" t="str">
            <v>MADAGASCAR</v>
          </cell>
          <cell r="C227" t="str">
            <v>1</v>
          </cell>
        </row>
        <row r="228">
          <cell r="A228" t="str">
            <v>676</v>
          </cell>
          <cell r="B228" t="str">
            <v>MALAWI</v>
          </cell>
          <cell r="C228" t="str">
            <v>1</v>
          </cell>
        </row>
        <row r="229">
          <cell r="A229" t="str">
            <v>678</v>
          </cell>
          <cell r="B229" t="str">
            <v>MALI</v>
          </cell>
          <cell r="C229" t="str">
            <v>1</v>
          </cell>
        </row>
        <row r="230">
          <cell r="A230" t="str">
            <v>682</v>
          </cell>
          <cell r="B230" t="str">
            <v>MAURITANIA</v>
          </cell>
          <cell r="C230" t="str">
            <v>1</v>
          </cell>
        </row>
        <row r="231">
          <cell r="A231" t="str">
            <v>684</v>
          </cell>
          <cell r="B231" t="str">
            <v>MAURITIUS</v>
          </cell>
          <cell r="C231" t="str">
            <v>1</v>
          </cell>
        </row>
        <row r="232">
          <cell r="A232" t="str">
            <v>686</v>
          </cell>
          <cell r="B232" t="str">
            <v>MOROCCO</v>
          </cell>
          <cell r="C232" t="str">
            <v>1</v>
          </cell>
        </row>
        <row r="233">
          <cell r="A233" t="str">
            <v>688</v>
          </cell>
          <cell r="B233" t="str">
            <v>MOZAMBIQUE</v>
          </cell>
          <cell r="C233" t="str">
            <v>1</v>
          </cell>
        </row>
        <row r="234">
          <cell r="A234" t="str">
            <v>692</v>
          </cell>
          <cell r="B234" t="str">
            <v>NIGER</v>
          </cell>
          <cell r="C234" t="str">
            <v>1</v>
          </cell>
        </row>
        <row r="235">
          <cell r="A235" t="str">
            <v>694</v>
          </cell>
          <cell r="B235" t="str">
            <v>NIGERIA</v>
          </cell>
          <cell r="C235" t="str">
            <v>1</v>
          </cell>
        </row>
        <row r="236">
          <cell r="A236" t="str">
            <v>696</v>
          </cell>
          <cell r="B236" t="str">
            <v>REUNION</v>
          </cell>
          <cell r="C236" t="str">
            <v>1</v>
          </cell>
        </row>
        <row r="237">
          <cell r="A237" t="str">
            <v>698</v>
          </cell>
          <cell r="B237" t="str">
            <v>ZIMBABWE</v>
          </cell>
          <cell r="C237" t="str">
            <v>1</v>
          </cell>
        </row>
        <row r="238">
          <cell r="A238" t="str">
            <v>711</v>
          </cell>
          <cell r="B238" t="str">
            <v>HEAVILY INDEBTED POOR COUNTRIES</v>
          </cell>
          <cell r="C238" t="str">
            <v>0</v>
          </cell>
          <cell r="D238" t="str">
            <v>1</v>
          </cell>
        </row>
        <row r="239">
          <cell r="A239" t="str">
            <v>714</v>
          </cell>
          <cell r="B239" t="str">
            <v>RWANDA</v>
          </cell>
          <cell r="C239" t="str">
            <v>1</v>
          </cell>
        </row>
        <row r="240">
          <cell r="A240" t="str">
            <v>716</v>
          </cell>
          <cell r="B240" t="str">
            <v>SAO TOME &amp; PRINCIPE</v>
          </cell>
          <cell r="C240" t="str">
            <v>1</v>
          </cell>
        </row>
        <row r="241">
          <cell r="A241" t="str">
            <v>718</v>
          </cell>
          <cell r="B241" t="str">
            <v>SEYCHELLES</v>
          </cell>
          <cell r="C241" t="str">
            <v>1</v>
          </cell>
        </row>
        <row r="242">
          <cell r="A242" t="str">
            <v>722</v>
          </cell>
          <cell r="B242" t="str">
            <v>SENEGAL</v>
          </cell>
          <cell r="C242" t="str">
            <v>1</v>
          </cell>
        </row>
        <row r="243">
          <cell r="A243" t="str">
            <v>724</v>
          </cell>
          <cell r="B243" t="str">
            <v>SIERRA LEONE</v>
          </cell>
          <cell r="C243" t="str">
            <v>1</v>
          </cell>
        </row>
        <row r="244">
          <cell r="A244" t="str">
            <v>726</v>
          </cell>
          <cell r="B244" t="str">
            <v>SOMALIA</v>
          </cell>
          <cell r="C244" t="str">
            <v>1</v>
          </cell>
        </row>
        <row r="245">
          <cell r="A245" t="str">
            <v>727</v>
          </cell>
          <cell r="B245" t="str">
            <v>SOMALILAND, BRITISH</v>
          </cell>
          <cell r="C245" t="str">
            <v>1</v>
          </cell>
        </row>
        <row r="246">
          <cell r="A246" t="str">
            <v>728</v>
          </cell>
          <cell r="B246" t="str">
            <v>NAMIBIA</v>
          </cell>
          <cell r="C246" t="str">
            <v>1</v>
          </cell>
        </row>
        <row r="247">
          <cell r="A247" t="str">
            <v>732</v>
          </cell>
          <cell r="B247" t="str">
            <v>SUDAN</v>
          </cell>
          <cell r="C247" t="str">
            <v>1</v>
          </cell>
        </row>
        <row r="248">
          <cell r="A248" t="str">
            <v>734</v>
          </cell>
          <cell r="B248" t="str">
            <v>SWAZILAND</v>
          </cell>
          <cell r="C248" t="str">
            <v>1</v>
          </cell>
        </row>
        <row r="249">
          <cell r="A249" t="str">
            <v>738</v>
          </cell>
          <cell r="B249" t="str">
            <v>TANZANIA</v>
          </cell>
          <cell r="C249" t="str">
            <v>1</v>
          </cell>
        </row>
        <row r="250">
          <cell r="A250" t="str">
            <v>741</v>
          </cell>
          <cell r="B250" t="str">
            <v>BK.CEN.AFR.STS(BEAC)</v>
          </cell>
          <cell r="C250" t="str">
            <v>1</v>
          </cell>
        </row>
        <row r="251">
          <cell r="A251" t="str">
            <v>742</v>
          </cell>
          <cell r="B251" t="str">
            <v>TOGO</v>
          </cell>
          <cell r="C251" t="str">
            <v>1</v>
          </cell>
        </row>
        <row r="252">
          <cell r="A252" t="str">
            <v>744</v>
          </cell>
          <cell r="B252" t="str">
            <v>TUNISIA</v>
          </cell>
          <cell r="C252" t="str">
            <v>1</v>
          </cell>
        </row>
        <row r="253">
          <cell r="A253" t="str">
            <v>746</v>
          </cell>
          <cell r="B253" t="str">
            <v>UGANDA</v>
          </cell>
          <cell r="C253" t="str">
            <v>1</v>
          </cell>
        </row>
        <row r="254">
          <cell r="A254" t="str">
            <v>748</v>
          </cell>
          <cell r="B254" t="str">
            <v>BURKINA FASO</v>
          </cell>
          <cell r="C254" t="str">
            <v>1</v>
          </cell>
        </row>
        <row r="255">
          <cell r="A255" t="str">
            <v>752</v>
          </cell>
          <cell r="B255" t="str">
            <v>CEN.BANK WEST AFRICA</v>
          </cell>
          <cell r="C255" t="str">
            <v>1</v>
          </cell>
        </row>
        <row r="256">
          <cell r="A256" t="str">
            <v>754</v>
          </cell>
          <cell r="B256" t="str">
            <v>ZAMBIA</v>
          </cell>
          <cell r="C256" t="str">
            <v>1</v>
          </cell>
        </row>
        <row r="257">
          <cell r="A257" t="str">
            <v>756</v>
          </cell>
          <cell r="B257" t="str">
            <v>ZANZIBAR</v>
          </cell>
          <cell r="C257" t="str">
            <v>1</v>
          </cell>
        </row>
        <row r="258">
          <cell r="A258" t="str">
            <v>795</v>
          </cell>
          <cell r="B258" t="str">
            <v>FRENCH AFRICA N.S.</v>
          </cell>
          <cell r="C258" t="str">
            <v>1</v>
          </cell>
        </row>
        <row r="259">
          <cell r="A259" t="str">
            <v>797</v>
          </cell>
          <cell r="B259" t="str">
            <v>SPANISH AFRICA</v>
          </cell>
          <cell r="C259" t="str">
            <v>1</v>
          </cell>
          <cell r="D259" t="str">
            <v>1</v>
          </cell>
        </row>
        <row r="260">
          <cell r="A260" t="str">
            <v>798</v>
          </cell>
          <cell r="B260" t="str">
            <v>SPANISH SAHARA</v>
          </cell>
          <cell r="C260" t="str">
            <v>1</v>
          </cell>
        </row>
        <row r="261">
          <cell r="A261" t="str">
            <v>799</v>
          </cell>
          <cell r="B261" t="str">
            <v>AFRICA NOT SPECIFIED</v>
          </cell>
          <cell r="C261" t="str">
            <v>1</v>
          </cell>
          <cell r="D261" t="str">
            <v>1</v>
          </cell>
        </row>
        <row r="262">
          <cell r="A262" t="str">
            <v>813</v>
          </cell>
          <cell r="B262" t="str">
            <v>SOLOMON ISLANDS</v>
          </cell>
          <cell r="C262" t="str">
            <v>1</v>
          </cell>
        </row>
        <row r="263">
          <cell r="A263" t="str">
            <v>815</v>
          </cell>
          <cell r="B263" t="str">
            <v>COOK ISLAND</v>
          </cell>
          <cell r="C263" t="str">
            <v>1</v>
          </cell>
        </row>
        <row r="264">
          <cell r="A264" t="str">
            <v>816</v>
          </cell>
          <cell r="B264" t="str">
            <v>FAEROE ISLANDS</v>
          </cell>
          <cell r="C264" t="str">
            <v>1</v>
          </cell>
        </row>
        <row r="265">
          <cell r="A265" t="str">
            <v>819</v>
          </cell>
          <cell r="B265" t="str">
            <v>FIJI</v>
          </cell>
          <cell r="C265" t="str">
            <v>1</v>
          </cell>
        </row>
        <row r="266">
          <cell r="A266" t="str">
            <v>823</v>
          </cell>
          <cell r="B266" t="str">
            <v>GIBRALTAR</v>
          </cell>
          <cell r="C266" t="str">
            <v>1</v>
          </cell>
        </row>
        <row r="267">
          <cell r="A267" t="str">
            <v>826</v>
          </cell>
          <cell r="B267" t="str">
            <v>KIRIBATI</v>
          </cell>
          <cell r="C267" t="str">
            <v>1</v>
          </cell>
        </row>
        <row r="268">
          <cell r="A268" t="str">
            <v>829</v>
          </cell>
          <cell r="B268" t="str">
            <v>GUAM</v>
          </cell>
          <cell r="C268" t="str">
            <v>1</v>
          </cell>
        </row>
        <row r="269">
          <cell r="A269" t="str">
            <v>836</v>
          </cell>
          <cell r="B269" t="str">
            <v>NAURU</v>
          </cell>
          <cell r="C269" t="str">
            <v>1</v>
          </cell>
        </row>
        <row r="270">
          <cell r="A270" t="str">
            <v>839</v>
          </cell>
          <cell r="B270" t="str">
            <v>NEW CALEDONIA</v>
          </cell>
          <cell r="C270" t="str">
            <v>1</v>
          </cell>
        </row>
        <row r="271">
          <cell r="A271" t="str">
            <v>844</v>
          </cell>
          <cell r="B271" t="str">
            <v>UNDEFINED</v>
          </cell>
          <cell r="C271" t="str">
            <v>1</v>
          </cell>
        </row>
        <row r="272">
          <cell r="A272" t="str">
            <v>846</v>
          </cell>
          <cell r="B272" t="str">
            <v>VANUATU</v>
          </cell>
          <cell r="C272" t="str">
            <v>1</v>
          </cell>
        </row>
        <row r="273">
          <cell r="A273" t="str">
            <v>853</v>
          </cell>
          <cell r="B273" t="str">
            <v>PAPUA NEW GUINEA</v>
          </cell>
          <cell r="C273" t="str">
            <v>1</v>
          </cell>
        </row>
        <row r="274">
          <cell r="A274" t="str">
            <v>856</v>
          </cell>
          <cell r="B274" t="str">
            <v>ST. HELENA</v>
          </cell>
          <cell r="C274" t="str">
            <v>1</v>
          </cell>
        </row>
        <row r="275">
          <cell r="A275" t="str">
            <v>857</v>
          </cell>
          <cell r="B275" t="str">
            <v>WALLIS-FUTUNA</v>
          </cell>
          <cell r="C275" t="str">
            <v>1</v>
          </cell>
        </row>
        <row r="276">
          <cell r="A276" t="str">
            <v>859</v>
          </cell>
          <cell r="B276" t="str">
            <v>AMERICAN SAMOA</v>
          </cell>
          <cell r="C276" t="str">
            <v>1</v>
          </cell>
        </row>
        <row r="277">
          <cell r="A277" t="str">
            <v>861</v>
          </cell>
          <cell r="B277" t="str">
            <v>WAKE ISLANDS</v>
          </cell>
          <cell r="C277" t="str">
            <v>1</v>
          </cell>
        </row>
        <row r="278">
          <cell r="A278" t="str">
            <v>862</v>
          </cell>
          <cell r="B278" t="str">
            <v>SAMOA</v>
          </cell>
          <cell r="C278" t="str">
            <v>1</v>
          </cell>
        </row>
        <row r="279">
          <cell r="A279" t="str">
            <v>866</v>
          </cell>
          <cell r="B279" t="str">
            <v>TONGA</v>
          </cell>
          <cell r="C279" t="str">
            <v>1</v>
          </cell>
        </row>
        <row r="280">
          <cell r="A280" t="str">
            <v>867</v>
          </cell>
          <cell r="B280" t="str">
            <v>MARSHALL ISLANDS</v>
          </cell>
          <cell r="C280" t="str">
            <v>1</v>
          </cell>
        </row>
        <row r="281">
          <cell r="A281" t="str">
            <v>868</v>
          </cell>
          <cell r="B281" t="str">
            <v>MICRONESIA, FED.STS.</v>
          </cell>
          <cell r="C281" t="str">
            <v>1</v>
          </cell>
        </row>
        <row r="282">
          <cell r="A282" t="str">
            <v>869</v>
          </cell>
          <cell r="B282" t="str">
            <v>TUVALU</v>
          </cell>
          <cell r="C282" t="str">
            <v>1</v>
          </cell>
        </row>
        <row r="283">
          <cell r="A283" t="str">
            <v>877</v>
          </cell>
          <cell r="B283" t="str">
            <v>US POSS. IN OCEANIA</v>
          </cell>
          <cell r="C283" t="str">
            <v>1</v>
          </cell>
        </row>
        <row r="284">
          <cell r="A284" t="str">
            <v>878</v>
          </cell>
          <cell r="B284" t="str">
            <v>BR CTYS EUROPE</v>
          </cell>
          <cell r="C284" t="str">
            <v>1</v>
          </cell>
          <cell r="D284" t="str">
            <v>1</v>
          </cell>
        </row>
        <row r="285">
          <cell r="A285" t="str">
            <v>882</v>
          </cell>
          <cell r="B285" t="str">
            <v>FR CTYS IN EUROPE</v>
          </cell>
          <cell r="C285" t="str">
            <v>1</v>
          </cell>
          <cell r="D285" t="str">
            <v>1</v>
          </cell>
        </row>
        <row r="286">
          <cell r="A286" t="str">
            <v>883</v>
          </cell>
          <cell r="B286" t="str">
            <v>OTHER WESTERN EUROPE</v>
          </cell>
          <cell r="C286" t="str">
            <v>1</v>
          </cell>
          <cell r="D286" t="str">
            <v>1</v>
          </cell>
        </row>
        <row r="287">
          <cell r="A287" t="str">
            <v>884</v>
          </cell>
          <cell r="B287" t="str">
            <v>EUROPE NOT SPECIFIED</v>
          </cell>
          <cell r="C287" t="str">
            <v>1</v>
          </cell>
          <cell r="D287" t="str">
            <v>1</v>
          </cell>
        </row>
        <row r="288">
          <cell r="A288" t="str">
            <v>886</v>
          </cell>
          <cell r="B288" t="str">
            <v>ANTARC</v>
          </cell>
          <cell r="C288" t="str">
            <v>1</v>
          </cell>
        </row>
        <row r="289">
          <cell r="A289" t="str">
            <v>887</v>
          </cell>
          <cell r="B289" t="str">
            <v>FRENCH POLYNESIA</v>
          </cell>
          <cell r="C289" t="str">
            <v>1</v>
          </cell>
        </row>
        <row r="290">
          <cell r="A290" t="str">
            <v>888</v>
          </cell>
          <cell r="B290" t="str">
            <v>PACIFIC IS.TR. TERR.</v>
          </cell>
          <cell r="C290" t="str">
            <v>1</v>
          </cell>
        </row>
        <row r="291">
          <cell r="A291" t="str">
            <v>889</v>
          </cell>
          <cell r="B291" t="str">
            <v>INDUS STERL OCEANIA</v>
          </cell>
          <cell r="C291" t="str">
            <v>1</v>
          </cell>
        </row>
        <row r="292">
          <cell r="A292" t="str">
            <v>891</v>
          </cell>
          <cell r="B292" t="str">
            <v>NEW ZEALAND DEPEND</v>
          </cell>
          <cell r="C292" t="str">
            <v>1</v>
          </cell>
        </row>
        <row r="293">
          <cell r="A293" t="str">
            <v>892</v>
          </cell>
          <cell r="B293" t="str">
            <v>OCEANIA NOT SPEC</v>
          </cell>
          <cell r="C293" t="str">
            <v>0</v>
          </cell>
        </row>
        <row r="294">
          <cell r="A294" t="str">
            <v>894</v>
          </cell>
          <cell r="B294" t="str">
            <v>MULTIPLE CURRENCY</v>
          </cell>
          <cell r="C294" t="str">
            <v>1</v>
          </cell>
          <cell r="D294" t="str">
            <v>1</v>
          </cell>
        </row>
        <row r="295">
          <cell r="A295" t="str">
            <v>895</v>
          </cell>
          <cell r="B295" t="str">
            <v>MULTIPLE LENDERS</v>
          </cell>
          <cell r="C295" t="str">
            <v>1</v>
          </cell>
        </row>
        <row r="296">
          <cell r="A296" t="str">
            <v>898</v>
          </cell>
          <cell r="B296" t="str">
            <v>COUNTRIES&amp;AREAS,N.S.</v>
          </cell>
          <cell r="C296" t="str">
            <v>1</v>
          </cell>
          <cell r="D296" t="str">
            <v>1</v>
          </cell>
        </row>
        <row r="297">
          <cell r="A297" t="str">
            <v>899</v>
          </cell>
          <cell r="B297" t="str">
            <v>SPECIAL CATEGORIES</v>
          </cell>
          <cell r="C297" t="str">
            <v>1</v>
          </cell>
          <cell r="D297" t="str">
            <v>1</v>
          </cell>
        </row>
        <row r="298">
          <cell r="A298" t="str">
            <v>901</v>
          </cell>
          <cell r="B298" t="str">
            <v>CENTRAL EUROPE</v>
          </cell>
          <cell r="C298" t="str">
            <v>0</v>
          </cell>
          <cell r="D298" t="str">
            <v>1</v>
          </cell>
        </row>
        <row r="299">
          <cell r="A299" t="str">
            <v>902</v>
          </cell>
          <cell r="B299" t="str">
            <v>CENTRAL AND EASTERN EUROPE</v>
          </cell>
          <cell r="C299" t="str">
            <v>0</v>
          </cell>
          <cell r="D299" t="str">
            <v>1</v>
          </cell>
        </row>
        <row r="300">
          <cell r="A300" t="str">
            <v>904</v>
          </cell>
          <cell r="B300" t="str">
            <v>CENTRAL AND EASTERN EUROPE EXCLUDING BELARUS AND UKRAINE</v>
          </cell>
          <cell r="C300" t="str">
            <v>0</v>
          </cell>
          <cell r="D300" t="str">
            <v>1</v>
          </cell>
        </row>
        <row r="301">
          <cell r="A301" t="str">
            <v>905</v>
          </cell>
          <cell r="B301" t="str">
            <v>COUNTRIES IN TRANSITION</v>
          </cell>
          <cell r="C301" t="str">
            <v>0</v>
          </cell>
          <cell r="D301" t="str">
            <v>1</v>
          </cell>
        </row>
        <row r="302">
          <cell r="A302" t="str">
            <v>906</v>
          </cell>
          <cell r="B302" t="str">
            <v>TRANSCAUCASUS AND CENTRAL ASIA</v>
          </cell>
          <cell r="C302" t="str">
            <v>0</v>
          </cell>
          <cell r="D302" t="str">
            <v>1</v>
          </cell>
        </row>
        <row r="303">
          <cell r="A303" t="str">
            <v>908</v>
          </cell>
          <cell r="B303" t="str">
            <v>RUSSIA, TRANSCAUCASUS, &amp; CENTRAL ASIA</v>
          </cell>
          <cell r="C303" t="str">
            <v>0</v>
          </cell>
          <cell r="D303" t="str">
            <v>1</v>
          </cell>
        </row>
        <row r="304">
          <cell r="A304" t="str">
            <v>909</v>
          </cell>
          <cell r="B304" t="str">
            <v>NON-CFA COUNTRIES</v>
          </cell>
          <cell r="C304" t="str">
            <v>0</v>
          </cell>
          <cell r="D304" t="str">
            <v>1</v>
          </cell>
        </row>
        <row r="305">
          <cell r="A305" t="str">
            <v>910</v>
          </cell>
          <cell r="B305" t="str">
            <v>OTHER COUNTRIES NIE</v>
          </cell>
          <cell r="C305" t="str">
            <v>1</v>
          </cell>
          <cell r="D305" t="str">
            <v>1</v>
          </cell>
        </row>
        <row r="306">
          <cell r="A306" t="str">
            <v>911</v>
          </cell>
          <cell r="B306" t="str">
            <v>ARMENIA</v>
          </cell>
          <cell r="C306" t="str">
            <v>1</v>
          </cell>
        </row>
        <row r="307">
          <cell r="A307" t="str">
            <v>912</v>
          </cell>
          <cell r="B307" t="str">
            <v>AZERBAIJAN</v>
          </cell>
          <cell r="C307" t="str">
            <v>1</v>
          </cell>
        </row>
        <row r="308">
          <cell r="A308" t="str">
            <v>913</v>
          </cell>
          <cell r="B308" t="str">
            <v>BELARUS</v>
          </cell>
          <cell r="C308" t="str">
            <v>1</v>
          </cell>
        </row>
        <row r="309">
          <cell r="A309" t="str">
            <v>914</v>
          </cell>
          <cell r="B309" t="str">
            <v>ALBANIA</v>
          </cell>
          <cell r="C309" t="str">
            <v>1</v>
          </cell>
        </row>
        <row r="310">
          <cell r="A310" t="str">
            <v>915</v>
          </cell>
          <cell r="B310" t="str">
            <v>GEORGIA</v>
          </cell>
          <cell r="C310" t="str">
            <v>1</v>
          </cell>
        </row>
        <row r="311">
          <cell r="A311" t="str">
            <v>916</v>
          </cell>
          <cell r="B311" t="str">
            <v>KAZAKHSTAN</v>
          </cell>
          <cell r="C311" t="str">
            <v>1</v>
          </cell>
        </row>
        <row r="312">
          <cell r="A312" t="str">
            <v>917</v>
          </cell>
          <cell r="B312" t="str">
            <v>KYRGYZ REPUBLIC</v>
          </cell>
          <cell r="C312" t="str">
            <v>1</v>
          </cell>
        </row>
        <row r="313">
          <cell r="A313" t="str">
            <v>918</v>
          </cell>
          <cell r="B313" t="str">
            <v>BULGARIA</v>
          </cell>
          <cell r="C313" t="str">
            <v>1</v>
          </cell>
        </row>
        <row r="314">
          <cell r="A314" t="str">
            <v>920</v>
          </cell>
          <cell r="B314" t="str">
            <v>MAYOTTE</v>
          </cell>
          <cell r="C314" t="str">
            <v>1</v>
          </cell>
        </row>
        <row r="315">
          <cell r="A315" t="str">
            <v>921</v>
          </cell>
          <cell r="B315" t="str">
            <v>MOLDOVA</v>
          </cell>
          <cell r="C315" t="str">
            <v>1</v>
          </cell>
        </row>
        <row r="316">
          <cell r="A316" t="str">
            <v>922</v>
          </cell>
          <cell r="B316" t="str">
            <v>RUSSIA</v>
          </cell>
          <cell r="C316" t="str">
            <v>1</v>
          </cell>
        </row>
        <row r="317">
          <cell r="A317" t="str">
            <v>923</v>
          </cell>
          <cell r="B317" t="str">
            <v>TAJIKISTAN</v>
          </cell>
          <cell r="C317" t="str">
            <v>1</v>
          </cell>
        </row>
        <row r="318">
          <cell r="A318" t="str">
            <v>924</v>
          </cell>
          <cell r="B318" t="str">
            <v>CHINA,P.R.: MAINLAND</v>
          </cell>
          <cell r="C318" t="str">
            <v>1</v>
          </cell>
        </row>
        <row r="319">
          <cell r="A319" t="str">
            <v>925</v>
          </cell>
          <cell r="B319" t="str">
            <v>TURKMENISTAN</v>
          </cell>
          <cell r="C319" t="str">
            <v>1</v>
          </cell>
        </row>
        <row r="320">
          <cell r="A320" t="str">
            <v>926</v>
          </cell>
          <cell r="B320" t="str">
            <v>UKRAINE</v>
          </cell>
          <cell r="C320" t="str">
            <v>1</v>
          </cell>
        </row>
        <row r="321">
          <cell r="A321" t="str">
            <v>927</v>
          </cell>
          <cell r="B321" t="str">
            <v>UZBEKISTAN</v>
          </cell>
          <cell r="C321" t="str">
            <v>1</v>
          </cell>
        </row>
        <row r="322">
          <cell r="A322" t="str">
            <v>928</v>
          </cell>
          <cell r="B322" t="str">
            <v>CUBA</v>
          </cell>
          <cell r="C322" t="str">
            <v>1</v>
          </cell>
        </row>
        <row r="323">
          <cell r="A323" t="str">
            <v>930</v>
          </cell>
          <cell r="B323" t="str">
            <v>U.S.S.R. N.S.</v>
          </cell>
          <cell r="C323" t="str">
            <v>1</v>
          </cell>
        </row>
        <row r="324">
          <cell r="A324" t="str">
            <v>934</v>
          </cell>
          <cell r="B324" t="str">
            <v>CZECHOSLOVAKIA</v>
          </cell>
          <cell r="C324" t="str">
            <v>1</v>
          </cell>
        </row>
        <row r="325">
          <cell r="A325" t="str">
            <v>935</v>
          </cell>
          <cell r="B325" t="str">
            <v>CZECH REPUBLIC</v>
          </cell>
          <cell r="C325" t="str">
            <v>1</v>
          </cell>
        </row>
        <row r="326">
          <cell r="A326" t="str">
            <v>936</v>
          </cell>
          <cell r="B326" t="str">
            <v>SLOVAK REPUBLIC</v>
          </cell>
          <cell r="C326" t="str">
            <v>1</v>
          </cell>
        </row>
        <row r="327">
          <cell r="A327" t="str">
            <v>937</v>
          </cell>
          <cell r="B327" t="str">
            <v>CZECHOSLOVAKIA N.S.</v>
          </cell>
          <cell r="C327" t="str">
            <v>1</v>
          </cell>
        </row>
        <row r="328">
          <cell r="A328" t="str">
            <v>938</v>
          </cell>
          <cell r="B328" t="str">
            <v>EASTERN GERMANY</v>
          </cell>
          <cell r="C328" t="str">
            <v>1</v>
          </cell>
        </row>
        <row r="329">
          <cell r="A329" t="str">
            <v>939</v>
          </cell>
          <cell r="B329" t="str">
            <v>ESTONIA</v>
          </cell>
          <cell r="C329" t="str">
            <v>1</v>
          </cell>
        </row>
        <row r="330">
          <cell r="A330" t="str">
            <v>941</v>
          </cell>
          <cell r="B330" t="str">
            <v>LATVIA</v>
          </cell>
          <cell r="C330" t="str">
            <v>1</v>
          </cell>
        </row>
        <row r="331">
          <cell r="A331" t="str">
            <v>944</v>
          </cell>
          <cell r="B331" t="str">
            <v>HUNGARY</v>
          </cell>
          <cell r="C331" t="str">
            <v>1</v>
          </cell>
        </row>
        <row r="332">
          <cell r="A332" t="str">
            <v>946</v>
          </cell>
          <cell r="B332" t="str">
            <v>LITHUANIA</v>
          </cell>
          <cell r="C332" t="str">
            <v>1</v>
          </cell>
        </row>
        <row r="333">
          <cell r="A333" t="str">
            <v>948</v>
          </cell>
          <cell r="B333" t="str">
            <v>MONGOLIA</v>
          </cell>
          <cell r="C333" t="str">
            <v>1</v>
          </cell>
        </row>
        <row r="334">
          <cell r="A334" t="str">
            <v>954</v>
          </cell>
          <cell r="B334" t="str">
            <v>NORTH KOREA</v>
          </cell>
          <cell r="C334" t="str">
            <v>1</v>
          </cell>
        </row>
        <row r="335">
          <cell r="A335" t="str">
            <v>958</v>
          </cell>
          <cell r="B335" t="str">
            <v>NORTH VIETNAM</v>
          </cell>
          <cell r="C335" t="str">
            <v>1</v>
          </cell>
          <cell r="D335" t="str">
            <v>1</v>
          </cell>
        </row>
        <row r="336">
          <cell r="A336" t="str">
            <v>960</v>
          </cell>
          <cell r="B336" t="str">
            <v>CROATIA</v>
          </cell>
          <cell r="C336" t="str">
            <v>1</v>
          </cell>
        </row>
        <row r="337">
          <cell r="A337" t="str">
            <v>961</v>
          </cell>
          <cell r="B337" t="str">
            <v>SLOVENIA</v>
          </cell>
          <cell r="C337" t="str">
            <v>1</v>
          </cell>
        </row>
        <row r="338">
          <cell r="A338" t="str">
            <v>962</v>
          </cell>
          <cell r="B338" t="str">
            <v>MACEDONIA, FYR</v>
          </cell>
          <cell r="C338" t="str">
            <v>1</v>
          </cell>
        </row>
        <row r="339">
          <cell r="A339" t="str">
            <v>963</v>
          </cell>
          <cell r="B339" t="str">
            <v>BOSNIA &amp; HERZEGOVINA</v>
          </cell>
          <cell r="C339" t="str">
            <v>1</v>
          </cell>
        </row>
        <row r="340">
          <cell r="A340" t="str">
            <v>964</v>
          </cell>
          <cell r="B340" t="str">
            <v>POLAND</v>
          </cell>
          <cell r="C340" t="str">
            <v>1</v>
          </cell>
        </row>
        <row r="341">
          <cell r="A341" t="str">
            <v>965</v>
          </cell>
          <cell r="B341" t="str">
            <v>YUGOSLAVIA, FR (S/M)</v>
          </cell>
          <cell r="C341" t="str">
            <v>1</v>
          </cell>
        </row>
        <row r="342">
          <cell r="A342" t="str">
            <v>966</v>
          </cell>
          <cell r="B342" t="str">
            <v>YUGOSLAVIA N.S.</v>
          </cell>
          <cell r="C342" t="str">
            <v>1</v>
          </cell>
        </row>
        <row r="343">
          <cell r="A343" t="str">
            <v>968</v>
          </cell>
          <cell r="B343" t="str">
            <v>ROMANIA</v>
          </cell>
          <cell r="C343" t="str">
            <v>1</v>
          </cell>
        </row>
        <row r="344">
          <cell r="A344" t="str">
            <v>969</v>
          </cell>
          <cell r="B344" t="str">
            <v>ALL PARTICIPANTS</v>
          </cell>
          <cell r="C344" t="str">
            <v>1</v>
          </cell>
          <cell r="D344" t="str">
            <v>1</v>
          </cell>
        </row>
        <row r="345">
          <cell r="A345" t="str">
            <v>970</v>
          </cell>
          <cell r="B345" t="str">
            <v>OTHER HOLDERS</v>
          </cell>
          <cell r="C345" t="str">
            <v>1</v>
          </cell>
          <cell r="D345" t="str">
            <v>1</v>
          </cell>
        </row>
        <row r="346">
          <cell r="A346" t="str">
            <v>974</v>
          </cell>
          <cell r="B346" t="str">
            <v>U.S.S.R.</v>
          </cell>
          <cell r="C346" t="str">
            <v>1</v>
          </cell>
        </row>
        <row r="347">
          <cell r="A347" t="str">
            <v>975</v>
          </cell>
          <cell r="B347" t="str">
            <v>FORMER U.S.S.R.</v>
          </cell>
          <cell r="C347" t="str">
            <v>0</v>
          </cell>
        </row>
        <row r="348">
          <cell r="A348" t="str">
            <v>977</v>
          </cell>
          <cell r="B348" t="str">
            <v>EUROP.MONETARY INST.</v>
          </cell>
          <cell r="C348" t="str">
            <v>1</v>
          </cell>
        </row>
        <row r="349">
          <cell r="A349" t="str">
            <v>978</v>
          </cell>
          <cell r="B349" t="str">
            <v>EASTERN EUROPE N.S.</v>
          </cell>
          <cell r="C349" t="str">
            <v>1</v>
          </cell>
          <cell r="D349" t="str">
            <v>1</v>
          </cell>
        </row>
        <row r="350">
          <cell r="A350" t="str">
            <v>980</v>
          </cell>
          <cell r="B350" t="str">
            <v>MINUS IMP. AREA 910</v>
          </cell>
          <cell r="C350" t="str">
            <v>1</v>
          </cell>
          <cell r="D350" t="str">
            <v>1</v>
          </cell>
        </row>
        <row r="351">
          <cell r="A351" t="str">
            <v>991</v>
          </cell>
          <cell r="B351" t="str">
            <v>GOLD</v>
          </cell>
          <cell r="C351" t="str">
            <v>1</v>
          </cell>
        </row>
        <row r="352">
          <cell r="A352" t="str">
            <v>992</v>
          </cell>
          <cell r="B352" t="str">
            <v>IMF</v>
          </cell>
          <cell r="C352" t="str">
            <v>1</v>
          </cell>
        </row>
        <row r="353">
          <cell r="A353" t="str">
            <v>993</v>
          </cell>
          <cell r="B353" t="str">
            <v>BIS</v>
          </cell>
          <cell r="C353" t="str">
            <v>1</v>
          </cell>
        </row>
        <row r="354">
          <cell r="A354" t="str">
            <v>994</v>
          </cell>
          <cell r="B354" t="str">
            <v>EPU/EF</v>
          </cell>
          <cell r="C354" t="str">
            <v>1</v>
          </cell>
          <cell r="D354" t="str">
            <v>1</v>
          </cell>
        </row>
        <row r="355">
          <cell r="A355" t="str">
            <v>995</v>
          </cell>
          <cell r="B355" t="str">
            <v>SDRS</v>
          </cell>
          <cell r="C355" t="str">
            <v>1</v>
          </cell>
        </row>
        <row r="356">
          <cell r="A356" t="str">
            <v>996</v>
          </cell>
          <cell r="B356" t="str">
            <v>IBRD</v>
          </cell>
          <cell r="C356" t="str">
            <v>1</v>
          </cell>
        </row>
        <row r="357">
          <cell r="A357" t="str">
            <v>997</v>
          </cell>
          <cell r="B357" t="str">
            <v>OECD</v>
          </cell>
          <cell r="C357" t="str">
            <v>0</v>
          </cell>
          <cell r="D357" t="str">
            <v>1</v>
          </cell>
        </row>
        <row r="358">
          <cell r="A358" t="str">
            <v>998</v>
          </cell>
          <cell r="B358" t="str">
            <v>EUROPEAN UNION</v>
          </cell>
          <cell r="C358" t="str">
            <v>1</v>
          </cell>
          <cell r="D358" t="str">
            <v>1</v>
          </cell>
        </row>
        <row r="359">
          <cell r="A359" t="str">
            <v>999</v>
          </cell>
          <cell r="B359" t="str">
            <v>OIL EXPORTING CTYS</v>
          </cell>
          <cell r="C359" t="str">
            <v>1</v>
          </cell>
          <cell r="D359" t="str">
            <v>1</v>
          </cell>
        </row>
        <row r="360">
          <cell r="A360" t="str">
            <v>AFM</v>
          </cell>
          <cell r="B360" t="str">
            <v>AFRICA/MIDDLE EAST</v>
          </cell>
          <cell r="C360" t="str">
            <v>1</v>
          </cell>
          <cell r="D360" t="str">
            <v>1</v>
          </cell>
        </row>
        <row r="361">
          <cell r="A361" t="str">
            <v>ANC</v>
          </cell>
          <cell r="B361" t="str">
            <v>DYNAMIC ASIA(TAIWAN,SING,H.K,MAL,PHIL,THAI,INDONES)</v>
          </cell>
          <cell r="C361" t="str">
            <v>1</v>
          </cell>
          <cell r="D361" t="str">
            <v>1</v>
          </cell>
        </row>
        <row r="362">
          <cell r="A362" t="str">
            <v>ASO</v>
          </cell>
          <cell r="B362" t="str">
            <v>ASIA OTHER THAN ANC OR 924</v>
          </cell>
          <cell r="C362" t="str">
            <v>1</v>
          </cell>
          <cell r="D362" t="str">
            <v>1</v>
          </cell>
        </row>
        <row r="363">
          <cell r="A363" t="str">
            <v>EAP</v>
          </cell>
          <cell r="B363" t="str">
            <v>EAST ASIA &amp; PACIFIC</v>
          </cell>
          <cell r="C363" t="str">
            <v>0</v>
          </cell>
          <cell r="D363" t="str">
            <v>1</v>
          </cell>
        </row>
        <row r="364">
          <cell r="A364" t="str">
            <v>ECA</v>
          </cell>
          <cell r="B364" t="str">
            <v>EUROPE &amp; CENTRAL ASIA</v>
          </cell>
          <cell r="C364" t="str">
            <v>0</v>
          </cell>
          <cell r="D364" t="str">
            <v>1</v>
          </cell>
        </row>
        <row r="365">
          <cell r="A365" t="str">
            <v>EUR</v>
          </cell>
          <cell r="B365" t="str">
            <v>EU-11</v>
          </cell>
          <cell r="C365" t="str">
            <v>0</v>
          </cell>
          <cell r="D365" t="str">
            <v>1</v>
          </cell>
        </row>
        <row r="366">
          <cell r="A366" t="str">
            <v>EUS</v>
          </cell>
          <cell r="B366" t="str">
            <v>SMALLER EUROPEAN COUNTRIES (OECD)</v>
          </cell>
          <cell r="C366" t="str">
            <v>0</v>
          </cell>
          <cell r="D366" t="str">
            <v>1</v>
          </cell>
        </row>
        <row r="367">
          <cell r="A367" t="str">
            <v>HIC</v>
          </cell>
          <cell r="B367" t="str">
            <v>HIGH INCOME</v>
          </cell>
          <cell r="C367" t="str">
            <v>0</v>
          </cell>
          <cell r="D367" t="str">
            <v>1</v>
          </cell>
        </row>
        <row r="368">
          <cell r="A368" t="str">
            <v>IMY</v>
          </cell>
          <cell r="B368" t="str">
            <v>ISLE OF MAN</v>
          </cell>
          <cell r="C368" t="str">
            <v>0</v>
          </cell>
        </row>
        <row r="369">
          <cell r="A369" t="str">
            <v>LAC</v>
          </cell>
          <cell r="B369" t="str">
            <v>LATIN AMERICA &amp; CARIBBEAN</v>
          </cell>
          <cell r="C369" t="str">
            <v>0</v>
          </cell>
          <cell r="D369" t="str">
            <v>1</v>
          </cell>
        </row>
        <row r="370">
          <cell r="A370" t="str">
            <v>LAT</v>
          </cell>
          <cell r="B370" t="str">
            <v>LATIN AMERICA</v>
          </cell>
          <cell r="C370" t="str">
            <v>1</v>
          </cell>
          <cell r="D370" t="str">
            <v>1</v>
          </cell>
        </row>
        <row r="371">
          <cell r="A371" t="str">
            <v>LDC</v>
          </cell>
          <cell r="B371" t="str">
            <v>LEAST DEVELOPED COUNTRIES: UN CLASSIFICATION</v>
          </cell>
          <cell r="C371" t="str">
            <v>0</v>
          </cell>
          <cell r="D371" t="str">
            <v>1</v>
          </cell>
        </row>
        <row r="372">
          <cell r="A372" t="str">
            <v>LIC</v>
          </cell>
          <cell r="B372" t="str">
            <v>LOW INCOME</v>
          </cell>
          <cell r="C372" t="str">
            <v>0</v>
          </cell>
          <cell r="D372" t="str">
            <v>1</v>
          </cell>
        </row>
        <row r="373">
          <cell r="A373" t="str">
            <v>LIN</v>
          </cell>
          <cell r="B373" t="str">
            <v>OTHER DEVELOPING COUNTRIES</v>
          </cell>
          <cell r="C373" t="str">
            <v>0</v>
          </cell>
          <cell r="D373" t="str">
            <v>1</v>
          </cell>
        </row>
        <row r="374">
          <cell r="A374" t="str">
            <v>LIX</v>
          </cell>
          <cell r="B374" t="str">
            <v>LOW INCOME, EXCL. CHINA &amp; INDIA</v>
          </cell>
          <cell r="C374" t="str">
            <v>0</v>
          </cell>
          <cell r="D374" t="str">
            <v>1</v>
          </cell>
        </row>
        <row r="375">
          <cell r="A375" t="str">
            <v>LMC</v>
          </cell>
          <cell r="B375" t="str">
            <v>LOWER MIDDLE INCOME</v>
          </cell>
          <cell r="C375" t="str">
            <v>0</v>
          </cell>
          <cell r="D375" t="str">
            <v>1</v>
          </cell>
        </row>
        <row r="376">
          <cell r="A376" t="str">
            <v>LMY</v>
          </cell>
          <cell r="B376" t="str">
            <v>LOW &amp; MIDDLE INCOME</v>
          </cell>
          <cell r="C376" t="str">
            <v>0</v>
          </cell>
          <cell r="D376" t="str">
            <v>1</v>
          </cell>
        </row>
        <row r="377">
          <cell r="A377" t="str">
            <v>MIC</v>
          </cell>
          <cell r="B377" t="str">
            <v>MIDDLE INCOME</v>
          </cell>
          <cell r="C377" t="str">
            <v>0</v>
          </cell>
          <cell r="D377" t="str">
            <v>1</v>
          </cell>
        </row>
        <row r="378">
          <cell r="A378" t="str">
            <v>MLC</v>
          </cell>
          <cell r="B378" t="str">
            <v>MODERATELY INDEBTED LOW INCOME</v>
          </cell>
          <cell r="C378" t="str">
            <v>0</v>
          </cell>
          <cell r="D378" t="str">
            <v>1</v>
          </cell>
        </row>
        <row r="379">
          <cell r="A379" t="str">
            <v>MMC</v>
          </cell>
          <cell r="B379" t="str">
            <v>MODERATELY INDEBTED MIDDLE INCOME</v>
          </cell>
          <cell r="C379" t="str">
            <v>0</v>
          </cell>
          <cell r="D379" t="str">
            <v>1</v>
          </cell>
        </row>
        <row r="380">
          <cell r="A380" t="str">
            <v>MNA</v>
          </cell>
          <cell r="B380" t="str">
            <v>MIDDLE EAST &amp; NORTH AFRICA</v>
          </cell>
          <cell r="C380" t="str">
            <v>0</v>
          </cell>
          <cell r="D380" t="str">
            <v>1</v>
          </cell>
        </row>
        <row r="381">
          <cell r="A381" t="str">
            <v>MNP</v>
          </cell>
          <cell r="B381" t="str">
            <v>NORTHERN MARIANA ISLANDS</v>
          </cell>
          <cell r="C381" t="str">
            <v>0</v>
          </cell>
        </row>
        <row r="382">
          <cell r="A382" t="str">
            <v>NOC</v>
          </cell>
          <cell r="B382" t="str">
            <v>HIGH INCOME: NONOECD</v>
          </cell>
          <cell r="C382" t="str">
            <v>0</v>
          </cell>
          <cell r="D382" t="str">
            <v>1</v>
          </cell>
        </row>
        <row r="383">
          <cell r="A383" t="str">
            <v>OEC</v>
          </cell>
          <cell r="B383" t="str">
            <v>HIGH INCOME: OECD</v>
          </cell>
          <cell r="C383" t="str">
            <v>0</v>
          </cell>
          <cell r="D383" t="str">
            <v>1</v>
          </cell>
        </row>
        <row r="384">
          <cell r="A384" t="str">
            <v>OPC</v>
          </cell>
          <cell r="B384" t="str">
            <v>OPEC</v>
          </cell>
          <cell r="C384" t="str">
            <v>0</v>
          </cell>
          <cell r="D384" t="str">
            <v>1</v>
          </cell>
        </row>
        <row r="385">
          <cell r="A385" t="str">
            <v>PLW</v>
          </cell>
          <cell r="B385" t="str">
            <v>PALAU</v>
          </cell>
          <cell r="C385" t="str">
            <v>0</v>
          </cell>
        </row>
        <row r="386">
          <cell r="A386" t="str">
            <v>SAS</v>
          </cell>
          <cell r="B386" t="str">
            <v>SOUTH ASIA</v>
          </cell>
          <cell r="C386" t="str">
            <v>0</v>
          </cell>
          <cell r="D386" t="str">
            <v>1</v>
          </cell>
        </row>
        <row r="387">
          <cell r="A387" t="str">
            <v>SEE</v>
          </cell>
          <cell r="B387" t="str">
            <v>CENTRAL&amp; EASTERN EUROPE (EX-USSR)</v>
          </cell>
          <cell r="C387" t="str">
            <v>1</v>
          </cell>
          <cell r="D387" t="str">
            <v>1</v>
          </cell>
        </row>
        <row r="388">
          <cell r="A388" t="str">
            <v>SLC</v>
          </cell>
          <cell r="B388" t="str">
            <v>SEVERELY INDEBTED LOW INCOME</v>
          </cell>
          <cell r="C388" t="str">
            <v>0</v>
          </cell>
          <cell r="D388" t="str">
            <v>1</v>
          </cell>
        </row>
        <row r="389">
          <cell r="A389" t="str">
            <v>SMC</v>
          </cell>
          <cell r="B389" t="str">
            <v>SEVERELY INDEBTED MIDDLE INCOME</v>
          </cell>
          <cell r="C389" t="str">
            <v>0</v>
          </cell>
          <cell r="D389" t="str">
            <v>1</v>
          </cell>
        </row>
        <row r="390">
          <cell r="A390" t="str">
            <v>SPA</v>
          </cell>
          <cell r="B390" t="str">
            <v>SPECIAL PROGRAM OF ASSISTANCE</v>
          </cell>
          <cell r="C390" t="str">
            <v>0</v>
          </cell>
          <cell r="D390" t="str">
            <v>1</v>
          </cell>
        </row>
        <row r="391">
          <cell r="A391" t="str">
            <v>SSA</v>
          </cell>
          <cell r="B391" t="str">
            <v>SUB-SAHARAN AFRICA</v>
          </cell>
          <cell r="C391" t="str">
            <v>0</v>
          </cell>
          <cell r="D391" t="str">
            <v>1</v>
          </cell>
        </row>
        <row r="392">
          <cell r="A392" t="str">
            <v>UMC</v>
          </cell>
          <cell r="B392" t="str">
            <v>UPPER MIDDLE INCOME</v>
          </cell>
          <cell r="C392" t="str">
            <v>0</v>
          </cell>
          <cell r="D392" t="str">
            <v>1</v>
          </cell>
        </row>
        <row r="393">
          <cell r="A393" t="str">
            <v>WLD</v>
          </cell>
          <cell r="B393" t="str">
            <v>WORLD</v>
          </cell>
          <cell r="C393" t="str">
            <v>0</v>
          </cell>
          <cell r="D393" t="str">
            <v>1</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IX311"/>
  <sheetViews>
    <sheetView showGridLines="0" tabSelected="1" showWhiteSpace="0" view="pageBreakPreview" zoomScale="65" zoomScaleNormal="77" zoomScaleSheetLayoutView="30" workbookViewId="0">
      <selection activeCell="G26" sqref="G26"/>
    </sheetView>
  </sheetViews>
  <sheetFormatPr defaultColWidth="14.81640625" defaultRowHeight="12.5"/>
  <cols>
    <col min="1" max="1" width="4" style="3" customWidth="1"/>
    <col min="2" max="2" width="56.453125" style="3" customWidth="1"/>
    <col min="3" max="3" width="17.81640625" style="184" customWidth="1"/>
    <col min="4" max="4" width="16.1796875" style="3" customWidth="1"/>
    <col min="5" max="5" width="14" style="3" customWidth="1"/>
    <col min="6" max="6" width="22.1796875" style="3" bestFit="1" customWidth="1"/>
    <col min="7" max="7" width="18.81640625" style="3" customWidth="1"/>
    <col min="8" max="8" width="20" style="3" bestFit="1" customWidth="1"/>
    <col min="9" max="9" width="18.81640625" style="3" customWidth="1"/>
    <col min="10" max="10" width="19.54296875" style="3" bestFit="1" customWidth="1"/>
    <col min="11" max="11" width="12.1796875" style="3" bestFit="1" customWidth="1"/>
    <col min="12" max="12" width="17.1796875" style="3" customWidth="1"/>
    <col min="13" max="254" width="9.1796875" style="3" customWidth="1"/>
    <col min="255" max="255" width="8.81640625" style="4" customWidth="1"/>
    <col min="256" max="256" width="3.81640625" style="3" customWidth="1"/>
    <col min="257" max="258" width="14.81640625" style="3"/>
    <col min="259" max="259" width="4" style="3" customWidth="1"/>
    <col min="260" max="260" width="56.453125" style="3" customWidth="1"/>
    <col min="261" max="261" width="17.81640625" style="3" customWidth="1"/>
    <col min="262" max="262" width="16.1796875" style="3" customWidth="1"/>
    <col min="263" max="263" width="14" style="3" customWidth="1"/>
    <col min="264" max="264" width="22.1796875" style="3" bestFit="1" customWidth="1"/>
    <col min="265" max="265" width="18.81640625" style="3" customWidth="1"/>
    <col min="266" max="266" width="19.54296875" style="3" bestFit="1" customWidth="1"/>
    <col min="267" max="267" width="12.1796875" style="3" bestFit="1" customWidth="1"/>
    <col min="268" max="268" width="17.1796875" style="3" customWidth="1"/>
    <col min="269" max="510" width="9.1796875" style="3" customWidth="1"/>
    <col min="511" max="511" width="8.81640625" style="3" customWidth="1"/>
    <col min="512" max="512" width="3.81640625" style="3" customWidth="1"/>
    <col min="513" max="514" width="14.81640625" style="3"/>
    <col min="515" max="515" width="4" style="3" customWidth="1"/>
    <col min="516" max="516" width="56.453125" style="3" customWidth="1"/>
    <col min="517" max="517" width="17.81640625" style="3" customWidth="1"/>
    <col min="518" max="518" width="16.1796875" style="3" customWidth="1"/>
    <col min="519" max="519" width="14" style="3" customWidth="1"/>
    <col min="520" max="520" width="22.1796875" style="3" bestFit="1" customWidth="1"/>
    <col min="521" max="521" width="18.81640625" style="3" customWidth="1"/>
    <col min="522" max="522" width="19.54296875" style="3" bestFit="1" customWidth="1"/>
    <col min="523" max="523" width="12.1796875" style="3" bestFit="1" customWidth="1"/>
    <col min="524" max="524" width="17.1796875" style="3" customWidth="1"/>
    <col min="525" max="766" width="9.1796875" style="3" customWidth="1"/>
    <col min="767" max="767" width="8.81640625" style="3" customWidth="1"/>
    <col min="768" max="768" width="3.81640625" style="3" customWidth="1"/>
    <col min="769" max="770" width="14.81640625" style="3"/>
    <col min="771" max="771" width="4" style="3" customWidth="1"/>
    <col min="772" max="772" width="56.453125" style="3" customWidth="1"/>
    <col min="773" max="773" width="17.81640625" style="3" customWidth="1"/>
    <col min="774" max="774" width="16.1796875" style="3" customWidth="1"/>
    <col min="775" max="775" width="14" style="3" customWidth="1"/>
    <col min="776" max="776" width="22.1796875" style="3" bestFit="1" customWidth="1"/>
    <col min="777" max="777" width="18.81640625" style="3" customWidth="1"/>
    <col min="778" max="778" width="19.54296875" style="3" bestFit="1" customWidth="1"/>
    <col min="779" max="779" width="12.1796875" style="3" bestFit="1" customWidth="1"/>
    <col min="780" max="780" width="17.1796875" style="3" customWidth="1"/>
    <col min="781" max="1022" width="9.1796875" style="3" customWidth="1"/>
    <col min="1023" max="1023" width="8.81640625" style="3" customWidth="1"/>
    <col min="1024" max="1024" width="3.81640625" style="3" customWidth="1"/>
    <col min="1025" max="1026" width="14.81640625" style="3"/>
    <col min="1027" max="1027" width="4" style="3" customWidth="1"/>
    <col min="1028" max="1028" width="56.453125" style="3" customWidth="1"/>
    <col min="1029" max="1029" width="17.81640625" style="3" customWidth="1"/>
    <col min="1030" max="1030" width="16.1796875" style="3" customWidth="1"/>
    <col min="1031" max="1031" width="14" style="3" customWidth="1"/>
    <col min="1032" max="1032" width="22.1796875" style="3" bestFit="1" customWidth="1"/>
    <col min="1033" max="1033" width="18.81640625" style="3" customWidth="1"/>
    <col min="1034" max="1034" width="19.54296875" style="3" bestFit="1" customWidth="1"/>
    <col min="1035" max="1035" width="12.1796875" style="3" bestFit="1" customWidth="1"/>
    <col min="1036" max="1036" width="17.1796875" style="3" customWidth="1"/>
    <col min="1037" max="1278" width="9.1796875" style="3" customWidth="1"/>
    <col min="1279" max="1279" width="8.81640625" style="3" customWidth="1"/>
    <col min="1280" max="1280" width="3.81640625" style="3" customWidth="1"/>
    <col min="1281" max="1282" width="14.81640625" style="3"/>
    <col min="1283" max="1283" width="4" style="3" customWidth="1"/>
    <col min="1284" max="1284" width="56.453125" style="3" customWidth="1"/>
    <col min="1285" max="1285" width="17.81640625" style="3" customWidth="1"/>
    <col min="1286" max="1286" width="16.1796875" style="3" customWidth="1"/>
    <col min="1287" max="1287" width="14" style="3" customWidth="1"/>
    <col min="1288" max="1288" width="22.1796875" style="3" bestFit="1" customWidth="1"/>
    <col min="1289" max="1289" width="18.81640625" style="3" customWidth="1"/>
    <col min="1290" max="1290" width="19.54296875" style="3" bestFit="1" customWidth="1"/>
    <col min="1291" max="1291" width="12.1796875" style="3" bestFit="1" customWidth="1"/>
    <col min="1292" max="1292" width="17.1796875" style="3" customWidth="1"/>
    <col min="1293" max="1534" width="9.1796875" style="3" customWidth="1"/>
    <col min="1535" max="1535" width="8.81640625" style="3" customWidth="1"/>
    <col min="1536" max="1536" width="3.81640625" style="3" customWidth="1"/>
    <col min="1537" max="1538" width="14.81640625" style="3"/>
    <col min="1539" max="1539" width="4" style="3" customWidth="1"/>
    <col min="1540" max="1540" width="56.453125" style="3" customWidth="1"/>
    <col min="1541" max="1541" width="17.81640625" style="3" customWidth="1"/>
    <col min="1542" max="1542" width="16.1796875" style="3" customWidth="1"/>
    <col min="1543" max="1543" width="14" style="3" customWidth="1"/>
    <col min="1544" max="1544" width="22.1796875" style="3" bestFit="1" customWidth="1"/>
    <col min="1545" max="1545" width="18.81640625" style="3" customWidth="1"/>
    <col min="1546" max="1546" width="19.54296875" style="3" bestFit="1" customWidth="1"/>
    <col min="1547" max="1547" width="12.1796875" style="3" bestFit="1" customWidth="1"/>
    <col min="1548" max="1548" width="17.1796875" style="3" customWidth="1"/>
    <col min="1549" max="1790" width="9.1796875" style="3" customWidth="1"/>
    <col min="1791" max="1791" width="8.81640625" style="3" customWidth="1"/>
    <col min="1792" max="1792" width="3.81640625" style="3" customWidth="1"/>
    <col min="1793" max="1794" width="14.81640625" style="3"/>
    <col min="1795" max="1795" width="4" style="3" customWidth="1"/>
    <col min="1796" max="1796" width="56.453125" style="3" customWidth="1"/>
    <col min="1797" max="1797" width="17.81640625" style="3" customWidth="1"/>
    <col min="1798" max="1798" width="16.1796875" style="3" customWidth="1"/>
    <col min="1799" max="1799" width="14" style="3" customWidth="1"/>
    <col min="1800" max="1800" width="22.1796875" style="3" bestFit="1" customWidth="1"/>
    <col min="1801" max="1801" width="18.81640625" style="3" customWidth="1"/>
    <col min="1802" max="1802" width="19.54296875" style="3" bestFit="1" customWidth="1"/>
    <col min="1803" max="1803" width="12.1796875" style="3" bestFit="1" customWidth="1"/>
    <col min="1804" max="1804" width="17.1796875" style="3" customWidth="1"/>
    <col min="1805" max="2046" width="9.1796875" style="3" customWidth="1"/>
    <col min="2047" max="2047" width="8.81640625" style="3" customWidth="1"/>
    <col min="2048" max="2048" width="3.81640625" style="3" customWidth="1"/>
    <col min="2049" max="2050" width="14.81640625" style="3"/>
    <col min="2051" max="2051" width="4" style="3" customWidth="1"/>
    <col min="2052" max="2052" width="56.453125" style="3" customWidth="1"/>
    <col min="2053" max="2053" width="17.81640625" style="3" customWidth="1"/>
    <col min="2054" max="2054" width="16.1796875" style="3" customWidth="1"/>
    <col min="2055" max="2055" width="14" style="3" customWidth="1"/>
    <col min="2056" max="2056" width="22.1796875" style="3" bestFit="1" customWidth="1"/>
    <col min="2057" max="2057" width="18.81640625" style="3" customWidth="1"/>
    <col min="2058" max="2058" width="19.54296875" style="3" bestFit="1" customWidth="1"/>
    <col min="2059" max="2059" width="12.1796875" style="3" bestFit="1" customWidth="1"/>
    <col min="2060" max="2060" width="17.1796875" style="3" customWidth="1"/>
    <col min="2061" max="2302" width="9.1796875" style="3" customWidth="1"/>
    <col min="2303" max="2303" width="8.81640625" style="3" customWidth="1"/>
    <col min="2304" max="2304" width="3.81640625" style="3" customWidth="1"/>
    <col min="2305" max="2306" width="14.81640625" style="3"/>
    <col min="2307" max="2307" width="4" style="3" customWidth="1"/>
    <col min="2308" max="2308" width="56.453125" style="3" customWidth="1"/>
    <col min="2309" max="2309" width="17.81640625" style="3" customWidth="1"/>
    <col min="2310" max="2310" width="16.1796875" style="3" customWidth="1"/>
    <col min="2311" max="2311" width="14" style="3" customWidth="1"/>
    <col min="2312" max="2312" width="22.1796875" style="3" bestFit="1" customWidth="1"/>
    <col min="2313" max="2313" width="18.81640625" style="3" customWidth="1"/>
    <col min="2314" max="2314" width="19.54296875" style="3" bestFit="1" customWidth="1"/>
    <col min="2315" max="2315" width="12.1796875" style="3" bestFit="1" customWidth="1"/>
    <col min="2316" max="2316" width="17.1796875" style="3" customWidth="1"/>
    <col min="2317" max="2558" width="9.1796875" style="3" customWidth="1"/>
    <col min="2559" max="2559" width="8.81640625" style="3" customWidth="1"/>
    <col min="2560" max="2560" width="3.81640625" style="3" customWidth="1"/>
    <col min="2561" max="2562" width="14.81640625" style="3"/>
    <col min="2563" max="2563" width="4" style="3" customWidth="1"/>
    <col min="2564" max="2564" width="56.453125" style="3" customWidth="1"/>
    <col min="2565" max="2565" width="17.81640625" style="3" customWidth="1"/>
    <col min="2566" max="2566" width="16.1796875" style="3" customWidth="1"/>
    <col min="2567" max="2567" width="14" style="3" customWidth="1"/>
    <col min="2568" max="2568" width="22.1796875" style="3" bestFit="1" customWidth="1"/>
    <col min="2569" max="2569" width="18.81640625" style="3" customWidth="1"/>
    <col min="2570" max="2570" width="19.54296875" style="3" bestFit="1" customWidth="1"/>
    <col min="2571" max="2571" width="12.1796875" style="3" bestFit="1" customWidth="1"/>
    <col min="2572" max="2572" width="17.1796875" style="3" customWidth="1"/>
    <col min="2573" max="2814" width="9.1796875" style="3" customWidth="1"/>
    <col min="2815" max="2815" width="8.81640625" style="3" customWidth="1"/>
    <col min="2816" max="2816" width="3.81640625" style="3" customWidth="1"/>
    <col min="2817" max="2818" width="14.81640625" style="3"/>
    <col min="2819" max="2819" width="4" style="3" customWidth="1"/>
    <col min="2820" max="2820" width="56.453125" style="3" customWidth="1"/>
    <col min="2821" max="2821" width="17.81640625" style="3" customWidth="1"/>
    <col min="2822" max="2822" width="16.1796875" style="3" customWidth="1"/>
    <col min="2823" max="2823" width="14" style="3" customWidth="1"/>
    <col min="2824" max="2824" width="22.1796875" style="3" bestFit="1" customWidth="1"/>
    <col min="2825" max="2825" width="18.81640625" style="3" customWidth="1"/>
    <col min="2826" max="2826" width="19.54296875" style="3" bestFit="1" customWidth="1"/>
    <col min="2827" max="2827" width="12.1796875" style="3" bestFit="1" customWidth="1"/>
    <col min="2828" max="2828" width="17.1796875" style="3" customWidth="1"/>
    <col min="2829" max="3070" width="9.1796875" style="3" customWidth="1"/>
    <col min="3071" max="3071" width="8.81640625" style="3" customWidth="1"/>
    <col min="3072" max="3072" width="3.81640625" style="3" customWidth="1"/>
    <col min="3073" max="3074" width="14.81640625" style="3"/>
    <col min="3075" max="3075" width="4" style="3" customWidth="1"/>
    <col min="3076" max="3076" width="56.453125" style="3" customWidth="1"/>
    <col min="3077" max="3077" width="17.81640625" style="3" customWidth="1"/>
    <col min="3078" max="3078" width="16.1796875" style="3" customWidth="1"/>
    <col min="3079" max="3079" width="14" style="3" customWidth="1"/>
    <col min="3080" max="3080" width="22.1796875" style="3" bestFit="1" customWidth="1"/>
    <col min="3081" max="3081" width="18.81640625" style="3" customWidth="1"/>
    <col min="3082" max="3082" width="19.54296875" style="3" bestFit="1" customWidth="1"/>
    <col min="3083" max="3083" width="12.1796875" style="3" bestFit="1" customWidth="1"/>
    <col min="3084" max="3084" width="17.1796875" style="3" customWidth="1"/>
    <col min="3085" max="3326" width="9.1796875" style="3" customWidth="1"/>
    <col min="3327" max="3327" width="8.81640625" style="3" customWidth="1"/>
    <col min="3328" max="3328" width="3.81640625" style="3" customWidth="1"/>
    <col min="3329" max="3330" width="14.81640625" style="3"/>
    <col min="3331" max="3331" width="4" style="3" customWidth="1"/>
    <col min="3332" max="3332" width="56.453125" style="3" customWidth="1"/>
    <col min="3333" max="3333" width="17.81640625" style="3" customWidth="1"/>
    <col min="3334" max="3334" width="16.1796875" style="3" customWidth="1"/>
    <col min="3335" max="3335" width="14" style="3" customWidth="1"/>
    <col min="3336" max="3336" width="22.1796875" style="3" bestFit="1" customWidth="1"/>
    <col min="3337" max="3337" width="18.81640625" style="3" customWidth="1"/>
    <col min="3338" max="3338" width="19.54296875" style="3" bestFit="1" customWidth="1"/>
    <col min="3339" max="3339" width="12.1796875" style="3" bestFit="1" customWidth="1"/>
    <col min="3340" max="3340" width="17.1796875" style="3" customWidth="1"/>
    <col min="3341" max="3582" width="9.1796875" style="3" customWidth="1"/>
    <col min="3583" max="3583" width="8.81640625" style="3" customWidth="1"/>
    <col min="3584" max="3584" width="3.81640625" style="3" customWidth="1"/>
    <col min="3585" max="3586" width="14.81640625" style="3"/>
    <col min="3587" max="3587" width="4" style="3" customWidth="1"/>
    <col min="3588" max="3588" width="56.453125" style="3" customWidth="1"/>
    <col min="3589" max="3589" width="17.81640625" style="3" customWidth="1"/>
    <col min="3590" max="3590" width="16.1796875" style="3" customWidth="1"/>
    <col min="3591" max="3591" width="14" style="3" customWidth="1"/>
    <col min="3592" max="3592" width="22.1796875" style="3" bestFit="1" customWidth="1"/>
    <col min="3593" max="3593" width="18.81640625" style="3" customWidth="1"/>
    <col min="3594" max="3594" width="19.54296875" style="3" bestFit="1" customWidth="1"/>
    <col min="3595" max="3595" width="12.1796875" style="3" bestFit="1" customWidth="1"/>
    <col min="3596" max="3596" width="17.1796875" style="3" customWidth="1"/>
    <col min="3597" max="3838" width="9.1796875" style="3" customWidth="1"/>
    <col min="3839" max="3839" width="8.81640625" style="3" customWidth="1"/>
    <col min="3840" max="3840" width="3.81640625" style="3" customWidth="1"/>
    <col min="3841" max="3842" width="14.81640625" style="3"/>
    <col min="3843" max="3843" width="4" style="3" customWidth="1"/>
    <col min="3844" max="3844" width="56.453125" style="3" customWidth="1"/>
    <col min="3845" max="3845" width="17.81640625" style="3" customWidth="1"/>
    <col min="3846" max="3846" width="16.1796875" style="3" customWidth="1"/>
    <col min="3847" max="3847" width="14" style="3" customWidth="1"/>
    <col min="3848" max="3848" width="22.1796875" style="3" bestFit="1" customWidth="1"/>
    <col min="3849" max="3849" width="18.81640625" style="3" customWidth="1"/>
    <col min="3850" max="3850" width="19.54296875" style="3" bestFit="1" customWidth="1"/>
    <col min="3851" max="3851" width="12.1796875" style="3" bestFit="1" customWidth="1"/>
    <col min="3852" max="3852" width="17.1796875" style="3" customWidth="1"/>
    <col min="3853" max="4094" width="9.1796875" style="3" customWidth="1"/>
    <col min="4095" max="4095" width="8.81640625" style="3" customWidth="1"/>
    <col min="4096" max="4096" width="3.81640625" style="3" customWidth="1"/>
    <col min="4097" max="4098" width="14.81640625" style="3"/>
    <col min="4099" max="4099" width="4" style="3" customWidth="1"/>
    <col min="4100" max="4100" width="56.453125" style="3" customWidth="1"/>
    <col min="4101" max="4101" width="17.81640625" style="3" customWidth="1"/>
    <col min="4102" max="4102" width="16.1796875" style="3" customWidth="1"/>
    <col min="4103" max="4103" width="14" style="3" customWidth="1"/>
    <col min="4104" max="4104" width="22.1796875" style="3" bestFit="1" customWidth="1"/>
    <col min="4105" max="4105" width="18.81640625" style="3" customWidth="1"/>
    <col min="4106" max="4106" width="19.54296875" style="3" bestFit="1" customWidth="1"/>
    <col min="4107" max="4107" width="12.1796875" style="3" bestFit="1" customWidth="1"/>
    <col min="4108" max="4108" width="17.1796875" style="3" customWidth="1"/>
    <col min="4109" max="4350" width="9.1796875" style="3" customWidth="1"/>
    <col min="4351" max="4351" width="8.81640625" style="3" customWidth="1"/>
    <col min="4352" max="4352" width="3.81640625" style="3" customWidth="1"/>
    <col min="4353" max="4354" width="14.81640625" style="3"/>
    <col min="4355" max="4355" width="4" style="3" customWidth="1"/>
    <col min="4356" max="4356" width="56.453125" style="3" customWidth="1"/>
    <col min="4357" max="4357" width="17.81640625" style="3" customWidth="1"/>
    <col min="4358" max="4358" width="16.1796875" style="3" customWidth="1"/>
    <col min="4359" max="4359" width="14" style="3" customWidth="1"/>
    <col min="4360" max="4360" width="22.1796875" style="3" bestFit="1" customWidth="1"/>
    <col min="4361" max="4361" width="18.81640625" style="3" customWidth="1"/>
    <col min="4362" max="4362" width="19.54296875" style="3" bestFit="1" customWidth="1"/>
    <col min="4363" max="4363" width="12.1796875" style="3" bestFit="1" customWidth="1"/>
    <col min="4364" max="4364" width="17.1796875" style="3" customWidth="1"/>
    <col min="4365" max="4606" width="9.1796875" style="3" customWidth="1"/>
    <col min="4607" max="4607" width="8.81640625" style="3" customWidth="1"/>
    <col min="4608" max="4608" width="3.81640625" style="3" customWidth="1"/>
    <col min="4609" max="4610" width="14.81640625" style="3"/>
    <col min="4611" max="4611" width="4" style="3" customWidth="1"/>
    <col min="4612" max="4612" width="56.453125" style="3" customWidth="1"/>
    <col min="4613" max="4613" width="17.81640625" style="3" customWidth="1"/>
    <col min="4614" max="4614" width="16.1796875" style="3" customWidth="1"/>
    <col min="4615" max="4615" width="14" style="3" customWidth="1"/>
    <col min="4616" max="4616" width="22.1796875" style="3" bestFit="1" customWidth="1"/>
    <col min="4617" max="4617" width="18.81640625" style="3" customWidth="1"/>
    <col min="4618" max="4618" width="19.54296875" style="3" bestFit="1" customWidth="1"/>
    <col min="4619" max="4619" width="12.1796875" style="3" bestFit="1" customWidth="1"/>
    <col min="4620" max="4620" width="17.1796875" style="3" customWidth="1"/>
    <col min="4621" max="4862" width="9.1796875" style="3" customWidth="1"/>
    <col min="4863" max="4863" width="8.81640625" style="3" customWidth="1"/>
    <col min="4864" max="4864" width="3.81640625" style="3" customWidth="1"/>
    <col min="4865" max="4866" width="14.81640625" style="3"/>
    <col min="4867" max="4867" width="4" style="3" customWidth="1"/>
    <col min="4868" max="4868" width="56.453125" style="3" customWidth="1"/>
    <col min="4869" max="4869" width="17.81640625" style="3" customWidth="1"/>
    <col min="4870" max="4870" width="16.1796875" style="3" customWidth="1"/>
    <col min="4871" max="4871" width="14" style="3" customWidth="1"/>
    <col min="4872" max="4872" width="22.1796875" style="3" bestFit="1" customWidth="1"/>
    <col min="4873" max="4873" width="18.81640625" style="3" customWidth="1"/>
    <col min="4874" max="4874" width="19.54296875" style="3" bestFit="1" customWidth="1"/>
    <col min="4875" max="4875" width="12.1796875" style="3" bestFit="1" customWidth="1"/>
    <col min="4876" max="4876" width="17.1796875" style="3" customWidth="1"/>
    <col min="4877" max="5118" width="9.1796875" style="3" customWidth="1"/>
    <col min="5119" max="5119" width="8.81640625" style="3" customWidth="1"/>
    <col min="5120" max="5120" width="3.81640625" style="3" customWidth="1"/>
    <col min="5121" max="5122" width="14.81640625" style="3"/>
    <col min="5123" max="5123" width="4" style="3" customWidth="1"/>
    <col min="5124" max="5124" width="56.453125" style="3" customWidth="1"/>
    <col min="5125" max="5125" width="17.81640625" style="3" customWidth="1"/>
    <col min="5126" max="5126" width="16.1796875" style="3" customWidth="1"/>
    <col min="5127" max="5127" width="14" style="3" customWidth="1"/>
    <col min="5128" max="5128" width="22.1796875" style="3" bestFit="1" customWidth="1"/>
    <col min="5129" max="5129" width="18.81640625" style="3" customWidth="1"/>
    <col min="5130" max="5130" width="19.54296875" style="3" bestFit="1" customWidth="1"/>
    <col min="5131" max="5131" width="12.1796875" style="3" bestFit="1" customWidth="1"/>
    <col min="5132" max="5132" width="17.1796875" style="3" customWidth="1"/>
    <col min="5133" max="5374" width="9.1796875" style="3" customWidth="1"/>
    <col min="5375" max="5375" width="8.81640625" style="3" customWidth="1"/>
    <col min="5376" max="5376" width="3.81640625" style="3" customWidth="1"/>
    <col min="5377" max="5378" width="14.81640625" style="3"/>
    <col min="5379" max="5379" width="4" style="3" customWidth="1"/>
    <col min="5380" max="5380" width="56.453125" style="3" customWidth="1"/>
    <col min="5381" max="5381" width="17.81640625" style="3" customWidth="1"/>
    <col min="5382" max="5382" width="16.1796875" style="3" customWidth="1"/>
    <col min="5383" max="5383" width="14" style="3" customWidth="1"/>
    <col min="5384" max="5384" width="22.1796875" style="3" bestFit="1" customWidth="1"/>
    <col min="5385" max="5385" width="18.81640625" style="3" customWidth="1"/>
    <col min="5386" max="5386" width="19.54296875" style="3" bestFit="1" customWidth="1"/>
    <col min="5387" max="5387" width="12.1796875" style="3" bestFit="1" customWidth="1"/>
    <col min="5388" max="5388" width="17.1796875" style="3" customWidth="1"/>
    <col min="5389" max="5630" width="9.1796875" style="3" customWidth="1"/>
    <col min="5631" max="5631" width="8.81640625" style="3" customWidth="1"/>
    <col min="5632" max="5632" width="3.81640625" style="3" customWidth="1"/>
    <col min="5633" max="5634" width="14.81640625" style="3"/>
    <col min="5635" max="5635" width="4" style="3" customWidth="1"/>
    <col min="5636" max="5636" width="56.453125" style="3" customWidth="1"/>
    <col min="5637" max="5637" width="17.81640625" style="3" customWidth="1"/>
    <col min="5638" max="5638" width="16.1796875" style="3" customWidth="1"/>
    <col min="5639" max="5639" width="14" style="3" customWidth="1"/>
    <col min="5640" max="5640" width="22.1796875" style="3" bestFit="1" customWidth="1"/>
    <col min="5641" max="5641" width="18.81640625" style="3" customWidth="1"/>
    <col min="5642" max="5642" width="19.54296875" style="3" bestFit="1" customWidth="1"/>
    <col min="5643" max="5643" width="12.1796875" style="3" bestFit="1" customWidth="1"/>
    <col min="5644" max="5644" width="17.1796875" style="3" customWidth="1"/>
    <col min="5645" max="5886" width="9.1796875" style="3" customWidth="1"/>
    <col min="5887" max="5887" width="8.81640625" style="3" customWidth="1"/>
    <col min="5888" max="5888" width="3.81640625" style="3" customWidth="1"/>
    <col min="5889" max="5890" width="14.81640625" style="3"/>
    <col min="5891" max="5891" width="4" style="3" customWidth="1"/>
    <col min="5892" max="5892" width="56.453125" style="3" customWidth="1"/>
    <col min="5893" max="5893" width="17.81640625" style="3" customWidth="1"/>
    <col min="5894" max="5894" width="16.1796875" style="3" customWidth="1"/>
    <col min="5895" max="5895" width="14" style="3" customWidth="1"/>
    <col min="5896" max="5896" width="22.1796875" style="3" bestFit="1" customWidth="1"/>
    <col min="5897" max="5897" width="18.81640625" style="3" customWidth="1"/>
    <col min="5898" max="5898" width="19.54296875" style="3" bestFit="1" customWidth="1"/>
    <col min="5899" max="5899" width="12.1796875" style="3" bestFit="1" customWidth="1"/>
    <col min="5900" max="5900" width="17.1796875" style="3" customWidth="1"/>
    <col min="5901" max="6142" width="9.1796875" style="3" customWidth="1"/>
    <col min="6143" max="6143" width="8.81640625" style="3" customWidth="1"/>
    <col min="6144" max="6144" width="3.81640625" style="3" customWidth="1"/>
    <col min="6145" max="6146" width="14.81640625" style="3"/>
    <col min="6147" max="6147" width="4" style="3" customWidth="1"/>
    <col min="6148" max="6148" width="56.453125" style="3" customWidth="1"/>
    <col min="6149" max="6149" width="17.81640625" style="3" customWidth="1"/>
    <col min="6150" max="6150" width="16.1796875" style="3" customWidth="1"/>
    <col min="6151" max="6151" width="14" style="3" customWidth="1"/>
    <col min="6152" max="6152" width="22.1796875" style="3" bestFit="1" customWidth="1"/>
    <col min="6153" max="6153" width="18.81640625" style="3" customWidth="1"/>
    <col min="6154" max="6154" width="19.54296875" style="3" bestFit="1" customWidth="1"/>
    <col min="6155" max="6155" width="12.1796875" style="3" bestFit="1" customWidth="1"/>
    <col min="6156" max="6156" width="17.1796875" style="3" customWidth="1"/>
    <col min="6157" max="6398" width="9.1796875" style="3" customWidth="1"/>
    <col min="6399" max="6399" width="8.81640625" style="3" customWidth="1"/>
    <col min="6400" max="6400" width="3.81640625" style="3" customWidth="1"/>
    <col min="6401" max="6402" width="14.81640625" style="3"/>
    <col min="6403" max="6403" width="4" style="3" customWidth="1"/>
    <col min="6404" max="6404" width="56.453125" style="3" customWidth="1"/>
    <col min="6405" max="6405" width="17.81640625" style="3" customWidth="1"/>
    <col min="6406" max="6406" width="16.1796875" style="3" customWidth="1"/>
    <col min="6407" max="6407" width="14" style="3" customWidth="1"/>
    <col min="6408" max="6408" width="22.1796875" style="3" bestFit="1" customWidth="1"/>
    <col min="6409" max="6409" width="18.81640625" style="3" customWidth="1"/>
    <col min="6410" max="6410" width="19.54296875" style="3" bestFit="1" customWidth="1"/>
    <col min="6411" max="6411" width="12.1796875" style="3" bestFit="1" customWidth="1"/>
    <col min="6412" max="6412" width="17.1796875" style="3" customWidth="1"/>
    <col min="6413" max="6654" width="9.1796875" style="3" customWidth="1"/>
    <col min="6655" max="6655" width="8.81640625" style="3" customWidth="1"/>
    <col min="6656" max="6656" width="3.81640625" style="3" customWidth="1"/>
    <col min="6657" max="6658" width="14.81640625" style="3"/>
    <col min="6659" max="6659" width="4" style="3" customWidth="1"/>
    <col min="6660" max="6660" width="56.453125" style="3" customWidth="1"/>
    <col min="6661" max="6661" width="17.81640625" style="3" customWidth="1"/>
    <col min="6662" max="6662" width="16.1796875" style="3" customWidth="1"/>
    <col min="6663" max="6663" width="14" style="3" customWidth="1"/>
    <col min="6664" max="6664" width="22.1796875" style="3" bestFit="1" customWidth="1"/>
    <col min="6665" max="6665" width="18.81640625" style="3" customWidth="1"/>
    <col min="6666" max="6666" width="19.54296875" style="3" bestFit="1" customWidth="1"/>
    <col min="6667" max="6667" width="12.1796875" style="3" bestFit="1" customWidth="1"/>
    <col min="6668" max="6668" width="17.1796875" style="3" customWidth="1"/>
    <col min="6669" max="6910" width="9.1796875" style="3" customWidth="1"/>
    <col min="6911" max="6911" width="8.81640625" style="3" customWidth="1"/>
    <col min="6912" max="6912" width="3.81640625" style="3" customWidth="1"/>
    <col min="6913" max="6914" width="14.81640625" style="3"/>
    <col min="6915" max="6915" width="4" style="3" customWidth="1"/>
    <col min="6916" max="6916" width="56.453125" style="3" customWidth="1"/>
    <col min="6917" max="6917" width="17.81640625" style="3" customWidth="1"/>
    <col min="6918" max="6918" width="16.1796875" style="3" customWidth="1"/>
    <col min="6919" max="6919" width="14" style="3" customWidth="1"/>
    <col min="6920" max="6920" width="22.1796875" style="3" bestFit="1" customWidth="1"/>
    <col min="6921" max="6921" width="18.81640625" style="3" customWidth="1"/>
    <col min="6922" max="6922" width="19.54296875" style="3" bestFit="1" customWidth="1"/>
    <col min="6923" max="6923" width="12.1796875" style="3" bestFit="1" customWidth="1"/>
    <col min="6924" max="6924" width="17.1796875" style="3" customWidth="1"/>
    <col min="6925" max="7166" width="9.1796875" style="3" customWidth="1"/>
    <col min="7167" max="7167" width="8.81640625" style="3" customWidth="1"/>
    <col min="7168" max="7168" width="3.81640625" style="3" customWidth="1"/>
    <col min="7169" max="7170" width="14.81640625" style="3"/>
    <col min="7171" max="7171" width="4" style="3" customWidth="1"/>
    <col min="7172" max="7172" width="56.453125" style="3" customWidth="1"/>
    <col min="7173" max="7173" width="17.81640625" style="3" customWidth="1"/>
    <col min="7174" max="7174" width="16.1796875" style="3" customWidth="1"/>
    <col min="7175" max="7175" width="14" style="3" customWidth="1"/>
    <col min="7176" max="7176" width="22.1796875" style="3" bestFit="1" customWidth="1"/>
    <col min="7177" max="7177" width="18.81640625" style="3" customWidth="1"/>
    <col min="7178" max="7178" width="19.54296875" style="3" bestFit="1" customWidth="1"/>
    <col min="7179" max="7179" width="12.1796875" style="3" bestFit="1" customWidth="1"/>
    <col min="7180" max="7180" width="17.1796875" style="3" customWidth="1"/>
    <col min="7181" max="7422" width="9.1796875" style="3" customWidth="1"/>
    <col min="7423" max="7423" width="8.81640625" style="3" customWidth="1"/>
    <col min="7424" max="7424" width="3.81640625" style="3" customWidth="1"/>
    <col min="7425" max="7426" width="14.81640625" style="3"/>
    <col min="7427" max="7427" width="4" style="3" customWidth="1"/>
    <col min="7428" max="7428" width="56.453125" style="3" customWidth="1"/>
    <col min="7429" max="7429" width="17.81640625" style="3" customWidth="1"/>
    <col min="7430" max="7430" width="16.1796875" style="3" customWidth="1"/>
    <col min="7431" max="7431" width="14" style="3" customWidth="1"/>
    <col min="7432" max="7432" width="22.1796875" style="3" bestFit="1" customWidth="1"/>
    <col min="7433" max="7433" width="18.81640625" style="3" customWidth="1"/>
    <col min="7434" max="7434" width="19.54296875" style="3" bestFit="1" customWidth="1"/>
    <col min="7435" max="7435" width="12.1796875" style="3" bestFit="1" customWidth="1"/>
    <col min="7436" max="7436" width="17.1796875" style="3" customWidth="1"/>
    <col min="7437" max="7678" width="9.1796875" style="3" customWidth="1"/>
    <col min="7679" max="7679" width="8.81640625" style="3" customWidth="1"/>
    <col min="7680" max="7680" width="3.81640625" style="3" customWidth="1"/>
    <col min="7681" max="7682" width="14.81640625" style="3"/>
    <col min="7683" max="7683" width="4" style="3" customWidth="1"/>
    <col min="7684" max="7684" width="56.453125" style="3" customWidth="1"/>
    <col min="7685" max="7685" width="17.81640625" style="3" customWidth="1"/>
    <col min="7686" max="7686" width="16.1796875" style="3" customWidth="1"/>
    <col min="7687" max="7687" width="14" style="3" customWidth="1"/>
    <col min="7688" max="7688" width="22.1796875" style="3" bestFit="1" customWidth="1"/>
    <col min="7689" max="7689" width="18.81640625" style="3" customWidth="1"/>
    <col min="7690" max="7690" width="19.54296875" style="3" bestFit="1" customWidth="1"/>
    <col min="7691" max="7691" width="12.1796875" style="3" bestFit="1" customWidth="1"/>
    <col min="7692" max="7692" width="17.1796875" style="3" customWidth="1"/>
    <col min="7693" max="7934" width="9.1796875" style="3" customWidth="1"/>
    <col min="7935" max="7935" width="8.81640625" style="3" customWidth="1"/>
    <col min="7936" max="7936" width="3.81640625" style="3" customWidth="1"/>
    <col min="7937" max="7938" width="14.81640625" style="3"/>
    <col min="7939" max="7939" width="4" style="3" customWidth="1"/>
    <col min="7940" max="7940" width="56.453125" style="3" customWidth="1"/>
    <col min="7941" max="7941" width="17.81640625" style="3" customWidth="1"/>
    <col min="7942" max="7942" width="16.1796875" style="3" customWidth="1"/>
    <col min="7943" max="7943" width="14" style="3" customWidth="1"/>
    <col min="7944" max="7944" width="22.1796875" style="3" bestFit="1" customWidth="1"/>
    <col min="7945" max="7945" width="18.81640625" style="3" customWidth="1"/>
    <col min="7946" max="7946" width="19.54296875" style="3" bestFit="1" customWidth="1"/>
    <col min="7947" max="7947" width="12.1796875" style="3" bestFit="1" customWidth="1"/>
    <col min="7948" max="7948" width="17.1796875" style="3" customWidth="1"/>
    <col min="7949" max="8190" width="9.1796875" style="3" customWidth="1"/>
    <col min="8191" max="8191" width="8.81640625" style="3" customWidth="1"/>
    <col min="8192" max="8192" width="3.81640625" style="3" customWidth="1"/>
    <col min="8193" max="8194" width="14.81640625" style="3"/>
    <col min="8195" max="8195" width="4" style="3" customWidth="1"/>
    <col min="8196" max="8196" width="56.453125" style="3" customWidth="1"/>
    <col min="8197" max="8197" width="17.81640625" style="3" customWidth="1"/>
    <col min="8198" max="8198" width="16.1796875" style="3" customWidth="1"/>
    <col min="8199" max="8199" width="14" style="3" customWidth="1"/>
    <col min="8200" max="8200" width="22.1796875" style="3" bestFit="1" customWidth="1"/>
    <col min="8201" max="8201" width="18.81640625" style="3" customWidth="1"/>
    <col min="8202" max="8202" width="19.54296875" style="3" bestFit="1" customWidth="1"/>
    <col min="8203" max="8203" width="12.1796875" style="3" bestFit="1" customWidth="1"/>
    <col min="8204" max="8204" width="17.1796875" style="3" customWidth="1"/>
    <col min="8205" max="8446" width="9.1796875" style="3" customWidth="1"/>
    <col min="8447" max="8447" width="8.81640625" style="3" customWidth="1"/>
    <col min="8448" max="8448" width="3.81640625" style="3" customWidth="1"/>
    <col min="8449" max="8450" width="14.81640625" style="3"/>
    <col min="8451" max="8451" width="4" style="3" customWidth="1"/>
    <col min="8452" max="8452" width="56.453125" style="3" customWidth="1"/>
    <col min="8453" max="8453" width="17.81640625" style="3" customWidth="1"/>
    <col min="8454" max="8454" width="16.1796875" style="3" customWidth="1"/>
    <col min="8455" max="8455" width="14" style="3" customWidth="1"/>
    <col min="8456" max="8456" width="22.1796875" style="3" bestFit="1" customWidth="1"/>
    <col min="8457" max="8457" width="18.81640625" style="3" customWidth="1"/>
    <col min="8458" max="8458" width="19.54296875" style="3" bestFit="1" customWidth="1"/>
    <col min="8459" max="8459" width="12.1796875" style="3" bestFit="1" customWidth="1"/>
    <col min="8460" max="8460" width="17.1796875" style="3" customWidth="1"/>
    <col min="8461" max="8702" width="9.1796875" style="3" customWidth="1"/>
    <col min="8703" max="8703" width="8.81640625" style="3" customWidth="1"/>
    <col min="8704" max="8704" width="3.81640625" style="3" customWidth="1"/>
    <col min="8705" max="8706" width="14.81640625" style="3"/>
    <col min="8707" max="8707" width="4" style="3" customWidth="1"/>
    <col min="8708" max="8708" width="56.453125" style="3" customWidth="1"/>
    <col min="8709" max="8709" width="17.81640625" style="3" customWidth="1"/>
    <col min="8710" max="8710" width="16.1796875" style="3" customWidth="1"/>
    <col min="8711" max="8711" width="14" style="3" customWidth="1"/>
    <col min="8712" max="8712" width="22.1796875" style="3" bestFit="1" customWidth="1"/>
    <col min="8713" max="8713" width="18.81640625" style="3" customWidth="1"/>
    <col min="8714" max="8714" width="19.54296875" style="3" bestFit="1" customWidth="1"/>
    <col min="8715" max="8715" width="12.1796875" style="3" bestFit="1" customWidth="1"/>
    <col min="8716" max="8716" width="17.1796875" style="3" customWidth="1"/>
    <col min="8717" max="8958" width="9.1796875" style="3" customWidth="1"/>
    <col min="8959" max="8959" width="8.81640625" style="3" customWidth="1"/>
    <col min="8960" max="8960" width="3.81640625" style="3" customWidth="1"/>
    <col min="8961" max="8962" width="14.81640625" style="3"/>
    <col min="8963" max="8963" width="4" style="3" customWidth="1"/>
    <col min="8964" max="8964" width="56.453125" style="3" customWidth="1"/>
    <col min="8965" max="8965" width="17.81640625" style="3" customWidth="1"/>
    <col min="8966" max="8966" width="16.1796875" style="3" customWidth="1"/>
    <col min="8967" max="8967" width="14" style="3" customWidth="1"/>
    <col min="8968" max="8968" width="22.1796875" style="3" bestFit="1" customWidth="1"/>
    <col min="8969" max="8969" width="18.81640625" style="3" customWidth="1"/>
    <col min="8970" max="8970" width="19.54296875" style="3" bestFit="1" customWidth="1"/>
    <col min="8971" max="8971" width="12.1796875" style="3" bestFit="1" customWidth="1"/>
    <col min="8972" max="8972" width="17.1796875" style="3" customWidth="1"/>
    <col min="8973" max="9214" width="9.1796875" style="3" customWidth="1"/>
    <col min="9215" max="9215" width="8.81640625" style="3" customWidth="1"/>
    <col min="9216" max="9216" width="3.81640625" style="3" customWidth="1"/>
    <col min="9217" max="9218" width="14.81640625" style="3"/>
    <col min="9219" max="9219" width="4" style="3" customWidth="1"/>
    <col min="9220" max="9220" width="56.453125" style="3" customWidth="1"/>
    <col min="9221" max="9221" width="17.81640625" style="3" customWidth="1"/>
    <col min="9222" max="9222" width="16.1796875" style="3" customWidth="1"/>
    <col min="9223" max="9223" width="14" style="3" customWidth="1"/>
    <col min="9224" max="9224" width="22.1796875" style="3" bestFit="1" customWidth="1"/>
    <col min="9225" max="9225" width="18.81640625" style="3" customWidth="1"/>
    <col min="9226" max="9226" width="19.54296875" style="3" bestFit="1" customWidth="1"/>
    <col min="9227" max="9227" width="12.1796875" style="3" bestFit="1" customWidth="1"/>
    <col min="9228" max="9228" width="17.1796875" style="3" customWidth="1"/>
    <col min="9229" max="9470" width="9.1796875" style="3" customWidth="1"/>
    <col min="9471" max="9471" width="8.81640625" style="3" customWidth="1"/>
    <col min="9472" max="9472" width="3.81640625" style="3" customWidth="1"/>
    <col min="9473" max="9474" width="14.81640625" style="3"/>
    <col min="9475" max="9475" width="4" style="3" customWidth="1"/>
    <col min="9476" max="9476" width="56.453125" style="3" customWidth="1"/>
    <col min="9477" max="9477" width="17.81640625" style="3" customWidth="1"/>
    <col min="9478" max="9478" width="16.1796875" style="3" customWidth="1"/>
    <col min="9479" max="9479" width="14" style="3" customWidth="1"/>
    <col min="9480" max="9480" width="22.1796875" style="3" bestFit="1" customWidth="1"/>
    <col min="9481" max="9481" width="18.81640625" style="3" customWidth="1"/>
    <col min="9482" max="9482" width="19.54296875" style="3" bestFit="1" customWidth="1"/>
    <col min="9483" max="9483" width="12.1796875" style="3" bestFit="1" customWidth="1"/>
    <col min="9484" max="9484" width="17.1796875" style="3" customWidth="1"/>
    <col min="9485" max="9726" width="9.1796875" style="3" customWidth="1"/>
    <col min="9727" max="9727" width="8.81640625" style="3" customWidth="1"/>
    <col min="9728" max="9728" width="3.81640625" style="3" customWidth="1"/>
    <col min="9729" max="9730" width="14.81640625" style="3"/>
    <col min="9731" max="9731" width="4" style="3" customWidth="1"/>
    <col min="9732" max="9732" width="56.453125" style="3" customWidth="1"/>
    <col min="9733" max="9733" width="17.81640625" style="3" customWidth="1"/>
    <col min="9734" max="9734" width="16.1796875" style="3" customWidth="1"/>
    <col min="9735" max="9735" width="14" style="3" customWidth="1"/>
    <col min="9736" max="9736" width="22.1796875" style="3" bestFit="1" customWidth="1"/>
    <col min="9737" max="9737" width="18.81640625" style="3" customWidth="1"/>
    <col min="9738" max="9738" width="19.54296875" style="3" bestFit="1" customWidth="1"/>
    <col min="9739" max="9739" width="12.1796875" style="3" bestFit="1" customWidth="1"/>
    <col min="9740" max="9740" width="17.1796875" style="3" customWidth="1"/>
    <col min="9741" max="9982" width="9.1796875" style="3" customWidth="1"/>
    <col min="9983" max="9983" width="8.81640625" style="3" customWidth="1"/>
    <col min="9984" max="9984" width="3.81640625" style="3" customWidth="1"/>
    <col min="9985" max="9986" width="14.81640625" style="3"/>
    <col min="9987" max="9987" width="4" style="3" customWidth="1"/>
    <col min="9988" max="9988" width="56.453125" style="3" customWidth="1"/>
    <col min="9989" max="9989" width="17.81640625" style="3" customWidth="1"/>
    <col min="9990" max="9990" width="16.1796875" style="3" customWidth="1"/>
    <col min="9991" max="9991" width="14" style="3" customWidth="1"/>
    <col min="9992" max="9992" width="22.1796875" style="3" bestFit="1" customWidth="1"/>
    <col min="9993" max="9993" width="18.81640625" style="3" customWidth="1"/>
    <col min="9994" max="9994" width="19.54296875" style="3" bestFit="1" customWidth="1"/>
    <col min="9995" max="9995" width="12.1796875" style="3" bestFit="1" customWidth="1"/>
    <col min="9996" max="9996" width="17.1796875" style="3" customWidth="1"/>
    <col min="9997" max="10238" width="9.1796875" style="3" customWidth="1"/>
    <col min="10239" max="10239" width="8.81640625" style="3" customWidth="1"/>
    <col min="10240" max="10240" width="3.81640625" style="3" customWidth="1"/>
    <col min="10241" max="10242" width="14.81640625" style="3"/>
    <col min="10243" max="10243" width="4" style="3" customWidth="1"/>
    <col min="10244" max="10244" width="56.453125" style="3" customWidth="1"/>
    <col min="10245" max="10245" width="17.81640625" style="3" customWidth="1"/>
    <col min="10246" max="10246" width="16.1796875" style="3" customWidth="1"/>
    <col min="10247" max="10247" width="14" style="3" customWidth="1"/>
    <col min="10248" max="10248" width="22.1796875" style="3" bestFit="1" customWidth="1"/>
    <col min="10249" max="10249" width="18.81640625" style="3" customWidth="1"/>
    <col min="10250" max="10250" width="19.54296875" style="3" bestFit="1" customWidth="1"/>
    <col min="10251" max="10251" width="12.1796875" style="3" bestFit="1" customWidth="1"/>
    <col min="10252" max="10252" width="17.1796875" style="3" customWidth="1"/>
    <col min="10253" max="10494" width="9.1796875" style="3" customWidth="1"/>
    <col min="10495" max="10495" width="8.81640625" style="3" customWidth="1"/>
    <col min="10496" max="10496" width="3.81640625" style="3" customWidth="1"/>
    <col min="10497" max="10498" width="14.81640625" style="3"/>
    <col min="10499" max="10499" width="4" style="3" customWidth="1"/>
    <col min="10500" max="10500" width="56.453125" style="3" customWidth="1"/>
    <col min="10501" max="10501" width="17.81640625" style="3" customWidth="1"/>
    <col min="10502" max="10502" width="16.1796875" style="3" customWidth="1"/>
    <col min="10503" max="10503" width="14" style="3" customWidth="1"/>
    <col min="10504" max="10504" width="22.1796875" style="3" bestFit="1" customWidth="1"/>
    <col min="10505" max="10505" width="18.81640625" style="3" customWidth="1"/>
    <col min="10506" max="10506" width="19.54296875" style="3" bestFit="1" customWidth="1"/>
    <col min="10507" max="10507" width="12.1796875" style="3" bestFit="1" customWidth="1"/>
    <col min="10508" max="10508" width="17.1796875" style="3" customWidth="1"/>
    <col min="10509" max="10750" width="9.1796875" style="3" customWidth="1"/>
    <col min="10751" max="10751" width="8.81640625" style="3" customWidth="1"/>
    <col min="10752" max="10752" width="3.81640625" style="3" customWidth="1"/>
    <col min="10753" max="10754" width="14.81640625" style="3"/>
    <col min="10755" max="10755" width="4" style="3" customWidth="1"/>
    <col min="10756" max="10756" width="56.453125" style="3" customWidth="1"/>
    <col min="10757" max="10757" width="17.81640625" style="3" customWidth="1"/>
    <col min="10758" max="10758" width="16.1796875" style="3" customWidth="1"/>
    <col min="10759" max="10759" width="14" style="3" customWidth="1"/>
    <col min="10760" max="10760" width="22.1796875" style="3" bestFit="1" customWidth="1"/>
    <col min="10761" max="10761" width="18.81640625" style="3" customWidth="1"/>
    <col min="10762" max="10762" width="19.54296875" style="3" bestFit="1" customWidth="1"/>
    <col min="10763" max="10763" width="12.1796875" style="3" bestFit="1" customWidth="1"/>
    <col min="10764" max="10764" width="17.1796875" style="3" customWidth="1"/>
    <col min="10765" max="11006" width="9.1796875" style="3" customWidth="1"/>
    <col min="11007" max="11007" width="8.81640625" style="3" customWidth="1"/>
    <col min="11008" max="11008" width="3.81640625" style="3" customWidth="1"/>
    <col min="11009" max="11010" width="14.81640625" style="3"/>
    <col min="11011" max="11011" width="4" style="3" customWidth="1"/>
    <col min="11012" max="11012" width="56.453125" style="3" customWidth="1"/>
    <col min="11013" max="11013" width="17.81640625" style="3" customWidth="1"/>
    <col min="11014" max="11014" width="16.1796875" style="3" customWidth="1"/>
    <col min="11015" max="11015" width="14" style="3" customWidth="1"/>
    <col min="11016" max="11016" width="22.1796875" style="3" bestFit="1" customWidth="1"/>
    <col min="11017" max="11017" width="18.81640625" style="3" customWidth="1"/>
    <col min="11018" max="11018" width="19.54296875" style="3" bestFit="1" customWidth="1"/>
    <col min="11019" max="11019" width="12.1796875" style="3" bestFit="1" customWidth="1"/>
    <col min="11020" max="11020" width="17.1796875" style="3" customWidth="1"/>
    <col min="11021" max="11262" width="9.1796875" style="3" customWidth="1"/>
    <col min="11263" max="11263" width="8.81640625" style="3" customWidth="1"/>
    <col min="11264" max="11264" width="3.81640625" style="3" customWidth="1"/>
    <col min="11265" max="11266" width="14.81640625" style="3"/>
    <col min="11267" max="11267" width="4" style="3" customWidth="1"/>
    <col min="11268" max="11268" width="56.453125" style="3" customWidth="1"/>
    <col min="11269" max="11269" width="17.81640625" style="3" customWidth="1"/>
    <col min="11270" max="11270" width="16.1796875" style="3" customWidth="1"/>
    <col min="11271" max="11271" width="14" style="3" customWidth="1"/>
    <col min="11272" max="11272" width="22.1796875" style="3" bestFit="1" customWidth="1"/>
    <col min="11273" max="11273" width="18.81640625" style="3" customWidth="1"/>
    <col min="11274" max="11274" width="19.54296875" style="3" bestFit="1" customWidth="1"/>
    <col min="11275" max="11275" width="12.1796875" style="3" bestFit="1" customWidth="1"/>
    <col min="11276" max="11276" width="17.1796875" style="3" customWidth="1"/>
    <col min="11277" max="11518" width="9.1796875" style="3" customWidth="1"/>
    <col min="11519" max="11519" width="8.81640625" style="3" customWidth="1"/>
    <col min="11520" max="11520" width="3.81640625" style="3" customWidth="1"/>
    <col min="11521" max="11522" width="14.81640625" style="3"/>
    <col min="11523" max="11523" width="4" style="3" customWidth="1"/>
    <col min="11524" max="11524" width="56.453125" style="3" customWidth="1"/>
    <col min="11525" max="11525" width="17.81640625" style="3" customWidth="1"/>
    <col min="11526" max="11526" width="16.1796875" style="3" customWidth="1"/>
    <col min="11527" max="11527" width="14" style="3" customWidth="1"/>
    <col min="11528" max="11528" width="22.1796875" style="3" bestFit="1" customWidth="1"/>
    <col min="11529" max="11529" width="18.81640625" style="3" customWidth="1"/>
    <col min="11530" max="11530" width="19.54296875" style="3" bestFit="1" customWidth="1"/>
    <col min="11531" max="11531" width="12.1796875" style="3" bestFit="1" customWidth="1"/>
    <col min="11532" max="11532" width="17.1796875" style="3" customWidth="1"/>
    <col min="11533" max="11774" width="9.1796875" style="3" customWidth="1"/>
    <col min="11775" max="11775" width="8.81640625" style="3" customWidth="1"/>
    <col min="11776" max="11776" width="3.81640625" style="3" customWidth="1"/>
    <col min="11777" max="11778" width="14.81640625" style="3"/>
    <col min="11779" max="11779" width="4" style="3" customWidth="1"/>
    <col min="11780" max="11780" width="56.453125" style="3" customWidth="1"/>
    <col min="11781" max="11781" width="17.81640625" style="3" customWidth="1"/>
    <col min="11782" max="11782" width="16.1796875" style="3" customWidth="1"/>
    <col min="11783" max="11783" width="14" style="3" customWidth="1"/>
    <col min="11784" max="11784" width="22.1796875" style="3" bestFit="1" customWidth="1"/>
    <col min="11785" max="11785" width="18.81640625" style="3" customWidth="1"/>
    <col min="11786" max="11786" width="19.54296875" style="3" bestFit="1" customWidth="1"/>
    <col min="11787" max="11787" width="12.1796875" style="3" bestFit="1" customWidth="1"/>
    <col min="11788" max="11788" width="17.1796875" style="3" customWidth="1"/>
    <col min="11789" max="12030" width="9.1796875" style="3" customWidth="1"/>
    <col min="12031" max="12031" width="8.81640625" style="3" customWidth="1"/>
    <col min="12032" max="12032" width="3.81640625" style="3" customWidth="1"/>
    <col min="12033" max="12034" width="14.81640625" style="3"/>
    <col min="12035" max="12035" width="4" style="3" customWidth="1"/>
    <col min="12036" max="12036" width="56.453125" style="3" customWidth="1"/>
    <col min="12037" max="12037" width="17.81640625" style="3" customWidth="1"/>
    <col min="12038" max="12038" width="16.1796875" style="3" customWidth="1"/>
    <col min="12039" max="12039" width="14" style="3" customWidth="1"/>
    <col min="12040" max="12040" width="22.1796875" style="3" bestFit="1" customWidth="1"/>
    <col min="12041" max="12041" width="18.81640625" style="3" customWidth="1"/>
    <col min="12042" max="12042" width="19.54296875" style="3" bestFit="1" customWidth="1"/>
    <col min="12043" max="12043" width="12.1796875" style="3" bestFit="1" customWidth="1"/>
    <col min="12044" max="12044" width="17.1796875" style="3" customWidth="1"/>
    <col min="12045" max="12286" width="9.1796875" style="3" customWidth="1"/>
    <col min="12287" max="12287" width="8.81640625" style="3" customWidth="1"/>
    <col min="12288" max="12288" width="3.81640625" style="3" customWidth="1"/>
    <col min="12289" max="12290" width="14.81640625" style="3"/>
    <col min="12291" max="12291" width="4" style="3" customWidth="1"/>
    <col min="12292" max="12292" width="56.453125" style="3" customWidth="1"/>
    <col min="12293" max="12293" width="17.81640625" style="3" customWidth="1"/>
    <col min="12294" max="12294" width="16.1796875" style="3" customWidth="1"/>
    <col min="12295" max="12295" width="14" style="3" customWidth="1"/>
    <col min="12296" max="12296" width="22.1796875" style="3" bestFit="1" customWidth="1"/>
    <col min="12297" max="12297" width="18.81640625" style="3" customWidth="1"/>
    <col min="12298" max="12298" width="19.54296875" style="3" bestFit="1" customWidth="1"/>
    <col min="12299" max="12299" width="12.1796875" style="3" bestFit="1" customWidth="1"/>
    <col min="12300" max="12300" width="17.1796875" style="3" customWidth="1"/>
    <col min="12301" max="12542" width="9.1796875" style="3" customWidth="1"/>
    <col min="12543" max="12543" width="8.81640625" style="3" customWidth="1"/>
    <col min="12544" max="12544" width="3.81640625" style="3" customWidth="1"/>
    <col min="12545" max="12546" width="14.81640625" style="3"/>
    <col min="12547" max="12547" width="4" style="3" customWidth="1"/>
    <col min="12548" max="12548" width="56.453125" style="3" customWidth="1"/>
    <col min="12549" max="12549" width="17.81640625" style="3" customWidth="1"/>
    <col min="12550" max="12550" width="16.1796875" style="3" customWidth="1"/>
    <col min="12551" max="12551" width="14" style="3" customWidth="1"/>
    <col min="12552" max="12552" width="22.1796875" style="3" bestFit="1" customWidth="1"/>
    <col min="12553" max="12553" width="18.81640625" style="3" customWidth="1"/>
    <col min="12554" max="12554" width="19.54296875" style="3" bestFit="1" customWidth="1"/>
    <col min="12555" max="12555" width="12.1796875" style="3" bestFit="1" customWidth="1"/>
    <col min="12556" max="12556" width="17.1796875" style="3" customWidth="1"/>
    <col min="12557" max="12798" width="9.1796875" style="3" customWidth="1"/>
    <col min="12799" max="12799" width="8.81640625" style="3" customWidth="1"/>
    <col min="12800" max="12800" width="3.81640625" style="3" customWidth="1"/>
    <col min="12801" max="12802" width="14.81640625" style="3"/>
    <col min="12803" max="12803" width="4" style="3" customWidth="1"/>
    <col min="12804" max="12804" width="56.453125" style="3" customWidth="1"/>
    <col min="12805" max="12805" width="17.81640625" style="3" customWidth="1"/>
    <col min="12806" max="12806" width="16.1796875" style="3" customWidth="1"/>
    <col min="12807" max="12807" width="14" style="3" customWidth="1"/>
    <col min="12808" max="12808" width="22.1796875" style="3" bestFit="1" customWidth="1"/>
    <col min="12809" max="12809" width="18.81640625" style="3" customWidth="1"/>
    <col min="12810" max="12810" width="19.54296875" style="3" bestFit="1" customWidth="1"/>
    <col min="12811" max="12811" width="12.1796875" style="3" bestFit="1" customWidth="1"/>
    <col min="12812" max="12812" width="17.1796875" style="3" customWidth="1"/>
    <col min="12813" max="13054" width="9.1796875" style="3" customWidth="1"/>
    <col min="13055" max="13055" width="8.81640625" style="3" customWidth="1"/>
    <col min="13056" max="13056" width="3.81640625" style="3" customWidth="1"/>
    <col min="13057" max="13058" width="14.81640625" style="3"/>
    <col min="13059" max="13059" width="4" style="3" customWidth="1"/>
    <col min="13060" max="13060" width="56.453125" style="3" customWidth="1"/>
    <col min="13061" max="13061" width="17.81640625" style="3" customWidth="1"/>
    <col min="13062" max="13062" width="16.1796875" style="3" customWidth="1"/>
    <col min="13063" max="13063" width="14" style="3" customWidth="1"/>
    <col min="13064" max="13064" width="22.1796875" style="3" bestFit="1" customWidth="1"/>
    <col min="13065" max="13065" width="18.81640625" style="3" customWidth="1"/>
    <col min="13066" max="13066" width="19.54296875" style="3" bestFit="1" customWidth="1"/>
    <col min="13067" max="13067" width="12.1796875" style="3" bestFit="1" customWidth="1"/>
    <col min="13068" max="13068" width="17.1796875" style="3" customWidth="1"/>
    <col min="13069" max="13310" width="9.1796875" style="3" customWidth="1"/>
    <col min="13311" max="13311" width="8.81640625" style="3" customWidth="1"/>
    <col min="13312" max="13312" width="3.81640625" style="3" customWidth="1"/>
    <col min="13313" max="13314" width="14.81640625" style="3"/>
    <col min="13315" max="13315" width="4" style="3" customWidth="1"/>
    <col min="13316" max="13316" width="56.453125" style="3" customWidth="1"/>
    <col min="13317" max="13317" width="17.81640625" style="3" customWidth="1"/>
    <col min="13318" max="13318" width="16.1796875" style="3" customWidth="1"/>
    <col min="13319" max="13319" width="14" style="3" customWidth="1"/>
    <col min="13320" max="13320" width="22.1796875" style="3" bestFit="1" customWidth="1"/>
    <col min="13321" max="13321" width="18.81640625" style="3" customWidth="1"/>
    <col min="13322" max="13322" width="19.54296875" style="3" bestFit="1" customWidth="1"/>
    <col min="13323" max="13323" width="12.1796875" style="3" bestFit="1" customWidth="1"/>
    <col min="13324" max="13324" width="17.1796875" style="3" customWidth="1"/>
    <col min="13325" max="13566" width="9.1796875" style="3" customWidth="1"/>
    <col min="13567" max="13567" width="8.81640625" style="3" customWidth="1"/>
    <col min="13568" max="13568" width="3.81640625" style="3" customWidth="1"/>
    <col min="13569" max="13570" width="14.81640625" style="3"/>
    <col min="13571" max="13571" width="4" style="3" customWidth="1"/>
    <col min="13572" max="13572" width="56.453125" style="3" customWidth="1"/>
    <col min="13573" max="13573" width="17.81640625" style="3" customWidth="1"/>
    <col min="13574" max="13574" width="16.1796875" style="3" customWidth="1"/>
    <col min="13575" max="13575" width="14" style="3" customWidth="1"/>
    <col min="13576" max="13576" width="22.1796875" style="3" bestFit="1" customWidth="1"/>
    <col min="13577" max="13577" width="18.81640625" style="3" customWidth="1"/>
    <col min="13578" max="13578" width="19.54296875" style="3" bestFit="1" customWidth="1"/>
    <col min="13579" max="13579" width="12.1796875" style="3" bestFit="1" customWidth="1"/>
    <col min="13580" max="13580" width="17.1796875" style="3" customWidth="1"/>
    <col min="13581" max="13822" width="9.1796875" style="3" customWidth="1"/>
    <col min="13823" max="13823" width="8.81640625" style="3" customWidth="1"/>
    <col min="13824" max="13824" width="3.81640625" style="3" customWidth="1"/>
    <col min="13825" max="13826" width="14.81640625" style="3"/>
    <col min="13827" max="13827" width="4" style="3" customWidth="1"/>
    <col min="13828" max="13828" width="56.453125" style="3" customWidth="1"/>
    <col min="13829" max="13829" width="17.81640625" style="3" customWidth="1"/>
    <col min="13830" max="13830" width="16.1796875" style="3" customWidth="1"/>
    <col min="13831" max="13831" width="14" style="3" customWidth="1"/>
    <col min="13832" max="13832" width="22.1796875" style="3" bestFit="1" customWidth="1"/>
    <col min="13833" max="13833" width="18.81640625" style="3" customWidth="1"/>
    <col min="13834" max="13834" width="19.54296875" style="3" bestFit="1" customWidth="1"/>
    <col min="13835" max="13835" width="12.1796875" style="3" bestFit="1" customWidth="1"/>
    <col min="13836" max="13836" width="17.1796875" style="3" customWidth="1"/>
    <col min="13837" max="14078" width="9.1796875" style="3" customWidth="1"/>
    <col min="14079" max="14079" width="8.81640625" style="3" customWidth="1"/>
    <col min="14080" max="14080" width="3.81640625" style="3" customWidth="1"/>
    <col min="14081" max="14082" width="14.81640625" style="3"/>
    <col min="14083" max="14083" width="4" style="3" customWidth="1"/>
    <col min="14084" max="14084" width="56.453125" style="3" customWidth="1"/>
    <col min="14085" max="14085" width="17.81640625" style="3" customWidth="1"/>
    <col min="14086" max="14086" width="16.1796875" style="3" customWidth="1"/>
    <col min="14087" max="14087" width="14" style="3" customWidth="1"/>
    <col min="14088" max="14088" width="22.1796875" style="3" bestFit="1" customWidth="1"/>
    <col min="14089" max="14089" width="18.81640625" style="3" customWidth="1"/>
    <col min="14090" max="14090" width="19.54296875" style="3" bestFit="1" customWidth="1"/>
    <col min="14091" max="14091" width="12.1796875" style="3" bestFit="1" customWidth="1"/>
    <col min="14092" max="14092" width="17.1796875" style="3" customWidth="1"/>
    <col min="14093" max="14334" width="9.1796875" style="3" customWidth="1"/>
    <col min="14335" max="14335" width="8.81640625" style="3" customWidth="1"/>
    <col min="14336" max="14336" width="3.81640625" style="3" customWidth="1"/>
    <col min="14337" max="14338" width="14.81640625" style="3"/>
    <col min="14339" max="14339" width="4" style="3" customWidth="1"/>
    <col min="14340" max="14340" width="56.453125" style="3" customWidth="1"/>
    <col min="14341" max="14341" width="17.81640625" style="3" customWidth="1"/>
    <col min="14342" max="14342" width="16.1796875" style="3" customWidth="1"/>
    <col min="14343" max="14343" width="14" style="3" customWidth="1"/>
    <col min="14344" max="14344" width="22.1796875" style="3" bestFit="1" customWidth="1"/>
    <col min="14345" max="14345" width="18.81640625" style="3" customWidth="1"/>
    <col min="14346" max="14346" width="19.54296875" style="3" bestFit="1" customWidth="1"/>
    <col min="14347" max="14347" width="12.1796875" style="3" bestFit="1" customWidth="1"/>
    <col min="14348" max="14348" width="17.1796875" style="3" customWidth="1"/>
    <col min="14349" max="14590" width="9.1796875" style="3" customWidth="1"/>
    <col min="14591" max="14591" width="8.81640625" style="3" customWidth="1"/>
    <col min="14592" max="14592" width="3.81640625" style="3" customWidth="1"/>
    <col min="14593" max="14594" width="14.81640625" style="3"/>
    <col min="14595" max="14595" width="4" style="3" customWidth="1"/>
    <col min="14596" max="14596" width="56.453125" style="3" customWidth="1"/>
    <col min="14597" max="14597" width="17.81640625" style="3" customWidth="1"/>
    <col min="14598" max="14598" width="16.1796875" style="3" customWidth="1"/>
    <col min="14599" max="14599" width="14" style="3" customWidth="1"/>
    <col min="14600" max="14600" width="22.1796875" style="3" bestFit="1" customWidth="1"/>
    <col min="14601" max="14601" width="18.81640625" style="3" customWidth="1"/>
    <col min="14602" max="14602" width="19.54296875" style="3" bestFit="1" customWidth="1"/>
    <col min="14603" max="14603" width="12.1796875" style="3" bestFit="1" customWidth="1"/>
    <col min="14604" max="14604" width="17.1796875" style="3" customWidth="1"/>
    <col min="14605" max="14846" width="9.1796875" style="3" customWidth="1"/>
    <col min="14847" max="14847" width="8.81640625" style="3" customWidth="1"/>
    <col min="14848" max="14848" width="3.81640625" style="3" customWidth="1"/>
    <col min="14849" max="14850" width="14.81640625" style="3"/>
    <col min="14851" max="14851" width="4" style="3" customWidth="1"/>
    <col min="14852" max="14852" width="56.453125" style="3" customWidth="1"/>
    <col min="14853" max="14853" width="17.81640625" style="3" customWidth="1"/>
    <col min="14854" max="14854" width="16.1796875" style="3" customWidth="1"/>
    <col min="14855" max="14855" width="14" style="3" customWidth="1"/>
    <col min="14856" max="14856" width="22.1796875" style="3" bestFit="1" customWidth="1"/>
    <col min="14857" max="14857" width="18.81640625" style="3" customWidth="1"/>
    <col min="14858" max="14858" width="19.54296875" style="3" bestFit="1" customWidth="1"/>
    <col min="14859" max="14859" width="12.1796875" style="3" bestFit="1" customWidth="1"/>
    <col min="14860" max="14860" width="17.1796875" style="3" customWidth="1"/>
    <col min="14861" max="15102" width="9.1796875" style="3" customWidth="1"/>
    <col min="15103" max="15103" width="8.81640625" style="3" customWidth="1"/>
    <col min="15104" max="15104" width="3.81640625" style="3" customWidth="1"/>
    <col min="15105" max="15106" width="14.81640625" style="3"/>
    <col min="15107" max="15107" width="4" style="3" customWidth="1"/>
    <col min="15108" max="15108" width="56.453125" style="3" customWidth="1"/>
    <col min="15109" max="15109" width="17.81640625" style="3" customWidth="1"/>
    <col min="15110" max="15110" width="16.1796875" style="3" customWidth="1"/>
    <col min="15111" max="15111" width="14" style="3" customWidth="1"/>
    <col min="15112" max="15112" width="22.1796875" style="3" bestFit="1" customWidth="1"/>
    <col min="15113" max="15113" width="18.81640625" style="3" customWidth="1"/>
    <col min="15114" max="15114" width="19.54296875" style="3" bestFit="1" customWidth="1"/>
    <col min="15115" max="15115" width="12.1796875" style="3" bestFit="1" customWidth="1"/>
    <col min="15116" max="15116" width="17.1796875" style="3" customWidth="1"/>
    <col min="15117" max="15358" width="9.1796875" style="3" customWidth="1"/>
    <col min="15359" max="15359" width="8.81640625" style="3" customWidth="1"/>
    <col min="15360" max="15360" width="3.81640625" style="3" customWidth="1"/>
    <col min="15361" max="15362" width="14.81640625" style="3"/>
    <col min="15363" max="15363" width="4" style="3" customWidth="1"/>
    <col min="15364" max="15364" width="56.453125" style="3" customWidth="1"/>
    <col min="15365" max="15365" width="17.81640625" style="3" customWidth="1"/>
    <col min="15366" max="15366" width="16.1796875" style="3" customWidth="1"/>
    <col min="15367" max="15367" width="14" style="3" customWidth="1"/>
    <col min="15368" max="15368" width="22.1796875" style="3" bestFit="1" customWidth="1"/>
    <col min="15369" max="15369" width="18.81640625" style="3" customWidth="1"/>
    <col min="15370" max="15370" width="19.54296875" style="3" bestFit="1" customWidth="1"/>
    <col min="15371" max="15371" width="12.1796875" style="3" bestFit="1" customWidth="1"/>
    <col min="15372" max="15372" width="17.1796875" style="3" customWidth="1"/>
    <col min="15373" max="15614" width="9.1796875" style="3" customWidth="1"/>
    <col min="15615" max="15615" width="8.81640625" style="3" customWidth="1"/>
    <col min="15616" max="15616" width="3.81640625" style="3" customWidth="1"/>
    <col min="15617" max="15618" width="14.81640625" style="3"/>
    <col min="15619" max="15619" width="4" style="3" customWidth="1"/>
    <col min="15620" max="15620" width="56.453125" style="3" customWidth="1"/>
    <col min="15621" max="15621" width="17.81640625" style="3" customWidth="1"/>
    <col min="15622" max="15622" width="16.1796875" style="3" customWidth="1"/>
    <col min="15623" max="15623" width="14" style="3" customWidth="1"/>
    <col min="15624" max="15624" width="22.1796875" style="3" bestFit="1" customWidth="1"/>
    <col min="15625" max="15625" width="18.81640625" style="3" customWidth="1"/>
    <col min="15626" max="15626" width="19.54296875" style="3" bestFit="1" customWidth="1"/>
    <col min="15627" max="15627" width="12.1796875" style="3" bestFit="1" customWidth="1"/>
    <col min="15628" max="15628" width="17.1796875" style="3" customWidth="1"/>
    <col min="15629" max="15870" width="9.1796875" style="3" customWidth="1"/>
    <col min="15871" max="15871" width="8.81640625" style="3" customWidth="1"/>
    <col min="15872" max="15872" width="3.81640625" style="3" customWidth="1"/>
    <col min="15873" max="15874" width="14.81640625" style="3"/>
    <col min="15875" max="15875" width="4" style="3" customWidth="1"/>
    <col min="15876" max="15876" width="56.453125" style="3" customWidth="1"/>
    <col min="15877" max="15877" width="17.81640625" style="3" customWidth="1"/>
    <col min="15878" max="15878" width="16.1796875" style="3" customWidth="1"/>
    <col min="15879" max="15879" width="14" style="3" customWidth="1"/>
    <col min="15880" max="15880" width="22.1796875" style="3" bestFit="1" customWidth="1"/>
    <col min="15881" max="15881" width="18.81640625" style="3" customWidth="1"/>
    <col min="15882" max="15882" width="19.54296875" style="3" bestFit="1" customWidth="1"/>
    <col min="15883" max="15883" width="12.1796875" style="3" bestFit="1" customWidth="1"/>
    <col min="15884" max="15884" width="17.1796875" style="3" customWidth="1"/>
    <col min="15885" max="16126" width="9.1796875" style="3" customWidth="1"/>
    <col min="16127" max="16127" width="8.81640625" style="3" customWidth="1"/>
    <col min="16128" max="16128" width="3.81640625" style="3" customWidth="1"/>
    <col min="16129" max="16130" width="14.81640625" style="3"/>
    <col min="16131" max="16131" width="4" style="3" customWidth="1"/>
    <col min="16132" max="16132" width="56.453125" style="3" customWidth="1"/>
    <col min="16133" max="16133" width="17.81640625" style="3" customWidth="1"/>
    <col min="16134" max="16134" width="16.1796875" style="3" customWidth="1"/>
    <col min="16135" max="16135" width="14" style="3" customWidth="1"/>
    <col min="16136" max="16136" width="22.1796875" style="3" bestFit="1" customWidth="1"/>
    <col min="16137" max="16137" width="18.81640625" style="3" customWidth="1"/>
    <col min="16138" max="16138" width="19.54296875" style="3" bestFit="1" customWidth="1"/>
    <col min="16139" max="16139" width="12.1796875" style="3" bestFit="1" customWidth="1"/>
    <col min="16140" max="16140" width="17.1796875" style="3" customWidth="1"/>
    <col min="16141" max="16382" width="9.1796875" style="3" customWidth="1"/>
    <col min="16383" max="16383" width="8.81640625" style="3" customWidth="1"/>
    <col min="16384" max="16384" width="3.81640625" style="3" customWidth="1"/>
  </cols>
  <sheetData>
    <row r="1" spans="1:258" ht="12.75" customHeight="1">
      <c r="A1" s="1"/>
      <c r="B1" s="1"/>
      <c r="C1" s="2"/>
      <c r="D1" s="1"/>
      <c r="E1" s="1"/>
      <c r="F1" s="1"/>
      <c r="G1" s="1"/>
      <c r="H1" s="1"/>
      <c r="I1" s="1"/>
    </row>
    <row r="2" spans="1:258" ht="4.5" customHeight="1">
      <c r="A2" s="5"/>
      <c r="B2" s="6"/>
      <c r="C2" s="7"/>
      <c r="D2" s="7"/>
      <c r="E2" s="7"/>
      <c r="F2" s="7"/>
      <c r="G2" s="8"/>
      <c r="H2" s="9"/>
      <c r="I2" s="9"/>
      <c r="J2" s="10"/>
      <c r="K2" s="10"/>
    </row>
    <row r="3" spans="1:258">
      <c r="A3" s="5"/>
      <c r="B3" s="11" t="s">
        <v>0</v>
      </c>
      <c r="C3" s="12" t="s">
        <v>1</v>
      </c>
      <c r="D3" s="13"/>
      <c r="E3" s="12" t="s">
        <v>2</v>
      </c>
      <c r="F3" s="12" t="s">
        <v>3</v>
      </c>
      <c r="G3" s="14"/>
      <c r="H3" s="15"/>
      <c r="I3" s="15"/>
      <c r="J3" s="10"/>
      <c r="K3" s="10"/>
      <c r="IX3" s="16" t="s">
        <v>4</v>
      </c>
    </row>
    <row r="4" spans="1:258" ht="15.75" customHeight="1">
      <c r="A4" s="5"/>
      <c r="B4" s="17" t="s">
        <v>5</v>
      </c>
      <c r="C4" s="15" t="s">
        <v>6</v>
      </c>
      <c r="D4" s="15"/>
      <c r="E4" s="18" t="s">
        <v>7</v>
      </c>
      <c r="F4" s="19" t="s">
        <v>8</v>
      </c>
      <c r="G4" s="14"/>
      <c r="H4" s="15"/>
      <c r="I4" s="15"/>
      <c r="J4" s="10"/>
      <c r="K4" s="10"/>
      <c r="IX4" s="16" t="s">
        <v>9</v>
      </c>
    </row>
    <row r="5" spans="1:258">
      <c r="A5" s="5"/>
      <c r="B5" s="20"/>
      <c r="C5" s="21"/>
      <c r="D5" s="13"/>
      <c r="E5" s="13"/>
      <c r="F5" s="18"/>
      <c r="G5" s="14"/>
      <c r="H5" s="15"/>
      <c r="I5" s="15"/>
      <c r="J5" s="10"/>
      <c r="K5" s="10"/>
      <c r="IX5" s="16" t="s">
        <v>10</v>
      </c>
    </row>
    <row r="6" spans="1:258">
      <c r="A6" s="5"/>
      <c r="B6" s="22"/>
      <c r="C6" s="23" t="s">
        <v>11</v>
      </c>
      <c r="D6" s="15"/>
      <c r="E6" s="15"/>
      <c r="F6" s="18"/>
      <c r="G6" s="14"/>
      <c r="H6" s="15"/>
      <c r="I6" s="15"/>
      <c r="J6" s="10"/>
      <c r="K6" s="10"/>
      <c r="IX6" s="16" t="s">
        <v>12</v>
      </c>
    </row>
    <row r="7" spans="1:258" ht="16.5" customHeight="1">
      <c r="A7" s="5"/>
      <c r="B7" s="17" t="s">
        <v>13</v>
      </c>
      <c r="C7" s="15" t="s">
        <v>14</v>
      </c>
      <c r="D7" s="15"/>
      <c r="E7" s="15"/>
      <c r="F7" s="18"/>
      <c r="G7" s="14"/>
      <c r="H7" s="15"/>
      <c r="I7" s="15"/>
      <c r="J7" s="10"/>
      <c r="K7" s="10"/>
      <c r="IX7" s="16" t="s">
        <v>15</v>
      </c>
    </row>
    <row r="8" spans="1:258">
      <c r="A8" s="5"/>
      <c r="B8" s="20"/>
      <c r="C8" s="21"/>
      <c r="D8" s="15"/>
      <c r="E8" s="15"/>
      <c r="F8" s="18"/>
      <c r="G8" s="14"/>
      <c r="H8" s="15"/>
      <c r="I8" s="15"/>
      <c r="J8" s="10"/>
      <c r="K8" s="10"/>
    </row>
    <row r="9" spans="1:258">
      <c r="A9" s="5"/>
      <c r="B9" s="20"/>
      <c r="C9" s="24" t="s">
        <v>16</v>
      </c>
      <c r="D9" s="18"/>
      <c r="E9" s="15" t="s">
        <v>17</v>
      </c>
      <c r="F9" s="18"/>
      <c r="G9" s="14"/>
      <c r="H9" s="15"/>
      <c r="I9" s="15"/>
      <c r="J9" s="10"/>
      <c r="K9" s="10"/>
      <c r="IX9" s="16" t="s">
        <v>18</v>
      </c>
    </row>
    <row r="10" spans="1:258" ht="16.5" customHeight="1">
      <c r="A10" s="5"/>
      <c r="B10" s="17" t="s">
        <v>19</v>
      </c>
      <c r="C10" s="15" t="s">
        <v>20</v>
      </c>
      <c r="D10" s="15"/>
      <c r="E10" s="15" t="s">
        <v>10</v>
      </c>
      <c r="F10" s="18"/>
      <c r="G10" s="14"/>
      <c r="H10" s="15"/>
      <c r="I10" s="15"/>
      <c r="J10" s="10"/>
      <c r="K10" s="10"/>
      <c r="IX10" s="25">
        <v>1</v>
      </c>
    </row>
    <row r="11" spans="1:258">
      <c r="A11" s="5"/>
      <c r="B11" s="26"/>
      <c r="C11" s="27" t="s">
        <v>0</v>
      </c>
      <c r="D11" s="27" t="s">
        <v>0</v>
      </c>
      <c r="E11" s="27" t="s">
        <v>0</v>
      </c>
      <c r="F11" s="27" t="s">
        <v>0</v>
      </c>
      <c r="G11" s="28"/>
      <c r="H11" s="15"/>
      <c r="I11" s="15"/>
      <c r="J11" s="10"/>
      <c r="K11" s="10"/>
      <c r="IX11" s="25">
        <v>2</v>
      </c>
    </row>
    <row r="12" spans="1:258">
      <c r="A12" s="1"/>
      <c r="B12" s="1"/>
      <c r="C12" s="2"/>
      <c r="D12" s="1"/>
      <c r="E12" s="1"/>
      <c r="F12" s="1"/>
      <c r="G12" s="1"/>
      <c r="H12" s="1"/>
      <c r="I12" s="1"/>
      <c r="IX12" s="25">
        <v>3</v>
      </c>
    </row>
    <row r="13" spans="1:258" ht="15" customHeight="1">
      <c r="A13" s="1"/>
      <c r="B13" s="29"/>
      <c r="C13" s="2"/>
      <c r="D13" s="1"/>
      <c r="E13" s="1"/>
      <c r="F13" s="1"/>
      <c r="G13" s="1"/>
      <c r="H13" s="1"/>
      <c r="I13" s="1"/>
      <c r="IX13" s="25">
        <v>4</v>
      </c>
    </row>
    <row r="14" spans="1:258" ht="15" customHeight="1">
      <c r="A14" s="1"/>
      <c r="B14" s="30" t="s">
        <v>21</v>
      </c>
      <c r="C14" s="2"/>
      <c r="D14" s="1"/>
      <c r="E14" s="1"/>
      <c r="F14" s="1"/>
      <c r="G14" s="1"/>
      <c r="H14" s="1"/>
      <c r="I14" s="1"/>
      <c r="IX14" s="25"/>
    </row>
    <row r="15" spans="1:258" ht="20.149999999999999" customHeight="1">
      <c r="A15" s="1"/>
      <c r="B15" s="31" t="s">
        <v>22</v>
      </c>
      <c r="C15" s="32"/>
      <c r="D15" s="32"/>
      <c r="E15" s="32"/>
      <c r="F15" s="32"/>
      <c r="G15" s="32"/>
      <c r="H15" s="33"/>
      <c r="I15" s="33"/>
      <c r="IX15" s="25">
        <v>5</v>
      </c>
    </row>
    <row r="16" spans="1:258" ht="20.149999999999999" customHeight="1">
      <c r="A16" s="1"/>
      <c r="B16" s="31" t="s">
        <v>23</v>
      </c>
      <c r="C16" s="32"/>
      <c r="D16" s="32"/>
      <c r="E16" s="32"/>
      <c r="F16" s="32"/>
      <c r="G16" s="32"/>
      <c r="H16" s="33"/>
      <c r="I16" s="33"/>
      <c r="IX16" s="25">
        <v>6</v>
      </c>
    </row>
    <row r="17" spans="1:258" ht="20.25" customHeight="1">
      <c r="A17" s="1"/>
      <c r="B17" s="34" t="s">
        <v>24</v>
      </c>
      <c r="C17" s="35"/>
      <c r="D17" s="35"/>
      <c r="E17" s="35"/>
      <c r="F17" s="35"/>
      <c r="G17" s="35"/>
      <c r="H17" s="36"/>
      <c r="I17" s="36"/>
      <c r="IX17" s="25">
        <v>7</v>
      </c>
    </row>
    <row r="18" spans="1:258" ht="14.25" customHeight="1">
      <c r="A18" s="1"/>
      <c r="B18" s="37"/>
      <c r="C18" s="38"/>
      <c r="D18" s="38"/>
      <c r="E18" s="38"/>
      <c r="F18" s="38"/>
      <c r="G18" s="38"/>
      <c r="H18" s="39"/>
      <c r="I18" s="39"/>
      <c r="IX18" s="25">
        <v>8</v>
      </c>
    </row>
    <row r="19" spans="1:258" ht="14.25" customHeight="1">
      <c r="A19" s="1"/>
      <c r="B19" s="40"/>
      <c r="C19" s="39"/>
      <c r="D19" s="39"/>
      <c r="E19" s="39"/>
      <c r="F19" s="39"/>
      <c r="G19" s="39"/>
      <c r="H19" s="39"/>
      <c r="I19" s="39"/>
      <c r="IX19" s="25">
        <v>9</v>
      </c>
    </row>
    <row r="20" spans="1:258" s="43" customFormat="1" ht="18" customHeight="1">
      <c r="A20" s="41"/>
      <c r="B20" s="42" t="s">
        <v>25</v>
      </c>
      <c r="C20" s="35"/>
      <c r="D20" s="35"/>
      <c r="E20" s="35"/>
      <c r="F20" s="35"/>
      <c r="G20" s="35"/>
      <c r="H20" s="36"/>
      <c r="I20" s="36"/>
      <c r="IX20" s="25">
        <v>10</v>
      </c>
    </row>
    <row r="21" spans="1:258" s="43" customFormat="1" ht="9" customHeight="1">
      <c r="A21" s="41"/>
      <c r="B21" s="44"/>
      <c r="C21" s="36"/>
      <c r="D21" s="36"/>
      <c r="E21" s="36"/>
      <c r="F21" s="36"/>
      <c r="G21" s="45" t="s">
        <v>26</v>
      </c>
      <c r="H21" s="45"/>
      <c r="I21" s="45"/>
      <c r="IX21" s="25"/>
    </row>
    <row r="22" spans="1:258">
      <c r="A22" s="1"/>
      <c r="B22" s="46"/>
      <c r="C22" s="2"/>
      <c r="E22" s="47"/>
      <c r="F22" s="1"/>
      <c r="G22" s="48" t="str">
        <f>IF(ISNUMBER($C$7*1),$E$4 &amp; " " &amp; $C$7 &amp; ", " &amp; $F$4,$E$4 &amp; " " &amp; $F$4)</f>
        <v>October 31, 2025</v>
      </c>
      <c r="H22" s="48" t="s">
        <v>27</v>
      </c>
      <c r="I22" s="48" t="s">
        <v>28</v>
      </c>
      <c r="L22" s="49">
        <f>L23-J162</f>
        <v>22974735.693416595</v>
      </c>
      <c r="IX22" s="25">
        <v>11</v>
      </c>
    </row>
    <row r="23" spans="1:258" ht="25" customHeight="1">
      <c r="A23" s="1"/>
      <c r="B23" s="50" t="s">
        <v>29</v>
      </c>
      <c r="C23" s="50"/>
      <c r="D23" s="50"/>
      <c r="E23" s="50"/>
      <c r="F23" s="50"/>
      <c r="G23" s="51">
        <f>G24+G33+G34+G35+G37</f>
        <v>24029.134268258047</v>
      </c>
      <c r="H23" s="51">
        <v>23352.733922456602</v>
      </c>
      <c r="I23" s="51">
        <f>G23-H23</f>
        <v>676.40034580144493</v>
      </c>
      <c r="J23" s="52"/>
      <c r="L23" s="53">
        <f>+SUM(J24:J46)-J23</f>
        <v>24029134268.258049</v>
      </c>
      <c r="O23" s="54">
        <f>G23-G35</f>
        <v>15677.003804845854</v>
      </c>
      <c r="IX23" s="25">
        <v>12</v>
      </c>
    </row>
    <row r="24" spans="1:258" ht="25" customHeight="1">
      <c r="A24" s="1"/>
      <c r="B24" s="50" t="s">
        <v>30</v>
      </c>
      <c r="C24" s="50"/>
      <c r="D24" s="50"/>
      <c r="E24" s="50"/>
      <c r="F24" s="50"/>
      <c r="G24" s="51">
        <f>G27+G25</f>
        <v>8722.6639206811105</v>
      </c>
      <c r="H24" s="51">
        <v>10717.444218654664</v>
      </c>
      <c r="I24" s="51">
        <f t="shared" ref="I24:I47" si="0">G24-H24</f>
        <v>-1994.7802979735534</v>
      </c>
      <c r="J24" s="52"/>
      <c r="K24" s="55"/>
      <c r="O24" s="54">
        <f>O23-([1]NOSTRO!L266/1000000)</f>
        <v>0.161796474509174</v>
      </c>
      <c r="IX24" s="25">
        <v>13</v>
      </c>
    </row>
    <row r="25" spans="1:258" ht="25" customHeight="1">
      <c r="A25" s="1"/>
      <c r="B25" s="50" t="s">
        <v>31</v>
      </c>
      <c r="C25" s="50"/>
      <c r="D25" s="50"/>
      <c r="E25" s="50"/>
      <c r="F25" s="50"/>
      <c r="G25" s="56">
        <f>J25/1000000</f>
        <v>1021.1307283089468</v>
      </c>
      <c r="H25" s="56">
        <v>134.78655290346521</v>
      </c>
      <c r="I25" s="51">
        <f t="shared" si="0"/>
        <v>886.34417540548156</v>
      </c>
      <c r="J25" s="52">
        <f>[1]NOSTRO!L9</f>
        <v>1021130728.3089468</v>
      </c>
      <c r="K25" s="55">
        <f>+J25/1000000</f>
        <v>1021.1307283089468</v>
      </c>
      <c r="IX25" s="25">
        <v>14</v>
      </c>
    </row>
    <row r="26" spans="1:258" ht="25" customHeight="1">
      <c r="A26" s="1"/>
      <c r="B26" s="50" t="s">
        <v>32</v>
      </c>
      <c r="C26" s="50"/>
      <c r="D26" s="50"/>
      <c r="E26" s="50"/>
      <c r="F26" s="50"/>
      <c r="G26" s="57"/>
      <c r="H26" s="57"/>
      <c r="I26" s="51">
        <f t="shared" si="0"/>
        <v>0</v>
      </c>
      <c r="J26" s="52"/>
      <c r="K26" s="55"/>
      <c r="IX26" s="25">
        <v>15</v>
      </c>
    </row>
    <row r="27" spans="1:258" ht="25" customHeight="1">
      <c r="A27" s="1"/>
      <c r="B27" s="50" t="s">
        <v>33</v>
      </c>
      <c r="C27" s="50"/>
      <c r="D27" s="50"/>
      <c r="E27" s="50"/>
      <c r="F27" s="50"/>
      <c r="G27" s="51">
        <f>G28+G30+G31+G29</f>
        <v>7701.5331923721633</v>
      </c>
      <c r="H27" s="51">
        <v>10582.6576657512</v>
      </c>
      <c r="I27" s="51">
        <f t="shared" si="0"/>
        <v>-2881.1244733790363</v>
      </c>
      <c r="J27" s="52"/>
      <c r="K27" s="55"/>
      <c r="IX27" s="25">
        <v>16</v>
      </c>
    </row>
    <row r="28" spans="1:258" ht="25" customHeight="1">
      <c r="A28" s="1"/>
      <c r="B28" s="50" t="s">
        <v>34</v>
      </c>
      <c r="C28" s="50"/>
      <c r="D28" s="50"/>
      <c r="E28" s="50"/>
      <c r="F28" s="50"/>
      <c r="G28" s="56">
        <f>J28/1000000</f>
        <v>3347.8264781802764</v>
      </c>
      <c r="H28" s="56">
        <v>5658.8908343838784</v>
      </c>
      <c r="I28" s="51">
        <f t="shared" si="0"/>
        <v>-2311.0643562036021</v>
      </c>
      <c r="J28" s="52">
        <f>[1]NOSTRO!L59</f>
        <v>3347826478.1802764</v>
      </c>
      <c r="K28" s="55">
        <f>+J28/1000000</f>
        <v>3347.8264781802764</v>
      </c>
      <c r="IX28" s="25">
        <v>17</v>
      </c>
    </row>
    <row r="29" spans="1:258" ht="25" customHeight="1">
      <c r="A29" s="1"/>
      <c r="B29" s="50" t="s">
        <v>35</v>
      </c>
      <c r="C29" s="50"/>
      <c r="D29" s="50"/>
      <c r="E29" s="50"/>
      <c r="F29" s="50"/>
      <c r="G29" s="56"/>
      <c r="H29" s="56"/>
      <c r="I29" s="51">
        <f t="shared" si="0"/>
        <v>0</v>
      </c>
      <c r="J29" s="52"/>
      <c r="K29" s="55"/>
      <c r="IX29" s="25">
        <v>18</v>
      </c>
    </row>
    <row r="30" spans="1:258" ht="25" customHeight="1">
      <c r="A30" s="1"/>
      <c r="B30" s="50" t="s">
        <v>36</v>
      </c>
      <c r="C30" s="50"/>
      <c r="D30" s="50"/>
      <c r="E30" s="50"/>
      <c r="F30" s="50"/>
      <c r="G30" s="56">
        <f>J30/1000000</f>
        <v>13.594291192078369</v>
      </c>
      <c r="H30" s="56">
        <v>13.444830294119843</v>
      </c>
      <c r="I30" s="51">
        <f t="shared" si="0"/>
        <v>0.14946089795852657</v>
      </c>
      <c r="J30" s="52">
        <f>[1]NOSTRO!L99</f>
        <v>13594291.192078369</v>
      </c>
      <c r="K30" s="55">
        <f>+J30/1000000</f>
        <v>13.594291192078369</v>
      </c>
      <c r="IX30" s="25">
        <v>19</v>
      </c>
    </row>
    <row r="31" spans="1:258" ht="25" customHeight="1">
      <c r="A31" s="1"/>
      <c r="B31" s="50" t="s">
        <v>37</v>
      </c>
      <c r="C31" s="50"/>
      <c r="D31" s="50"/>
      <c r="E31" s="50"/>
      <c r="F31" s="50"/>
      <c r="G31" s="56">
        <f>J31/1000000</f>
        <v>4340.1124229998086</v>
      </c>
      <c r="H31" s="56">
        <v>4910.3220010732011</v>
      </c>
      <c r="I31" s="51">
        <f t="shared" si="0"/>
        <v>-570.20957807339255</v>
      </c>
      <c r="J31" s="52">
        <f>[1]NOSTRO!L129</f>
        <v>4340112422.9998083</v>
      </c>
      <c r="K31" s="55">
        <f>+J31/1000000</f>
        <v>4340.1124229998086</v>
      </c>
      <c r="IX31" s="25">
        <v>20</v>
      </c>
    </row>
    <row r="32" spans="1:258" ht="25" customHeight="1">
      <c r="A32" s="1"/>
      <c r="B32" s="50" t="s">
        <v>38</v>
      </c>
      <c r="C32" s="50"/>
      <c r="D32" s="50"/>
      <c r="E32" s="50"/>
      <c r="F32" s="50"/>
      <c r="G32" s="56"/>
      <c r="H32" s="56"/>
      <c r="I32" s="51">
        <f t="shared" si="0"/>
        <v>0</v>
      </c>
      <c r="J32" s="52"/>
      <c r="K32" s="55"/>
      <c r="IX32" s="25">
        <v>21</v>
      </c>
    </row>
    <row r="33" spans="1:258" ht="25" customHeight="1">
      <c r="A33" s="1"/>
      <c r="B33" s="50" t="s">
        <v>39</v>
      </c>
      <c r="C33" s="50"/>
      <c r="D33" s="50"/>
      <c r="E33" s="50"/>
      <c r="F33" s="50"/>
      <c r="G33" s="51">
        <f t="shared" ref="G33:G35" si="1">J33/1000000</f>
        <v>0.16179647451000001</v>
      </c>
      <c r="H33" s="51">
        <v>0.16329486572999999</v>
      </c>
      <c r="I33" s="51">
        <f t="shared" si="0"/>
        <v>-1.4983912199999783E-3</v>
      </c>
      <c r="J33" s="52">
        <f>[1]NOSTRO!L254</f>
        <v>161796.47451</v>
      </c>
      <c r="K33" s="55">
        <f>+J33/1000000</f>
        <v>0.16179647451000001</v>
      </c>
      <c r="IX33" s="25">
        <v>22</v>
      </c>
    </row>
    <row r="34" spans="1:258" ht="25" customHeight="1">
      <c r="A34" s="1"/>
      <c r="B34" s="50" t="s">
        <v>40</v>
      </c>
      <c r="C34" s="50"/>
      <c r="D34" s="50"/>
      <c r="E34" s="50"/>
      <c r="F34" s="50"/>
      <c r="G34" s="51">
        <f t="shared" si="1"/>
        <v>140.88954204656335</v>
      </c>
      <c r="H34" s="51">
        <v>24.650931935682593</v>
      </c>
      <c r="I34" s="51">
        <f t="shared" si="0"/>
        <v>116.23861011088076</v>
      </c>
      <c r="J34" s="52">
        <f>[1]NOSTRO!L256</f>
        <v>140889542.04656336</v>
      </c>
      <c r="K34" s="55">
        <f>+J34/1000000</f>
        <v>140.88954204656335</v>
      </c>
      <c r="IX34" s="25">
        <v>23</v>
      </c>
    </row>
    <row r="35" spans="1:258" ht="25" customHeight="1">
      <c r="A35" s="1"/>
      <c r="B35" s="50" t="s">
        <v>41</v>
      </c>
      <c r="C35" s="50"/>
      <c r="D35" s="50"/>
      <c r="E35" s="50"/>
      <c r="F35" s="50"/>
      <c r="G35" s="51">
        <f t="shared" si="1"/>
        <v>8352.1304634121934</v>
      </c>
      <c r="H35" s="51">
        <v>7964.4533620079537</v>
      </c>
      <c r="I35" s="51">
        <f t="shared" si="0"/>
        <v>387.67710140423969</v>
      </c>
      <c r="J35" s="52">
        <f>[1]NOSTRO!L258</f>
        <v>8352130463.4121943</v>
      </c>
      <c r="K35" s="55">
        <f>+J35/1000000</f>
        <v>8352.1304634121934</v>
      </c>
      <c r="IX35" s="25">
        <v>24</v>
      </c>
    </row>
    <row r="36" spans="1:258" ht="25" customHeight="1">
      <c r="A36" s="1"/>
      <c r="B36" s="50" t="s">
        <v>42</v>
      </c>
      <c r="C36" s="50"/>
      <c r="D36" s="50"/>
      <c r="E36" s="50"/>
      <c r="F36" s="50"/>
      <c r="G36" s="58">
        <f>[1]NOSTRO!D259</f>
        <v>2.0820467315000002</v>
      </c>
      <c r="H36" s="58">
        <v>2.0820467315000002</v>
      </c>
      <c r="I36" s="51">
        <f t="shared" si="0"/>
        <v>0</v>
      </c>
      <c r="J36" s="52"/>
      <c r="K36" s="59">
        <f>+J36/1000000</f>
        <v>0</v>
      </c>
      <c r="IX36" s="25">
        <v>25</v>
      </c>
    </row>
    <row r="37" spans="1:258" ht="25" customHeight="1">
      <c r="A37" s="1"/>
      <c r="B37" s="50" t="s">
        <v>43</v>
      </c>
      <c r="C37" s="50"/>
      <c r="D37" s="50"/>
      <c r="E37" s="50"/>
      <c r="F37" s="50"/>
      <c r="G37" s="51">
        <f>G38+G39+G40</f>
        <v>6813.2885456436697</v>
      </c>
      <c r="H37" s="51">
        <v>4646.0221149925728</v>
      </c>
      <c r="I37" s="51">
        <f t="shared" si="0"/>
        <v>2167.2664306510969</v>
      </c>
      <c r="J37" s="52"/>
      <c r="K37" s="59">
        <f>+J37/1000000</f>
        <v>0</v>
      </c>
      <c r="IX37" s="25">
        <v>26</v>
      </c>
    </row>
    <row r="38" spans="1:258" ht="25" customHeight="1">
      <c r="A38" s="1"/>
      <c r="B38" s="50" t="s">
        <v>44</v>
      </c>
      <c r="C38" s="50"/>
      <c r="D38" s="50"/>
      <c r="E38" s="50"/>
      <c r="F38" s="50"/>
      <c r="G38" s="57"/>
      <c r="H38" s="57"/>
      <c r="I38" s="51">
        <f t="shared" si="0"/>
        <v>0</v>
      </c>
      <c r="J38" s="52"/>
      <c r="K38" s="59"/>
      <c r="IX38" s="25">
        <v>27</v>
      </c>
    </row>
    <row r="39" spans="1:258" ht="25" customHeight="1">
      <c r="A39" s="1"/>
      <c r="B39" s="50" t="s">
        <v>45</v>
      </c>
      <c r="C39" s="50"/>
      <c r="D39" s="50"/>
      <c r="E39" s="50"/>
      <c r="F39" s="50"/>
      <c r="G39" s="57"/>
      <c r="H39" s="57"/>
      <c r="I39" s="51">
        <f t="shared" si="0"/>
        <v>0</v>
      </c>
      <c r="J39" s="52"/>
      <c r="K39" s="59"/>
      <c r="IX39" s="25">
        <v>28</v>
      </c>
    </row>
    <row r="40" spans="1:258" ht="25" customHeight="1">
      <c r="A40" s="1"/>
      <c r="B40" s="60" t="s">
        <v>46</v>
      </c>
      <c r="C40" s="61"/>
      <c r="D40" s="61"/>
      <c r="E40" s="61"/>
      <c r="F40" s="62"/>
      <c r="G40" s="56">
        <f t="shared" ref="G40" si="2">J40/1000000</f>
        <v>6813.2885456436697</v>
      </c>
      <c r="H40" s="56">
        <v>4646.0221149925728</v>
      </c>
      <c r="I40" s="51">
        <f t="shared" si="0"/>
        <v>2167.2664306510969</v>
      </c>
      <c r="J40" s="52">
        <f>[1]NOSTRO!L56+[1]NOSTRO!L57</f>
        <v>6813288545.6436701</v>
      </c>
      <c r="K40" s="55">
        <f>+J40/1000000</f>
        <v>6813.2885456436697</v>
      </c>
      <c r="IX40" s="25">
        <v>29</v>
      </c>
    </row>
    <row r="41" spans="1:258" ht="25" customHeight="1">
      <c r="A41" s="1"/>
      <c r="B41" s="60" t="s">
        <v>47</v>
      </c>
      <c r="C41" s="61"/>
      <c r="D41" s="61"/>
      <c r="E41" s="61"/>
      <c r="F41" s="62"/>
      <c r="G41" s="51">
        <f>G47</f>
        <v>134.93082648631119</v>
      </c>
      <c r="H41" s="51">
        <v>106.05164186710346</v>
      </c>
      <c r="I41" s="51">
        <f t="shared" si="0"/>
        <v>28.879184619207734</v>
      </c>
      <c r="J41" s="52"/>
      <c r="K41" s="59"/>
      <c r="IX41" s="25">
        <v>30</v>
      </c>
    </row>
    <row r="42" spans="1:258" ht="25" customHeight="1">
      <c r="A42" s="1"/>
      <c r="B42" s="60" t="s">
        <v>48</v>
      </c>
      <c r="C42" s="61"/>
      <c r="D42" s="61"/>
      <c r="E42" s="61"/>
      <c r="F42" s="62"/>
      <c r="G42" s="57"/>
      <c r="H42" s="57"/>
      <c r="I42" s="51">
        <f t="shared" si="0"/>
        <v>0</v>
      </c>
      <c r="J42" s="52"/>
      <c r="K42" s="59"/>
      <c r="IX42" s="25">
        <v>31</v>
      </c>
    </row>
    <row r="43" spans="1:258" ht="25" customHeight="1">
      <c r="A43" s="1"/>
      <c r="B43" s="60" t="s">
        <v>49</v>
      </c>
      <c r="C43" s="61"/>
      <c r="D43" s="61"/>
      <c r="E43" s="61"/>
      <c r="F43" s="62"/>
      <c r="G43" s="57"/>
      <c r="H43" s="57"/>
      <c r="I43" s="51">
        <f t="shared" si="0"/>
        <v>0</v>
      </c>
      <c r="J43" s="52"/>
      <c r="K43" s="59"/>
    </row>
    <row r="44" spans="1:258" ht="25" customHeight="1">
      <c r="A44" s="1"/>
      <c r="B44" s="60" t="s">
        <v>50</v>
      </c>
      <c r="C44" s="61"/>
      <c r="D44" s="61"/>
      <c r="E44" s="61"/>
      <c r="F44" s="62"/>
      <c r="G44" s="57"/>
      <c r="H44" s="57"/>
      <c r="I44" s="51">
        <f t="shared" si="0"/>
        <v>0</v>
      </c>
      <c r="J44" s="59"/>
      <c r="K44" s="59"/>
    </row>
    <row r="45" spans="1:258" ht="25" customHeight="1">
      <c r="A45" s="1"/>
      <c r="B45" s="60" t="s">
        <v>51</v>
      </c>
      <c r="C45" s="61"/>
      <c r="D45" s="61"/>
      <c r="E45" s="61"/>
      <c r="F45" s="62"/>
      <c r="G45" s="57"/>
      <c r="H45" s="57"/>
      <c r="I45" s="51">
        <f t="shared" si="0"/>
        <v>0</v>
      </c>
      <c r="J45" s="59"/>
      <c r="K45" s="59"/>
      <c r="IX45" s="63" t="s">
        <v>52</v>
      </c>
    </row>
    <row r="46" spans="1:258" ht="25" customHeight="1">
      <c r="A46" s="1"/>
      <c r="B46" s="60" t="s">
        <v>53</v>
      </c>
      <c r="C46" s="61"/>
      <c r="D46" s="61"/>
      <c r="E46" s="61"/>
      <c r="F46" s="62"/>
      <c r="G46" s="57"/>
      <c r="H46" s="57"/>
      <c r="I46" s="51">
        <f t="shared" si="0"/>
        <v>0</v>
      </c>
      <c r="J46" s="59"/>
      <c r="K46" s="59"/>
      <c r="IX46" s="63" t="s">
        <v>54</v>
      </c>
    </row>
    <row r="47" spans="1:258" ht="25" customHeight="1">
      <c r="A47" s="1"/>
      <c r="B47" s="60" t="s">
        <v>46</v>
      </c>
      <c r="C47" s="61"/>
      <c r="D47" s="61"/>
      <c r="E47" s="61"/>
      <c r="F47" s="62"/>
      <c r="G47" s="56">
        <f t="shared" ref="G47" si="3">J47/1000000</f>
        <v>134.93082648631119</v>
      </c>
      <c r="H47" s="56">
        <v>106.05164186710346</v>
      </c>
      <c r="I47" s="51">
        <f t="shared" si="0"/>
        <v>28.879184619207734</v>
      </c>
      <c r="J47" s="64">
        <f>[1]NOSTRO!L283</f>
        <v>134930826.4863112</v>
      </c>
      <c r="K47" s="55">
        <f>+J47/1000000</f>
        <v>134.93082648631119</v>
      </c>
      <c r="IX47" s="63" t="s">
        <v>55</v>
      </c>
    </row>
    <row r="48" spans="1:258" ht="20.149999999999999" customHeight="1">
      <c r="A48" s="1"/>
      <c r="B48" s="1"/>
      <c r="C48" s="2"/>
      <c r="D48" s="1"/>
      <c r="E48" s="1"/>
      <c r="F48" s="1"/>
      <c r="G48" s="1"/>
      <c r="H48" s="1"/>
      <c r="I48" s="1"/>
      <c r="J48" s="65"/>
      <c r="IX48" s="63" t="s">
        <v>56</v>
      </c>
    </row>
    <row r="49" spans="1:258" ht="20.149999999999999" customHeight="1">
      <c r="A49" s="1"/>
      <c r="B49" s="66"/>
      <c r="C49" s="2"/>
      <c r="D49" s="1"/>
      <c r="E49" s="1"/>
      <c r="F49" s="1"/>
      <c r="G49" s="1"/>
      <c r="H49" s="1"/>
      <c r="I49" s="1"/>
      <c r="J49" s="65"/>
      <c r="IX49" s="63" t="s">
        <v>57</v>
      </c>
    </row>
    <row r="50" spans="1:258" ht="20.149999999999999" customHeight="1">
      <c r="A50" s="1"/>
      <c r="B50" s="66"/>
      <c r="C50" s="2"/>
      <c r="D50" s="1"/>
      <c r="E50" s="1"/>
      <c r="F50" s="1"/>
      <c r="G50" s="1"/>
      <c r="H50" s="1"/>
      <c r="I50" s="1"/>
      <c r="J50" s="65"/>
      <c r="IX50" s="63" t="s">
        <v>58</v>
      </c>
    </row>
    <row r="51" spans="1:258">
      <c r="A51" s="1"/>
      <c r="B51" s="1"/>
      <c r="C51" s="2"/>
      <c r="D51" s="1"/>
      <c r="E51" s="1"/>
      <c r="F51" s="1"/>
      <c r="G51" s="1"/>
      <c r="H51" s="1"/>
      <c r="I51" s="1"/>
      <c r="J51" s="65"/>
      <c r="IX51" s="63" t="s">
        <v>59</v>
      </c>
    </row>
    <row r="52" spans="1:258" s="43" customFormat="1" ht="23.25" customHeight="1">
      <c r="A52" s="41"/>
      <c r="B52" s="42" t="s">
        <v>60</v>
      </c>
      <c r="C52" s="35"/>
      <c r="D52" s="35"/>
      <c r="E52" s="35"/>
      <c r="F52" s="35"/>
      <c r="G52" s="35"/>
      <c r="H52" s="36"/>
      <c r="I52" s="36"/>
      <c r="J52" s="67"/>
      <c r="IX52" s="63" t="s">
        <v>61</v>
      </c>
    </row>
    <row r="53" spans="1:258">
      <c r="A53" s="1"/>
      <c r="B53" s="1"/>
      <c r="C53" s="2"/>
      <c r="D53" s="1"/>
      <c r="E53" s="1"/>
      <c r="F53" s="1"/>
      <c r="G53" s="1"/>
      <c r="H53" s="1"/>
      <c r="I53" s="1"/>
      <c r="J53" s="65"/>
      <c r="IX53" s="63" t="s">
        <v>62</v>
      </c>
    </row>
    <row r="54" spans="1:258" ht="33" customHeight="1">
      <c r="A54" s="1"/>
      <c r="B54" s="68" t="s">
        <v>0</v>
      </c>
      <c r="C54" s="69"/>
      <c r="D54" s="70" t="s">
        <v>0</v>
      </c>
      <c r="E54" s="71" t="s">
        <v>63</v>
      </c>
      <c r="F54" s="72"/>
      <c r="G54" s="73"/>
      <c r="H54" s="74"/>
      <c r="I54" s="74"/>
      <c r="J54" s="65"/>
      <c r="IX54" s="63" t="s">
        <v>64</v>
      </c>
    </row>
    <row r="55" spans="1:258" ht="66" customHeight="1">
      <c r="A55" s="1"/>
      <c r="B55" s="75" t="s">
        <v>0</v>
      </c>
      <c r="C55" s="76"/>
      <c r="D55" s="77" t="s">
        <v>65</v>
      </c>
      <c r="E55" s="77" t="s">
        <v>66</v>
      </c>
      <c r="F55" s="77" t="s">
        <v>67</v>
      </c>
      <c r="G55" s="77" t="s">
        <v>68</v>
      </c>
      <c r="H55" s="78"/>
      <c r="I55" s="78"/>
      <c r="J55" s="65"/>
      <c r="IX55" s="63" t="s">
        <v>69</v>
      </c>
    </row>
    <row r="56" spans="1:258" ht="25" customHeight="1">
      <c r="A56" s="1"/>
      <c r="B56" s="79" t="s">
        <v>70</v>
      </c>
      <c r="C56" s="80"/>
      <c r="D56" s="81">
        <f>+D57+D58</f>
        <v>-31688.688819320567</v>
      </c>
      <c r="E56" s="81">
        <f>+E57+E58</f>
        <v>-1863.234299</v>
      </c>
      <c r="F56" s="81">
        <f>+F57+F58</f>
        <v>-8730.10807331871</v>
      </c>
      <c r="G56" s="81">
        <f>+G57+G58</f>
        <v>-21095.346447001855</v>
      </c>
      <c r="H56" s="82">
        <v>-32065.57100203737</v>
      </c>
      <c r="I56" s="82">
        <f>D56-H56</f>
        <v>376.88218271680307</v>
      </c>
      <c r="J56" s="65"/>
      <c r="IX56" s="63" t="s">
        <v>71</v>
      </c>
    </row>
    <row r="57" spans="1:258" ht="25" customHeight="1">
      <c r="A57" s="1"/>
      <c r="B57" s="83" t="s">
        <v>72</v>
      </c>
      <c r="C57" s="84" t="s">
        <v>73</v>
      </c>
      <c r="D57" s="81">
        <f>E57+F57+G57</f>
        <v>-28125.804181390566</v>
      </c>
      <c r="E57" s="81">
        <f>'[1]SBP Debt '!D5</f>
        <v>-1555.835</v>
      </c>
      <c r="F57" s="81">
        <f>'[1]SBP Debt '!E5</f>
        <v>-7839.7392339487105</v>
      </c>
      <c r="G57" s="81">
        <f>'[1]SBP Debt '!F5</f>
        <v>-18730.229947441854</v>
      </c>
      <c r="H57" s="82">
        <v>-28449.986951013521</v>
      </c>
      <c r="I57" s="82">
        <f t="shared" ref="I57:I58" si="4">D57-H57</f>
        <v>324.18276962295568</v>
      </c>
      <c r="J57" s="65"/>
      <c r="IX57" s="63" t="s">
        <v>74</v>
      </c>
    </row>
    <row r="58" spans="1:258" ht="25" customHeight="1">
      <c r="A58" s="1"/>
      <c r="B58" s="85"/>
      <c r="C58" s="86" t="s">
        <v>75</v>
      </c>
      <c r="D58" s="81">
        <f>E58+F58+G58</f>
        <v>-3562.8846379300003</v>
      </c>
      <c r="E58" s="81">
        <f>'[1]SBP Debt '!D6</f>
        <v>-307.39929899999998</v>
      </c>
      <c r="F58" s="81">
        <f>'[1]SBP Debt '!E6</f>
        <v>-890.36883936999993</v>
      </c>
      <c r="G58" s="81">
        <f>'[1]SBP Debt '!F6</f>
        <v>-2365.1164995600002</v>
      </c>
      <c r="H58" s="82">
        <v>-3615.5840510238477</v>
      </c>
      <c r="I58" s="82">
        <f t="shared" si="4"/>
        <v>52.699413093847397</v>
      </c>
      <c r="J58" s="65"/>
      <c r="IX58" s="63" t="s">
        <v>76</v>
      </c>
    </row>
    <row r="59" spans="1:258" ht="25" customHeight="1">
      <c r="A59" s="1"/>
      <c r="B59" s="83" t="s">
        <v>77</v>
      </c>
      <c r="C59" s="84" t="s">
        <v>73</v>
      </c>
      <c r="D59" s="87"/>
      <c r="E59" s="57"/>
      <c r="F59" s="57" t="s">
        <v>78</v>
      </c>
      <c r="G59" s="57"/>
      <c r="H59" s="88"/>
      <c r="I59" s="88"/>
      <c r="J59" s="65"/>
      <c r="IX59" s="63" t="s">
        <v>79</v>
      </c>
    </row>
    <row r="60" spans="1:258" ht="25" customHeight="1">
      <c r="A60" s="1"/>
      <c r="B60" s="89"/>
      <c r="C60" s="86" t="s">
        <v>75</v>
      </c>
      <c r="D60" s="87"/>
      <c r="E60" s="57"/>
      <c r="F60" s="57"/>
      <c r="G60" s="57"/>
      <c r="H60" s="88"/>
      <c r="I60" s="88"/>
      <c r="J60" s="65"/>
      <c r="IX60" s="63" t="s">
        <v>80</v>
      </c>
    </row>
    <row r="61" spans="1:258" ht="49.5" customHeight="1">
      <c r="A61" s="1"/>
      <c r="B61" s="90" t="s">
        <v>81</v>
      </c>
      <c r="C61" s="91"/>
      <c r="D61" s="81">
        <f>D63+D62</f>
        <v>-2077</v>
      </c>
      <c r="E61" s="81">
        <f>E62+E63</f>
        <v>-708</v>
      </c>
      <c r="F61" s="81">
        <f>F62+F63</f>
        <v>-1094</v>
      </c>
      <c r="G61" s="81">
        <f>G63+G62</f>
        <v>-275</v>
      </c>
      <c r="H61" s="82">
        <v>-2198</v>
      </c>
      <c r="I61" s="82">
        <f t="shared" ref="I61:I63" si="5">D61-H61</f>
        <v>121</v>
      </c>
      <c r="J61" s="65"/>
      <c r="IX61" s="63" t="s">
        <v>82</v>
      </c>
    </row>
    <row r="62" spans="1:258" ht="25" customHeight="1">
      <c r="A62" s="1"/>
      <c r="B62" s="90" t="s">
        <v>83</v>
      </c>
      <c r="C62" s="91"/>
      <c r="D62" s="81">
        <f>E62+F62+G62</f>
        <v>-2367</v>
      </c>
      <c r="E62" s="81">
        <f>[1]DMMD!K10</f>
        <v>-859</v>
      </c>
      <c r="F62" s="81">
        <f>[1]DMMD!L10</f>
        <v>-1233</v>
      </c>
      <c r="G62" s="81">
        <f>[1]DMMD!M10</f>
        <v>-275</v>
      </c>
      <c r="H62" s="82">
        <v>-2312</v>
      </c>
      <c r="I62" s="82">
        <f t="shared" si="5"/>
        <v>-55</v>
      </c>
      <c r="J62" s="65"/>
      <c r="IX62" s="63" t="s">
        <v>84</v>
      </c>
    </row>
    <row r="63" spans="1:258" ht="25" customHeight="1">
      <c r="A63" s="1"/>
      <c r="B63" s="90" t="s">
        <v>85</v>
      </c>
      <c r="C63" s="91"/>
      <c r="D63" s="81">
        <f>E63+F63+G63</f>
        <v>290</v>
      </c>
      <c r="E63" s="81">
        <f>[1]DMMD!K11</f>
        <v>151</v>
      </c>
      <c r="F63" s="81">
        <f>[1]DMMD!L11</f>
        <v>139</v>
      </c>
      <c r="G63" s="81">
        <f>[1]DMMD!M11</f>
        <v>0</v>
      </c>
      <c r="H63" s="82">
        <v>114</v>
      </c>
      <c r="I63" s="82">
        <f t="shared" si="5"/>
        <v>176</v>
      </c>
      <c r="J63" s="65"/>
      <c r="IX63" s="63" t="s">
        <v>86</v>
      </c>
    </row>
    <row r="64" spans="1:258" ht="25" customHeight="1">
      <c r="A64" s="1"/>
      <c r="B64" s="90" t="s">
        <v>87</v>
      </c>
      <c r="C64" s="91"/>
      <c r="D64" s="87"/>
      <c r="E64" s="87"/>
      <c r="F64" s="87"/>
      <c r="G64" s="87"/>
      <c r="H64" s="92"/>
      <c r="I64" s="92"/>
      <c r="J64" s="65"/>
      <c r="IX64" s="63" t="s">
        <v>88</v>
      </c>
    </row>
    <row r="65" spans="1:258" ht="25" customHeight="1">
      <c r="A65" s="1"/>
      <c r="B65" s="90" t="s">
        <v>89</v>
      </c>
      <c r="C65" s="91"/>
      <c r="D65" s="87"/>
      <c r="E65" s="87"/>
      <c r="F65" s="87"/>
      <c r="G65" s="87"/>
      <c r="H65" s="92"/>
      <c r="I65" s="92"/>
      <c r="J65" s="65"/>
      <c r="IX65" s="63" t="s">
        <v>90</v>
      </c>
    </row>
    <row r="66" spans="1:258" ht="25" customHeight="1">
      <c r="A66" s="1"/>
      <c r="B66" s="90" t="s">
        <v>91</v>
      </c>
      <c r="C66" s="91"/>
      <c r="D66" s="87"/>
      <c r="E66" s="87"/>
      <c r="F66" s="87"/>
      <c r="G66" s="87"/>
      <c r="H66" s="92"/>
      <c r="I66" s="92"/>
      <c r="J66" s="65"/>
      <c r="IX66" s="63" t="s">
        <v>92</v>
      </c>
    </row>
    <row r="67" spans="1:258" ht="25" customHeight="1">
      <c r="A67" s="1"/>
      <c r="B67" s="90" t="s">
        <v>93</v>
      </c>
      <c r="C67" s="91"/>
      <c r="D67" s="87"/>
      <c r="E67" s="87"/>
      <c r="F67" s="87"/>
      <c r="G67" s="87"/>
      <c r="H67" s="92"/>
      <c r="I67" s="92"/>
      <c r="J67" s="65"/>
      <c r="IX67" s="63" t="s">
        <v>94</v>
      </c>
    </row>
    <row r="68" spans="1:258" ht="25" customHeight="1">
      <c r="A68" s="1"/>
      <c r="B68" s="90" t="s">
        <v>95</v>
      </c>
      <c r="C68" s="91"/>
      <c r="D68" s="87"/>
      <c r="E68" s="87"/>
      <c r="F68" s="87"/>
      <c r="G68" s="87"/>
      <c r="H68" s="92"/>
      <c r="I68" s="92"/>
      <c r="J68" s="65"/>
      <c r="IX68" s="63" t="s">
        <v>96</v>
      </c>
    </row>
    <row r="69" spans="1:258" ht="25" customHeight="1">
      <c r="A69" s="1"/>
      <c r="B69" s="90" t="s">
        <v>97</v>
      </c>
      <c r="C69" s="91"/>
      <c r="D69" s="87"/>
      <c r="E69" s="87"/>
      <c r="F69" s="87"/>
      <c r="G69" s="87"/>
      <c r="H69" s="92"/>
      <c r="I69" s="92"/>
      <c r="J69" s="65"/>
      <c r="IX69" s="63" t="s">
        <v>98</v>
      </c>
    </row>
    <row r="70" spans="1:258" ht="25" customHeight="1">
      <c r="A70" s="1"/>
      <c r="B70" s="90" t="s">
        <v>99</v>
      </c>
      <c r="C70" s="91"/>
      <c r="D70" s="87"/>
      <c r="E70" s="87"/>
      <c r="F70" s="87"/>
      <c r="G70" s="87"/>
      <c r="H70" s="92"/>
      <c r="I70" s="92"/>
      <c r="J70" s="65"/>
      <c r="IX70" s="63" t="s">
        <v>100</v>
      </c>
    </row>
    <row r="71" spans="1:258">
      <c r="A71" s="1"/>
      <c r="B71" s="1"/>
      <c r="C71" s="2"/>
      <c r="D71" s="1"/>
      <c r="E71" s="1"/>
      <c r="F71" s="1"/>
      <c r="G71" s="1"/>
      <c r="H71" s="1"/>
      <c r="I71" s="1"/>
      <c r="J71" s="65"/>
      <c r="IX71" s="63" t="s">
        <v>101</v>
      </c>
    </row>
    <row r="72" spans="1:258">
      <c r="A72" s="1"/>
      <c r="B72" s="1"/>
      <c r="C72" s="2"/>
      <c r="D72" s="1"/>
      <c r="E72" s="1"/>
      <c r="F72" s="1"/>
      <c r="G72" s="1"/>
      <c r="H72" s="1"/>
      <c r="I72" s="1"/>
      <c r="J72" s="65"/>
      <c r="IX72" s="63" t="s">
        <v>102</v>
      </c>
    </row>
    <row r="73" spans="1:258" ht="21.75" customHeight="1">
      <c r="A73" s="1"/>
      <c r="B73" s="42" t="s">
        <v>103</v>
      </c>
      <c r="C73" s="35"/>
      <c r="D73" s="35"/>
      <c r="E73" s="35"/>
      <c r="F73" s="35"/>
      <c r="G73" s="35"/>
      <c r="H73" s="36"/>
      <c r="I73" s="36"/>
      <c r="J73" s="65"/>
      <c r="IX73" s="63" t="s">
        <v>104</v>
      </c>
    </row>
    <row r="74" spans="1:258">
      <c r="A74" s="1"/>
      <c r="B74" s="1"/>
      <c r="C74" s="2"/>
      <c r="D74" s="1"/>
      <c r="E74" s="1"/>
      <c r="F74" s="1"/>
      <c r="G74" s="1"/>
      <c r="H74" s="1"/>
      <c r="I74" s="1"/>
      <c r="J74" s="65"/>
      <c r="IX74" s="63" t="s">
        <v>105</v>
      </c>
    </row>
    <row r="75" spans="1:258" ht="32" customHeight="1">
      <c r="A75" s="1"/>
      <c r="B75" s="93" t="s">
        <v>0</v>
      </c>
      <c r="C75" s="94" t="s">
        <v>0</v>
      </c>
      <c r="D75" s="71" t="s">
        <v>106</v>
      </c>
      <c r="E75" s="95"/>
      <c r="F75" s="96"/>
      <c r="G75" s="1"/>
      <c r="H75" s="1"/>
      <c r="I75" s="1"/>
      <c r="J75" s="65"/>
      <c r="IX75" s="63" t="s">
        <v>107</v>
      </c>
    </row>
    <row r="76" spans="1:258">
      <c r="A76" s="1"/>
      <c r="B76" s="97" t="s">
        <v>0</v>
      </c>
      <c r="C76" s="98" t="s">
        <v>0</v>
      </c>
      <c r="D76" s="99" t="s">
        <v>66</v>
      </c>
      <c r="E76" s="99" t="s">
        <v>108</v>
      </c>
      <c r="F76" s="99" t="s">
        <v>68</v>
      </c>
      <c r="G76" s="1"/>
      <c r="H76" s="1"/>
      <c r="I76" s="1"/>
      <c r="J76" s="65"/>
      <c r="IX76" s="63" t="s">
        <v>109</v>
      </c>
    </row>
    <row r="77" spans="1:258">
      <c r="A77" s="1"/>
      <c r="B77" s="97"/>
      <c r="C77" s="98"/>
      <c r="D77" s="98"/>
      <c r="E77" s="98"/>
      <c r="F77" s="98"/>
      <c r="G77" s="1"/>
      <c r="H77" s="1"/>
      <c r="I77" s="1"/>
      <c r="J77" s="65"/>
      <c r="IX77" s="63" t="s">
        <v>110</v>
      </c>
    </row>
    <row r="78" spans="1:258" ht="41.25" customHeight="1">
      <c r="A78" s="1"/>
      <c r="B78" s="100" t="s">
        <v>0</v>
      </c>
      <c r="C78" s="101" t="s">
        <v>65</v>
      </c>
      <c r="D78" s="102"/>
      <c r="E78" s="102"/>
      <c r="F78" s="102"/>
      <c r="G78" s="1"/>
      <c r="H78" s="1"/>
      <c r="I78" s="1"/>
      <c r="J78" s="65"/>
      <c r="IX78" s="63" t="s">
        <v>111</v>
      </c>
    </row>
    <row r="79" spans="1:258" ht="25" customHeight="1">
      <c r="A79" s="1"/>
      <c r="B79" s="103" t="s">
        <v>112</v>
      </c>
      <c r="C79" s="87"/>
      <c r="D79" s="104"/>
      <c r="E79" s="104"/>
      <c r="F79" s="104"/>
      <c r="G79" s="1"/>
      <c r="H79" s="1"/>
      <c r="I79" s="1"/>
      <c r="J79" s="65"/>
      <c r="IX79" s="63" t="s">
        <v>113</v>
      </c>
    </row>
    <row r="80" spans="1:258" s="112" customFormat="1" ht="33" customHeight="1">
      <c r="A80" s="105"/>
      <c r="B80" s="106" t="s">
        <v>114</v>
      </c>
      <c r="C80" s="107">
        <f>F80</f>
        <v>-5.4422595099999995</v>
      </c>
      <c r="D80" s="108"/>
      <c r="E80" s="108"/>
      <c r="F80" s="107">
        <f>-('[1] Trial Balance'!I49/1000000)</f>
        <v>-5.4422595099999995</v>
      </c>
      <c r="G80" s="109"/>
      <c r="H80" s="110">
        <v>-6.4265786099999991</v>
      </c>
      <c r="I80" s="110">
        <f>C80-H80</f>
        <v>0.98431909999999956</v>
      </c>
      <c r="J80" s="111">
        <v>56221457.090000004</v>
      </c>
      <c r="L80" s="113" t="s">
        <v>115</v>
      </c>
      <c r="IU80" s="114"/>
      <c r="IX80" s="115" t="s">
        <v>116</v>
      </c>
    </row>
    <row r="81" spans="1:258" ht="25" customHeight="1">
      <c r="A81" s="1"/>
      <c r="B81" s="116" t="s">
        <v>117</v>
      </c>
      <c r="C81" s="81">
        <f>SUM(D81:F81)</f>
        <v>-1173.9624732768514</v>
      </c>
      <c r="D81" s="81">
        <f>-(J81/1000000)</f>
        <v>-1173.9624732768514</v>
      </c>
      <c r="E81" s="108"/>
      <c r="F81" s="117"/>
      <c r="G81" s="118"/>
      <c r="H81" s="119">
        <v>-1213.4968798398188</v>
      </c>
      <c r="I81" s="110">
        <f>C81-H81</f>
        <v>39.534406562967433</v>
      </c>
      <c r="J81" s="120">
        <f>SUM(K81:K87)</f>
        <v>1173962473.2768514</v>
      </c>
      <c r="K81" s="121">
        <f>'[1]Reconciliation with DMMD'!K15</f>
        <v>348218963.95999998</v>
      </c>
      <c r="L81" s="122" t="s">
        <v>118</v>
      </c>
      <c r="IX81" s="63" t="s">
        <v>119</v>
      </c>
    </row>
    <row r="82" spans="1:258" ht="36.75" customHeight="1">
      <c r="A82" s="1"/>
      <c r="B82" s="103" t="s">
        <v>120</v>
      </c>
      <c r="C82" s="87"/>
      <c r="D82" s="123" t="s">
        <v>0</v>
      </c>
      <c r="E82" s="123" t="s">
        <v>0</v>
      </c>
      <c r="F82" s="123" t="s">
        <v>0</v>
      </c>
      <c r="G82" s="118"/>
      <c r="H82" s="118"/>
      <c r="I82" s="118"/>
      <c r="J82" s="65"/>
      <c r="K82" s="121">
        <f>'[1]Reconciliation with DMMD'!K16</f>
        <v>674024868.61000001</v>
      </c>
      <c r="IX82" s="63" t="s">
        <v>121</v>
      </c>
    </row>
    <row r="83" spans="1:258" ht="25" customHeight="1">
      <c r="A83" s="1"/>
      <c r="B83" s="116" t="s">
        <v>122</v>
      </c>
      <c r="C83" s="124"/>
      <c r="D83" s="104"/>
      <c r="E83" s="104"/>
      <c r="F83" s="104"/>
      <c r="G83" s="1"/>
      <c r="H83" s="1"/>
      <c r="I83" s="1"/>
      <c r="J83" s="65"/>
      <c r="K83" s="121">
        <f>'[1]Reconciliation with DMMD'!K17</f>
        <v>46139678.229999997</v>
      </c>
      <c r="IX83" s="63" t="s">
        <v>123</v>
      </c>
    </row>
    <row r="84" spans="1:258" ht="33.75" customHeight="1">
      <c r="A84" s="1"/>
      <c r="B84" s="116" t="s">
        <v>124</v>
      </c>
      <c r="C84" s="124"/>
      <c r="D84" s="104"/>
      <c r="E84" s="104"/>
      <c r="F84" s="104"/>
      <c r="G84" s="1"/>
      <c r="H84" s="1"/>
      <c r="I84" s="1"/>
      <c r="J84" s="65"/>
      <c r="K84" s="121">
        <f>'[1]Reconciliation with DMMD'!K18</f>
        <v>55421629.350000001</v>
      </c>
      <c r="IX84" s="63" t="s">
        <v>125</v>
      </c>
    </row>
    <row r="85" spans="1:258" ht="25" customHeight="1">
      <c r="A85" s="1"/>
      <c r="B85" s="116" t="s">
        <v>126</v>
      </c>
      <c r="C85" s="125"/>
      <c r="D85" s="126"/>
      <c r="E85" s="104"/>
      <c r="F85" s="104"/>
      <c r="G85" s="1"/>
      <c r="H85" s="1"/>
      <c r="I85" s="1"/>
      <c r="J85" s="65"/>
      <c r="K85" s="127">
        <f>'[1]Reconciliation with DMMD'!K19</f>
        <v>31696755.829999998</v>
      </c>
      <c r="IX85" s="63" t="s">
        <v>127</v>
      </c>
    </row>
    <row r="86" spans="1:258" ht="25" customHeight="1">
      <c r="A86" s="1"/>
      <c r="B86" s="116" t="s">
        <v>128</v>
      </c>
      <c r="C86" s="124"/>
      <c r="D86" s="104"/>
      <c r="E86" s="104"/>
      <c r="F86" s="104"/>
      <c r="G86" s="1"/>
      <c r="H86" s="1"/>
      <c r="I86" s="1"/>
      <c r="J86" s="65"/>
      <c r="K86" s="127">
        <f>'[1]Reconciliation with DMMD'!K20</f>
        <v>6452300.3001254415</v>
      </c>
      <c r="IX86" s="63" t="s">
        <v>129</v>
      </c>
    </row>
    <row r="87" spans="1:258" ht="25" customHeight="1">
      <c r="A87" s="1"/>
      <c r="B87" s="116" t="s">
        <v>130</v>
      </c>
      <c r="C87" s="124"/>
      <c r="D87" s="104"/>
      <c r="E87" s="104"/>
      <c r="F87" s="104"/>
      <c r="G87" s="1"/>
      <c r="H87" s="1"/>
      <c r="I87" s="1"/>
      <c r="J87" s="65"/>
      <c r="K87" s="127">
        <f>'[1]Reconciliation with DMMD'!K21</f>
        <v>12008276.996726276</v>
      </c>
      <c r="IX87" s="63" t="s">
        <v>131</v>
      </c>
    </row>
    <row r="88" spans="1:258" ht="25" customHeight="1">
      <c r="A88" s="1"/>
      <c r="B88" s="106" t="s">
        <v>132</v>
      </c>
      <c r="C88" s="124"/>
      <c r="D88" s="104"/>
      <c r="E88" s="104"/>
      <c r="F88" s="104"/>
      <c r="G88" s="1"/>
      <c r="H88" s="1"/>
      <c r="I88" s="1"/>
      <c r="IX88" s="63" t="s">
        <v>133</v>
      </c>
    </row>
    <row r="89" spans="1:258" ht="41.25" customHeight="1">
      <c r="A89" s="1"/>
      <c r="B89" s="116" t="s">
        <v>134</v>
      </c>
      <c r="C89" s="124"/>
      <c r="D89" s="104"/>
      <c r="E89" s="104"/>
      <c r="F89" s="104"/>
      <c r="G89" s="1"/>
      <c r="H89" s="1"/>
      <c r="I89" s="1"/>
      <c r="IX89" s="63" t="s">
        <v>135</v>
      </c>
    </row>
    <row r="90" spans="1:258" ht="36" customHeight="1">
      <c r="A90" s="1"/>
      <c r="B90" s="116" t="s">
        <v>136</v>
      </c>
      <c r="C90" s="124"/>
      <c r="D90" s="104"/>
      <c r="E90" s="104"/>
      <c r="F90" s="128"/>
      <c r="G90" s="1"/>
      <c r="H90" s="1"/>
      <c r="I90" s="1"/>
      <c r="IX90" s="63" t="s">
        <v>137</v>
      </c>
    </row>
    <row r="91" spans="1:258" ht="25" customHeight="1">
      <c r="A91" s="1"/>
      <c r="B91" s="106" t="s">
        <v>138</v>
      </c>
      <c r="C91" s="124"/>
      <c r="D91" s="104"/>
      <c r="E91" s="104"/>
      <c r="F91" s="104"/>
      <c r="G91" s="1"/>
      <c r="H91" s="1"/>
      <c r="I91" s="1"/>
      <c r="IX91" s="63" t="s">
        <v>139</v>
      </c>
    </row>
    <row r="92" spans="1:258" ht="34.5" customHeight="1">
      <c r="A92" s="1"/>
      <c r="B92" s="116" t="s">
        <v>124</v>
      </c>
      <c r="C92" s="124"/>
      <c r="D92" s="104"/>
      <c r="E92" s="104"/>
      <c r="F92" s="104"/>
      <c r="G92" s="1"/>
      <c r="H92" s="1"/>
      <c r="I92" s="1"/>
      <c r="IX92" s="63" t="s">
        <v>140</v>
      </c>
    </row>
    <row r="93" spans="1:258" ht="25" customHeight="1">
      <c r="A93" s="1"/>
      <c r="B93" s="116" t="s">
        <v>141</v>
      </c>
      <c r="C93" s="124"/>
      <c r="D93" s="104"/>
      <c r="E93" s="104"/>
      <c r="F93" s="104"/>
      <c r="G93" s="1"/>
      <c r="H93" s="1"/>
      <c r="I93" s="1"/>
      <c r="IX93" s="63" t="s">
        <v>142</v>
      </c>
    </row>
    <row r="94" spans="1:258" ht="25" customHeight="1">
      <c r="A94" s="1"/>
      <c r="B94" s="116" t="s">
        <v>143</v>
      </c>
      <c r="C94" s="124"/>
      <c r="D94" s="104"/>
      <c r="E94" s="104"/>
      <c r="F94" s="104"/>
      <c r="G94" s="1"/>
      <c r="H94" s="1"/>
      <c r="I94" s="1"/>
      <c r="IX94" s="63" t="s">
        <v>144</v>
      </c>
    </row>
    <row r="95" spans="1:258" ht="25" customHeight="1">
      <c r="A95" s="1"/>
      <c r="B95" s="116" t="s">
        <v>145</v>
      </c>
      <c r="C95" s="124"/>
      <c r="D95" s="104"/>
      <c r="E95" s="104"/>
      <c r="F95" s="104"/>
      <c r="G95" s="1"/>
      <c r="H95" s="1"/>
      <c r="I95" s="1"/>
      <c r="IX95" s="63" t="s">
        <v>146</v>
      </c>
    </row>
    <row r="96" spans="1:258" ht="25" customHeight="1">
      <c r="A96" s="1"/>
      <c r="B96" s="106" t="s">
        <v>147</v>
      </c>
      <c r="C96" s="124"/>
      <c r="D96" s="104"/>
      <c r="E96" s="104"/>
      <c r="F96" s="104"/>
      <c r="G96" s="1"/>
      <c r="H96" s="1"/>
      <c r="I96" s="1"/>
      <c r="IX96" s="63" t="s">
        <v>148</v>
      </c>
    </row>
    <row r="97" spans="1:258" ht="37.5" customHeight="1">
      <c r="A97" s="1"/>
      <c r="B97" s="116" t="s">
        <v>149</v>
      </c>
      <c r="C97" s="124"/>
      <c r="D97" s="104"/>
      <c r="E97" s="104"/>
      <c r="F97" s="104"/>
      <c r="G97" s="1"/>
      <c r="H97" s="1"/>
      <c r="I97" s="1"/>
      <c r="IX97" s="63" t="s">
        <v>150</v>
      </c>
    </row>
    <row r="98" spans="1:258" ht="39" customHeight="1">
      <c r="A98" s="1"/>
      <c r="B98" s="116" t="s">
        <v>151</v>
      </c>
      <c r="C98" s="124"/>
      <c r="D98" s="104"/>
      <c r="E98" s="104"/>
      <c r="F98" s="104"/>
      <c r="G98" s="1"/>
      <c r="H98" s="1"/>
      <c r="I98" s="1"/>
      <c r="IX98" s="63" t="s">
        <v>152</v>
      </c>
    </row>
    <row r="99" spans="1:258" ht="33.75" customHeight="1">
      <c r="A99" s="1"/>
      <c r="B99" s="106" t="s">
        <v>153</v>
      </c>
      <c r="C99" s="123"/>
      <c r="D99" s="123"/>
      <c r="E99" s="123"/>
      <c r="F99" s="123"/>
      <c r="G99" s="1"/>
      <c r="H99" s="1"/>
      <c r="I99" s="1"/>
      <c r="IX99" s="63" t="s">
        <v>154</v>
      </c>
    </row>
    <row r="100" spans="1:258" ht="25" customHeight="1">
      <c r="A100" s="1"/>
      <c r="B100" s="116" t="s">
        <v>155</v>
      </c>
      <c r="C100" s="124"/>
      <c r="D100" s="104"/>
      <c r="E100" s="104"/>
      <c r="F100" s="104"/>
      <c r="G100" s="129"/>
      <c r="H100" s="129"/>
      <c r="I100" s="129"/>
      <c r="IX100" s="63" t="s">
        <v>156</v>
      </c>
    </row>
    <row r="101" spans="1:258" ht="25" customHeight="1">
      <c r="A101" s="1"/>
      <c r="B101" s="116" t="s">
        <v>157</v>
      </c>
      <c r="C101" s="124"/>
      <c r="D101" s="104"/>
      <c r="E101" s="104"/>
      <c r="F101" s="104"/>
      <c r="G101" s="129"/>
      <c r="H101" s="129"/>
      <c r="I101" s="129"/>
      <c r="IX101" s="63" t="s">
        <v>158</v>
      </c>
    </row>
    <row r="102" spans="1:258" ht="25" customHeight="1">
      <c r="A102" s="1"/>
      <c r="B102" s="116" t="s">
        <v>159</v>
      </c>
      <c r="C102" s="124"/>
      <c r="D102" s="104"/>
      <c r="E102" s="104"/>
      <c r="F102" s="104"/>
      <c r="G102" s="1"/>
      <c r="H102" s="1"/>
      <c r="I102" s="1"/>
      <c r="IX102" s="63" t="s">
        <v>160</v>
      </c>
    </row>
    <row r="103" spans="1:258" ht="25" customHeight="1">
      <c r="A103" s="1"/>
      <c r="B103" s="116" t="s">
        <v>161</v>
      </c>
      <c r="C103" s="124"/>
      <c r="D103" s="104"/>
      <c r="E103" s="104"/>
      <c r="F103" s="104"/>
      <c r="G103" s="129"/>
      <c r="H103" s="129"/>
      <c r="I103" s="129"/>
      <c r="IX103" s="63" t="s">
        <v>162</v>
      </c>
    </row>
    <row r="104" spans="1:258" ht="25" customHeight="1">
      <c r="A104" s="1"/>
      <c r="B104" s="116" t="s">
        <v>163</v>
      </c>
      <c r="C104" s="124"/>
      <c r="D104" s="104"/>
      <c r="E104" s="104"/>
      <c r="F104" s="104"/>
      <c r="G104" s="129"/>
      <c r="H104" s="129"/>
      <c r="I104" s="129"/>
      <c r="IX104" s="63" t="s">
        <v>164</v>
      </c>
    </row>
    <row r="105" spans="1:258" ht="25" customHeight="1">
      <c r="A105" s="1"/>
      <c r="B105" s="116" t="s">
        <v>165</v>
      </c>
      <c r="C105" s="124"/>
      <c r="D105" s="104"/>
      <c r="E105" s="104"/>
      <c r="F105" s="104"/>
      <c r="G105" s="1"/>
      <c r="H105" s="1"/>
      <c r="I105" s="1"/>
      <c r="IX105" s="63" t="s">
        <v>166</v>
      </c>
    </row>
    <row r="106" spans="1:258" ht="25" customHeight="1">
      <c r="A106" s="1"/>
      <c r="B106" s="130" t="s">
        <v>167</v>
      </c>
      <c r="C106" s="131"/>
      <c r="D106" s="131"/>
      <c r="E106" s="131"/>
      <c r="F106" s="132"/>
      <c r="G106" s="1"/>
      <c r="H106" s="1"/>
      <c r="I106" s="1"/>
      <c r="IX106" s="63" t="s">
        <v>168</v>
      </c>
    </row>
    <row r="107" spans="1:258" ht="25" customHeight="1">
      <c r="A107" s="1"/>
      <c r="B107" s="116" t="s">
        <v>169</v>
      </c>
      <c r="C107" s="123"/>
      <c r="D107" s="123"/>
      <c r="E107" s="123"/>
      <c r="F107" s="123"/>
      <c r="G107" s="1"/>
      <c r="H107" s="1"/>
      <c r="I107" s="1"/>
      <c r="IX107" s="63" t="s">
        <v>170</v>
      </c>
    </row>
    <row r="108" spans="1:258" ht="25" customHeight="1">
      <c r="A108" s="1"/>
      <c r="B108" s="116" t="s">
        <v>171</v>
      </c>
      <c r="C108" s="124"/>
      <c r="D108" s="104"/>
      <c r="E108" s="104"/>
      <c r="F108" s="104"/>
      <c r="G108" s="1"/>
      <c r="H108" s="1"/>
      <c r="I108" s="1"/>
      <c r="IX108" s="63" t="s">
        <v>172</v>
      </c>
    </row>
    <row r="109" spans="1:258" ht="25" customHeight="1">
      <c r="A109" s="1"/>
      <c r="B109" s="116" t="s">
        <v>173</v>
      </c>
      <c r="C109" s="124"/>
      <c r="D109" s="104"/>
      <c r="E109" s="104"/>
      <c r="F109" s="104"/>
      <c r="G109" s="1"/>
      <c r="H109" s="1"/>
      <c r="I109" s="1"/>
      <c r="IX109" s="63" t="s">
        <v>174</v>
      </c>
    </row>
    <row r="110" spans="1:258" ht="25" customHeight="1">
      <c r="A110" s="1"/>
      <c r="B110" s="116" t="s">
        <v>175</v>
      </c>
      <c r="C110" s="123"/>
      <c r="D110" s="123"/>
      <c r="E110" s="123"/>
      <c r="F110" s="123"/>
      <c r="G110" s="1"/>
      <c r="H110" s="1"/>
      <c r="I110" s="1"/>
      <c r="IX110" s="63" t="s">
        <v>176</v>
      </c>
    </row>
    <row r="111" spans="1:258" ht="25" customHeight="1">
      <c r="A111" s="1"/>
      <c r="B111" s="116" t="s">
        <v>171</v>
      </c>
      <c r="C111" s="124"/>
      <c r="D111" s="104"/>
      <c r="E111" s="104"/>
      <c r="F111" s="104"/>
      <c r="G111" s="1"/>
      <c r="H111" s="1"/>
      <c r="I111" s="1"/>
      <c r="IX111" s="63" t="s">
        <v>177</v>
      </c>
    </row>
    <row r="112" spans="1:258" ht="25" customHeight="1">
      <c r="A112" s="1"/>
      <c r="B112" s="116" t="s">
        <v>173</v>
      </c>
      <c r="C112" s="124"/>
      <c r="D112" s="104"/>
      <c r="E112" s="104"/>
      <c r="F112" s="104"/>
      <c r="G112" s="1"/>
      <c r="H112" s="1"/>
      <c r="I112" s="1"/>
      <c r="IX112" s="63" t="s">
        <v>178</v>
      </c>
    </row>
    <row r="113" spans="1:258" ht="25" customHeight="1">
      <c r="A113" s="1"/>
      <c r="B113" s="116" t="s">
        <v>179</v>
      </c>
      <c r="C113" s="123"/>
      <c r="D113" s="123"/>
      <c r="E113" s="123"/>
      <c r="F113" s="123"/>
      <c r="G113" s="1"/>
      <c r="H113" s="1"/>
      <c r="I113" s="1"/>
      <c r="IX113" s="63" t="s">
        <v>180</v>
      </c>
    </row>
    <row r="114" spans="1:258" ht="25" customHeight="1">
      <c r="A114" s="1"/>
      <c r="B114" s="116" t="s">
        <v>171</v>
      </c>
      <c r="C114" s="124"/>
      <c r="D114" s="104"/>
      <c r="E114" s="104"/>
      <c r="F114" s="104"/>
      <c r="G114" s="1"/>
      <c r="H114" s="1"/>
      <c r="I114" s="1"/>
      <c r="IX114" s="63" t="s">
        <v>181</v>
      </c>
    </row>
    <row r="115" spans="1:258" ht="25" customHeight="1">
      <c r="A115" s="1"/>
      <c r="B115" s="116" t="s">
        <v>173</v>
      </c>
      <c r="C115" s="124"/>
      <c r="D115" s="104"/>
      <c r="E115" s="104"/>
      <c r="F115" s="104"/>
      <c r="G115" s="1"/>
      <c r="H115" s="1"/>
      <c r="I115" s="1"/>
      <c r="IX115" s="63" t="s">
        <v>182</v>
      </c>
    </row>
    <row r="116" spans="1:258" ht="25" customHeight="1">
      <c r="A116" s="1"/>
      <c r="B116" s="116" t="s">
        <v>183</v>
      </c>
      <c r="C116" s="123"/>
      <c r="D116" s="123"/>
      <c r="E116" s="123"/>
      <c r="F116" s="123"/>
      <c r="G116" s="1"/>
      <c r="H116" s="1"/>
      <c r="I116" s="1"/>
      <c r="IX116" s="63" t="s">
        <v>184</v>
      </c>
    </row>
    <row r="117" spans="1:258" ht="25" customHeight="1">
      <c r="A117" s="1"/>
      <c r="B117" s="116" t="s">
        <v>171</v>
      </c>
      <c r="C117" s="124"/>
      <c r="D117" s="104"/>
      <c r="E117" s="104"/>
      <c r="F117" s="104"/>
      <c r="G117" s="1"/>
      <c r="H117" s="1"/>
      <c r="I117" s="1"/>
      <c r="IX117" s="63" t="s">
        <v>185</v>
      </c>
    </row>
    <row r="118" spans="1:258" ht="25" customHeight="1">
      <c r="A118" s="1"/>
      <c r="B118" s="116" t="s">
        <v>173</v>
      </c>
      <c r="C118" s="124"/>
      <c r="D118" s="104"/>
      <c r="E118" s="104"/>
      <c r="F118" s="104"/>
      <c r="G118" s="1"/>
      <c r="H118" s="1"/>
      <c r="I118" s="1"/>
      <c r="IX118" s="63" t="s">
        <v>186</v>
      </c>
    </row>
    <row r="119" spans="1:258" ht="25" customHeight="1">
      <c r="A119" s="1"/>
      <c r="B119" s="116" t="s">
        <v>187</v>
      </c>
      <c r="C119" s="123"/>
      <c r="D119" s="123"/>
      <c r="E119" s="123"/>
      <c r="F119" s="123"/>
      <c r="G119" s="1"/>
      <c r="H119" s="1"/>
      <c r="I119" s="1"/>
      <c r="IX119" s="63" t="s">
        <v>188</v>
      </c>
    </row>
    <row r="120" spans="1:258" ht="25" customHeight="1">
      <c r="A120" s="1"/>
      <c r="B120" s="116" t="s">
        <v>171</v>
      </c>
      <c r="C120" s="124"/>
      <c r="D120" s="104"/>
      <c r="E120" s="104"/>
      <c r="F120" s="104"/>
      <c r="G120" s="1"/>
      <c r="H120" s="1"/>
      <c r="I120" s="1"/>
      <c r="IX120" s="63" t="s">
        <v>189</v>
      </c>
    </row>
    <row r="121" spans="1:258" ht="25" customHeight="1">
      <c r="A121" s="1"/>
      <c r="B121" s="116" t="s">
        <v>173</v>
      </c>
      <c r="C121" s="124"/>
      <c r="D121" s="104"/>
      <c r="E121" s="104"/>
      <c r="F121" s="104"/>
      <c r="G121" s="1"/>
      <c r="H121" s="1"/>
      <c r="I121" s="1"/>
      <c r="IX121" s="63" t="s">
        <v>190</v>
      </c>
    </row>
    <row r="122" spans="1:258" ht="25" customHeight="1">
      <c r="A122" s="1"/>
      <c r="B122" s="116" t="s">
        <v>191</v>
      </c>
      <c r="C122" s="133"/>
      <c r="D122" s="134"/>
      <c r="E122" s="134"/>
      <c r="F122" s="134"/>
      <c r="G122" s="1"/>
      <c r="H122" s="1"/>
      <c r="I122" s="1"/>
      <c r="IX122" s="63" t="s">
        <v>192</v>
      </c>
    </row>
    <row r="123" spans="1:258" ht="25" customHeight="1">
      <c r="A123" s="1"/>
      <c r="B123" s="116" t="s">
        <v>171</v>
      </c>
      <c r="C123" s="104"/>
      <c r="D123" s="104"/>
      <c r="E123" s="104"/>
      <c r="F123" s="104"/>
      <c r="G123" s="135"/>
      <c r="H123" s="136"/>
      <c r="I123" s="136"/>
      <c r="IX123" s="63" t="s">
        <v>193</v>
      </c>
    </row>
    <row r="124" spans="1:258" ht="25" customHeight="1">
      <c r="A124" s="1"/>
      <c r="B124" s="116" t="s">
        <v>173</v>
      </c>
      <c r="C124" s="104"/>
      <c r="D124" s="104"/>
      <c r="E124" s="104"/>
      <c r="F124" s="104"/>
      <c r="G124" s="135" t="s">
        <v>0</v>
      </c>
      <c r="H124" s="136"/>
      <c r="I124" s="136"/>
      <c r="IX124" s="63" t="s">
        <v>194</v>
      </c>
    </row>
    <row r="125" spans="1:258" ht="23">
      <c r="A125" s="1"/>
      <c r="B125" s="137" t="s">
        <v>195</v>
      </c>
      <c r="C125" s="138"/>
      <c r="D125" s="136"/>
      <c r="E125" s="136"/>
      <c r="F125" s="136"/>
      <c r="G125" s="136"/>
      <c r="H125" s="136"/>
      <c r="I125" s="136"/>
      <c r="IX125" s="63" t="s">
        <v>196</v>
      </c>
    </row>
    <row r="126" spans="1:258" ht="15.5">
      <c r="A126" s="1"/>
      <c r="B126" s="42" t="s">
        <v>197</v>
      </c>
      <c r="C126" s="139"/>
      <c r="D126" s="139"/>
      <c r="E126" s="139"/>
      <c r="F126" s="139"/>
      <c r="G126" s="139"/>
      <c r="H126" s="140"/>
      <c r="I126" s="140"/>
      <c r="IX126" s="63" t="s">
        <v>198</v>
      </c>
    </row>
    <row r="127" spans="1:258" ht="15.5">
      <c r="A127" s="1"/>
      <c r="B127" s="41"/>
      <c r="C127" s="141"/>
      <c r="D127" s="41"/>
      <c r="E127" s="41"/>
      <c r="F127" s="41"/>
      <c r="G127" s="41"/>
      <c r="H127" s="41"/>
      <c r="I127" s="41"/>
      <c r="IX127" s="63" t="s">
        <v>199</v>
      </c>
    </row>
    <row r="128" spans="1:258" ht="25" customHeight="1">
      <c r="A128" s="1"/>
      <c r="B128" s="142" t="s">
        <v>200</v>
      </c>
      <c r="C128" s="143"/>
      <c r="D128" s="144"/>
      <c r="E128" s="41"/>
      <c r="F128" s="41"/>
      <c r="G128" s="41"/>
      <c r="H128" s="41"/>
      <c r="I128" s="41"/>
      <c r="IX128" s="63" t="s">
        <v>201</v>
      </c>
    </row>
    <row r="129" spans="1:258" ht="25" customHeight="1">
      <c r="A129" s="1"/>
      <c r="B129" s="145" t="s">
        <v>202</v>
      </c>
      <c r="C129" s="145"/>
      <c r="D129" s="145"/>
      <c r="E129" s="145"/>
      <c r="F129" s="146"/>
      <c r="G129" s="41"/>
      <c r="H129" s="41"/>
      <c r="I129" s="41"/>
      <c r="IX129" s="63" t="s">
        <v>203</v>
      </c>
    </row>
    <row r="130" spans="1:258" ht="36" customHeight="1">
      <c r="A130" s="1"/>
      <c r="B130" s="147" t="s">
        <v>204</v>
      </c>
      <c r="C130" s="148"/>
      <c r="D130" s="148"/>
      <c r="E130" s="149"/>
      <c r="F130" s="104"/>
      <c r="G130" s="41"/>
      <c r="H130" s="41"/>
      <c r="I130" s="41"/>
      <c r="IX130" s="63" t="s">
        <v>205</v>
      </c>
    </row>
    <row r="131" spans="1:258" ht="25" customHeight="1">
      <c r="A131" s="1"/>
      <c r="B131" s="145" t="s">
        <v>206</v>
      </c>
      <c r="C131" s="145"/>
      <c r="D131" s="145"/>
      <c r="E131" s="145"/>
      <c r="F131" s="150"/>
      <c r="G131" s="41"/>
      <c r="H131" s="41"/>
      <c r="I131" s="41"/>
      <c r="IX131" s="63" t="s">
        <v>207</v>
      </c>
    </row>
    <row r="132" spans="1:258" ht="25" customHeight="1">
      <c r="A132" s="1"/>
      <c r="B132" s="145" t="s">
        <v>208</v>
      </c>
      <c r="C132" s="145"/>
      <c r="D132" s="145"/>
      <c r="E132" s="145"/>
      <c r="F132" s="150"/>
      <c r="G132" s="41"/>
      <c r="H132" s="41"/>
      <c r="I132" s="41"/>
      <c r="IX132" s="63" t="s">
        <v>209</v>
      </c>
    </row>
    <row r="133" spans="1:258" ht="25" customHeight="1">
      <c r="A133" s="1"/>
      <c r="B133" s="145" t="s">
        <v>210</v>
      </c>
      <c r="C133" s="145"/>
      <c r="D133" s="145"/>
      <c r="E133" s="145"/>
      <c r="F133" s="150"/>
      <c r="G133" s="41"/>
      <c r="H133" s="41"/>
      <c r="I133" s="41"/>
      <c r="IX133" s="63" t="s">
        <v>211</v>
      </c>
    </row>
    <row r="134" spans="1:258" ht="25" customHeight="1">
      <c r="A134" s="1"/>
      <c r="B134" s="145" t="s">
        <v>212</v>
      </c>
      <c r="C134" s="145"/>
      <c r="D134" s="145"/>
      <c r="E134" s="145"/>
      <c r="F134" s="150"/>
      <c r="G134" s="41"/>
      <c r="H134" s="41"/>
      <c r="I134" s="41"/>
      <c r="IX134" s="63" t="s">
        <v>213</v>
      </c>
    </row>
    <row r="135" spans="1:258" ht="25" customHeight="1">
      <c r="A135" s="1"/>
      <c r="B135" s="145" t="s">
        <v>214</v>
      </c>
      <c r="C135" s="145"/>
      <c r="D135" s="145"/>
      <c r="E135" s="145"/>
      <c r="F135" s="150"/>
      <c r="G135" s="41"/>
      <c r="H135" s="41"/>
      <c r="I135" s="41"/>
      <c r="IX135" s="63" t="s">
        <v>215</v>
      </c>
    </row>
    <row r="136" spans="1:258" ht="25" customHeight="1">
      <c r="A136" s="1"/>
      <c r="B136" s="145" t="s">
        <v>216</v>
      </c>
      <c r="C136" s="145"/>
      <c r="D136" s="145"/>
      <c r="E136" s="145"/>
      <c r="F136" s="150"/>
      <c r="G136" s="41"/>
      <c r="H136" s="41"/>
      <c r="I136" s="41"/>
      <c r="IX136" s="63" t="s">
        <v>217</v>
      </c>
    </row>
    <row r="137" spans="1:258" ht="25" customHeight="1">
      <c r="A137" s="1"/>
      <c r="B137" s="145" t="s">
        <v>218</v>
      </c>
      <c r="C137" s="145"/>
      <c r="D137" s="145"/>
      <c r="E137" s="145"/>
      <c r="F137" s="150"/>
      <c r="G137" s="41"/>
      <c r="H137" s="41"/>
      <c r="I137" s="41"/>
      <c r="IX137" s="63" t="s">
        <v>219</v>
      </c>
    </row>
    <row r="138" spans="1:258" ht="25" customHeight="1">
      <c r="A138" s="1"/>
      <c r="B138" s="145" t="s">
        <v>220</v>
      </c>
      <c r="C138" s="145"/>
      <c r="D138" s="145"/>
      <c r="E138" s="145"/>
      <c r="F138" s="150"/>
      <c r="G138" s="41"/>
      <c r="H138" s="41"/>
      <c r="I138" s="41"/>
      <c r="IX138" s="63" t="s">
        <v>221</v>
      </c>
    </row>
    <row r="139" spans="1:258" ht="25" customHeight="1">
      <c r="A139" s="1"/>
      <c r="B139" s="145" t="s">
        <v>222</v>
      </c>
      <c r="C139" s="145"/>
      <c r="D139" s="145"/>
      <c r="E139" s="145"/>
      <c r="F139" s="150"/>
      <c r="G139" s="41"/>
      <c r="H139" s="41"/>
      <c r="I139" s="41"/>
      <c r="IX139" s="63" t="s">
        <v>223</v>
      </c>
    </row>
    <row r="140" spans="1:258" ht="25" customHeight="1">
      <c r="A140" s="1"/>
      <c r="B140" s="145" t="s">
        <v>224</v>
      </c>
      <c r="C140" s="145"/>
      <c r="D140" s="145"/>
      <c r="E140" s="145"/>
      <c r="F140" s="150"/>
      <c r="G140" s="41"/>
      <c r="H140" s="41"/>
      <c r="I140" s="41"/>
      <c r="IX140" s="63" t="s">
        <v>225</v>
      </c>
    </row>
    <row r="141" spans="1:258" ht="25" customHeight="1">
      <c r="A141" s="1"/>
      <c r="B141" s="145" t="s">
        <v>226</v>
      </c>
      <c r="C141" s="145"/>
      <c r="D141" s="145"/>
      <c r="E141" s="145"/>
      <c r="F141" s="150"/>
      <c r="G141" s="41"/>
      <c r="H141" s="41"/>
      <c r="I141" s="41"/>
      <c r="IX141" s="63" t="s">
        <v>227</v>
      </c>
    </row>
    <row r="142" spans="1:258" ht="25" customHeight="1">
      <c r="A142" s="1"/>
      <c r="B142" s="145" t="s">
        <v>228</v>
      </c>
      <c r="C142" s="145"/>
      <c r="D142" s="145"/>
      <c r="E142" s="145"/>
      <c r="F142" s="150"/>
      <c r="G142" s="41"/>
      <c r="H142" s="41"/>
      <c r="I142" s="41"/>
      <c r="IX142" s="63" t="s">
        <v>229</v>
      </c>
    </row>
    <row r="143" spans="1:258" ht="25" customHeight="1">
      <c r="A143" s="1"/>
      <c r="B143" s="145" t="s">
        <v>230</v>
      </c>
      <c r="C143" s="145"/>
      <c r="D143" s="145"/>
      <c r="E143" s="145"/>
      <c r="F143" s="81">
        <f>SUM(F144,F146)</f>
        <v>-2077</v>
      </c>
      <c r="G143" s="41"/>
      <c r="H143" s="151">
        <v>-2198</v>
      </c>
      <c r="I143" s="152">
        <f>F143-H143</f>
        <v>121</v>
      </c>
      <c r="IX143" s="63" t="s">
        <v>231</v>
      </c>
    </row>
    <row r="144" spans="1:258" ht="25" customHeight="1">
      <c r="A144" s="1"/>
      <c r="B144" s="145" t="s">
        <v>232</v>
      </c>
      <c r="C144" s="145"/>
      <c r="D144" s="145"/>
      <c r="E144" s="145"/>
      <c r="F144" s="81">
        <f>[1]DMMD!M16</f>
        <v>290</v>
      </c>
      <c r="G144" s="41"/>
      <c r="H144" s="151">
        <v>114</v>
      </c>
      <c r="I144" s="152">
        <f t="shared" ref="I144:I146" si="6">F144-H144</f>
        <v>176</v>
      </c>
      <c r="IX144" s="63" t="s">
        <v>233</v>
      </c>
    </row>
    <row r="145" spans="1:258" ht="25" customHeight="1">
      <c r="A145" s="1"/>
      <c r="B145" s="145" t="s">
        <v>234</v>
      </c>
      <c r="C145" s="145"/>
      <c r="D145" s="145"/>
      <c r="E145" s="145"/>
      <c r="F145" s="108"/>
      <c r="G145" s="41"/>
      <c r="H145" s="151"/>
      <c r="I145" s="152">
        <f t="shared" si="6"/>
        <v>0</v>
      </c>
      <c r="IX145" s="63" t="s">
        <v>235</v>
      </c>
    </row>
    <row r="146" spans="1:258" ht="24.75" customHeight="1">
      <c r="A146" s="1"/>
      <c r="B146" s="145" t="s">
        <v>236</v>
      </c>
      <c r="C146" s="145"/>
      <c r="D146" s="145"/>
      <c r="E146" s="145"/>
      <c r="F146" s="81">
        <f>[1]DMMD!M17</f>
        <v>-2367</v>
      </c>
      <c r="G146" s="41"/>
      <c r="H146" s="151">
        <v>-2312</v>
      </c>
      <c r="I146" s="152">
        <f t="shared" si="6"/>
        <v>-55</v>
      </c>
      <c r="IX146" s="63" t="s">
        <v>237</v>
      </c>
    </row>
    <row r="147" spans="1:258" ht="25" customHeight="1">
      <c r="A147" s="1"/>
      <c r="B147" s="145" t="s">
        <v>238</v>
      </c>
      <c r="C147" s="145"/>
      <c r="D147" s="145"/>
      <c r="E147" s="145"/>
      <c r="F147" s="150"/>
      <c r="G147" s="41"/>
      <c r="H147" s="41"/>
      <c r="I147" s="41"/>
      <c r="IX147" s="63" t="s">
        <v>239</v>
      </c>
    </row>
    <row r="148" spans="1:258" ht="25" customHeight="1">
      <c r="A148" s="1"/>
      <c r="B148" s="145" t="s">
        <v>46</v>
      </c>
      <c r="C148" s="145"/>
      <c r="D148" s="145"/>
      <c r="E148" s="145"/>
      <c r="F148" s="150"/>
      <c r="G148" s="41"/>
      <c r="H148" s="41"/>
      <c r="I148" s="41"/>
      <c r="IX148" s="63" t="s">
        <v>240</v>
      </c>
    </row>
    <row r="149" spans="1:258" ht="35.25" customHeight="1">
      <c r="A149" s="1"/>
      <c r="B149" s="145" t="s">
        <v>241</v>
      </c>
      <c r="C149" s="145"/>
      <c r="D149" s="145"/>
      <c r="E149" s="145"/>
      <c r="F149" s="150"/>
      <c r="G149" s="41"/>
      <c r="H149" s="41"/>
      <c r="I149" s="41"/>
      <c r="IX149" s="63" t="s">
        <v>242</v>
      </c>
    </row>
    <row r="150" spans="1:258" ht="51.75" customHeight="1">
      <c r="A150" s="1"/>
      <c r="B150" s="153" t="s">
        <v>243</v>
      </c>
      <c r="C150" s="154"/>
      <c r="D150" s="154"/>
      <c r="E150" s="155"/>
      <c r="F150" s="156"/>
      <c r="G150" s="41"/>
      <c r="H150" s="41"/>
      <c r="I150" s="41"/>
      <c r="IX150" s="63" t="s">
        <v>244</v>
      </c>
    </row>
    <row r="151" spans="1:258" ht="25" customHeight="1">
      <c r="A151" s="1"/>
      <c r="B151" s="145" t="s">
        <v>245</v>
      </c>
      <c r="C151" s="145"/>
      <c r="D151" s="145"/>
      <c r="E151" s="145"/>
      <c r="F151" s="150"/>
      <c r="G151" s="41"/>
      <c r="H151" s="41"/>
      <c r="I151" s="41"/>
      <c r="IX151" s="63" t="s">
        <v>246</v>
      </c>
    </row>
    <row r="152" spans="1:258" ht="25" customHeight="1">
      <c r="A152" s="1"/>
      <c r="B152" s="145" t="s">
        <v>247</v>
      </c>
      <c r="C152" s="145"/>
      <c r="D152" s="145"/>
      <c r="E152" s="145"/>
      <c r="F152" s="150"/>
      <c r="G152" s="41"/>
      <c r="H152" s="41"/>
      <c r="I152" s="41"/>
      <c r="IX152" s="63" t="s">
        <v>248</v>
      </c>
    </row>
    <row r="153" spans="1:258" ht="33" customHeight="1">
      <c r="A153" s="1"/>
      <c r="B153" s="153" t="s">
        <v>249</v>
      </c>
      <c r="C153" s="154"/>
      <c r="D153" s="154"/>
      <c r="E153" s="155"/>
      <c r="F153" s="157"/>
      <c r="G153" s="41"/>
      <c r="H153" s="41"/>
      <c r="I153" s="41"/>
      <c r="IX153" s="63" t="s">
        <v>250</v>
      </c>
    </row>
    <row r="154" spans="1:258" ht="25" customHeight="1">
      <c r="A154" s="1"/>
      <c r="B154" s="145" t="s">
        <v>251</v>
      </c>
      <c r="C154" s="145"/>
      <c r="D154" s="145"/>
      <c r="E154" s="145"/>
      <c r="F154" s="150"/>
      <c r="G154" s="41"/>
      <c r="H154" s="41"/>
      <c r="I154" s="41"/>
      <c r="IX154" s="63" t="s">
        <v>252</v>
      </c>
    </row>
    <row r="155" spans="1:258" ht="25" customHeight="1">
      <c r="A155" s="1"/>
      <c r="B155" s="145" t="s">
        <v>253</v>
      </c>
      <c r="C155" s="145"/>
      <c r="D155" s="145"/>
      <c r="E155" s="145"/>
      <c r="F155" s="150"/>
      <c r="G155" s="41"/>
      <c r="H155" s="41"/>
      <c r="I155" s="41"/>
      <c r="IX155" s="63" t="s">
        <v>254</v>
      </c>
    </row>
    <row r="156" spans="1:258" ht="25" customHeight="1">
      <c r="A156" s="1"/>
      <c r="B156" s="145" t="s">
        <v>255</v>
      </c>
      <c r="C156" s="145"/>
      <c r="D156" s="145"/>
      <c r="E156" s="145"/>
      <c r="F156" s="150"/>
      <c r="G156" s="41"/>
      <c r="H156" s="41"/>
      <c r="I156" s="41"/>
      <c r="IX156" s="63" t="s">
        <v>256</v>
      </c>
    </row>
    <row r="157" spans="1:258" ht="25" customHeight="1">
      <c r="A157" s="1"/>
      <c r="B157" s="145" t="s">
        <v>257</v>
      </c>
      <c r="C157" s="145"/>
      <c r="D157" s="145"/>
      <c r="E157" s="145"/>
      <c r="F157" s="150"/>
      <c r="G157" s="41"/>
      <c r="H157" s="41"/>
      <c r="I157" s="41"/>
      <c r="IX157" s="63" t="s">
        <v>258</v>
      </c>
    </row>
    <row r="158" spans="1:258" ht="25" customHeight="1">
      <c r="A158" s="1"/>
      <c r="B158" s="145" t="s">
        <v>259</v>
      </c>
      <c r="C158" s="145"/>
      <c r="D158" s="145"/>
      <c r="E158" s="145"/>
      <c r="F158" s="150"/>
      <c r="G158" s="41"/>
      <c r="H158" s="41"/>
      <c r="I158" s="41"/>
      <c r="IX158" s="63" t="s">
        <v>260</v>
      </c>
    </row>
    <row r="159" spans="1:258" ht="25" customHeight="1">
      <c r="A159" s="1"/>
      <c r="B159" s="145" t="s">
        <v>261</v>
      </c>
      <c r="C159" s="145"/>
      <c r="D159" s="145"/>
      <c r="E159" s="145"/>
      <c r="F159" s="150"/>
      <c r="G159" s="41"/>
      <c r="H159" s="41"/>
      <c r="I159" s="41"/>
      <c r="IX159" s="63" t="s">
        <v>262</v>
      </c>
    </row>
    <row r="160" spans="1:258" ht="25" customHeight="1">
      <c r="A160" s="1"/>
      <c r="B160" s="158" t="s">
        <v>263</v>
      </c>
      <c r="C160" s="159"/>
      <c r="D160" s="159"/>
      <c r="E160" s="160"/>
      <c r="F160" s="161"/>
      <c r="G160" s="41"/>
      <c r="H160" s="41"/>
      <c r="I160" s="41"/>
      <c r="IX160" s="63" t="s">
        <v>264</v>
      </c>
    </row>
    <row r="161" spans="1:258" ht="25" customHeight="1">
      <c r="A161" s="1"/>
      <c r="B161" s="145" t="s">
        <v>265</v>
      </c>
      <c r="C161" s="145"/>
      <c r="D161" s="145"/>
      <c r="E161" s="145"/>
      <c r="F161" s="150"/>
      <c r="G161" s="41"/>
      <c r="H161" s="41"/>
      <c r="I161" s="41"/>
      <c r="IX161" s="63" t="s">
        <v>266</v>
      </c>
    </row>
    <row r="162" spans="1:258" ht="25" customHeight="1">
      <c r="A162" s="1"/>
      <c r="B162" s="145" t="s">
        <v>267</v>
      </c>
      <c r="C162" s="145"/>
      <c r="D162" s="145"/>
      <c r="E162" s="145"/>
      <c r="F162" s="162">
        <f>J162/1000000</f>
        <v>24006.159532564634</v>
      </c>
      <c r="G162" s="41"/>
      <c r="H162" s="162">
        <v>23351.635612216418</v>
      </c>
      <c r="I162" s="152">
        <f>F162-H162</f>
        <v>654.52392034821605</v>
      </c>
      <c r="J162" s="163">
        <f>[1]NOSTRO!L285</f>
        <v>24006159532.564632</v>
      </c>
      <c r="IX162" s="63" t="s">
        <v>268</v>
      </c>
    </row>
    <row r="163" spans="1:258" ht="25" customHeight="1">
      <c r="A163" s="1"/>
      <c r="B163" s="145" t="s">
        <v>269</v>
      </c>
      <c r="C163" s="145"/>
      <c r="D163" s="145"/>
      <c r="E163" s="145"/>
      <c r="F163" s="162">
        <f>J163/1000000</f>
        <v>22.973469229463046</v>
      </c>
      <c r="G163" s="41"/>
      <c r="H163" s="164">
        <v>1.0983104275492477</v>
      </c>
      <c r="I163" s="152">
        <f>F163-H163</f>
        <v>21.875158801913798</v>
      </c>
      <c r="J163" s="165">
        <f>[1]NOSTRO!L286</f>
        <v>22973469.229463045</v>
      </c>
      <c r="IX163" s="63" t="s">
        <v>270</v>
      </c>
    </row>
    <row r="164" spans="1:258" ht="25" customHeight="1">
      <c r="A164" s="1"/>
      <c r="B164" s="145" t="s">
        <v>271</v>
      </c>
      <c r="C164" s="145"/>
      <c r="D164" s="145"/>
      <c r="E164" s="145"/>
      <c r="F164" s="166"/>
      <c r="G164" s="41"/>
      <c r="H164" s="167">
        <f>F162+F163-G23</f>
        <v>-1.2664639507420361E-3</v>
      </c>
      <c r="I164" s="41"/>
      <c r="J164" s="168">
        <f>+F162+F163</f>
        <v>24029.133001794096</v>
      </c>
      <c r="K164" s="3" t="s">
        <v>272</v>
      </c>
      <c r="IX164" s="63" t="s">
        <v>273</v>
      </c>
    </row>
    <row r="165" spans="1:258" ht="15" customHeight="1">
      <c r="A165" s="1"/>
      <c r="B165" s="169" t="s">
        <v>0</v>
      </c>
      <c r="C165" s="170"/>
      <c r="D165" s="170"/>
      <c r="E165" s="170"/>
      <c r="F165" s="170"/>
      <c r="G165" s="170"/>
      <c r="H165" s="2"/>
      <c r="I165" s="2"/>
      <c r="IX165" s="63" t="s">
        <v>274</v>
      </c>
    </row>
    <row r="166" spans="1:258" ht="15" customHeight="1">
      <c r="A166" s="1"/>
      <c r="B166" s="1"/>
      <c r="C166" s="2"/>
      <c r="D166" s="1"/>
      <c r="E166" s="1"/>
      <c r="F166" s="1"/>
      <c r="G166" s="1"/>
      <c r="H166" s="1"/>
      <c r="I166" s="1"/>
      <c r="IX166" s="63" t="s">
        <v>275</v>
      </c>
    </row>
    <row r="167" spans="1:258" ht="15" hidden="1" customHeight="1">
      <c r="A167" s="1"/>
      <c r="B167" s="171" t="s">
        <v>276</v>
      </c>
      <c r="C167" s="172"/>
      <c r="D167" s="172"/>
      <c r="E167" s="172"/>
      <c r="F167" s="172"/>
      <c r="G167" s="172"/>
      <c r="H167" s="173"/>
      <c r="I167" s="173"/>
      <c r="IX167" s="63" t="s">
        <v>277</v>
      </c>
    </row>
    <row r="168" spans="1:258" ht="15" hidden="1" customHeight="1">
      <c r="A168" s="1"/>
      <c r="B168" s="174"/>
      <c r="C168" s="173"/>
      <c r="D168" s="174"/>
      <c r="E168" s="174"/>
      <c r="F168" s="174"/>
      <c r="G168" s="174"/>
      <c r="H168" s="174"/>
      <c r="I168" s="174"/>
      <c r="IX168" s="63" t="s">
        <v>278</v>
      </c>
    </row>
    <row r="169" spans="1:258" ht="60" hidden="1" customHeight="1">
      <c r="A169" s="1"/>
      <c r="B169" s="175" t="s">
        <v>279</v>
      </c>
      <c r="C169" s="176"/>
      <c r="D169" s="176"/>
      <c r="E169" s="176"/>
      <c r="F169" s="176"/>
      <c r="G169" s="176"/>
      <c r="H169" s="177"/>
      <c r="I169" s="177"/>
      <c r="IX169" s="63" t="s">
        <v>280</v>
      </c>
    </row>
    <row r="170" spans="1:258" ht="15" hidden="1" customHeight="1">
      <c r="A170" s="1"/>
      <c r="B170" s="178"/>
      <c r="C170" s="177"/>
      <c r="D170" s="178"/>
      <c r="E170" s="178"/>
      <c r="F170" s="178"/>
      <c r="G170" s="178"/>
      <c r="H170" s="178"/>
      <c r="I170" s="178"/>
      <c r="IX170" s="63" t="s">
        <v>281</v>
      </c>
    </row>
    <row r="171" spans="1:258" ht="30" hidden="1" customHeight="1">
      <c r="A171" s="1"/>
      <c r="B171" s="175" t="s">
        <v>282</v>
      </c>
      <c r="C171" s="176"/>
      <c r="D171" s="176"/>
      <c r="E171" s="176"/>
      <c r="F171" s="176"/>
      <c r="G171" s="176"/>
      <c r="H171" s="177"/>
      <c r="I171" s="177"/>
      <c r="IX171" s="63" t="s">
        <v>283</v>
      </c>
    </row>
    <row r="172" spans="1:258" ht="15" hidden="1" customHeight="1">
      <c r="A172" s="1"/>
      <c r="B172" s="178"/>
      <c r="C172" s="177"/>
      <c r="D172" s="178"/>
      <c r="E172" s="178"/>
      <c r="F172" s="178"/>
      <c r="G172" s="178"/>
      <c r="H172" s="178"/>
      <c r="I172" s="178"/>
      <c r="IX172" s="63" t="s">
        <v>284</v>
      </c>
    </row>
    <row r="173" spans="1:258" ht="15" hidden="1" customHeight="1">
      <c r="A173" s="1"/>
      <c r="B173" s="175" t="s">
        <v>285</v>
      </c>
      <c r="C173" s="176"/>
      <c r="D173" s="176"/>
      <c r="E173" s="176"/>
      <c r="F173" s="176"/>
      <c r="G173" s="176"/>
      <c r="H173" s="177"/>
      <c r="I173" s="177"/>
      <c r="IX173" s="63" t="s">
        <v>286</v>
      </c>
    </row>
    <row r="174" spans="1:258" ht="15" hidden="1" customHeight="1">
      <c r="A174" s="1"/>
      <c r="B174" s="178"/>
      <c r="C174" s="177"/>
      <c r="D174" s="178"/>
      <c r="E174" s="178"/>
      <c r="F174" s="178"/>
      <c r="G174" s="178"/>
      <c r="H174" s="178"/>
      <c r="I174" s="178"/>
      <c r="IX174" s="63" t="s">
        <v>287</v>
      </c>
    </row>
    <row r="175" spans="1:258" ht="30" hidden="1" customHeight="1">
      <c r="A175" s="1"/>
      <c r="B175" s="175" t="s">
        <v>288</v>
      </c>
      <c r="C175" s="176"/>
      <c r="D175" s="176"/>
      <c r="E175" s="176"/>
      <c r="F175" s="176"/>
      <c r="G175" s="176"/>
      <c r="H175" s="177"/>
      <c r="I175" s="177"/>
      <c r="IX175" s="63" t="s">
        <v>289</v>
      </c>
    </row>
    <row r="176" spans="1:258" ht="15" hidden="1" customHeight="1">
      <c r="A176" s="1"/>
      <c r="B176" s="178"/>
      <c r="C176" s="177"/>
      <c r="D176" s="178"/>
      <c r="E176" s="178"/>
      <c r="F176" s="178"/>
      <c r="G176" s="178"/>
      <c r="H176" s="178"/>
      <c r="I176" s="178"/>
      <c r="IX176" s="63" t="s">
        <v>290</v>
      </c>
    </row>
    <row r="177" spans="1:258" ht="15" hidden="1" customHeight="1">
      <c r="A177" s="1"/>
      <c r="B177" s="175" t="s">
        <v>291</v>
      </c>
      <c r="C177" s="176"/>
      <c r="D177" s="176"/>
      <c r="E177" s="176"/>
      <c r="F177" s="176"/>
      <c r="G177" s="176"/>
      <c r="H177" s="177"/>
      <c r="I177" s="177"/>
      <c r="IX177" s="63" t="s">
        <v>292</v>
      </c>
    </row>
    <row r="178" spans="1:258" ht="15" hidden="1" customHeight="1">
      <c r="A178" s="1"/>
      <c r="B178" s="178"/>
      <c r="C178" s="177"/>
      <c r="D178" s="178"/>
      <c r="E178" s="178"/>
      <c r="F178" s="178"/>
      <c r="G178" s="178"/>
      <c r="H178" s="178"/>
      <c r="I178" s="178"/>
      <c r="IX178" s="63" t="s">
        <v>293</v>
      </c>
    </row>
    <row r="179" spans="1:258" ht="45" hidden="1" customHeight="1">
      <c r="A179" s="1"/>
      <c r="B179" s="175" t="s">
        <v>294</v>
      </c>
      <c r="C179" s="176"/>
      <c r="D179" s="176"/>
      <c r="E179" s="176"/>
      <c r="F179" s="176"/>
      <c r="G179" s="176"/>
      <c r="H179" s="177"/>
      <c r="I179" s="177"/>
      <c r="IX179" s="63" t="s">
        <v>295</v>
      </c>
    </row>
    <row r="180" spans="1:258" ht="15" hidden="1" customHeight="1">
      <c r="A180" s="1"/>
      <c r="B180" s="178"/>
      <c r="C180" s="177"/>
      <c r="D180" s="178"/>
      <c r="E180" s="178"/>
      <c r="F180" s="178"/>
      <c r="G180" s="178"/>
      <c r="H180" s="178"/>
      <c r="I180" s="178"/>
      <c r="IX180" s="63" t="s">
        <v>296</v>
      </c>
    </row>
    <row r="181" spans="1:258" ht="30" hidden="1" customHeight="1">
      <c r="A181" s="1"/>
      <c r="B181" s="175" t="s">
        <v>297</v>
      </c>
      <c r="C181" s="176"/>
      <c r="D181" s="176"/>
      <c r="E181" s="176"/>
      <c r="F181" s="176"/>
      <c r="G181" s="176"/>
      <c r="H181" s="177"/>
      <c r="I181" s="177"/>
      <c r="IX181" s="63" t="s">
        <v>298</v>
      </c>
    </row>
    <row r="182" spans="1:258" ht="15" hidden="1" customHeight="1">
      <c r="A182" s="1"/>
      <c r="B182" s="178"/>
      <c r="C182" s="177"/>
      <c r="D182" s="178"/>
      <c r="E182" s="178"/>
      <c r="F182" s="178"/>
      <c r="G182" s="178"/>
      <c r="H182" s="178"/>
      <c r="I182" s="178"/>
      <c r="IX182" s="63" t="s">
        <v>299</v>
      </c>
    </row>
    <row r="183" spans="1:258" ht="30" hidden="1" customHeight="1">
      <c r="A183" s="1"/>
      <c r="B183" s="175" t="s">
        <v>300</v>
      </c>
      <c r="C183" s="176"/>
      <c r="D183" s="176"/>
      <c r="E183" s="176"/>
      <c r="F183" s="176"/>
      <c r="G183" s="176"/>
      <c r="H183" s="177"/>
      <c r="I183" s="177"/>
      <c r="IX183" s="63" t="s">
        <v>301</v>
      </c>
    </row>
    <row r="184" spans="1:258" ht="15" hidden="1" customHeight="1">
      <c r="A184" s="1"/>
      <c r="B184" s="178"/>
      <c r="C184" s="177"/>
      <c r="D184" s="178"/>
      <c r="E184" s="178"/>
      <c r="F184" s="178"/>
      <c r="G184" s="178"/>
      <c r="H184" s="178"/>
      <c r="I184" s="178"/>
      <c r="IX184" s="63" t="s">
        <v>302</v>
      </c>
    </row>
    <row r="185" spans="1:258" ht="30" hidden="1" customHeight="1">
      <c r="A185" s="1"/>
      <c r="B185" s="175" t="s">
        <v>303</v>
      </c>
      <c r="C185" s="176"/>
      <c r="D185" s="176"/>
      <c r="E185" s="176"/>
      <c r="F185" s="176"/>
      <c r="G185" s="176"/>
      <c r="H185" s="177"/>
      <c r="I185" s="177"/>
      <c r="IX185" s="63" t="s">
        <v>304</v>
      </c>
    </row>
    <row r="186" spans="1:258" ht="15" hidden="1" customHeight="1">
      <c r="A186" s="1"/>
      <c r="B186" s="178"/>
      <c r="C186" s="177"/>
      <c r="D186" s="178"/>
      <c r="E186" s="178"/>
      <c r="F186" s="178"/>
      <c r="G186" s="178"/>
      <c r="H186" s="178"/>
      <c r="I186" s="178"/>
      <c r="IX186" s="63" t="s">
        <v>305</v>
      </c>
    </row>
    <row r="187" spans="1:258" ht="30" hidden="1" customHeight="1">
      <c r="A187" s="1"/>
      <c r="B187" s="175" t="s">
        <v>306</v>
      </c>
      <c r="C187" s="176"/>
      <c r="D187" s="176"/>
      <c r="E187" s="176"/>
      <c r="F187" s="176"/>
      <c r="G187" s="176"/>
      <c r="H187" s="177"/>
      <c r="I187" s="177"/>
      <c r="IX187" s="63" t="s">
        <v>307</v>
      </c>
    </row>
    <row r="188" spans="1:258" ht="15" hidden="1" customHeight="1">
      <c r="A188" s="1"/>
      <c r="B188" s="178"/>
      <c r="C188" s="177"/>
      <c r="D188" s="178"/>
      <c r="E188" s="178"/>
      <c r="F188" s="178"/>
      <c r="G188" s="178"/>
      <c r="H188" s="178"/>
      <c r="I188" s="178"/>
      <c r="IX188" s="63" t="s">
        <v>308</v>
      </c>
    </row>
    <row r="189" spans="1:258" ht="60" hidden="1" customHeight="1">
      <c r="A189" s="1"/>
      <c r="B189" s="175" t="s">
        <v>309</v>
      </c>
      <c r="C189" s="176"/>
      <c r="D189" s="176"/>
      <c r="E189" s="176"/>
      <c r="F189" s="176"/>
      <c r="G189" s="176"/>
      <c r="H189" s="177"/>
      <c r="I189" s="177"/>
      <c r="IX189" s="63" t="s">
        <v>310</v>
      </c>
    </row>
    <row r="190" spans="1:258" ht="15" hidden="1" customHeight="1">
      <c r="A190" s="1"/>
      <c r="B190" s="178"/>
      <c r="C190" s="177"/>
      <c r="D190" s="178"/>
      <c r="E190" s="178"/>
      <c r="F190" s="178"/>
      <c r="G190" s="178"/>
      <c r="H190" s="178"/>
      <c r="I190" s="178"/>
      <c r="IX190" s="63" t="s">
        <v>311</v>
      </c>
    </row>
    <row r="191" spans="1:258" ht="15" hidden="1" customHeight="1">
      <c r="A191" s="1"/>
      <c r="B191" s="175" t="s">
        <v>312</v>
      </c>
      <c r="C191" s="176"/>
      <c r="D191" s="176"/>
      <c r="E191" s="176"/>
      <c r="F191" s="176"/>
      <c r="G191" s="176"/>
      <c r="H191" s="177"/>
      <c r="I191" s="177"/>
      <c r="IX191" s="63" t="s">
        <v>313</v>
      </c>
    </row>
    <row r="192" spans="1:258" ht="15" hidden="1" customHeight="1">
      <c r="A192" s="1"/>
      <c r="B192" s="178"/>
      <c r="C192" s="177"/>
      <c r="D192" s="178"/>
      <c r="E192" s="178"/>
      <c r="F192" s="178"/>
      <c r="G192" s="178"/>
      <c r="H192" s="178"/>
      <c r="I192" s="178"/>
      <c r="IX192" s="63" t="s">
        <v>314</v>
      </c>
    </row>
    <row r="193" spans="1:258" ht="32.25" hidden="1" customHeight="1">
      <c r="A193" s="1"/>
      <c r="B193" s="179" t="s">
        <v>315</v>
      </c>
      <c r="C193" s="180"/>
      <c r="D193" s="180"/>
      <c r="E193" s="180"/>
      <c r="F193" s="180"/>
      <c r="G193" s="180"/>
      <c r="H193" s="181"/>
      <c r="I193" s="181"/>
      <c r="IX193" s="63" t="s">
        <v>316</v>
      </c>
    </row>
    <row r="194" spans="1:258" ht="15" hidden="1" customHeight="1">
      <c r="A194" s="1"/>
      <c r="B194" s="178"/>
      <c r="C194" s="177"/>
      <c r="D194" s="178"/>
      <c r="E194" s="178"/>
      <c r="F194" s="178"/>
      <c r="G194" s="178"/>
      <c r="H194" s="178"/>
      <c r="I194" s="178"/>
      <c r="IX194" s="63" t="s">
        <v>317</v>
      </c>
    </row>
    <row r="195" spans="1:258" ht="15" hidden="1" customHeight="1">
      <c r="A195" s="1"/>
      <c r="B195" s="175" t="s">
        <v>318</v>
      </c>
      <c r="C195" s="176"/>
      <c r="D195" s="176"/>
      <c r="E195" s="176"/>
      <c r="F195" s="176"/>
      <c r="G195" s="176"/>
      <c r="H195" s="177"/>
      <c r="I195" s="177"/>
      <c r="IX195" s="63" t="s">
        <v>6</v>
      </c>
    </row>
    <row r="196" spans="1:258" ht="15" hidden="1" customHeight="1">
      <c r="A196" s="1"/>
      <c r="B196" s="178"/>
      <c r="C196" s="177"/>
      <c r="D196" s="178"/>
      <c r="E196" s="178"/>
      <c r="F196" s="178"/>
      <c r="G196" s="178"/>
      <c r="H196" s="178"/>
      <c r="I196" s="178"/>
      <c r="IX196" s="63" t="s">
        <v>319</v>
      </c>
    </row>
    <row r="197" spans="1:258" ht="60" hidden="1" customHeight="1">
      <c r="A197" s="1"/>
      <c r="B197" s="175" t="s">
        <v>320</v>
      </c>
      <c r="C197" s="176"/>
      <c r="D197" s="176"/>
      <c r="E197" s="176"/>
      <c r="F197" s="176"/>
      <c r="G197" s="176"/>
      <c r="H197" s="177"/>
      <c r="I197" s="177"/>
      <c r="IX197" s="63" t="s">
        <v>321</v>
      </c>
    </row>
    <row r="198" spans="1:258" ht="15" hidden="1" customHeight="1">
      <c r="A198" s="1"/>
      <c r="B198" s="178"/>
      <c r="C198" s="177"/>
      <c r="D198" s="178"/>
      <c r="E198" s="178"/>
      <c r="F198" s="178"/>
      <c r="G198" s="178"/>
      <c r="H198" s="178"/>
      <c r="I198" s="178"/>
      <c r="IX198" s="63" t="s">
        <v>322</v>
      </c>
    </row>
    <row r="199" spans="1:258" ht="15" hidden="1" customHeight="1">
      <c r="A199" s="1"/>
      <c r="B199" s="175" t="s">
        <v>323</v>
      </c>
      <c r="C199" s="176"/>
      <c r="D199" s="176"/>
      <c r="E199" s="176"/>
      <c r="F199" s="176"/>
      <c r="G199" s="176"/>
      <c r="H199" s="177"/>
      <c r="I199" s="177"/>
      <c r="IX199" s="63" t="s">
        <v>324</v>
      </c>
    </row>
    <row r="200" spans="1:258" ht="15" hidden="1" customHeight="1">
      <c r="A200" s="1"/>
      <c r="B200" s="174"/>
      <c r="C200" s="173"/>
      <c r="D200" s="174"/>
      <c r="E200" s="174"/>
      <c r="F200" s="174"/>
      <c r="G200" s="174"/>
      <c r="H200" s="174"/>
      <c r="I200" s="174"/>
      <c r="IX200" s="63" t="s">
        <v>325</v>
      </c>
    </row>
    <row r="201" spans="1:258" ht="15" hidden="1" customHeight="1">
      <c r="A201" s="1"/>
      <c r="B201" s="1"/>
      <c r="C201" s="2"/>
      <c r="D201" s="1"/>
      <c r="E201" s="1"/>
      <c r="F201" s="1"/>
      <c r="G201" s="1"/>
      <c r="H201" s="1"/>
      <c r="I201" s="1"/>
      <c r="IX201" s="63" t="s">
        <v>326</v>
      </c>
    </row>
    <row r="202" spans="1:258" ht="15" hidden="1" customHeight="1">
      <c r="A202" s="1"/>
      <c r="B202" s="1"/>
      <c r="C202" s="2"/>
      <c r="D202" s="1"/>
      <c r="E202" s="1"/>
      <c r="F202" s="1"/>
      <c r="G202" s="1"/>
      <c r="H202" s="1"/>
      <c r="I202" s="1"/>
      <c r="IX202" s="63" t="s">
        <v>327</v>
      </c>
    </row>
    <row r="203" spans="1:258" hidden="1">
      <c r="A203" s="1"/>
      <c r="B203" s="1"/>
      <c r="C203" s="2"/>
      <c r="D203" s="1"/>
      <c r="E203" s="1"/>
      <c r="F203" s="182" t="s">
        <v>328</v>
      </c>
      <c r="G203" s="105"/>
      <c r="H203" s="105"/>
      <c r="I203" s="105"/>
      <c r="IX203" s="63" t="s">
        <v>329</v>
      </c>
    </row>
    <row r="204" spans="1:258" hidden="1">
      <c r="A204" s="1"/>
      <c r="B204" s="1"/>
      <c r="C204" s="2"/>
      <c r="D204" s="1"/>
      <c r="E204" s="1"/>
      <c r="F204" s="183" t="s">
        <v>330</v>
      </c>
      <c r="G204" s="105"/>
      <c r="H204" s="105"/>
      <c r="I204" s="105"/>
      <c r="IX204" s="63" t="s">
        <v>331</v>
      </c>
    </row>
    <row r="205" spans="1:258">
      <c r="IX205" s="63" t="s">
        <v>332</v>
      </c>
    </row>
    <row r="206" spans="1:258">
      <c r="IX206" s="63" t="s">
        <v>333</v>
      </c>
    </row>
    <row r="207" spans="1:258">
      <c r="IX207" s="63" t="s">
        <v>334</v>
      </c>
    </row>
    <row r="208" spans="1:258">
      <c r="IX208" s="63" t="s">
        <v>335</v>
      </c>
    </row>
    <row r="209" spans="258:258">
      <c r="IX209" s="63" t="s">
        <v>336</v>
      </c>
    </row>
    <row r="210" spans="258:258">
      <c r="IX210" s="63" t="s">
        <v>337</v>
      </c>
    </row>
    <row r="211" spans="258:258">
      <c r="IX211" s="63" t="s">
        <v>338</v>
      </c>
    </row>
    <row r="212" spans="258:258">
      <c r="IX212" s="63" t="s">
        <v>339</v>
      </c>
    </row>
    <row r="213" spans="258:258">
      <c r="IX213" s="63" t="s">
        <v>340</v>
      </c>
    </row>
    <row r="214" spans="258:258">
      <c r="IX214" s="63" t="s">
        <v>341</v>
      </c>
    </row>
    <row r="215" spans="258:258">
      <c r="IX215" s="63" t="s">
        <v>342</v>
      </c>
    </row>
    <row r="216" spans="258:258">
      <c r="IX216" s="63" t="s">
        <v>343</v>
      </c>
    </row>
    <row r="217" spans="258:258">
      <c r="IX217" s="63" t="s">
        <v>344</v>
      </c>
    </row>
    <row r="218" spans="258:258">
      <c r="IX218" s="63" t="s">
        <v>345</v>
      </c>
    </row>
    <row r="219" spans="258:258">
      <c r="IX219" s="63" t="s">
        <v>346</v>
      </c>
    </row>
    <row r="220" spans="258:258">
      <c r="IX220" s="63" t="s">
        <v>347</v>
      </c>
    </row>
    <row r="221" spans="258:258">
      <c r="IX221" s="63" t="s">
        <v>348</v>
      </c>
    </row>
    <row r="222" spans="258:258">
      <c r="IX222" s="63" t="s">
        <v>349</v>
      </c>
    </row>
    <row r="223" spans="258:258">
      <c r="IX223" s="63" t="s">
        <v>350</v>
      </c>
    </row>
    <row r="224" spans="258:258">
      <c r="IX224" s="63" t="s">
        <v>351</v>
      </c>
    </row>
    <row r="225" spans="258:258">
      <c r="IX225" s="63" t="s">
        <v>352</v>
      </c>
    </row>
    <row r="226" spans="258:258">
      <c r="IX226" s="63" t="s">
        <v>353</v>
      </c>
    </row>
    <row r="227" spans="258:258">
      <c r="IX227" s="63" t="s">
        <v>354</v>
      </c>
    </row>
    <row r="228" spans="258:258">
      <c r="IX228" s="63" t="s">
        <v>355</v>
      </c>
    </row>
    <row r="229" spans="258:258">
      <c r="IX229" s="63" t="s">
        <v>356</v>
      </c>
    </row>
    <row r="230" spans="258:258">
      <c r="IX230" s="63" t="s">
        <v>357</v>
      </c>
    </row>
    <row r="231" spans="258:258">
      <c r="IX231" s="63" t="s">
        <v>358</v>
      </c>
    </row>
    <row r="232" spans="258:258">
      <c r="IX232" s="63" t="s">
        <v>359</v>
      </c>
    </row>
    <row r="233" spans="258:258">
      <c r="IX233" s="63" t="s">
        <v>360</v>
      </c>
    </row>
    <row r="234" spans="258:258">
      <c r="IX234" s="63" t="s">
        <v>361</v>
      </c>
    </row>
    <row r="235" spans="258:258">
      <c r="IX235" s="63" t="s">
        <v>362</v>
      </c>
    </row>
    <row r="236" spans="258:258">
      <c r="IX236" s="63" t="s">
        <v>363</v>
      </c>
    </row>
    <row r="237" spans="258:258">
      <c r="IX237" s="63" t="s">
        <v>364</v>
      </c>
    </row>
    <row r="238" spans="258:258">
      <c r="IX238" s="63" t="s">
        <v>365</v>
      </c>
    </row>
    <row r="239" spans="258:258">
      <c r="IX239" s="63" t="s">
        <v>366</v>
      </c>
    </row>
    <row r="240" spans="258:258">
      <c r="IX240" s="63" t="s">
        <v>367</v>
      </c>
    </row>
    <row r="241" spans="258:258">
      <c r="IX241" s="63" t="s">
        <v>368</v>
      </c>
    </row>
    <row r="242" spans="258:258">
      <c r="IX242" s="63" t="s">
        <v>369</v>
      </c>
    </row>
    <row r="243" spans="258:258">
      <c r="IX243" s="63" t="s">
        <v>370</v>
      </c>
    </row>
    <row r="244" spans="258:258">
      <c r="IX244" s="63" t="s">
        <v>371</v>
      </c>
    </row>
    <row r="245" spans="258:258">
      <c r="IX245" s="63" t="s">
        <v>372</v>
      </c>
    </row>
    <row r="246" spans="258:258">
      <c r="IX246" s="63" t="s">
        <v>373</v>
      </c>
    </row>
    <row r="247" spans="258:258">
      <c r="IX247" s="63" t="s">
        <v>374</v>
      </c>
    </row>
    <row r="248" spans="258:258">
      <c r="IX248" s="63" t="s">
        <v>375</v>
      </c>
    </row>
    <row r="249" spans="258:258">
      <c r="IX249" s="63" t="s">
        <v>376</v>
      </c>
    </row>
    <row r="250" spans="258:258">
      <c r="IX250" s="63" t="s">
        <v>377</v>
      </c>
    </row>
    <row r="251" spans="258:258">
      <c r="IX251" s="63" t="s">
        <v>378</v>
      </c>
    </row>
    <row r="252" spans="258:258">
      <c r="IX252" s="63" t="s">
        <v>379</v>
      </c>
    </row>
    <row r="253" spans="258:258">
      <c r="IX253" s="63" t="s">
        <v>380</v>
      </c>
    </row>
    <row r="254" spans="258:258">
      <c r="IX254" s="63" t="s">
        <v>381</v>
      </c>
    </row>
    <row r="255" spans="258:258">
      <c r="IX255" s="63" t="s">
        <v>382</v>
      </c>
    </row>
    <row r="256" spans="258:258">
      <c r="IX256" s="63" t="s">
        <v>383</v>
      </c>
    </row>
    <row r="257" spans="256:258">
      <c r="IX257" s="63" t="s">
        <v>384</v>
      </c>
    </row>
    <row r="258" spans="256:258">
      <c r="IX258" s="63" t="s">
        <v>385</v>
      </c>
    </row>
    <row r="259" spans="256:258">
      <c r="IX259" s="63" t="s">
        <v>386</v>
      </c>
    </row>
    <row r="260" spans="256:258">
      <c r="IX260" s="63" t="s">
        <v>387</v>
      </c>
    </row>
    <row r="261" spans="256:258">
      <c r="IX261" s="63" t="s">
        <v>388</v>
      </c>
    </row>
    <row r="264" spans="256:258">
      <c r="IV264" s="185"/>
    </row>
    <row r="265" spans="256:258">
      <c r="IV265" s="185"/>
    </row>
    <row r="266" spans="256:258">
      <c r="IV266" s="185"/>
      <c r="IX266" s="186" t="s">
        <v>389</v>
      </c>
    </row>
    <row r="267" spans="256:258">
      <c r="IV267" s="185"/>
      <c r="IX267" s="187">
        <v>2016</v>
      </c>
    </row>
    <row r="268" spans="256:258">
      <c r="IV268" s="185"/>
      <c r="IX268" s="187">
        <v>2017</v>
      </c>
    </row>
    <row r="269" spans="256:258">
      <c r="IV269" s="185"/>
      <c r="IX269" s="187">
        <v>2018</v>
      </c>
    </row>
    <row r="270" spans="256:258">
      <c r="IV270" s="185"/>
      <c r="IX270" s="187">
        <v>2019</v>
      </c>
    </row>
    <row r="271" spans="256:258">
      <c r="IV271" s="185"/>
      <c r="IX271" s="187">
        <v>2020</v>
      </c>
    </row>
    <row r="272" spans="256:258">
      <c r="IV272" s="185"/>
      <c r="IX272" s="187">
        <v>2021</v>
      </c>
    </row>
    <row r="273" spans="256:258">
      <c r="IV273" s="188"/>
      <c r="IX273" s="187">
        <v>2022</v>
      </c>
    </row>
    <row r="274" spans="256:258">
      <c r="IV274" s="185"/>
      <c r="IX274" s="187">
        <v>2023</v>
      </c>
    </row>
    <row r="275" spans="256:258">
      <c r="IV275" s="185"/>
      <c r="IX275" s="187">
        <v>2024</v>
      </c>
    </row>
    <row r="276" spans="256:258">
      <c r="IV276" s="185"/>
      <c r="IX276" s="187">
        <v>2025</v>
      </c>
    </row>
    <row r="277" spans="256:258">
      <c r="IV277" s="185"/>
      <c r="IX277" s="187">
        <v>2026</v>
      </c>
    </row>
    <row r="278" spans="256:258">
      <c r="IV278" s="185"/>
      <c r="IX278" s="187">
        <v>2027</v>
      </c>
    </row>
    <row r="279" spans="256:258">
      <c r="IV279" s="185"/>
      <c r="IX279" s="187">
        <v>2028</v>
      </c>
    </row>
    <row r="280" spans="256:258">
      <c r="IV280" s="185"/>
      <c r="IX280" s="187">
        <v>2029</v>
      </c>
    </row>
    <row r="281" spans="256:258">
      <c r="IV281" s="185"/>
      <c r="IX281" s="187">
        <v>2030</v>
      </c>
    </row>
    <row r="282" spans="256:258">
      <c r="IV282" s="185"/>
      <c r="IX282" s="187">
        <v>2031</v>
      </c>
    </row>
    <row r="283" spans="256:258">
      <c r="IV283" s="185"/>
      <c r="IX283" s="187">
        <v>2032</v>
      </c>
    </row>
    <row r="284" spans="256:258">
      <c r="IV284" s="185"/>
      <c r="IX284" s="187">
        <v>2033</v>
      </c>
    </row>
    <row r="285" spans="256:258">
      <c r="IV285" s="185"/>
    </row>
    <row r="286" spans="256:258">
      <c r="IV286" s="185"/>
      <c r="IX286" s="25" t="s">
        <v>390</v>
      </c>
    </row>
    <row r="287" spans="256:258">
      <c r="IV287" s="185"/>
      <c r="IX287" s="187" t="s">
        <v>391</v>
      </c>
    </row>
    <row r="288" spans="256:258">
      <c r="IV288" s="185"/>
      <c r="IX288" s="25" t="s">
        <v>392</v>
      </c>
    </row>
    <row r="289" spans="256:258">
      <c r="IV289" s="185"/>
      <c r="IX289" s="187" t="s">
        <v>393</v>
      </c>
    </row>
    <row r="290" spans="256:258">
      <c r="IV290" s="185"/>
      <c r="IX290" s="25" t="s">
        <v>394</v>
      </c>
    </row>
    <row r="291" spans="256:258">
      <c r="IV291" s="185"/>
      <c r="IX291" s="187" t="s">
        <v>395</v>
      </c>
    </row>
    <row r="292" spans="256:258">
      <c r="IV292" s="185"/>
      <c r="IX292" s="25" t="s">
        <v>396</v>
      </c>
    </row>
    <row r="293" spans="256:258">
      <c r="IV293" s="185"/>
      <c r="IX293" s="187" t="s">
        <v>397</v>
      </c>
    </row>
    <row r="294" spans="256:258">
      <c r="IV294" s="185"/>
      <c r="IX294" s="25" t="s">
        <v>398</v>
      </c>
    </row>
    <row r="295" spans="256:258">
      <c r="IV295" s="185"/>
      <c r="IX295" s="187" t="s">
        <v>7</v>
      </c>
    </row>
    <row r="296" spans="256:258">
      <c r="IV296" s="185"/>
      <c r="IX296" s="25" t="s">
        <v>399</v>
      </c>
    </row>
    <row r="297" spans="256:258">
      <c r="IV297" s="185"/>
      <c r="IX297" s="187" t="s">
        <v>400</v>
      </c>
    </row>
    <row r="298" spans="256:258">
      <c r="IV298" s="185"/>
    </row>
    <row r="299" spans="256:258">
      <c r="IV299" s="185"/>
    </row>
    <row r="300" spans="256:258">
      <c r="IV300" s="185"/>
      <c r="IX300" s="189" t="s">
        <v>401</v>
      </c>
    </row>
    <row r="301" spans="256:258">
      <c r="IV301" s="185"/>
      <c r="IX301" s="189" t="s">
        <v>20</v>
      </c>
    </row>
    <row r="302" spans="256:258">
      <c r="IV302" s="185"/>
      <c r="IX302" s="189" t="s">
        <v>402</v>
      </c>
    </row>
    <row r="303" spans="256:258">
      <c r="IV303" s="185"/>
      <c r="IX303" s="189" t="s">
        <v>403</v>
      </c>
    </row>
    <row r="304" spans="256:258">
      <c r="IV304" s="185"/>
    </row>
    <row r="305" spans="256:256">
      <c r="IV305" s="185"/>
    </row>
    <row r="306" spans="256:256">
      <c r="IV306" s="185"/>
    </row>
    <row r="307" spans="256:256">
      <c r="IV307" s="185"/>
    </row>
    <row r="308" spans="256:256">
      <c r="IV308" s="188"/>
    </row>
    <row r="309" spans="256:256">
      <c r="IV309" s="185"/>
    </row>
    <row r="310" spans="256:256">
      <c r="IV310" s="185"/>
    </row>
    <row r="311" spans="256:256">
      <c r="IV311" s="188"/>
    </row>
  </sheetData>
  <dataConsolidate/>
  <mergeCells count="106">
    <mergeCell ref="B199:G199"/>
    <mergeCell ref="B187:G187"/>
    <mergeCell ref="B189:G189"/>
    <mergeCell ref="B191:G191"/>
    <mergeCell ref="B193:G193"/>
    <mergeCell ref="B195:G195"/>
    <mergeCell ref="B197:G197"/>
    <mergeCell ref="B175:G175"/>
    <mergeCell ref="B177:G177"/>
    <mergeCell ref="B179:G179"/>
    <mergeCell ref="B181:G181"/>
    <mergeCell ref="B183:G183"/>
    <mergeCell ref="B185:G185"/>
    <mergeCell ref="B164:E164"/>
    <mergeCell ref="B165:G165"/>
    <mergeCell ref="B167:G167"/>
    <mergeCell ref="B169:G169"/>
    <mergeCell ref="B171:G171"/>
    <mergeCell ref="B173:G173"/>
    <mergeCell ref="B158:E158"/>
    <mergeCell ref="B159:E159"/>
    <mergeCell ref="B160:E160"/>
    <mergeCell ref="B161:E161"/>
    <mergeCell ref="B162:E162"/>
    <mergeCell ref="B163:E163"/>
    <mergeCell ref="B152:E152"/>
    <mergeCell ref="B153:E153"/>
    <mergeCell ref="B154:E154"/>
    <mergeCell ref="B155:E155"/>
    <mergeCell ref="B156:E156"/>
    <mergeCell ref="B157:E157"/>
    <mergeCell ref="B146:E146"/>
    <mergeCell ref="B147:E147"/>
    <mergeCell ref="B148:E148"/>
    <mergeCell ref="B149:E149"/>
    <mergeCell ref="B150:E150"/>
    <mergeCell ref="B151:E151"/>
    <mergeCell ref="B140:E140"/>
    <mergeCell ref="B141:E141"/>
    <mergeCell ref="B142:E142"/>
    <mergeCell ref="B143:E143"/>
    <mergeCell ref="B144:E144"/>
    <mergeCell ref="B145:E145"/>
    <mergeCell ref="B134:E134"/>
    <mergeCell ref="B135:E135"/>
    <mergeCell ref="B136:E136"/>
    <mergeCell ref="B137:E137"/>
    <mergeCell ref="B138:E138"/>
    <mergeCell ref="B139:E139"/>
    <mergeCell ref="B126:G126"/>
    <mergeCell ref="B129:E129"/>
    <mergeCell ref="B130:E130"/>
    <mergeCell ref="B131:E131"/>
    <mergeCell ref="B132:E132"/>
    <mergeCell ref="B133:E133"/>
    <mergeCell ref="B69:C69"/>
    <mergeCell ref="B70:C70"/>
    <mergeCell ref="B73:G73"/>
    <mergeCell ref="D75:F75"/>
    <mergeCell ref="B76:B77"/>
    <mergeCell ref="C76:C77"/>
    <mergeCell ref="D76:D78"/>
    <mergeCell ref="E76:E78"/>
    <mergeCell ref="F76:F78"/>
    <mergeCell ref="B63:C63"/>
    <mergeCell ref="B64:C64"/>
    <mergeCell ref="B65:C65"/>
    <mergeCell ref="B66:C66"/>
    <mergeCell ref="B67:C67"/>
    <mergeCell ref="B68:C68"/>
    <mergeCell ref="B52:G52"/>
    <mergeCell ref="B54:C54"/>
    <mergeCell ref="E54:G54"/>
    <mergeCell ref="B55:C55"/>
    <mergeCell ref="B61:C61"/>
    <mergeCell ref="B62:C62"/>
    <mergeCell ref="B42:F42"/>
    <mergeCell ref="B43:F43"/>
    <mergeCell ref="B44:F44"/>
    <mergeCell ref="B45:F45"/>
    <mergeCell ref="B46:F46"/>
    <mergeCell ref="B47:F47"/>
    <mergeCell ref="B36:F36"/>
    <mergeCell ref="B37:F37"/>
    <mergeCell ref="B38:F38"/>
    <mergeCell ref="B39:F39"/>
    <mergeCell ref="B40:F40"/>
    <mergeCell ref="B41:F41"/>
    <mergeCell ref="B30:F30"/>
    <mergeCell ref="B31:F31"/>
    <mergeCell ref="B32:F32"/>
    <mergeCell ref="B33:F33"/>
    <mergeCell ref="B34:F34"/>
    <mergeCell ref="B35:F35"/>
    <mergeCell ref="B24:F24"/>
    <mergeCell ref="B25:F25"/>
    <mergeCell ref="B26:F26"/>
    <mergeCell ref="B27:F27"/>
    <mergeCell ref="B28:F28"/>
    <mergeCell ref="B29:F29"/>
    <mergeCell ref="B15:G15"/>
    <mergeCell ref="B16:G16"/>
    <mergeCell ref="B17:G17"/>
    <mergeCell ref="B18:G18"/>
    <mergeCell ref="B20:G20"/>
    <mergeCell ref="B23:F23"/>
  </mergeCells>
  <pageMargins left="0.5" right="0.5" top="0.5" bottom="0.5" header="0.5" footer="0.5"/>
  <pageSetup scale="65" fitToHeight="0" orientation="portrait" r:id="rId1"/>
  <headerFooter alignWithMargins="0"/>
  <rowBreaks count="5" manualBreakCount="5">
    <brk id="47" max="6" man="1"/>
    <brk id="70" max="6" man="1"/>
    <brk id="105" max="6" man="1"/>
    <brk id="125" max="6" man="1"/>
    <brk id="164" max="6" man="1"/>
  </rowBreaks>
  <drawing r:id="rId2"/>
  <legacyDrawing r:id="rId3"/>
  <controls>
    <mc:AlternateContent xmlns:mc="http://schemas.openxmlformats.org/markup-compatibility/2006">
      <mc:Choice Requires="x14">
        <control shapeId="1030" r:id="rId4" name="ComboBox6">
          <controlPr defaultSize="0" autoLine="0" linkedCell="E10" listFillRange="$IX$3:$IX$7" r:id="rId5">
            <anchor moveWithCells="1">
              <from>
                <xdr:col>3</xdr:col>
                <xdr:colOff>889000</xdr:colOff>
                <xdr:row>9</xdr:row>
                <xdr:rowOff>0</xdr:rowOff>
              </from>
              <to>
                <xdr:col>4</xdr:col>
                <xdr:colOff>946150</xdr:colOff>
                <xdr:row>10</xdr:row>
                <xdr:rowOff>0</xdr:rowOff>
              </to>
            </anchor>
          </controlPr>
        </control>
      </mc:Choice>
      <mc:Fallback>
        <control shapeId="1030" r:id="rId4" name="ComboBox6"/>
      </mc:Fallback>
    </mc:AlternateContent>
    <mc:AlternateContent xmlns:mc="http://schemas.openxmlformats.org/markup-compatibility/2006">
      <mc:Choice Requires="x14">
        <control shapeId="1029" r:id="rId6" name="ComboBox5">
          <controlPr defaultSize="0" autoLine="0" linkedCell="C7" listFillRange="$IX$9:$IX$42" r:id="rId7">
            <anchor moveWithCells="1">
              <from>
                <xdr:col>1</xdr:col>
                <xdr:colOff>3581400</xdr:colOff>
                <xdr:row>6</xdr:row>
                <xdr:rowOff>0</xdr:rowOff>
              </from>
              <to>
                <xdr:col>2</xdr:col>
                <xdr:colOff>742950</xdr:colOff>
                <xdr:row>6</xdr:row>
                <xdr:rowOff>203200</xdr:rowOff>
              </to>
            </anchor>
          </controlPr>
        </control>
      </mc:Choice>
      <mc:Fallback>
        <control shapeId="1029" r:id="rId6" name="ComboBox5"/>
      </mc:Fallback>
    </mc:AlternateContent>
    <mc:AlternateContent xmlns:mc="http://schemas.openxmlformats.org/markup-compatibility/2006">
      <mc:Choice Requires="x14">
        <control shapeId="1028" r:id="rId8" name="ComboBox4">
          <controlPr defaultSize="0" autoLine="0" linkedCell="F4" listFillRange="$IX$267:$IX$284" r:id="rId9">
            <anchor moveWithCells="1">
              <from>
                <xdr:col>5</xdr:col>
                <xdr:colOff>38100</xdr:colOff>
                <xdr:row>3</xdr:row>
                <xdr:rowOff>0</xdr:rowOff>
              </from>
              <to>
                <xdr:col>5</xdr:col>
                <xdr:colOff>927100</xdr:colOff>
                <xdr:row>4</xdr:row>
                <xdr:rowOff>6350</xdr:rowOff>
              </to>
            </anchor>
          </controlPr>
        </control>
      </mc:Choice>
      <mc:Fallback>
        <control shapeId="1028" r:id="rId8" name="ComboBox4"/>
      </mc:Fallback>
    </mc:AlternateContent>
    <mc:AlternateContent xmlns:mc="http://schemas.openxmlformats.org/markup-compatibility/2006">
      <mc:Choice Requires="x14">
        <control shapeId="1027" r:id="rId10" name="ComboBox3">
          <controlPr defaultSize="0" autoLine="0" linkedCell="E4" listFillRange="$IX$286:$IX$297" r:id="rId11">
            <anchor moveWithCells="1">
              <from>
                <xdr:col>3</xdr:col>
                <xdr:colOff>889000</xdr:colOff>
                <xdr:row>3</xdr:row>
                <xdr:rowOff>0</xdr:rowOff>
              </from>
              <to>
                <xdr:col>4</xdr:col>
                <xdr:colOff>711200</xdr:colOff>
                <xdr:row>4</xdr:row>
                <xdr:rowOff>6350</xdr:rowOff>
              </to>
            </anchor>
          </controlPr>
        </control>
      </mc:Choice>
      <mc:Fallback>
        <control shapeId="1027" r:id="rId10" name="ComboBox3"/>
      </mc:Fallback>
    </mc:AlternateContent>
    <mc:AlternateContent xmlns:mc="http://schemas.openxmlformats.org/markup-compatibility/2006">
      <mc:Choice Requires="x14">
        <control shapeId="1026" r:id="rId12" name="ComboBox2">
          <controlPr defaultSize="0" autoLine="0" linkedCell="C4" listFillRange="$IX$45:$IX$261" r:id="rId13">
            <anchor moveWithCells="1">
              <from>
                <xdr:col>1</xdr:col>
                <xdr:colOff>3581400</xdr:colOff>
                <xdr:row>3</xdr:row>
                <xdr:rowOff>0</xdr:rowOff>
              </from>
              <to>
                <xdr:col>3</xdr:col>
                <xdr:colOff>336550</xdr:colOff>
                <xdr:row>4</xdr:row>
                <xdr:rowOff>12700</xdr:rowOff>
              </to>
            </anchor>
          </controlPr>
        </control>
      </mc:Choice>
      <mc:Fallback>
        <control shapeId="1026" r:id="rId12" name="ComboBox2"/>
      </mc:Fallback>
    </mc:AlternateContent>
    <mc:AlternateContent xmlns:mc="http://schemas.openxmlformats.org/markup-compatibility/2006">
      <mc:Choice Requires="x14">
        <control shapeId="1025" r:id="rId14" name="ComboBox1">
          <controlPr defaultSize="0" autoLine="0" linkedCell="C10" listFillRange="$IX$300:$IX$303" r:id="rId15">
            <anchor moveWithCells="1">
              <from>
                <xdr:col>1</xdr:col>
                <xdr:colOff>3581400</xdr:colOff>
                <xdr:row>9</xdr:row>
                <xdr:rowOff>0</xdr:rowOff>
              </from>
              <to>
                <xdr:col>3</xdr:col>
                <xdr:colOff>355600</xdr:colOff>
                <xdr:row>10</xdr:row>
                <xdr:rowOff>0</xdr:rowOff>
              </to>
            </anchor>
          </controlPr>
        </control>
      </mc:Choice>
      <mc:Fallback>
        <control shapeId="1025" r:id="rId14" name="Combo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International Reserves</vt:lpstr>
      <vt:lpstr>'International Reserves'!OLE_LINK1</vt:lpstr>
      <vt:lpstr>'International Reserves'!Print_Area</vt:lpstr>
      <vt:lpstr>'International Reserves'!TABLE</vt:lpstr>
      <vt:lpstr>'International Reserves'!TABLE_2</vt:lpstr>
      <vt:lpstr>'International Reserves'!TABLE_3</vt:lpstr>
      <vt:lpstr>'International Reserves'!TABLE_4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Amna Fayyaz</dc:creator>
  <cp:lastModifiedBy>Amna Fayyaz</cp:lastModifiedBy>
  <dcterms:created xsi:type="dcterms:W3CDTF">2025-11-28T11:27:43Z</dcterms:created>
  <dcterms:modified xsi:type="dcterms:W3CDTF">2025-11-28T12:55:39Z</dcterms:modified>
</cp:coreProperties>
</file>