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jjad9129\Desktop\Project\Hand Book of Statistics on Pakistan Economy FY20\"/>
    </mc:Choice>
  </mc:AlternateContent>
  <bookViews>
    <workbookView xWindow="240" yWindow="60" windowWidth="8460" windowHeight="6030"/>
  </bookViews>
  <sheets>
    <sheet name="8.1" sheetId="1" r:id="rId1"/>
    <sheet name="8.2" sheetId="2" r:id="rId2"/>
    <sheet name="8.3" sheetId="3" r:id="rId3"/>
    <sheet name="8.4" sheetId="4" r:id="rId4"/>
    <sheet name="8.5" sheetId="6" r:id="rId5"/>
    <sheet name="8.6" sheetId="7" r:id="rId6"/>
  </sheets>
  <calcPr calcId="162913"/>
</workbook>
</file>

<file path=xl/calcChain.xml><?xml version="1.0" encoding="utf-8"?>
<calcChain xmlns="http://schemas.openxmlformats.org/spreadsheetml/2006/main">
  <c r="L58" i="1" l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57" i="1"/>
  <c r="D28" i="6" l="1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C28" i="6"/>
  <c r="BC36" i="6"/>
  <c r="BC37" i="6" s="1"/>
  <c r="BB36" i="6"/>
  <c r="BB37" i="6" s="1"/>
  <c r="BA36" i="6"/>
  <c r="BA37" i="6" s="1"/>
  <c r="DS111" i="4"/>
  <c r="DT111" i="4"/>
  <c r="U36" i="6"/>
  <c r="U37" i="6"/>
  <c r="V36" i="6"/>
  <c r="V37" i="6" s="1"/>
  <c r="W36" i="6"/>
  <c r="W37" i="6" s="1"/>
  <c r="X36" i="6"/>
  <c r="X37" i="6" s="1"/>
  <c r="Y36" i="6"/>
  <c r="Y37" i="6" s="1"/>
  <c r="Z36" i="6"/>
  <c r="Z37" i="6" s="1"/>
  <c r="AA36" i="6"/>
  <c r="AA37" i="6" s="1"/>
  <c r="AB36" i="6"/>
  <c r="AB37" i="6" s="1"/>
  <c r="AC36" i="6"/>
  <c r="AC37" i="6" s="1"/>
  <c r="AD36" i="6"/>
  <c r="AD37" i="6" s="1"/>
  <c r="AE36" i="6"/>
  <c r="AE37" i="6" s="1"/>
  <c r="AF36" i="6"/>
  <c r="AF37" i="6" s="1"/>
  <c r="AG36" i="6"/>
  <c r="AG37" i="6"/>
  <c r="AH36" i="6"/>
  <c r="AH37" i="6" s="1"/>
  <c r="AI36" i="6"/>
  <c r="AI37" i="6" s="1"/>
  <c r="AJ36" i="6"/>
  <c r="AJ37" i="6" s="1"/>
  <c r="AK36" i="6"/>
  <c r="AK37" i="6" s="1"/>
  <c r="AL36" i="6"/>
  <c r="AL37" i="6" s="1"/>
  <c r="AM36" i="6"/>
  <c r="AM37" i="6" s="1"/>
  <c r="AN36" i="6"/>
  <c r="AN37" i="6" s="1"/>
  <c r="AO36" i="6"/>
  <c r="AO37" i="6" s="1"/>
  <c r="AP36" i="6"/>
  <c r="AP37" i="6" s="1"/>
  <c r="AQ36" i="6"/>
  <c r="AQ37" i="6" s="1"/>
  <c r="AR36" i="6"/>
  <c r="AR37" i="6" s="1"/>
  <c r="AS36" i="6"/>
  <c r="AS37" i="6" s="1"/>
  <c r="AT36" i="6"/>
  <c r="AT37" i="6" s="1"/>
  <c r="AU36" i="6"/>
  <c r="AU37" i="6" s="1"/>
  <c r="AV36" i="6"/>
  <c r="AV37" i="6" s="1"/>
  <c r="AW36" i="6"/>
  <c r="AW37" i="6"/>
  <c r="AX36" i="6"/>
  <c r="AX37" i="6" s="1"/>
  <c r="AY36" i="6"/>
  <c r="AY37" i="6" s="1"/>
  <c r="AZ36" i="6"/>
  <c r="AZ37" i="6" s="1"/>
  <c r="BD36" i="6"/>
  <c r="BD37" i="6" s="1"/>
  <c r="T36" i="6"/>
  <c r="T37" i="6" s="1"/>
  <c r="EB111" i="4"/>
  <c r="EC111" i="4"/>
  <c r="ED111" i="4"/>
  <c r="EE111" i="4"/>
  <c r="EF111" i="4"/>
  <c r="EG111" i="4"/>
  <c r="EH111" i="4"/>
  <c r="EI111" i="4"/>
  <c r="EJ111" i="4"/>
  <c r="EA111" i="4"/>
  <c r="BB51" i="2"/>
  <c r="CC29" i="4"/>
  <c r="CD29" i="4"/>
  <c r="CG29" i="4"/>
  <c r="CL29" i="4"/>
  <c r="CC45" i="4"/>
  <c r="BY61" i="4"/>
  <c r="CB64" i="4"/>
  <c r="CD64" i="4"/>
  <c r="CE64" i="4"/>
</calcChain>
</file>

<file path=xl/sharedStrings.xml><?xml version="1.0" encoding="utf-8"?>
<sst xmlns="http://schemas.openxmlformats.org/spreadsheetml/2006/main" count="1344" uniqueCount="482">
  <si>
    <r>
      <t>8.1   Balance   of   Trade</t>
    </r>
    <r>
      <rPr>
        <b/>
        <vertAlign val="superscript"/>
        <sz val="14"/>
        <color indexed="8"/>
        <rFont val="Times New Roman"/>
        <family val="1"/>
      </rPr>
      <t>1</t>
    </r>
  </si>
  <si>
    <r>
      <t>  </t>
    </r>
    <r>
      <rPr>
        <sz val="8"/>
        <color indexed="8"/>
        <rFont val="Times New Roman"/>
        <family val="1"/>
      </rPr>
      <t>(Million Dollars)</t>
    </r>
  </si>
  <si>
    <t>Period</t>
  </si>
  <si>
    <t>Exports</t>
  </si>
  <si>
    <t>Re-exports</t>
  </si>
  <si>
    <t>Imports</t>
  </si>
  <si>
    <t>Re-imports</t>
  </si>
  <si>
    <r>
      <t xml:space="preserve">Balance of Trade </t>
    </r>
    <r>
      <rPr>
        <b/>
        <vertAlign val="superscript"/>
        <sz val="9"/>
        <color indexed="8"/>
        <rFont val="Times New Roman"/>
        <family val="1"/>
      </rPr>
      <t>2</t>
    </r>
  </si>
  <si>
    <t>FY 49</t>
  </si>
  <si>
    <t>FY 50</t>
  </si>
  <si>
    <t>FY 51</t>
  </si>
  <si>
    <t>FY 52</t>
  </si>
  <si>
    <t>FY 53</t>
  </si>
  <si>
    <t>FY 54</t>
  </si>
  <si>
    <t>FY 55</t>
  </si>
  <si>
    <t>FY 56</t>
  </si>
  <si>
    <t>FY 57</t>
  </si>
  <si>
    <t>FY 58</t>
  </si>
  <si>
    <t>FY 59</t>
  </si>
  <si>
    <t>FY 60</t>
  </si>
  <si>
    <t>FY 61</t>
  </si>
  <si>
    <t>FY 62</t>
  </si>
  <si>
    <t>FY 63</t>
  </si>
  <si>
    <t>FY 64</t>
  </si>
  <si>
    <t>FY 65</t>
  </si>
  <si>
    <t>FY 66</t>
  </si>
  <si>
    <t>FY 67</t>
  </si>
  <si>
    <t>FY 68</t>
  </si>
  <si>
    <t>FY 69</t>
  </si>
  <si>
    <t>FY 70</t>
  </si>
  <si>
    <t>FY 71</t>
  </si>
  <si>
    <t>FY 72</t>
  </si>
  <si>
    <t>FY 73</t>
  </si>
  <si>
    <t>FY 74</t>
  </si>
  <si>
    <t>FY 75</t>
  </si>
  <si>
    <t>FY 76</t>
  </si>
  <si>
    <t>FY 77</t>
  </si>
  <si>
    <t>FY 78</t>
  </si>
  <si>
    <t>FY 79</t>
  </si>
  <si>
    <t>FY 80</t>
  </si>
  <si>
    <t>FY 81</t>
  </si>
  <si>
    <t>FY 82</t>
  </si>
  <si>
    <t>FY 83</t>
  </si>
  <si>
    <t>FY 84</t>
  </si>
  <si>
    <t>FY 85</t>
  </si>
  <si>
    <t>FY 86</t>
  </si>
  <si>
    <t>FY 87</t>
  </si>
  <si>
    <t>FY 88</t>
  </si>
  <si>
    <t>FY 89</t>
  </si>
  <si>
    <t>FY 90</t>
  </si>
  <si>
    <t>FY 91</t>
  </si>
  <si>
    <t>FY 92</t>
  </si>
  <si>
    <t>FY 93</t>
  </si>
  <si>
    <t>FY 94</t>
  </si>
  <si>
    <t>FY 95</t>
  </si>
  <si>
    <t>FY 96</t>
  </si>
  <si>
    <t>FY 97</t>
  </si>
  <si>
    <t>FY 98</t>
  </si>
  <si>
    <t>FY 99</t>
  </si>
  <si>
    <t>FY 00</t>
  </si>
  <si>
    <t>FY 01</t>
  </si>
  <si>
    <t>FY 02</t>
  </si>
  <si>
    <t>FY 03</t>
  </si>
  <si>
    <t>FY 04</t>
  </si>
  <si>
    <t xml:space="preserve">1.Actual Data was in Pak. Rs. Converted in  equivalent </t>
  </si>
  <si>
    <t>2.Balance of Trade= Exports + Re-exports - Imports - Re-imports</t>
  </si>
  <si>
    <t>Fish &amp; Fish Preparations</t>
  </si>
  <si>
    <t>Rice</t>
  </si>
  <si>
    <t>Hides and Skins Raw</t>
  </si>
  <si>
    <t>Cotton</t>
  </si>
  <si>
    <t>Wool &amp; Other Animal Hair</t>
  </si>
  <si>
    <t>Leather</t>
  </si>
  <si>
    <t>Textile Yarn and Thread</t>
  </si>
  <si>
    <t>Cotton Fabrics</t>
  </si>
  <si>
    <t>Floor Coverings &amp; Tapestries</t>
  </si>
  <si>
    <t>Footwear</t>
  </si>
  <si>
    <t>Sports Goods</t>
  </si>
  <si>
    <t>Other Commodities</t>
  </si>
  <si>
    <t xml:space="preserve">     Commodity</t>
  </si>
  <si>
    <t>FY52</t>
  </si>
  <si>
    <t>FY53</t>
  </si>
  <si>
    <t>FY54</t>
  </si>
  <si>
    <t>FY55</t>
  </si>
  <si>
    <t>FY56</t>
  </si>
  <si>
    <t>-</t>
  </si>
  <si>
    <t xml:space="preserve">Total </t>
  </si>
  <si>
    <t>FY57</t>
  </si>
  <si>
    <t>FY58</t>
  </si>
  <si>
    <t>FY59</t>
  </si>
  <si>
    <t>FY60</t>
  </si>
  <si>
    <t>FY61</t>
  </si>
  <si>
    <t>FY62</t>
  </si>
  <si>
    <t>FY63</t>
  </si>
  <si>
    <t>FY64</t>
  </si>
  <si>
    <t>FY65</t>
  </si>
  <si>
    <t>FY66</t>
  </si>
  <si>
    <t>FY67</t>
  </si>
  <si>
    <t>FY68</t>
  </si>
  <si>
    <t>FY69</t>
  </si>
  <si>
    <t>FY70</t>
  </si>
  <si>
    <t>FY71</t>
  </si>
  <si>
    <t>FY72</t>
  </si>
  <si>
    <t>FY73</t>
  </si>
  <si>
    <t>FY74</t>
  </si>
  <si>
    <t>FY75</t>
  </si>
  <si>
    <t>FY76</t>
  </si>
  <si>
    <t>FY77</t>
  </si>
  <si>
    <t>FY78</t>
  </si>
  <si>
    <t>FY79</t>
  </si>
  <si>
    <t>FY80</t>
  </si>
  <si>
    <t>FY81</t>
  </si>
  <si>
    <t>FY82</t>
  </si>
  <si>
    <t>FY83</t>
  </si>
  <si>
    <t>FY84</t>
  </si>
  <si>
    <t>FY85</t>
  </si>
  <si>
    <t>FY86</t>
  </si>
  <si>
    <t>FY87</t>
  </si>
  <si>
    <t>FY88</t>
  </si>
  <si>
    <t>FY89</t>
  </si>
  <si>
    <t>FY90</t>
  </si>
  <si>
    <t>FY91</t>
  </si>
  <si>
    <t>FY92</t>
  </si>
  <si>
    <t>FY93</t>
  </si>
  <si>
    <t>FY94</t>
  </si>
  <si>
    <t>Primary Commodities</t>
  </si>
  <si>
    <t>Raw Cotton</t>
  </si>
  <si>
    <t>Raw Wool</t>
  </si>
  <si>
    <t>Fish  &amp; Fish Preparations</t>
  </si>
  <si>
    <t>Guar &amp; Guar Products</t>
  </si>
  <si>
    <t>Fruits</t>
  </si>
  <si>
    <t>Vegetables</t>
  </si>
  <si>
    <t>Crude Animal Material</t>
  </si>
  <si>
    <t>Oil Seeds, Nuts And Kernels</t>
  </si>
  <si>
    <t>Textile Manufactures</t>
  </si>
  <si>
    <t>Cotton Yarn</t>
  </si>
  <si>
    <t>Knitwear</t>
  </si>
  <si>
    <t>Bed Wear</t>
  </si>
  <si>
    <t>Towels</t>
  </si>
  <si>
    <t>Cotton Bags / Sacks</t>
  </si>
  <si>
    <t>Readymade Garments</t>
  </si>
  <si>
    <t>Tarpaulin  &amp; Canvas Goods</t>
  </si>
  <si>
    <t>Tule, Lace, Embroidery etc.</t>
  </si>
  <si>
    <t>Synthetic Textile  Fabrics</t>
  </si>
  <si>
    <t>Other Textile Made Up (Excl. Towels &amp; Bed Wear)</t>
  </si>
  <si>
    <t>Waste Material of Textile Fibres/Fabrics</t>
  </si>
  <si>
    <t>Other Manufactures</t>
  </si>
  <si>
    <t>Carpets  &amp;  Carpeting</t>
  </si>
  <si>
    <t>Petroleum &amp; Petroleum Products</t>
  </si>
  <si>
    <t>Leather Manufactures</t>
  </si>
  <si>
    <t>Surgical &amp; Medical Instruments</t>
  </si>
  <si>
    <t>Cutlery</t>
  </si>
  <si>
    <t>Onyx Manufactured</t>
  </si>
  <si>
    <t>Chemicals and Pharmaceutical Products</t>
  </si>
  <si>
    <t>Molasses</t>
  </si>
  <si>
    <t>Others</t>
  </si>
  <si>
    <t>FY95</t>
  </si>
  <si>
    <t>FY96</t>
  </si>
  <si>
    <t>FY97</t>
  </si>
  <si>
    <t>FY98</t>
  </si>
  <si>
    <t>FY99</t>
  </si>
  <si>
    <t>FY00</t>
  </si>
  <si>
    <t>FY01</t>
  </si>
  <si>
    <t>FY02</t>
  </si>
  <si>
    <t>FY03</t>
  </si>
  <si>
    <t>FY04</t>
  </si>
  <si>
    <t>FY05</t>
  </si>
  <si>
    <t xml:space="preserve">     Basmati</t>
  </si>
  <si>
    <t xml:space="preserve">     Others</t>
  </si>
  <si>
    <t>Engineering Goods</t>
  </si>
  <si>
    <t>Gems</t>
  </si>
  <si>
    <t>Jewellary</t>
  </si>
  <si>
    <t>Furniture</t>
  </si>
  <si>
    <t>Leather Tanned</t>
  </si>
  <si>
    <r>
      <t xml:space="preserve">     Commodity</t>
    </r>
    <r>
      <rPr>
        <b/>
        <vertAlign val="superscript"/>
        <sz val="8"/>
        <rFont val="Times New Roman"/>
        <family val="1"/>
      </rPr>
      <t>2</t>
    </r>
  </si>
  <si>
    <t xml:space="preserve">  8.3   Imports of Principal Commodities</t>
  </si>
  <si>
    <t>(Millions Dollars)</t>
  </si>
  <si>
    <t>Commodity</t>
  </si>
  <si>
    <t>Food and Live Animals</t>
  </si>
  <si>
    <t>Beverages and Tobacco</t>
  </si>
  <si>
    <t>Crude Materials</t>
  </si>
  <si>
    <t>Animals and Vegetable Oils</t>
  </si>
  <si>
    <t>Chemicals</t>
  </si>
  <si>
    <t>Manufactured Goods</t>
  </si>
  <si>
    <t>Machinery and Transport equipments</t>
  </si>
  <si>
    <t xml:space="preserve">Miscellaneous </t>
  </si>
  <si>
    <t>Total</t>
  </si>
  <si>
    <t>Minerals, Fuels, Lubricants</t>
  </si>
  <si>
    <t xml:space="preserve">Food   </t>
  </si>
  <si>
    <t>Milk &amp;Cream Incl. Milk Food For Infants</t>
  </si>
  <si>
    <t>Wheat Un-milled</t>
  </si>
  <si>
    <t>Dry Fruits</t>
  </si>
  <si>
    <t>Tea</t>
  </si>
  <si>
    <t>Spices</t>
  </si>
  <si>
    <t>Soyabean Oil</t>
  </si>
  <si>
    <t>Palm Oil</t>
  </si>
  <si>
    <t>Sugar</t>
  </si>
  <si>
    <t>Pulses</t>
  </si>
  <si>
    <t xml:space="preserve">Machinery </t>
  </si>
  <si>
    <t>Power Generating Machine</t>
  </si>
  <si>
    <t>Office Machine Including Data-processing Equipment</t>
  </si>
  <si>
    <t>Textile Machinery</t>
  </si>
  <si>
    <t>Construction &amp; Mining Machinery</t>
  </si>
  <si>
    <t>Electrical Machinery &amp; Apparatus</t>
  </si>
  <si>
    <t>Road-motor Vehicles</t>
  </si>
  <si>
    <t>Aircraft, Ship and Boats</t>
  </si>
  <si>
    <t>Agricultural Machinery &amp; Implements</t>
  </si>
  <si>
    <t xml:space="preserve">Petroleum </t>
  </si>
  <si>
    <t>Petroleum Products</t>
  </si>
  <si>
    <t>Petroleum Crude</t>
  </si>
  <si>
    <t xml:space="preserve">Textile </t>
  </si>
  <si>
    <t>Synthetic Fiber</t>
  </si>
  <si>
    <t>Synthetic &amp; Artificial Silk Yarn</t>
  </si>
  <si>
    <t>Worn Clothing</t>
  </si>
  <si>
    <t xml:space="preserve">Agri. &amp; Other Chemicals </t>
  </si>
  <si>
    <t>Fertilizer Manufactured</t>
  </si>
  <si>
    <t>Insecticides</t>
  </si>
  <si>
    <t>Plastic Material</t>
  </si>
  <si>
    <t>Medicinal Products</t>
  </si>
  <si>
    <t xml:space="preserve">Metal </t>
  </si>
  <si>
    <t>Iron and Steel Scrap</t>
  </si>
  <si>
    <t>Iron and Steel</t>
  </si>
  <si>
    <t>Aluminum Wrought &amp; Worked</t>
  </si>
  <si>
    <t>Rubber Crude Incl. Synth/Reclaimed</t>
  </si>
  <si>
    <t>Rubber Tyres &amp; Tubes</t>
  </si>
  <si>
    <t>Wood &amp; Cork</t>
  </si>
  <si>
    <t>Jute</t>
  </si>
  <si>
    <t>Paper &amp; Paper Board &amp; Manuf.  Thereof</t>
  </si>
  <si>
    <t xml:space="preserve">  8.4   Direction of Foreign Trade</t>
  </si>
  <si>
    <r>
      <t xml:space="preserve">       </t>
    </r>
    <r>
      <rPr>
        <b/>
        <sz val="9"/>
        <rFont val="Times New Roman"/>
        <family val="1"/>
      </rPr>
      <t>Country / Territory</t>
    </r>
  </si>
  <si>
    <t>North America</t>
  </si>
  <si>
    <t>Canada</t>
  </si>
  <si>
    <t>U.S.A</t>
  </si>
  <si>
    <t>Central America</t>
  </si>
  <si>
    <t>South America</t>
  </si>
  <si>
    <t>Western Europe</t>
  </si>
  <si>
    <t>i.   E.E.C.</t>
  </si>
  <si>
    <t>France</t>
  </si>
  <si>
    <t>Germany F.R.</t>
  </si>
  <si>
    <t>U.K.</t>
  </si>
  <si>
    <t>ii.  E.F.T.A.</t>
  </si>
  <si>
    <t>iii. Others</t>
  </si>
  <si>
    <t>Eastern Europe</t>
  </si>
  <si>
    <t xml:space="preserve">  U.S.S.R</t>
  </si>
  <si>
    <t>6. </t>
  </si>
  <si>
    <t xml:space="preserve"> Asia</t>
  </si>
  <si>
    <t>China</t>
  </si>
  <si>
    <t>Hong Kong</t>
  </si>
  <si>
    <t>Iran</t>
  </si>
  <si>
    <t>Japan</t>
  </si>
  <si>
    <t>Kuwait</t>
  </si>
  <si>
    <t>Saudi Arabia</t>
  </si>
  <si>
    <t>Turkey</t>
  </si>
  <si>
    <t>Africa</t>
  </si>
  <si>
    <t>Oceania</t>
  </si>
  <si>
    <t xml:space="preserve"> Total</t>
  </si>
  <si>
    <t xml:space="preserve">       Country / Territory</t>
  </si>
  <si>
    <t>U.S.A.</t>
  </si>
  <si>
    <t>Brazil</t>
  </si>
  <si>
    <t>i. E.E.C.</t>
  </si>
  <si>
    <t>Belgium</t>
  </si>
  <si>
    <t>Italy</t>
  </si>
  <si>
    <t>Netherlands</t>
  </si>
  <si>
    <t>ii. E.F.T.A.</t>
  </si>
  <si>
    <t>Sweden</t>
  </si>
  <si>
    <t>Switzerland</t>
  </si>
  <si>
    <t>Yugoslavia</t>
  </si>
  <si>
    <t>U.S.S.R</t>
  </si>
  <si>
    <t>Kenya</t>
  </si>
  <si>
    <t>Asia</t>
  </si>
  <si>
    <t>Indonesia</t>
  </si>
  <si>
    <t>Malaysia</t>
  </si>
  <si>
    <t>Bangladesh</t>
  </si>
  <si>
    <t>Singapore</t>
  </si>
  <si>
    <t>South Korea</t>
  </si>
  <si>
    <t>Sri Lanka</t>
  </si>
  <si>
    <t>India</t>
  </si>
  <si>
    <t>U.A.E.</t>
  </si>
  <si>
    <t>Thailand</t>
  </si>
  <si>
    <t>Australia</t>
  </si>
  <si>
    <t xml:space="preserve">                 - </t>
  </si>
  <si>
    <t>Argentine</t>
  </si>
  <si>
    <t>Chile</t>
  </si>
  <si>
    <t>Austria</t>
  </si>
  <si>
    <t>Norway</t>
  </si>
  <si>
    <t> 4.</t>
  </si>
  <si>
    <t>Europe</t>
  </si>
  <si>
    <t>Denmark</t>
  </si>
  <si>
    <t>Spain</t>
  </si>
  <si>
    <t>Bahrain</t>
  </si>
  <si>
    <t xml:space="preserve">  Australia</t>
  </si>
  <si>
    <t>New Zealand</t>
  </si>
  <si>
    <t>Afghanistan</t>
  </si>
  <si>
    <t xml:space="preserve">8.5   Indices of Unit Value of Exports and Imports </t>
  </si>
  <si>
    <t>( 1954-55 = 100 )</t>
  </si>
  <si>
    <t xml:space="preserve">Exports/Imports </t>
  </si>
  <si>
    <t>All Groups</t>
  </si>
  <si>
    <t>Food &amp; Live Animals</t>
  </si>
  <si>
    <t xml:space="preserve">All Groups </t>
  </si>
  <si>
    <t>Crude Material</t>
  </si>
  <si>
    <t>Mineral Fuels and Lubricants</t>
  </si>
  <si>
    <t>Animals &amp; Vegetable Oil</t>
  </si>
  <si>
    <t>Machinery and Transport Equipments</t>
  </si>
  <si>
    <t>Terms of Trade</t>
  </si>
  <si>
    <t>( 1960-61 = 100 )</t>
  </si>
  <si>
    <t>( 1969-70 = 100 )</t>
  </si>
  <si>
    <t>Crude Material  Inedible Except Fuels</t>
  </si>
  <si>
    <t>Vegetables, Animals Oil and Fats</t>
  </si>
  <si>
    <t>( 1975-76=100 )</t>
  </si>
  <si>
    <t>( 1980-81=100 )</t>
  </si>
  <si>
    <t xml:space="preserve">Food and live Animals </t>
  </si>
  <si>
    <t xml:space="preserve">Food and live Animals   </t>
  </si>
  <si>
    <t>( 1990-91=100 )</t>
  </si>
  <si>
    <t xml:space="preserve">8.6   Quantum Index Number of Exports and Imports </t>
  </si>
  <si>
    <t xml:space="preserve">Crude Materials </t>
  </si>
  <si>
    <t>Food, Beverages and Tobacco</t>
  </si>
  <si>
    <t>Crude Material inedible except Fuels</t>
  </si>
  <si>
    <t>(Million US Dollars)</t>
  </si>
  <si>
    <t>FY06</t>
  </si>
  <si>
    <t>FY 05</t>
  </si>
  <si>
    <t>FY07</t>
  </si>
  <si>
    <t>FY08</t>
  </si>
  <si>
    <t>Country / Territory</t>
  </si>
  <si>
    <t>FY09</t>
  </si>
  <si>
    <t>Export</t>
  </si>
  <si>
    <t xml:space="preserve">Import </t>
  </si>
  <si>
    <t>A.</t>
  </si>
  <si>
    <t>Latin America</t>
  </si>
  <si>
    <t>B.</t>
  </si>
  <si>
    <t>Mexico</t>
  </si>
  <si>
    <t>C.</t>
  </si>
  <si>
    <t>Argentina</t>
  </si>
  <si>
    <t>Uruguay</t>
  </si>
  <si>
    <t>D</t>
  </si>
  <si>
    <t>USA</t>
  </si>
  <si>
    <t>E.</t>
  </si>
  <si>
    <t>Hungary</t>
  </si>
  <si>
    <t>Romania</t>
  </si>
  <si>
    <t>Russian Federation</t>
  </si>
  <si>
    <t>Ukraine</t>
  </si>
  <si>
    <t>F.</t>
  </si>
  <si>
    <t>Northern Europe</t>
  </si>
  <si>
    <t>Finland</t>
  </si>
  <si>
    <t>United Kingdom</t>
  </si>
  <si>
    <t>G.</t>
  </si>
  <si>
    <t>Southern Europe</t>
  </si>
  <si>
    <t>Greece</t>
  </si>
  <si>
    <t>H.</t>
  </si>
  <si>
    <t>Germany</t>
  </si>
  <si>
    <t>I.</t>
  </si>
  <si>
    <t>Eastern Africa</t>
  </si>
  <si>
    <t>Mauritius</t>
  </si>
  <si>
    <t>Republic of Tanzania</t>
  </si>
  <si>
    <t>J.</t>
  </si>
  <si>
    <t>Middle Africa</t>
  </si>
  <si>
    <t>K.</t>
  </si>
  <si>
    <t>Northern Africa</t>
  </si>
  <si>
    <t>Egypt</t>
  </si>
  <si>
    <t>Morocco</t>
  </si>
  <si>
    <t xml:space="preserve">           -   </t>
  </si>
  <si>
    <t>L.</t>
  </si>
  <si>
    <t>Southern Africa</t>
  </si>
  <si>
    <t>South Africa</t>
  </si>
  <si>
    <t>M.</t>
  </si>
  <si>
    <t>Western Africa</t>
  </si>
  <si>
    <t>N.</t>
  </si>
  <si>
    <t>Eastern Asia</t>
  </si>
  <si>
    <t>Korea Republic</t>
  </si>
  <si>
    <t>O.</t>
  </si>
  <si>
    <t>South-Central Asia</t>
  </si>
  <si>
    <t>P.</t>
  </si>
  <si>
    <t>South Eastern Asia</t>
  </si>
  <si>
    <t>Q.</t>
  </si>
  <si>
    <t>Western Asia</t>
  </si>
  <si>
    <t>Jordan</t>
  </si>
  <si>
    <t>United Arab Emirates</t>
  </si>
  <si>
    <t>R.</t>
  </si>
  <si>
    <t>Australia &amp; New Zealand</t>
  </si>
  <si>
    <t>S.</t>
  </si>
  <si>
    <t>Food   Group</t>
  </si>
  <si>
    <t>Milk, Cream &amp; Milk Food for Infants</t>
  </si>
  <si>
    <t>Dry Fruits &amp; nuts</t>
  </si>
  <si>
    <t>Soya bean Oil</t>
  </si>
  <si>
    <t>All ohers Food items</t>
  </si>
  <si>
    <t>Machinery Group</t>
  </si>
  <si>
    <t>Power Generating Machinery</t>
  </si>
  <si>
    <t>Office Mach.  Incl. Data  Processing Equipment</t>
  </si>
  <si>
    <t>Tele Com</t>
  </si>
  <si>
    <t>Agricultural Machinery &amp;  Implements</t>
  </si>
  <si>
    <t>Other Machinery</t>
  </si>
  <si>
    <t>Transport  Group</t>
  </si>
  <si>
    <t>Roadmotor Vehicles(Build Unit,Ckd/Skd)</t>
  </si>
  <si>
    <t>Aircrafts , Ships and Boats</t>
  </si>
  <si>
    <t>Others Transport Equipments</t>
  </si>
  <si>
    <t>Petroleum  Group</t>
  </si>
  <si>
    <t>Textile  Group</t>
  </si>
  <si>
    <t>Synthetic Fibre</t>
  </si>
  <si>
    <t>Other Textile Items</t>
  </si>
  <si>
    <t>Agricultural  &amp; Other Chemical Group</t>
  </si>
  <si>
    <t>Metal Group</t>
  </si>
  <si>
    <t>Gold</t>
  </si>
  <si>
    <t>Iron And Steel Scrap</t>
  </si>
  <si>
    <t>Iron And Steel</t>
  </si>
  <si>
    <t>All Other Metals &amp; Articals</t>
  </si>
  <si>
    <t>Miscellaneous  Group</t>
  </si>
  <si>
    <t>All Other Items</t>
  </si>
  <si>
    <t>Food Group</t>
  </si>
  <si>
    <t>a) Basmati</t>
  </si>
  <si>
    <t>b) Others</t>
  </si>
  <si>
    <t>Fish  &amp;  Fish Preparations</t>
  </si>
  <si>
    <t xml:space="preserve">Fruits </t>
  </si>
  <si>
    <t>Leguainous Vegetables</t>
  </si>
  <si>
    <t>Tobacco</t>
  </si>
  <si>
    <t>Wheat</t>
  </si>
  <si>
    <t xml:space="preserve">                -   </t>
  </si>
  <si>
    <t>Oil seeds, Nuts and Kernals</t>
  </si>
  <si>
    <t>Meat&amp; Meat preparations</t>
  </si>
  <si>
    <t>All other Food Items</t>
  </si>
  <si>
    <t>Textile Group</t>
  </si>
  <si>
    <t>Raw  Cotton</t>
  </si>
  <si>
    <t xml:space="preserve">Cotton Yarn </t>
  </si>
  <si>
    <t>Cotton Cloth</t>
  </si>
  <si>
    <t>Cotton Carded or Combed</t>
  </si>
  <si>
    <t>Yarn Other  than  Cotton Yarn</t>
  </si>
  <si>
    <t>Bed  Wear</t>
  </si>
  <si>
    <t xml:space="preserve">Tent,Canvas &amp; Tarpulin  </t>
  </si>
  <si>
    <t>Readymade  Garments</t>
  </si>
  <si>
    <t>Art, Silk &amp; Synthetic  Textile</t>
  </si>
  <si>
    <t>Made up Articles (Excl. Towels &amp; Bed Wear)</t>
  </si>
  <si>
    <t>Other Textile Materials</t>
  </si>
  <si>
    <t>Petroleum Group &amp; Coal</t>
  </si>
  <si>
    <t>Petroleum  Crude</t>
  </si>
  <si>
    <t>Petroleum  Products(Exl op Naphta)</t>
  </si>
  <si>
    <t xml:space="preserve">Petroleum Top Naphta </t>
  </si>
  <si>
    <t>Solid Fuels (Coal)</t>
  </si>
  <si>
    <t>D.</t>
  </si>
  <si>
    <t>Other Manufactures Group</t>
  </si>
  <si>
    <t>Carpets Rugs &amp;  Mats</t>
  </si>
  <si>
    <t>Sports  Goods</t>
  </si>
  <si>
    <t>Leather  Manufactures</t>
  </si>
  <si>
    <t>Surgical Goods &amp; Medical Instruments</t>
  </si>
  <si>
    <t>Chemicals and Pharmaceutical  Products</t>
  </si>
  <si>
    <t>HandiCrafts</t>
  </si>
  <si>
    <t>Cement</t>
  </si>
  <si>
    <t>Guar and Guar Products</t>
  </si>
  <si>
    <t>FY 06</t>
  </si>
  <si>
    <t>FY 07</t>
  </si>
  <si>
    <t>FY 08</t>
  </si>
  <si>
    <t>FY 09</t>
  </si>
  <si>
    <t>FY 10</t>
  </si>
  <si>
    <t xml:space="preserve">          -   </t>
  </si>
  <si>
    <t>FY10</t>
  </si>
  <si>
    <t xml:space="preserve">               -   </t>
  </si>
  <si>
    <t>FY 11</t>
  </si>
  <si>
    <t>FY 12</t>
  </si>
  <si>
    <t>FY 13</t>
  </si>
  <si>
    <t>FY 14</t>
  </si>
  <si>
    <t>FY 15</t>
  </si>
  <si>
    <t>FY11</t>
  </si>
  <si>
    <t>FY12</t>
  </si>
  <si>
    <t>FY13</t>
  </si>
  <si>
    <t>FY14</t>
  </si>
  <si>
    <t>FY15</t>
  </si>
  <si>
    <t>Source: Pakistan Bureau of  Statistics</t>
  </si>
  <si>
    <t>Source:Pakistan Bureau of  Statistics</t>
  </si>
  <si>
    <t xml:space="preserve">  8.2   Exports of Principal Commodities</t>
  </si>
  <si>
    <t>Wheat Unmilled</t>
  </si>
  <si>
    <t>Note:</t>
  </si>
  <si>
    <t>1. Classification revised in FY92 and FY 95</t>
  </si>
  <si>
    <r>
      <t xml:space="preserve">    </t>
    </r>
    <r>
      <rPr>
        <b/>
        <vertAlign val="superscript"/>
        <sz val="8"/>
        <rFont val="Times New Roman"/>
        <family val="1"/>
      </rPr>
      <t>Commodity</t>
    </r>
  </si>
  <si>
    <t> </t>
  </si>
  <si>
    <t>FY 16</t>
  </si>
  <si>
    <t>FY 17</t>
  </si>
  <si>
    <t>FY 18</t>
  </si>
  <si>
    <t>FY 19</t>
  </si>
  <si>
    <t>FY 20</t>
  </si>
  <si>
    <t>FY16</t>
  </si>
  <si>
    <t>FY17</t>
  </si>
  <si>
    <t>FY18</t>
  </si>
  <si>
    <t>FY19</t>
  </si>
  <si>
    <t>FY20</t>
  </si>
  <si>
    <t>Natural Gas, Liquified</t>
  </si>
  <si>
    <t>Petroleum Gas, Liquified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</si>
</sst>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_(* #,##0_);_(* \(#,##0\);_(* &quot;-&quot;??_);_(@_)"/>
    <numFmt numFmtId="167" formatCode="_(* #,##0.0000_);_(* \(#,##0.0000\);_(* &quot;-&quot;??_);_(@_)"/>
  </numFmts>
  <fonts count="3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indexed="8"/>
      <name val="Times New Roman"/>
      <family val="1"/>
    </font>
    <font>
      <b/>
      <vertAlign val="superscript"/>
      <sz val="14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9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8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name val="Cambria"/>
      <family val="1"/>
    </font>
    <font>
      <sz val="7"/>
      <name val="Times New Roman"/>
      <family val="1"/>
    </font>
    <font>
      <b/>
      <sz val="6"/>
      <name val="Times New Roman"/>
      <family val="1"/>
    </font>
    <font>
      <b/>
      <sz val="14"/>
      <name val="Times New Roman"/>
      <family val="1"/>
    </font>
    <font>
      <sz val="8"/>
      <name val="Times New Roman Bold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3.5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</font>
    <font>
      <sz val="11"/>
      <color rgb="FF000000"/>
      <name val="Times New Roman"/>
      <family val="1"/>
    </font>
    <font>
      <sz val="7.5"/>
      <color rgb="FF000000"/>
      <name val="Times New Roman"/>
      <family val="1"/>
    </font>
    <font>
      <b/>
      <sz val="8"/>
      <color rgb="FF365F9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7" fillId="0" borderId="0"/>
  </cellStyleXfs>
  <cellXfs count="425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wrapText="1"/>
    </xf>
    <xf numFmtId="0" fontId="0" fillId="2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horizontal="right" vertical="top" wrapText="1"/>
    </xf>
    <xf numFmtId="0" fontId="7" fillId="2" borderId="3" xfId="0" applyFont="1" applyFill="1" applyBorder="1" applyAlignment="1">
      <alignment vertical="top" wrapText="1"/>
    </xf>
    <xf numFmtId="0" fontId="11" fillId="2" borderId="0" xfId="0" applyFont="1" applyFill="1" applyAlignment="1">
      <alignment horizontal="right" vertical="top" wrapText="1"/>
    </xf>
    <xf numFmtId="0" fontId="11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164" fontId="7" fillId="2" borderId="0" xfId="0" applyNumberFormat="1" applyFont="1" applyFill="1" applyAlignment="1">
      <alignment horizontal="right" wrapText="1"/>
    </xf>
    <xf numFmtId="164" fontId="7" fillId="2" borderId="0" xfId="0" applyNumberFormat="1" applyFont="1" applyFill="1" applyAlignment="1">
      <alignment horizontal="center" wrapText="1"/>
    </xf>
    <xf numFmtId="164" fontId="7" fillId="2" borderId="0" xfId="0" applyNumberFormat="1" applyFont="1" applyFill="1" applyAlignment="1">
      <alignment wrapText="1"/>
    </xf>
    <xf numFmtId="164" fontId="11" fillId="2" borderId="0" xfId="0" applyNumberFormat="1" applyFont="1" applyFill="1" applyAlignment="1">
      <alignment horizontal="right" wrapText="1"/>
    </xf>
    <xf numFmtId="164" fontId="0" fillId="2" borderId="0" xfId="0" applyNumberFormat="1" applyFill="1"/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164" fontId="8" fillId="2" borderId="0" xfId="0" applyNumberFormat="1" applyFont="1" applyFill="1" applyAlignment="1">
      <alignment horizontal="right" wrapText="1"/>
    </xf>
    <xf numFmtId="164" fontId="8" fillId="2" borderId="0" xfId="0" applyNumberFormat="1" applyFont="1" applyFill="1" applyAlignment="1">
      <alignment wrapText="1"/>
    </xf>
    <xf numFmtId="164" fontId="12" fillId="2" borderId="0" xfId="0" applyNumberFormat="1" applyFont="1" applyFill="1" applyAlignment="1">
      <alignment horizontal="right" wrapText="1"/>
    </xf>
    <xf numFmtId="0" fontId="11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164" fontId="7" fillId="2" borderId="0" xfId="0" applyNumberFormat="1" applyFont="1" applyFill="1" applyBorder="1" applyAlignment="1">
      <alignment horizontal="right" wrapText="1"/>
    </xf>
    <xf numFmtId="164" fontId="7" fillId="2" borderId="0" xfId="0" applyNumberFormat="1" applyFont="1" applyFill="1" applyBorder="1" applyAlignment="1">
      <alignment wrapText="1"/>
    </xf>
    <xf numFmtId="164" fontId="11" fillId="2" borderId="0" xfId="0" applyNumberFormat="1" applyFont="1" applyFill="1" applyBorder="1" applyAlignment="1">
      <alignment horizontal="right" wrapText="1"/>
    </xf>
    <xf numFmtId="0" fontId="0" fillId="2" borderId="0" xfId="0" applyFill="1" applyBorder="1"/>
    <xf numFmtId="0" fontId="13" fillId="2" borderId="0" xfId="0" applyFont="1" applyFill="1" applyBorder="1" applyAlignment="1">
      <alignment vertical="top" wrapText="1"/>
    </xf>
    <xf numFmtId="164" fontId="13" fillId="2" borderId="0" xfId="0" applyNumberFormat="1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vertical="top" wrapText="1"/>
    </xf>
    <xf numFmtId="164" fontId="7" fillId="2" borderId="0" xfId="0" applyNumberFormat="1" applyFont="1" applyFill="1" applyBorder="1" applyAlignment="1">
      <alignment vertical="top" wrapText="1"/>
    </xf>
    <xf numFmtId="164" fontId="7" fillId="2" borderId="0" xfId="0" applyNumberFormat="1" applyFont="1" applyFill="1" applyBorder="1" applyAlignment="1">
      <alignment horizontal="right" vertical="top" wrapText="1"/>
    </xf>
    <xf numFmtId="1" fontId="0" fillId="2" borderId="0" xfId="0" applyNumberFormat="1" applyFill="1"/>
    <xf numFmtId="164" fontId="28" fillId="2" borderId="0" xfId="0" applyNumberFormat="1" applyFont="1" applyFill="1" applyAlignment="1">
      <alignment horizontal="right" wrapText="1"/>
    </xf>
    <xf numFmtId="164" fontId="29" fillId="2" borderId="0" xfId="0" applyNumberFormat="1" applyFont="1" applyFill="1" applyAlignment="1">
      <alignment horizontal="right" wrapText="1"/>
    </xf>
    <xf numFmtId="0" fontId="30" fillId="2" borderId="0" xfId="0" applyFont="1" applyFill="1" applyAlignment="1">
      <alignment horizontal="center" wrapText="1"/>
    </xf>
    <xf numFmtId="0" fontId="29" fillId="2" borderId="0" xfId="0" applyFont="1" applyFill="1" applyAlignment="1">
      <alignment wrapText="1"/>
    </xf>
    <xf numFmtId="0" fontId="29" fillId="2" borderId="0" xfId="0" applyFont="1" applyFill="1" applyAlignment="1">
      <alignment horizontal="right" wrapText="1"/>
    </xf>
    <xf numFmtId="0" fontId="0" fillId="2" borderId="4" xfId="0" applyFill="1" applyBorder="1"/>
    <xf numFmtId="0" fontId="7" fillId="2" borderId="4" xfId="0" applyFont="1" applyFill="1" applyBorder="1"/>
    <xf numFmtId="0" fontId="7" fillId="2" borderId="0" xfId="0" applyFont="1" applyFill="1"/>
    <xf numFmtId="49" fontId="8" fillId="2" borderId="0" xfId="0" applyNumberFormat="1" applyFont="1" applyFill="1"/>
    <xf numFmtId="0" fontId="31" fillId="2" borderId="0" xfId="0" applyFont="1" applyFill="1" applyAlignment="1">
      <alignment horizontal="center" vertical="top"/>
    </xf>
    <xf numFmtId="0" fontId="32" fillId="2" borderId="0" xfId="0" applyFont="1" applyFill="1" applyAlignment="1">
      <alignment horizontal="center" vertical="top"/>
    </xf>
    <xf numFmtId="0" fontId="22" fillId="2" borderId="0" xfId="0" applyFont="1" applyFill="1" applyBorder="1" applyAlignment="1">
      <alignment horizontal="right" vertical="top"/>
    </xf>
    <xf numFmtId="0" fontId="2" fillId="2" borderId="0" xfId="0" applyFont="1" applyFill="1"/>
    <xf numFmtId="0" fontId="8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" fillId="2" borderId="0" xfId="0" applyFont="1" applyFill="1" applyBorder="1"/>
    <xf numFmtId="0" fontId="12" fillId="2" borderId="0" xfId="0" applyFont="1" applyFill="1" applyBorder="1" applyAlignment="1"/>
    <xf numFmtId="0" fontId="12" fillId="2" borderId="2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33" fillId="2" borderId="2" xfId="0" applyFont="1" applyFill="1" applyBorder="1" applyAlignment="1">
      <alignment horizontal="right"/>
    </xf>
    <xf numFmtId="0" fontId="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right" vertical="top" wrapText="1"/>
    </xf>
    <xf numFmtId="165" fontId="17" fillId="2" borderId="0" xfId="1" applyNumberFormat="1" applyFont="1" applyFill="1"/>
    <xf numFmtId="0" fontId="30" fillId="2" borderId="0" xfId="0" applyFont="1" applyFill="1" applyAlignment="1"/>
    <xf numFmtId="4" fontId="30" fillId="2" borderId="0" xfId="0" applyNumberFormat="1" applyFont="1" applyFill="1" applyAlignment="1">
      <alignment horizontal="right"/>
    </xf>
    <xf numFmtId="164" fontId="30" fillId="2" borderId="0" xfId="0" applyNumberFormat="1" applyFont="1" applyFill="1" applyBorder="1" applyAlignment="1">
      <alignment horizontal="right" wrapText="1"/>
    </xf>
    <xf numFmtId="0" fontId="8" fillId="2" borderId="0" xfId="0" applyFont="1" applyFill="1"/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wrapText="1"/>
    </xf>
    <xf numFmtId="165" fontId="12" fillId="2" borderId="0" xfId="1" applyNumberFormat="1" applyFont="1" applyFill="1" applyAlignment="1">
      <alignment horizontal="right" wrapText="1"/>
    </xf>
    <xf numFmtId="165" fontId="12" fillId="2" borderId="0" xfId="1" applyNumberFormat="1" applyFont="1" applyFill="1" applyAlignment="1">
      <alignment horizontal="right" vertical="top" wrapText="1"/>
    </xf>
    <xf numFmtId="0" fontId="28" fillId="2" borderId="0" xfId="0" applyFont="1" applyFill="1" applyAlignment="1"/>
    <xf numFmtId="0" fontId="28" fillId="2" borderId="0" xfId="0" applyFont="1" applyFill="1" applyAlignment="1">
      <alignment horizontal="right"/>
    </xf>
    <xf numFmtId="4" fontId="28" fillId="2" borderId="0" xfId="0" applyNumberFormat="1" applyFont="1" applyFill="1" applyAlignment="1">
      <alignment horizontal="right"/>
    </xf>
    <xf numFmtId="165" fontId="8" fillId="2" borderId="0" xfId="1" applyNumberFormat="1" applyFont="1" applyFill="1" applyAlignment="1">
      <alignment horizontal="right"/>
    </xf>
    <xf numFmtId="165" fontId="8" fillId="2" borderId="0" xfId="1" applyNumberFormat="1" applyFont="1" applyFill="1" applyAlignment="1">
      <alignment horizontal="right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165" fontId="8" fillId="2" borderId="0" xfId="1" applyNumberFormat="1" applyFont="1" applyFill="1" applyAlignment="1">
      <alignment horizontal="right" vertical="top" wrapText="1"/>
    </xf>
    <xf numFmtId="0" fontId="8" fillId="2" borderId="0" xfId="0" applyFont="1" applyFill="1" applyAlignment="1">
      <alignment horizontal="left" vertical="top" wrapText="1" indent="1"/>
    </xf>
    <xf numFmtId="165" fontId="2" fillId="2" borderId="0" xfId="1" applyNumberFormat="1" applyFont="1" applyFill="1"/>
    <xf numFmtId="165" fontId="28" fillId="2" borderId="0" xfId="1" applyNumberFormat="1" applyFont="1" applyFill="1" applyAlignment="1">
      <alignment horizontal="right"/>
    </xf>
    <xf numFmtId="165" fontId="8" fillId="2" borderId="0" xfId="1" applyNumberFormat="1" applyFont="1" applyFill="1"/>
    <xf numFmtId="165" fontId="8" fillId="2" borderId="1" xfId="1" applyNumberFormat="1" applyFont="1" applyFill="1" applyBorder="1" applyAlignment="1">
      <alignment horizontal="right"/>
    </xf>
    <xf numFmtId="165" fontId="12" fillId="2" borderId="1" xfId="1" applyNumberFormat="1" applyFont="1" applyFill="1" applyBorder="1" applyAlignment="1">
      <alignment horizontal="right"/>
    </xf>
    <xf numFmtId="165" fontId="12" fillId="2" borderId="2" xfId="1" applyNumberFormat="1" applyFont="1" applyFill="1" applyBorder="1" applyAlignment="1">
      <alignment horizontal="right"/>
    </xf>
    <xf numFmtId="165" fontId="12" fillId="2" borderId="2" xfId="1" applyNumberFormat="1" applyFont="1" applyFill="1" applyBorder="1" applyAlignment="1">
      <alignment horizontal="right" wrapText="1"/>
    </xf>
    <xf numFmtId="4" fontId="12" fillId="2" borderId="0" xfId="0" applyNumberFormat="1" applyFont="1" applyFill="1" applyBorder="1" applyAlignment="1">
      <alignment horizontal="right" wrapText="1"/>
    </xf>
    <xf numFmtId="0" fontId="7" fillId="2" borderId="0" xfId="0" applyFont="1" applyFill="1" applyBorder="1"/>
    <xf numFmtId="164" fontId="30" fillId="2" borderId="0" xfId="0" applyNumberFormat="1" applyFont="1" applyFill="1" applyAlignment="1">
      <alignment horizontal="right"/>
    </xf>
    <xf numFmtId="165" fontId="16" fillId="2" borderId="0" xfId="0" applyNumberFormat="1" applyFont="1" applyFill="1"/>
    <xf numFmtId="43" fontId="17" fillId="2" borderId="0" xfId="0" applyNumberFormat="1" applyFont="1" applyFill="1"/>
    <xf numFmtId="165" fontId="2" fillId="2" borderId="0" xfId="0" applyNumberFormat="1" applyFont="1" applyFill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right"/>
    </xf>
    <xf numFmtId="4" fontId="14" fillId="2" borderId="0" xfId="0" applyNumberFormat="1" applyFont="1" applyFill="1" applyBorder="1" applyAlignment="1">
      <alignment horizontal="right"/>
    </xf>
    <xf numFmtId="4" fontId="14" fillId="2" borderId="0" xfId="0" applyNumberFormat="1" applyFont="1" applyFill="1" applyBorder="1" applyAlignment="1">
      <alignment horizontal="right" wrapText="1"/>
    </xf>
    <xf numFmtId="165" fontId="2" fillId="2" borderId="0" xfId="0" applyNumberFormat="1" applyFont="1" applyFill="1" applyBorder="1"/>
    <xf numFmtId="0" fontId="14" fillId="2" borderId="0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/>
    </xf>
    <xf numFmtId="165" fontId="30" fillId="2" borderId="0" xfId="1" applyNumberFormat="1" applyFont="1" applyFill="1" applyAlignment="1">
      <alignment horizontal="right"/>
    </xf>
    <xf numFmtId="0" fontId="12" fillId="2" borderId="0" xfId="0" applyFont="1" applyFill="1" applyBorder="1" applyAlignment="1">
      <alignment horizontal="right" vertical="top" wrapText="1"/>
    </xf>
    <xf numFmtId="165" fontId="34" fillId="2" borderId="0" xfId="1" applyNumberFormat="1" applyFont="1" applyFill="1"/>
    <xf numFmtId="0" fontId="12" fillId="2" borderId="0" xfId="0" applyFont="1" applyFill="1" applyBorder="1" applyAlignment="1">
      <alignment vertical="top" wrapText="1"/>
    </xf>
    <xf numFmtId="165" fontId="8" fillId="2" borderId="1" xfId="1" applyNumberFormat="1" applyFont="1" applyFill="1" applyBorder="1" applyAlignment="1">
      <alignment vertical="top" wrapText="1"/>
    </xf>
    <xf numFmtId="0" fontId="14" fillId="2" borderId="2" xfId="0" applyFont="1" applyFill="1" applyBorder="1" applyAlignment="1">
      <alignment wrapText="1"/>
    </xf>
    <xf numFmtId="165" fontId="14" fillId="2" borderId="1" xfId="1" applyNumberFormat="1" applyFont="1" applyFill="1" applyBorder="1" applyAlignment="1">
      <alignment horizontal="right" wrapText="1"/>
    </xf>
    <xf numFmtId="165" fontId="14" fillId="2" borderId="2" xfId="1" applyNumberFormat="1" applyFont="1" applyFill="1" applyBorder="1" applyAlignment="1">
      <alignment horizontal="right" wrapText="1"/>
    </xf>
    <xf numFmtId="165" fontId="14" fillId="2" borderId="0" xfId="1" applyNumberFormat="1" applyFont="1" applyFill="1" applyBorder="1" applyAlignment="1">
      <alignment horizontal="right" wrapText="1"/>
    </xf>
    <xf numFmtId="165" fontId="0" fillId="2" borderId="0" xfId="0" applyNumberFormat="1" applyFill="1" applyBorder="1"/>
    <xf numFmtId="165" fontId="34" fillId="2" borderId="0" xfId="1" applyNumberFormat="1" applyFont="1" applyFill="1" applyBorder="1"/>
    <xf numFmtId="43" fontId="0" fillId="2" borderId="0" xfId="0" applyNumberFormat="1" applyFill="1" applyBorder="1"/>
    <xf numFmtId="0" fontId="30" fillId="2" borderId="2" xfId="0" applyFont="1" applyFill="1" applyBorder="1" applyAlignment="1">
      <alignment horizontal="right"/>
    </xf>
    <xf numFmtId="165" fontId="30" fillId="2" borderId="2" xfId="1" applyNumberFormat="1" applyFont="1" applyFill="1" applyBorder="1" applyAlignment="1">
      <alignment horizontal="right"/>
    </xf>
    <xf numFmtId="164" fontId="0" fillId="2" borderId="0" xfId="0" applyNumberFormat="1" applyFill="1" applyBorder="1"/>
    <xf numFmtId="4" fontId="35" fillId="2" borderId="0" xfId="0" applyNumberFormat="1" applyFont="1" applyFill="1" applyBorder="1" applyAlignment="1">
      <alignment horizontal="right" wrapText="1"/>
    </xf>
    <xf numFmtId="4" fontId="30" fillId="2" borderId="0" xfId="0" applyNumberFormat="1" applyFont="1" applyFill="1" applyBorder="1" applyAlignment="1">
      <alignment horizontal="right" wrapText="1"/>
    </xf>
    <xf numFmtId="4" fontId="28" fillId="2" borderId="0" xfId="0" applyNumberFormat="1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wrapText="1"/>
    </xf>
    <xf numFmtId="0" fontId="30" fillId="2" borderId="0" xfId="0" applyFont="1" applyFill="1" applyBorder="1" applyAlignment="1">
      <alignment horizontal="right" wrapText="1"/>
    </xf>
    <xf numFmtId="4" fontId="30" fillId="2" borderId="0" xfId="0" applyNumberFormat="1" applyFont="1" applyFill="1" applyBorder="1"/>
    <xf numFmtId="165" fontId="12" fillId="2" borderId="2" xfId="1" applyNumberFormat="1" applyFont="1" applyFill="1" applyBorder="1" applyAlignment="1">
      <alignment horizontal="center"/>
    </xf>
    <xf numFmtId="0" fontId="12" fillId="2" borderId="2" xfId="0" applyFont="1" applyFill="1" applyBorder="1"/>
    <xf numFmtId="0" fontId="2" fillId="2" borderId="0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165" fontId="8" fillId="2" borderId="0" xfId="1" applyNumberFormat="1" applyFont="1" applyFill="1" applyBorder="1" applyAlignment="1">
      <alignment horizontal="right"/>
    </xf>
    <xf numFmtId="0" fontId="0" fillId="2" borderId="2" xfId="0" applyFill="1" applyBorder="1"/>
    <xf numFmtId="0" fontId="12" fillId="2" borderId="0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right"/>
    </xf>
    <xf numFmtId="4" fontId="30" fillId="2" borderId="2" xfId="0" applyNumberFormat="1" applyFont="1" applyFill="1" applyBorder="1" applyAlignment="1">
      <alignment horizontal="left"/>
    </xf>
    <xf numFmtId="0" fontId="8" fillId="2" borderId="0" xfId="0" applyFont="1" applyFill="1" applyAlignment="1"/>
    <xf numFmtId="165" fontId="8" fillId="2" borderId="1" xfId="1" applyNumberFormat="1" applyFont="1" applyFill="1" applyBorder="1"/>
    <xf numFmtId="1" fontId="12" fillId="2" borderId="0" xfId="1" applyNumberFormat="1" applyFont="1" applyFill="1" applyAlignment="1">
      <alignment horizontal="center" vertical="top" wrapText="1"/>
    </xf>
    <xf numFmtId="165" fontId="12" fillId="2" borderId="0" xfId="1" applyNumberFormat="1" applyFont="1" applyFill="1" applyAlignment="1">
      <alignment vertical="top" wrapText="1"/>
    </xf>
    <xf numFmtId="165" fontId="30" fillId="2" borderId="0" xfId="1" applyNumberFormat="1" applyFont="1" applyFill="1" applyBorder="1" applyAlignment="1">
      <alignment horizontal="right"/>
    </xf>
    <xf numFmtId="165" fontId="30" fillId="2" borderId="0" xfId="1" applyNumberFormat="1" applyFont="1" applyFill="1" applyBorder="1" applyAlignment="1">
      <alignment horizontal="right" wrapText="1"/>
    </xf>
    <xf numFmtId="1" fontId="12" fillId="2" borderId="0" xfId="1" applyNumberFormat="1" applyFont="1" applyFill="1" applyAlignment="1">
      <alignment vertical="top" wrapText="1"/>
    </xf>
    <xf numFmtId="165" fontId="28" fillId="2" borderId="0" xfId="1" applyNumberFormat="1" applyFont="1" applyFill="1" applyAlignment="1">
      <alignment horizontal="right" wrapText="1"/>
    </xf>
    <xf numFmtId="1" fontId="8" fillId="2" borderId="0" xfId="1" applyNumberFormat="1" applyFont="1" applyFill="1" applyAlignment="1">
      <alignment vertical="top" wrapText="1"/>
    </xf>
    <xf numFmtId="165" fontId="8" fillId="2" borderId="0" xfId="1" applyNumberFormat="1" applyFont="1" applyFill="1" applyAlignment="1">
      <alignment vertical="top" wrapText="1"/>
    </xf>
    <xf numFmtId="165" fontId="8" fillId="2" borderId="1" xfId="1" applyNumberFormat="1" applyFont="1" applyFill="1" applyBorder="1" applyAlignment="1">
      <alignment wrapText="1"/>
    </xf>
    <xf numFmtId="165" fontId="8" fillId="2" borderId="1" xfId="1" applyNumberFormat="1" applyFont="1" applyFill="1" applyBorder="1" applyAlignment="1">
      <alignment horizontal="right" wrapText="1"/>
    </xf>
    <xf numFmtId="165" fontId="28" fillId="2" borderId="0" xfId="1" applyNumberFormat="1" applyFont="1" applyFill="1" applyAlignment="1">
      <alignment horizontal="right" vertical="top"/>
    </xf>
    <xf numFmtId="165" fontId="14" fillId="2" borderId="2" xfId="1" applyNumberFormat="1" applyFont="1" applyFill="1" applyBorder="1" applyAlignment="1">
      <alignment horizontal="right"/>
    </xf>
    <xf numFmtId="165" fontId="8" fillId="2" borderId="0" xfId="1" applyNumberFormat="1" applyFont="1" applyFill="1" applyAlignment="1">
      <alignment wrapText="1"/>
    </xf>
    <xf numFmtId="165" fontId="30" fillId="2" borderId="0" xfId="1" applyNumberFormat="1" applyFont="1" applyFill="1" applyAlignment="1">
      <alignment horizontal="right" wrapText="1"/>
    </xf>
    <xf numFmtId="165" fontId="8" fillId="2" borderId="0" xfId="1" applyNumberFormat="1" applyFont="1" applyFill="1" applyBorder="1" applyAlignment="1">
      <alignment vertical="top" wrapText="1"/>
    </xf>
    <xf numFmtId="1" fontId="12" fillId="2" borderId="1" xfId="1" applyNumberFormat="1" applyFont="1" applyFill="1" applyBorder="1" applyAlignment="1">
      <alignment horizontal="center" vertical="top" wrapText="1"/>
    </xf>
    <xf numFmtId="165" fontId="12" fillId="2" borderId="1" xfId="1" applyNumberFormat="1" applyFont="1" applyFill="1" applyBorder="1" applyAlignment="1">
      <alignment vertical="top" wrapText="1"/>
    </xf>
    <xf numFmtId="165" fontId="8" fillId="2" borderId="1" xfId="1" applyNumberFormat="1" applyFont="1" applyFill="1" applyBorder="1" applyAlignment="1">
      <alignment horizontal="right" vertical="top" wrapText="1"/>
    </xf>
    <xf numFmtId="165" fontId="30" fillId="2" borderId="2" xfId="1" applyNumberFormat="1" applyFont="1" applyFill="1" applyBorder="1" applyAlignment="1">
      <alignment horizontal="right" wrapText="1"/>
    </xf>
    <xf numFmtId="1" fontId="12" fillId="2" borderId="2" xfId="1" applyNumberFormat="1" applyFont="1" applyFill="1" applyBorder="1" applyAlignment="1">
      <alignment wrapText="1"/>
    </xf>
    <xf numFmtId="165" fontId="14" fillId="2" borderId="2" xfId="1" applyNumberFormat="1" applyFont="1" applyFill="1" applyBorder="1" applyAlignment="1">
      <alignment wrapText="1"/>
    </xf>
    <xf numFmtId="2" fontId="28" fillId="2" borderId="3" xfId="0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horizontal="center" vertical="center" wrapText="1"/>
    </xf>
    <xf numFmtId="165" fontId="12" fillId="2" borderId="0" xfId="1" applyNumberFormat="1" applyFont="1" applyFill="1" applyBorder="1" applyAlignment="1">
      <alignment horizontal="center" vertical="center" wrapText="1"/>
    </xf>
    <xf numFmtId="165" fontId="8" fillId="2" borderId="0" xfId="1" applyNumberFormat="1" applyFont="1" applyFill="1" applyBorder="1" applyAlignment="1">
      <alignment vertical="center"/>
    </xf>
    <xf numFmtId="165" fontId="8" fillId="2" borderId="0" xfId="1" applyNumberFormat="1" applyFont="1" applyFill="1" applyAlignment="1">
      <alignment vertical="center"/>
    </xf>
    <xf numFmtId="1" fontId="8" fillId="2" borderId="0" xfId="1" applyNumberFormat="1" applyFont="1" applyFill="1"/>
    <xf numFmtId="165" fontId="16" fillId="2" borderId="0" xfId="1" applyNumberFormat="1" applyFont="1" applyFill="1"/>
    <xf numFmtId="2" fontId="8" fillId="2" borderId="0" xfId="0" applyNumberFormat="1" applyFont="1" applyFill="1" applyAlignment="1"/>
    <xf numFmtId="165" fontId="8" fillId="2" borderId="0" xfId="1" applyNumberFormat="1" applyFont="1" applyFill="1" applyBorder="1"/>
    <xf numFmtId="2" fontId="28" fillId="2" borderId="0" xfId="0" applyNumberFormat="1" applyFont="1" applyFill="1" applyBorder="1" applyAlignment="1">
      <alignment horizontal="right" vertical="top"/>
    </xf>
    <xf numFmtId="3" fontId="30" fillId="2" borderId="0" xfId="0" applyNumberFormat="1" applyFont="1" applyFill="1" applyBorder="1" applyAlignment="1"/>
    <xf numFmtId="2" fontId="30" fillId="2" borderId="0" xfId="0" applyNumberFormat="1" applyFont="1" applyFill="1" applyBorder="1" applyAlignment="1"/>
    <xf numFmtId="3" fontId="30" fillId="2" borderId="0" xfId="0" applyNumberFormat="1" applyFont="1" applyFill="1" applyAlignment="1"/>
    <xf numFmtId="2" fontId="28" fillId="2" borderId="0" xfId="0" applyNumberFormat="1" applyFont="1" applyFill="1" applyAlignment="1">
      <alignment horizontal="left"/>
    </xf>
    <xf numFmtId="3" fontId="28" fillId="2" borderId="0" xfId="0" applyNumberFormat="1" applyFont="1" applyFill="1" applyAlignment="1"/>
    <xf numFmtId="4" fontId="12" fillId="2" borderId="2" xfId="0" applyNumberFormat="1" applyFont="1" applyFill="1" applyBorder="1" applyAlignment="1">
      <alignment horizontal="right"/>
    </xf>
    <xf numFmtId="2" fontId="30" fillId="2" borderId="0" xfId="0" applyNumberFormat="1" applyFont="1" applyFill="1" applyAlignment="1"/>
    <xf numFmtId="2" fontId="28" fillId="2" borderId="0" xfId="0" applyNumberFormat="1" applyFont="1" applyFill="1" applyAlignment="1"/>
    <xf numFmtId="165" fontId="16" fillId="2" borderId="0" xfId="1" applyNumberFormat="1" applyFont="1" applyFill="1" applyBorder="1"/>
    <xf numFmtId="0" fontId="12" fillId="2" borderId="0" xfId="0" applyFont="1" applyFill="1" applyBorder="1" applyAlignment="1">
      <alignment horizontal="right"/>
    </xf>
    <xf numFmtId="4" fontId="12" fillId="2" borderId="0" xfId="0" applyNumberFormat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 wrapText="1"/>
    </xf>
    <xf numFmtId="2" fontId="30" fillId="2" borderId="2" xfId="0" applyNumberFormat="1" applyFont="1" applyFill="1" applyBorder="1" applyAlignment="1">
      <alignment horizontal="center"/>
    </xf>
    <xf numFmtId="165" fontId="12" fillId="2" borderId="2" xfId="1" applyNumberFormat="1" applyFont="1" applyFill="1" applyBorder="1" applyAlignment="1">
      <alignment wrapText="1"/>
    </xf>
    <xf numFmtId="2" fontId="30" fillId="2" borderId="2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left" wrapText="1"/>
    </xf>
    <xf numFmtId="0" fontId="36" fillId="2" borderId="0" xfId="0" applyFont="1" applyFill="1" applyAlignment="1">
      <alignment horizontal="center" vertical="top"/>
    </xf>
    <xf numFmtId="0" fontId="1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/>
    </xf>
    <xf numFmtId="0" fontId="30" fillId="2" borderId="5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166" fontId="18" fillId="2" borderId="0" xfId="1" applyNumberFormat="1" applyFont="1" applyFill="1" applyAlignment="1">
      <alignment horizontal="right"/>
    </xf>
    <xf numFmtId="0" fontId="28" fillId="2" borderId="0" xfId="0" applyFont="1" applyFill="1" applyAlignment="1">
      <alignment horizontal="center"/>
    </xf>
    <xf numFmtId="165" fontId="12" fillId="2" borderId="0" xfId="1" applyNumberFormat="1" applyFont="1" applyFill="1" applyAlignment="1">
      <alignment horizontal="right"/>
    </xf>
    <xf numFmtId="165" fontId="12" fillId="2" borderId="0" xfId="1" applyNumberFormat="1" applyFont="1" applyFill="1" applyAlignment="1">
      <alignment horizontal="right" indent="1"/>
    </xf>
    <xf numFmtId="0" fontId="0" fillId="2" borderId="0" xfId="0" applyFill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/>
    <xf numFmtId="165" fontId="12" fillId="2" borderId="0" xfId="1" applyNumberFormat="1" applyFont="1" applyFill="1" applyAlignment="1">
      <alignment wrapText="1"/>
    </xf>
    <xf numFmtId="165" fontId="12" fillId="2" borderId="0" xfId="1" applyNumberFormat="1" applyFont="1" applyFill="1" applyAlignment="1"/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right" vertical="top" indent="1"/>
    </xf>
    <xf numFmtId="164" fontId="12" fillId="2" borderId="0" xfId="0" applyNumberFormat="1" applyFont="1" applyFill="1" applyAlignment="1">
      <alignment horizontal="right" vertical="top"/>
    </xf>
    <xf numFmtId="164" fontId="12" fillId="2" borderId="0" xfId="0" applyNumberFormat="1" applyFont="1" applyFill="1" applyAlignment="1">
      <alignment horizontal="right"/>
    </xf>
    <xf numFmtId="164" fontId="12" fillId="2" borderId="0" xfId="0" applyNumberFormat="1" applyFont="1" applyFill="1" applyAlignment="1">
      <alignment wrapText="1"/>
    </xf>
    <xf numFmtId="165" fontId="30" fillId="2" borderId="0" xfId="1" applyNumberFormat="1" applyFont="1" applyFill="1" applyAlignment="1">
      <alignment horizontal="right" indent="1"/>
    </xf>
    <xf numFmtId="0" fontId="12" fillId="2" borderId="0" xfId="0" applyFont="1" applyFill="1" applyAlignment="1"/>
    <xf numFmtId="0" fontId="30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/>
    </xf>
    <xf numFmtId="165" fontId="8" fillId="2" borderId="0" xfId="1" applyNumberFormat="1" applyFont="1" applyFill="1" applyAlignment="1">
      <alignment horizontal="right" indent="1"/>
    </xf>
    <xf numFmtId="165" fontId="8" fillId="2" borderId="0" xfId="1" applyNumberFormat="1" applyFont="1" applyFill="1" applyAlignment="1"/>
    <xf numFmtId="0" fontId="8" fillId="2" borderId="0" xfId="0" applyFont="1" applyFill="1" applyBorder="1" applyAlignment="1">
      <alignment horizontal="right"/>
    </xf>
    <xf numFmtId="164" fontId="8" fillId="2" borderId="0" xfId="0" applyNumberFormat="1" applyFont="1" applyFill="1" applyAlignment="1">
      <alignment horizontal="right" vertical="top" indent="1"/>
    </xf>
    <xf numFmtId="164" fontId="8" fillId="2" borderId="0" xfId="0" applyNumberFormat="1" applyFont="1" applyFill="1" applyAlignment="1">
      <alignment horizontal="right" vertical="top"/>
    </xf>
    <xf numFmtId="164" fontId="8" fillId="2" borderId="0" xfId="0" applyNumberFormat="1" applyFont="1" applyFill="1" applyAlignment="1">
      <alignment horizontal="right"/>
    </xf>
    <xf numFmtId="165" fontId="28" fillId="2" borderId="0" xfId="1" applyNumberFormat="1" applyFont="1" applyFill="1" applyAlignment="1">
      <alignment horizontal="right" vertical="top" indent="1"/>
    </xf>
    <xf numFmtId="165" fontId="28" fillId="2" borderId="0" xfId="1" applyNumberFormat="1" applyFont="1" applyFill="1" applyAlignment="1">
      <alignment horizontal="right" vertical="top" wrapText="1"/>
    </xf>
    <xf numFmtId="0" fontId="28" fillId="2" borderId="0" xfId="0" applyFont="1" applyFill="1" applyAlignment="1">
      <alignment horizontal="right" wrapText="1"/>
    </xf>
    <xf numFmtId="165" fontId="34" fillId="2" borderId="0" xfId="1" applyNumberFormat="1" applyFont="1" applyFill="1" applyAlignment="1">
      <alignment horizontal="right"/>
    </xf>
    <xf numFmtId="4" fontId="8" fillId="2" borderId="0" xfId="0" applyNumberFormat="1" applyFont="1" applyFill="1" applyBorder="1" applyAlignment="1">
      <alignment horizontal="right"/>
    </xf>
    <xf numFmtId="4" fontId="30" fillId="2" borderId="0" xfId="0" applyNumberFormat="1" applyFont="1" applyFill="1" applyAlignment="1">
      <alignment horizontal="right" wrapText="1"/>
    </xf>
    <xf numFmtId="4" fontId="28" fillId="2" borderId="0" xfId="0" applyNumberFormat="1" applyFont="1" applyFill="1" applyAlignment="1">
      <alignment horizontal="right" wrapText="1"/>
    </xf>
    <xf numFmtId="0" fontId="8" fillId="2" borderId="0" xfId="0" applyFont="1" applyFill="1" applyAlignment="1">
      <alignment horizontal="left" indent="1"/>
    </xf>
    <xf numFmtId="0" fontId="30" fillId="2" borderId="0" xfId="0" applyFont="1" applyFill="1" applyAlignment="1">
      <alignment horizontal="right"/>
    </xf>
    <xf numFmtId="165" fontId="8" fillId="2" borderId="0" xfId="1" applyNumberFormat="1" applyFont="1" applyFill="1" applyAlignment="1">
      <alignment horizontal="left"/>
    </xf>
    <xf numFmtId="165" fontId="8" fillId="2" borderId="0" xfId="1" applyNumberFormat="1" applyFont="1" applyFill="1" applyAlignment="1">
      <alignment horizontal="left" wrapText="1"/>
    </xf>
    <xf numFmtId="0" fontId="37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left"/>
    </xf>
    <xf numFmtId="165" fontId="12" fillId="2" borderId="1" xfId="1" applyNumberFormat="1" applyFont="1" applyFill="1" applyBorder="1" applyAlignment="1">
      <alignment horizontal="right" wrapText="1"/>
    </xf>
    <xf numFmtId="165" fontId="12" fillId="2" borderId="1" xfId="1" applyNumberFormat="1" applyFont="1" applyFill="1" applyBorder="1"/>
    <xf numFmtId="165" fontId="12" fillId="2" borderId="1" xfId="1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165" fontId="14" fillId="2" borderId="2" xfId="1" applyNumberFormat="1" applyFont="1" applyFill="1" applyBorder="1"/>
    <xf numFmtId="165" fontId="0" fillId="2" borderId="0" xfId="0" applyNumberFormat="1" applyFill="1"/>
    <xf numFmtId="165" fontId="19" fillId="2" borderId="0" xfId="0" applyNumberFormat="1" applyFont="1" applyFill="1"/>
    <xf numFmtId="0" fontId="19" fillId="2" borderId="0" xfId="0" applyFont="1" applyFill="1" applyBorder="1"/>
    <xf numFmtId="0" fontId="8" fillId="2" borderId="0" xfId="0" applyFont="1" applyFill="1" applyAlignment="1">
      <alignment horizontal="center"/>
    </xf>
    <xf numFmtId="4" fontId="14" fillId="2" borderId="0" xfId="0" applyNumberFormat="1" applyFont="1" applyFill="1" applyBorder="1"/>
    <xf numFmtId="0" fontId="8" fillId="2" borderId="0" xfId="0" applyFont="1" applyFill="1" applyBorder="1"/>
    <xf numFmtId="164" fontId="8" fillId="2" borderId="0" xfId="0" applyNumberFormat="1" applyFont="1" applyFill="1" applyBorder="1" applyAlignment="1">
      <alignment horizontal="right" vertical="top" indent="1"/>
    </xf>
    <xf numFmtId="164" fontId="8" fillId="2" borderId="0" xfId="0" applyNumberFormat="1" applyFont="1" applyFill="1" applyBorder="1" applyAlignment="1">
      <alignment horizontal="right" vertical="top"/>
    </xf>
    <xf numFmtId="164" fontId="8" fillId="2" borderId="0" xfId="0" applyNumberFormat="1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 wrapText="1"/>
    </xf>
    <xf numFmtId="164" fontId="8" fillId="2" borderId="0" xfId="0" applyNumberFormat="1" applyFont="1" applyFill="1" applyBorder="1" applyAlignment="1">
      <alignment wrapText="1"/>
    </xf>
    <xf numFmtId="165" fontId="28" fillId="2" borderId="0" xfId="1" applyNumberFormat="1" applyFont="1" applyFill="1" applyBorder="1" applyAlignment="1">
      <alignment horizontal="right" vertical="top" indent="1"/>
    </xf>
    <xf numFmtId="165" fontId="28" fillId="2" borderId="0" xfId="1" applyNumberFormat="1" applyFont="1" applyFill="1" applyBorder="1" applyAlignment="1">
      <alignment horizontal="right" vertical="top"/>
    </xf>
    <xf numFmtId="165" fontId="28" fillId="2" borderId="0" xfId="1" applyNumberFormat="1" applyFont="1" applyFill="1" applyBorder="1" applyAlignment="1">
      <alignment horizontal="right" vertical="top" wrapTex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 vertical="top" indent="1"/>
    </xf>
    <xf numFmtId="164" fontId="8" fillId="2" borderId="1" xfId="0" applyNumberFormat="1" applyFont="1" applyFill="1" applyBorder="1" applyAlignment="1">
      <alignment horizontal="right" vertical="top"/>
    </xf>
    <xf numFmtId="164" fontId="8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 wrapText="1"/>
    </xf>
    <xf numFmtId="164" fontId="8" fillId="2" borderId="1" xfId="0" applyNumberFormat="1" applyFont="1" applyFill="1" applyBorder="1" applyAlignment="1">
      <alignment wrapText="1"/>
    </xf>
    <xf numFmtId="165" fontId="28" fillId="2" borderId="5" xfId="1" applyNumberFormat="1" applyFont="1" applyFill="1" applyBorder="1" applyAlignment="1">
      <alignment horizontal="right" vertical="top" indent="1"/>
    </xf>
    <xf numFmtId="165" fontId="28" fillId="2" borderId="5" xfId="1" applyNumberFormat="1" applyFont="1" applyFill="1" applyBorder="1" applyAlignment="1">
      <alignment horizontal="right" vertical="top"/>
    </xf>
    <xf numFmtId="165" fontId="28" fillId="2" borderId="5" xfId="1" applyNumberFormat="1" applyFont="1" applyFill="1" applyBorder="1" applyAlignment="1">
      <alignment horizontal="right" vertical="top" wrapText="1"/>
    </xf>
    <xf numFmtId="0" fontId="14" fillId="2" borderId="2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right"/>
    </xf>
    <xf numFmtId="164" fontId="14" fillId="2" borderId="1" xfId="0" applyNumberFormat="1" applyFont="1" applyFill="1" applyBorder="1" applyAlignment="1">
      <alignment horizontal="right" wrapText="1"/>
    </xf>
    <xf numFmtId="164" fontId="14" fillId="2" borderId="2" xfId="0" applyNumberFormat="1" applyFont="1" applyFill="1" applyBorder="1" applyAlignment="1"/>
    <xf numFmtId="165" fontId="30" fillId="2" borderId="5" xfId="1" applyNumberFormat="1" applyFont="1" applyFill="1" applyBorder="1" applyAlignment="1">
      <alignment horizontal="right" indent="1"/>
    </xf>
    <xf numFmtId="165" fontId="30" fillId="2" borderId="5" xfId="1" applyNumberFormat="1" applyFont="1" applyFill="1" applyBorder="1" applyAlignment="1">
      <alignment horizontal="right"/>
    </xf>
    <xf numFmtId="165" fontId="30" fillId="2" borderId="10" xfId="1" applyNumberFormat="1" applyFont="1" applyFill="1" applyBorder="1" applyAlignment="1">
      <alignment horizontal="right" wrapText="1"/>
    </xf>
    <xf numFmtId="0" fontId="21" fillId="2" borderId="0" xfId="0" applyFont="1" applyFill="1" applyAlignment="1"/>
    <xf numFmtId="165" fontId="8" fillId="2" borderId="0" xfId="1" applyNumberFormat="1" applyFont="1" applyFill="1" applyBorder="1" applyAlignment="1">
      <alignment horizontal="right" indent="1"/>
    </xf>
    <xf numFmtId="165" fontId="8" fillId="2" borderId="0" xfId="1" applyNumberFormat="1" applyFont="1" applyFill="1" applyBorder="1" applyAlignment="1">
      <alignment horizontal="right" wrapText="1"/>
    </xf>
    <xf numFmtId="165" fontId="8" fillId="2" borderId="0" xfId="1" applyNumberFormat="1" applyFont="1" applyFill="1" applyBorder="1" applyAlignment="1">
      <alignment wrapText="1"/>
    </xf>
    <xf numFmtId="165" fontId="8" fillId="2" borderId="0" xfId="1" applyNumberFormat="1" applyFont="1" applyFill="1" applyBorder="1" applyAlignment="1"/>
    <xf numFmtId="165" fontId="8" fillId="2" borderId="1" xfId="1" applyNumberFormat="1" applyFont="1" applyFill="1" applyBorder="1" applyAlignment="1">
      <alignment horizontal="right" indent="1"/>
    </xf>
    <xf numFmtId="165" fontId="8" fillId="2" borderId="1" xfId="1" applyNumberFormat="1" applyFont="1" applyFill="1" applyBorder="1" applyAlignment="1"/>
    <xf numFmtId="0" fontId="14" fillId="2" borderId="1" xfId="0" applyFont="1" applyFill="1" applyBorder="1" applyAlignment="1">
      <alignment horizontal="left"/>
    </xf>
    <xf numFmtId="165" fontId="14" fillId="2" borderId="1" xfId="1" applyNumberFormat="1" applyFont="1" applyFill="1" applyBorder="1" applyAlignment="1">
      <alignment horizontal="right" indent="1"/>
    </xf>
    <xf numFmtId="165" fontId="14" fillId="2" borderId="1" xfId="1" applyNumberFormat="1" applyFont="1" applyFill="1" applyBorder="1" applyAlignment="1">
      <alignment horizontal="right"/>
    </xf>
    <xf numFmtId="165" fontId="14" fillId="2" borderId="2" xfId="1" applyNumberFormat="1" applyFont="1" applyFill="1" applyBorder="1" applyAlignment="1"/>
    <xf numFmtId="165" fontId="12" fillId="2" borderId="1" xfId="1" applyNumberFormat="1" applyFont="1" applyFill="1" applyBorder="1" applyAlignment="1">
      <alignment horizontal="right" indent="1"/>
    </xf>
    <xf numFmtId="4" fontId="14" fillId="2" borderId="0" xfId="0" applyNumberFormat="1" applyFont="1" applyFill="1" applyBorder="1" applyAlignment="1">
      <alignment horizontal="right" indent="1"/>
    </xf>
    <xf numFmtId="4" fontId="30" fillId="2" borderId="0" xfId="0" applyNumberFormat="1" applyFont="1" applyFill="1" applyBorder="1" applyAlignment="1">
      <alignment horizontal="right" indent="1"/>
    </xf>
    <xf numFmtId="4" fontId="30" fillId="2" borderId="0" xfId="0" applyNumberFormat="1" applyFont="1" applyFill="1" applyBorder="1" applyAlignment="1">
      <alignment horizontal="right"/>
    </xf>
    <xf numFmtId="4" fontId="0" fillId="2" borderId="0" xfId="0" applyNumberFormat="1" applyFill="1" applyBorder="1"/>
    <xf numFmtId="166" fontId="19" fillId="2" borderId="0" xfId="1" applyNumberFormat="1" applyFont="1" applyFill="1" applyBorder="1"/>
    <xf numFmtId="165" fontId="19" fillId="2" borderId="0" xfId="1" applyNumberFormat="1" applyFont="1" applyFill="1" applyBorder="1"/>
    <xf numFmtId="4" fontId="12" fillId="2" borderId="0" xfId="0" applyNumberFormat="1" applyFont="1" applyFill="1" applyBorder="1" applyAlignment="1">
      <alignment horizontal="right" indent="1"/>
    </xf>
    <xf numFmtId="165" fontId="12" fillId="2" borderId="0" xfId="1" applyNumberFormat="1" applyFont="1" applyFill="1" applyBorder="1" applyAlignment="1">
      <alignment horizontal="right"/>
    </xf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3" fillId="2" borderId="6" xfId="0" applyFont="1" applyFill="1" applyBorder="1"/>
    <xf numFmtId="43" fontId="3" fillId="2" borderId="0" xfId="1" applyNumberFormat="1" applyFont="1" applyFill="1"/>
    <xf numFmtId="43" fontId="3" fillId="2" borderId="0" xfId="1" applyFont="1" applyFill="1"/>
    <xf numFmtId="43" fontId="3" fillId="2" borderId="0" xfId="0" applyNumberFormat="1" applyFont="1" applyFill="1"/>
    <xf numFmtId="43" fontId="8" fillId="2" borderId="0" xfId="1" applyFont="1" applyFill="1" applyAlignment="1">
      <alignment horizontal="right" wrapText="1"/>
    </xf>
    <xf numFmtId="43" fontId="8" fillId="2" borderId="0" xfId="1" applyFont="1" applyFill="1" applyBorder="1" applyAlignment="1">
      <alignment horizontal="right" vertical="top" wrapText="1"/>
    </xf>
    <xf numFmtId="43" fontId="3" fillId="2" borderId="0" xfId="1" applyFont="1" applyFill="1" applyBorder="1"/>
    <xf numFmtId="0" fontId="3" fillId="2" borderId="1" xfId="0" applyFont="1" applyFill="1" applyBorder="1"/>
    <xf numFmtId="0" fontId="3" fillId="2" borderId="0" xfId="0" applyFont="1" applyFill="1" applyBorder="1"/>
    <xf numFmtId="2" fontId="3" fillId="2" borderId="0" xfId="0" applyNumberFormat="1" applyFont="1" applyFill="1" applyBorder="1"/>
    <xf numFmtId="0" fontId="3" fillId="2" borderId="0" xfId="0" applyFont="1" applyFill="1" applyBorder="1" applyAlignment="1">
      <alignment wrapText="1"/>
    </xf>
    <xf numFmtId="167" fontId="3" fillId="2" borderId="0" xfId="1" applyNumberFormat="1" applyFont="1" applyFill="1"/>
    <xf numFmtId="0" fontId="8" fillId="2" borderId="0" xfId="0" applyFont="1" applyFill="1" applyAlignment="1">
      <alignment horizontal="right" wrapText="1"/>
    </xf>
    <xf numFmtId="4" fontId="8" fillId="2" borderId="0" xfId="0" applyNumberFormat="1" applyFont="1" applyFill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167" fontId="3" fillId="2" borderId="0" xfId="1" applyNumberFormat="1" applyFont="1" applyFill="1" applyBorder="1"/>
    <xf numFmtId="43" fontId="3" fillId="2" borderId="0" xfId="0" applyNumberFormat="1" applyFont="1" applyFill="1" applyBorder="1"/>
    <xf numFmtId="0" fontId="4" fillId="2" borderId="0" xfId="0" applyFont="1" applyFill="1" applyAlignment="1">
      <alignment vertical="top" wrapText="1"/>
    </xf>
    <xf numFmtId="0" fontId="8" fillId="2" borderId="0" xfId="2" applyFont="1" applyFill="1"/>
    <xf numFmtId="4" fontId="8" fillId="2" borderId="0" xfId="2" applyNumberFormat="1" applyFont="1" applyFill="1"/>
    <xf numFmtId="2" fontId="8" fillId="2" borderId="0" xfId="2" applyNumberFormat="1" applyFont="1" applyFill="1"/>
    <xf numFmtId="0" fontId="14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vertical="top" wrapText="1"/>
    </xf>
    <xf numFmtId="0" fontId="8" fillId="2" borderId="0" xfId="0" applyFont="1" applyFill="1" applyAlignment="1">
      <alignment horizontal="center" vertical="top" wrapText="1"/>
    </xf>
    <xf numFmtId="4" fontId="25" fillId="2" borderId="0" xfId="2" applyNumberFormat="1" applyFont="1" applyFill="1" applyAlignment="1"/>
    <xf numFmtId="0" fontId="26" fillId="2" borderId="0" xfId="0" applyFont="1" applyFill="1" applyAlignment="1">
      <alignment wrapText="1"/>
    </xf>
    <xf numFmtId="0" fontId="12" fillId="2" borderId="0" xfId="0" applyFont="1" applyFill="1" applyAlignment="1">
      <alignment horizontal="center" wrapText="1"/>
    </xf>
    <xf numFmtId="0" fontId="25" fillId="2" borderId="0" xfId="2" applyFont="1" applyFill="1" applyAlignment="1"/>
    <xf numFmtId="0" fontId="25" fillId="2" borderId="0" xfId="2" applyFont="1" applyFill="1"/>
    <xf numFmtId="43" fontId="12" fillId="2" borderId="0" xfId="1" applyFont="1" applyFill="1" applyAlignment="1">
      <alignment horizontal="right" wrapText="1"/>
    </xf>
    <xf numFmtId="0" fontId="12" fillId="2" borderId="0" xfId="0" applyFont="1" applyFill="1" applyAlignment="1">
      <alignment horizontal="right" wrapText="1"/>
    </xf>
    <xf numFmtId="43" fontId="12" fillId="2" borderId="0" xfId="1" applyFont="1" applyFill="1" applyAlignment="1">
      <alignment horizontal="center" wrapText="1"/>
    </xf>
    <xf numFmtId="43" fontId="8" fillId="2" borderId="0" xfId="1" applyFont="1" applyFill="1" applyAlignment="1">
      <alignment horizontal="center" wrapText="1"/>
    </xf>
    <xf numFmtId="43" fontId="8" fillId="2" borderId="0" xfId="1" applyFont="1" applyFill="1" applyAlignment="1">
      <alignment wrapText="1"/>
    </xf>
    <xf numFmtId="2" fontId="8" fillId="2" borderId="0" xfId="2" applyNumberFormat="1" applyFont="1" applyFill="1" applyAlignment="1"/>
    <xf numFmtId="0" fontId="8" fillId="2" borderId="0" xfId="0" applyFont="1" applyFill="1" applyBorder="1" applyAlignment="1">
      <alignment vertical="top" wrapText="1"/>
    </xf>
    <xf numFmtId="43" fontId="12" fillId="2" borderId="0" xfId="1" applyFont="1" applyFill="1" applyBorder="1" applyAlignment="1">
      <alignment horizontal="center" vertical="top" wrapText="1"/>
    </xf>
    <xf numFmtId="43" fontId="8" fillId="2" borderId="0" xfId="1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wrapText="1"/>
    </xf>
    <xf numFmtId="43" fontId="12" fillId="2" borderId="0" xfId="1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right" wrapText="1"/>
    </xf>
    <xf numFmtId="43" fontId="12" fillId="2" borderId="0" xfId="0" applyNumberFormat="1" applyFont="1" applyFill="1" applyBorder="1" applyAlignment="1">
      <alignment horizontal="right" wrapText="1"/>
    </xf>
    <xf numFmtId="43" fontId="8" fillId="2" borderId="0" xfId="0" applyNumberFormat="1" applyFont="1" applyFill="1" applyBorder="1" applyAlignment="1">
      <alignment horizontal="right" wrapText="1"/>
    </xf>
    <xf numFmtId="0" fontId="20" fillId="2" borderId="0" xfId="0" applyFont="1" applyFill="1" applyBorder="1"/>
    <xf numFmtId="0" fontId="8" fillId="2" borderId="0" xfId="0" applyFont="1" applyFill="1" applyBorder="1" applyAlignment="1">
      <alignment wrapText="1"/>
    </xf>
    <xf numFmtId="43" fontId="12" fillId="2" borderId="0" xfId="1" applyFont="1" applyFill="1" applyBorder="1" applyAlignment="1">
      <alignment horizontal="center" wrapText="1"/>
    </xf>
    <xf numFmtId="43" fontId="12" fillId="2" borderId="0" xfId="1" applyFont="1" applyFill="1" applyBorder="1" applyAlignment="1">
      <alignment wrapText="1"/>
    </xf>
    <xf numFmtId="43" fontId="20" fillId="2" borderId="0" xfId="0" applyNumberFormat="1" applyFont="1" applyFill="1" applyBorder="1"/>
    <xf numFmtId="0" fontId="12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4" fontId="12" fillId="2" borderId="0" xfId="0" applyNumberFormat="1" applyFont="1" applyFill="1" applyAlignment="1">
      <alignment horizontal="right" wrapText="1"/>
    </xf>
    <xf numFmtId="4" fontId="8" fillId="2" borderId="0" xfId="0" applyNumberFormat="1" applyFont="1" applyFill="1" applyBorder="1" applyAlignment="1">
      <alignment horizontal="right" wrapText="1"/>
    </xf>
    <xf numFmtId="0" fontId="12" fillId="2" borderId="0" xfId="0" applyFont="1" applyFill="1" applyBorder="1" applyAlignment="1">
      <alignment wrapText="1"/>
    </xf>
    <xf numFmtId="43" fontId="8" fillId="2" borderId="0" xfId="1" applyFont="1" applyFill="1"/>
    <xf numFmtId="43" fontId="8" fillId="2" borderId="0" xfId="1" applyFont="1" applyFill="1" applyBorder="1"/>
    <xf numFmtId="43" fontId="12" fillId="2" borderId="0" xfId="1" applyFont="1" applyFill="1" applyBorder="1" applyAlignment="1">
      <alignment horizontal="center" vertical="center"/>
    </xf>
    <xf numFmtId="43" fontId="8" fillId="2" borderId="0" xfId="1" applyFont="1" applyFill="1" applyAlignment="1">
      <alignment vertical="center"/>
    </xf>
    <xf numFmtId="43" fontId="8" fillId="2" borderId="0" xfId="1" applyFont="1" applyFill="1" applyAlignment="1"/>
    <xf numFmtId="43" fontId="12" fillId="2" borderId="0" xfId="1" applyFont="1" applyFill="1" applyAlignment="1">
      <alignment wrapText="1"/>
    </xf>
    <xf numFmtId="43" fontId="8" fillId="2" borderId="1" xfId="1" applyFont="1" applyFill="1" applyBorder="1" applyAlignment="1">
      <alignment horizontal="right" vertical="top" wrapText="1"/>
    </xf>
    <xf numFmtId="43" fontId="8" fillId="2" borderId="1" xfId="1" applyFont="1" applyFill="1" applyBorder="1"/>
    <xf numFmtId="43" fontId="12" fillId="2" borderId="0" xfId="1" applyFont="1" applyFill="1" applyAlignment="1">
      <alignment vertical="top" wrapText="1"/>
    </xf>
    <xf numFmtId="43" fontId="12" fillId="2" borderId="1" xfId="1" applyFont="1" applyFill="1" applyBorder="1" applyAlignment="1">
      <alignment horizontal="right" vertical="center" wrapText="1"/>
    </xf>
    <xf numFmtId="43" fontId="12" fillId="2" borderId="0" xfId="1" applyFont="1" applyFill="1" applyBorder="1" applyAlignment="1">
      <alignment horizontal="right" vertical="center" wrapText="1"/>
    </xf>
    <xf numFmtId="43" fontId="12" fillId="2" borderId="9" xfId="1" applyFont="1" applyFill="1" applyBorder="1" applyAlignment="1">
      <alignment horizontal="right" vertical="center" wrapText="1"/>
    </xf>
    <xf numFmtId="43" fontId="12" fillId="2" borderId="13" xfId="1" applyFont="1" applyFill="1" applyBorder="1" applyAlignment="1">
      <alignment horizontal="right" vertical="center" wrapText="1"/>
    </xf>
    <xf numFmtId="43" fontId="12" fillId="2" borderId="14" xfId="1" applyFont="1" applyFill="1" applyBorder="1" applyAlignment="1">
      <alignment horizontal="right" vertical="center" wrapText="1"/>
    </xf>
    <xf numFmtId="43" fontId="12" fillId="2" borderId="15" xfId="1" applyFont="1" applyFill="1" applyBorder="1" applyAlignment="1">
      <alignment horizontal="right" vertical="center" wrapText="1"/>
    </xf>
    <xf numFmtId="43" fontId="8" fillId="2" borderId="0" xfId="1" applyFont="1" applyFill="1" applyAlignment="1">
      <alignment horizontal="right" vertical="top" wrapText="1"/>
    </xf>
    <xf numFmtId="43" fontId="12" fillId="2" borderId="0" xfId="1" applyFont="1" applyFill="1" applyAlignment="1">
      <alignment horizontal="center" vertical="top" wrapText="1"/>
    </xf>
    <xf numFmtId="43" fontId="8" fillId="2" borderId="0" xfId="1" applyFont="1" applyFill="1" applyAlignment="1">
      <alignment horizontal="center" vertical="top" wrapText="1"/>
    </xf>
    <xf numFmtId="43" fontId="12" fillId="2" borderId="0" xfId="1" applyFont="1" applyFill="1" applyAlignment="1"/>
    <xf numFmtId="43" fontId="8" fillId="2" borderId="1" xfId="1" applyFont="1" applyFill="1" applyBorder="1" applyAlignment="1">
      <alignment vertical="top" wrapText="1"/>
    </xf>
    <xf numFmtId="43" fontId="12" fillId="2" borderId="1" xfId="1" applyFont="1" applyFill="1" applyBorder="1" applyAlignment="1">
      <alignment horizontal="center" vertical="top" wrapText="1"/>
    </xf>
    <xf numFmtId="43" fontId="8" fillId="2" borderId="1" xfId="1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right" indent="2"/>
    </xf>
    <xf numFmtId="43" fontId="12" fillId="2" borderId="0" xfId="0" applyNumberFormat="1" applyFont="1" applyFill="1" applyAlignment="1">
      <alignment horizontal="right" wrapText="1"/>
    </xf>
    <xf numFmtId="43" fontId="8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right" wrapText="1"/>
    </xf>
    <xf numFmtId="43" fontId="8" fillId="2" borderId="0" xfId="1" applyFont="1" applyFill="1" applyBorder="1" applyAlignment="1">
      <alignment horizontal="center" wrapText="1"/>
    </xf>
    <xf numFmtId="43" fontId="8" fillId="2" borderId="0" xfId="0" applyNumberFormat="1" applyFont="1" applyFill="1" applyAlignment="1">
      <alignment horizontal="right" wrapText="1"/>
    </xf>
    <xf numFmtId="0" fontId="12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center" vertical="top" wrapText="1"/>
    </xf>
    <xf numFmtId="165" fontId="8" fillId="2" borderId="0" xfId="1" applyNumberFormat="1" applyFont="1" applyFill="1" applyAlignment="1">
      <alignment horizontal="right" vertical="top" wrapText="1"/>
    </xf>
    <xf numFmtId="165" fontId="0" fillId="2" borderId="0" xfId="1" applyNumberFormat="1" applyFont="1" applyFill="1"/>
    <xf numFmtId="164" fontId="28" fillId="2" borderId="0" xfId="2" applyNumberFormat="1" applyFont="1" applyFill="1"/>
    <xf numFmtId="166" fontId="8" fillId="2" borderId="0" xfId="1" applyNumberFormat="1" applyFont="1" applyFill="1"/>
    <xf numFmtId="2" fontId="30" fillId="2" borderId="2" xfId="0" applyNumberFormat="1" applyFont="1" applyFill="1" applyBorder="1" applyAlignment="1">
      <alignment horizontal="right" vertical="center"/>
    </xf>
    <xf numFmtId="165" fontId="0" fillId="2" borderId="0" xfId="1" applyNumberFormat="1" applyFont="1" applyFill="1" applyAlignment="1">
      <alignment horizontal="right"/>
    </xf>
    <xf numFmtId="2" fontId="3" fillId="2" borderId="0" xfId="0" applyNumberFormat="1" applyFont="1" applyFill="1"/>
    <xf numFmtId="2" fontId="25" fillId="2" borderId="0" xfId="2" applyNumberFormat="1" applyFont="1" applyFill="1" applyAlignment="1"/>
    <xf numFmtId="4" fontId="3" fillId="2" borderId="0" xfId="0" applyNumberFormat="1" applyFont="1" applyFill="1"/>
    <xf numFmtId="43" fontId="25" fillId="2" borderId="0" xfId="1" applyFont="1" applyFill="1" applyAlignment="1"/>
    <xf numFmtId="43" fontId="25" fillId="2" borderId="0" xfId="1" applyNumberFormat="1" applyFont="1" applyFill="1" applyAlignment="1"/>
    <xf numFmtId="43" fontId="8" fillId="2" borderId="0" xfId="1" applyNumberFormat="1" applyFont="1" applyFill="1" applyAlignment="1"/>
    <xf numFmtId="43" fontId="8" fillId="2" borderId="0" xfId="1" applyNumberFormat="1" applyFont="1" applyFill="1"/>
    <xf numFmtId="0" fontId="5" fillId="2" borderId="0" xfId="0" applyFont="1" applyFill="1" applyAlignment="1">
      <alignment horizontal="left" vertical="top" wrapTex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wrapText="1"/>
    </xf>
    <xf numFmtId="0" fontId="12" fillId="2" borderId="1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 vertical="top" wrapText="1"/>
    </xf>
    <xf numFmtId="2" fontId="12" fillId="2" borderId="2" xfId="0" applyNumberFormat="1" applyFont="1" applyFill="1" applyBorder="1" applyAlignment="1">
      <alignment horizontal="center" vertical="center"/>
    </xf>
    <xf numFmtId="165" fontId="12" fillId="2" borderId="2" xfId="1" applyNumberFormat="1" applyFont="1" applyFill="1" applyBorder="1" applyAlignment="1">
      <alignment vertical="center"/>
    </xf>
    <xf numFmtId="165" fontId="5" fillId="2" borderId="0" xfId="1" applyNumberFormat="1" applyFont="1" applyFill="1" applyAlignment="1">
      <alignment horizontal="left" wrapText="1"/>
    </xf>
    <xf numFmtId="165" fontId="8" fillId="2" borderId="0" xfId="1" applyNumberFormat="1" applyFont="1" applyFill="1" applyAlignment="1">
      <alignment horizontal="right" vertical="top" wrapText="1"/>
    </xf>
    <xf numFmtId="165" fontId="12" fillId="2" borderId="1" xfId="1" applyNumberFormat="1" applyFont="1" applyFill="1" applyBorder="1" applyAlignment="1">
      <alignment horizontal="left" wrapText="1"/>
    </xf>
    <xf numFmtId="0" fontId="30" fillId="2" borderId="8" xfId="0" applyFont="1" applyFill="1" applyBorder="1" applyAlignment="1">
      <alignment horizontal="center"/>
    </xf>
    <xf numFmtId="0" fontId="31" fillId="2" borderId="0" xfId="0" applyFont="1" applyFill="1" applyAlignment="1">
      <alignment horizontal="center" vertical="top"/>
    </xf>
    <xf numFmtId="0" fontId="36" fillId="2" borderId="5" xfId="0" applyFont="1" applyFill="1" applyBorder="1" applyAlignment="1">
      <alignment horizontal="right" vertical="top"/>
    </xf>
    <xf numFmtId="0" fontId="30" fillId="2" borderId="7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top" wrapText="1"/>
    </xf>
    <xf numFmtId="0" fontId="24" fillId="2" borderId="0" xfId="0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43" fontId="12" fillId="2" borderId="16" xfId="1" applyFont="1" applyFill="1" applyBorder="1" applyAlignment="1">
      <alignment horizontal="center" vertical="center"/>
    </xf>
    <xf numFmtId="43" fontId="12" fillId="2" borderId="8" xfId="1" applyFont="1" applyFill="1" applyBorder="1" applyAlignment="1">
      <alignment horizontal="center" vertical="center"/>
    </xf>
    <xf numFmtId="43" fontId="12" fillId="2" borderId="0" xfId="1" applyFont="1" applyFill="1" applyAlignment="1">
      <alignment horizontal="center" vertical="top" wrapText="1"/>
    </xf>
    <xf numFmtId="43" fontId="24" fillId="2" borderId="0" xfId="1" applyFont="1" applyFill="1" applyAlignment="1">
      <alignment horizontal="left" vertical="top" wrapText="1"/>
    </xf>
    <xf numFmtId="43" fontId="12" fillId="2" borderId="6" xfId="1" applyFont="1" applyFill="1" applyBorder="1" applyAlignment="1">
      <alignment horizontal="center" vertical="center" wrapText="1"/>
    </xf>
    <xf numFmtId="43" fontId="12" fillId="2" borderId="12" xfId="1" applyFont="1" applyFill="1" applyBorder="1" applyAlignment="1">
      <alignment horizontal="center" vertical="center"/>
    </xf>
    <xf numFmtId="43" fontId="12" fillId="2" borderId="6" xfId="1" applyFont="1" applyFill="1" applyBorder="1" applyAlignment="1">
      <alignment horizontal="center" vertical="center"/>
    </xf>
    <xf numFmtId="43" fontId="12" fillId="2" borderId="11" xfId="1" applyFont="1" applyFill="1" applyBorder="1" applyAlignment="1">
      <alignment horizontal="center" vertical="center"/>
    </xf>
    <xf numFmtId="43" fontId="12" fillId="2" borderId="3" xfId="1" applyFont="1" applyFill="1" applyBorder="1" applyAlignment="1">
      <alignment horizontal="center" vertical="center" wrapText="1"/>
    </xf>
    <xf numFmtId="43" fontId="12" fillId="2" borderId="1" xfId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82"/>
  <sheetViews>
    <sheetView tabSelected="1" workbookViewId="0">
      <selection activeCell="N18" sqref="N18"/>
    </sheetView>
  </sheetViews>
  <sheetFormatPr defaultRowHeight="12.75" x14ac:dyDescent="0.2"/>
  <cols>
    <col min="1" max="1" width="6" style="1" customWidth="1"/>
    <col min="2" max="2" width="9.140625" style="1"/>
    <col min="3" max="3" width="1.85546875" style="1" customWidth="1"/>
    <col min="4" max="4" width="9.140625" style="1"/>
    <col min="5" max="5" width="2.85546875" style="1" customWidth="1"/>
    <col min="6" max="6" width="9.140625" style="1"/>
    <col min="7" max="7" width="2.28515625" style="1" customWidth="1"/>
    <col min="8" max="8" width="9.140625" style="1"/>
    <col min="9" max="9" width="2" style="1" customWidth="1"/>
    <col min="10" max="10" width="9.140625" style="1"/>
    <col min="11" max="11" width="1.42578125" style="1" customWidth="1"/>
    <col min="12" max="12" width="15" style="1" customWidth="1"/>
    <col min="13" max="13" width="10.140625" style="1" bestFit="1" customWidth="1"/>
    <col min="14" max="16384" width="9.140625" style="1"/>
  </cols>
  <sheetData>
    <row r="2" spans="2:13" ht="23.25" customHeight="1" x14ac:dyDescent="0.2">
      <c r="B2" s="386" t="s">
        <v>0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</row>
    <row r="3" spans="2:13" ht="12.7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 x14ac:dyDescent="0.25">
      <c r="B4" s="3"/>
      <c r="C4" s="3"/>
      <c r="D4" s="3"/>
      <c r="E4" s="3"/>
      <c r="F4" s="3"/>
      <c r="G4" s="3"/>
      <c r="H4" s="4"/>
      <c r="I4" s="3"/>
      <c r="J4" s="3"/>
      <c r="K4" s="3"/>
      <c r="L4" s="5" t="s">
        <v>1</v>
      </c>
    </row>
    <row r="5" spans="2:13" s="6" customFormat="1" ht="25.5" thickTop="1" thickBot="1" x14ac:dyDescent="0.25">
      <c r="B5" s="7" t="s">
        <v>2</v>
      </c>
      <c r="C5" s="7"/>
      <c r="D5" s="8" t="s">
        <v>3</v>
      </c>
      <c r="E5" s="8"/>
      <c r="F5" s="8" t="s">
        <v>4</v>
      </c>
      <c r="G5" s="8"/>
      <c r="H5" s="9" t="s">
        <v>5</v>
      </c>
      <c r="I5" s="8"/>
      <c r="J5" s="8" t="s">
        <v>6</v>
      </c>
      <c r="K5" s="8"/>
      <c r="L5" s="8" t="s">
        <v>7</v>
      </c>
    </row>
    <row r="6" spans="2:13" ht="13.5" thickTop="1" x14ac:dyDescent="0.2">
      <c r="B6" s="10"/>
      <c r="C6" s="10"/>
      <c r="D6" s="10"/>
      <c r="E6" s="10"/>
      <c r="F6" s="10"/>
      <c r="G6" s="10"/>
      <c r="H6" s="11"/>
      <c r="I6" s="10"/>
      <c r="J6" s="10"/>
      <c r="K6" s="10"/>
      <c r="L6" s="12"/>
    </row>
    <row r="7" spans="2:13" x14ac:dyDescent="0.2">
      <c r="B7" s="13" t="s">
        <v>8</v>
      </c>
      <c r="C7" s="14"/>
      <c r="D7" s="15">
        <v>163.9</v>
      </c>
      <c r="E7" s="16"/>
      <c r="F7" s="15" t="s">
        <v>84</v>
      </c>
      <c r="G7" s="16"/>
      <c r="H7" s="17">
        <v>355.5</v>
      </c>
      <c r="I7" s="16"/>
      <c r="J7" s="15" t="s">
        <v>84</v>
      </c>
      <c r="K7" s="16"/>
      <c r="L7" s="18">
        <v>-191.6</v>
      </c>
      <c r="M7" s="19"/>
    </row>
    <row r="8" spans="2:13" x14ac:dyDescent="0.2">
      <c r="B8" s="13" t="s">
        <v>9</v>
      </c>
      <c r="C8" s="20"/>
      <c r="D8" s="15">
        <v>161.69999999999999</v>
      </c>
      <c r="E8" s="15"/>
      <c r="F8" s="15" t="s">
        <v>84</v>
      </c>
      <c r="G8" s="15"/>
      <c r="H8" s="17">
        <v>275.60000000000002</v>
      </c>
      <c r="I8" s="15"/>
      <c r="J8" s="15" t="s">
        <v>84</v>
      </c>
      <c r="K8" s="15"/>
      <c r="L8" s="18">
        <v>-113.9</v>
      </c>
      <c r="M8" s="19"/>
    </row>
    <row r="9" spans="2:13" x14ac:dyDescent="0.2">
      <c r="B9" s="13" t="s">
        <v>10</v>
      </c>
      <c r="C9" s="20"/>
      <c r="D9" s="15">
        <v>405.6</v>
      </c>
      <c r="E9" s="15"/>
      <c r="F9" s="15" t="s">
        <v>84</v>
      </c>
      <c r="G9" s="15"/>
      <c r="H9" s="17">
        <v>352.6</v>
      </c>
      <c r="I9" s="15"/>
      <c r="J9" s="15" t="s">
        <v>84</v>
      </c>
      <c r="K9" s="15"/>
      <c r="L9" s="18">
        <v>53</v>
      </c>
      <c r="M9" s="19"/>
    </row>
    <row r="10" spans="2:13" x14ac:dyDescent="0.2">
      <c r="B10" s="13" t="s">
        <v>11</v>
      </c>
      <c r="C10" s="21"/>
      <c r="D10" s="15">
        <v>606.29999999999995</v>
      </c>
      <c r="E10" s="15"/>
      <c r="F10" s="15" t="s">
        <v>84</v>
      </c>
      <c r="G10" s="15"/>
      <c r="H10" s="17">
        <v>593</v>
      </c>
      <c r="I10" s="15"/>
      <c r="J10" s="15" t="s">
        <v>84</v>
      </c>
      <c r="K10" s="15"/>
      <c r="L10" s="18">
        <v>13.3</v>
      </c>
      <c r="M10" s="19"/>
    </row>
    <row r="11" spans="2:13" x14ac:dyDescent="0.2">
      <c r="B11" s="13" t="s">
        <v>12</v>
      </c>
      <c r="C11" s="21"/>
      <c r="D11" s="15">
        <v>441.8</v>
      </c>
      <c r="E11" s="15"/>
      <c r="F11" s="15" t="s">
        <v>84</v>
      </c>
      <c r="G11" s="15"/>
      <c r="H11" s="17">
        <v>282.8</v>
      </c>
      <c r="I11" s="15"/>
      <c r="J11" s="15" t="s">
        <v>84</v>
      </c>
      <c r="K11" s="15"/>
      <c r="L11" s="18">
        <v>159</v>
      </c>
      <c r="M11" s="19"/>
    </row>
    <row r="12" spans="2:13" x14ac:dyDescent="0.2">
      <c r="B12" s="13" t="s">
        <v>13</v>
      </c>
      <c r="C12" s="20"/>
      <c r="D12" s="22">
        <v>379.6</v>
      </c>
      <c r="E12" s="15"/>
      <c r="F12" s="15" t="s">
        <v>84</v>
      </c>
      <c r="G12" s="15"/>
      <c r="H12" s="23">
        <v>222.1</v>
      </c>
      <c r="I12" s="15"/>
      <c r="J12" s="15" t="s">
        <v>84</v>
      </c>
      <c r="K12" s="15"/>
      <c r="L12" s="24">
        <v>157.5</v>
      </c>
      <c r="M12" s="19"/>
    </row>
    <row r="13" spans="2:13" x14ac:dyDescent="0.2">
      <c r="B13" s="13" t="s">
        <v>14</v>
      </c>
      <c r="C13" s="21"/>
      <c r="D13" s="15">
        <v>258.7</v>
      </c>
      <c r="E13" s="15"/>
      <c r="F13" s="15" t="s">
        <v>84</v>
      </c>
      <c r="G13" s="15"/>
      <c r="H13" s="17">
        <v>205</v>
      </c>
      <c r="I13" s="15"/>
      <c r="J13" s="15" t="s">
        <v>84</v>
      </c>
      <c r="K13" s="15"/>
      <c r="L13" s="18">
        <v>53.7</v>
      </c>
      <c r="M13" s="19"/>
    </row>
    <row r="14" spans="2:13" x14ac:dyDescent="0.2">
      <c r="B14" s="13" t="s">
        <v>15</v>
      </c>
      <c r="C14" s="21"/>
      <c r="D14" s="15">
        <v>373.5</v>
      </c>
      <c r="E14" s="15"/>
      <c r="F14" s="15" t="s">
        <v>84</v>
      </c>
      <c r="G14" s="15"/>
      <c r="H14" s="17">
        <v>208</v>
      </c>
      <c r="I14" s="15"/>
      <c r="J14" s="15" t="s">
        <v>84</v>
      </c>
      <c r="K14" s="15"/>
      <c r="L14" s="18">
        <v>165.5</v>
      </c>
      <c r="M14" s="19"/>
    </row>
    <row r="15" spans="2:13" x14ac:dyDescent="0.2">
      <c r="B15" s="13" t="s">
        <v>16</v>
      </c>
      <c r="C15" s="21"/>
      <c r="D15" s="15">
        <v>337.7</v>
      </c>
      <c r="E15" s="15"/>
      <c r="F15" s="15" t="s">
        <v>84</v>
      </c>
      <c r="G15" s="15"/>
      <c r="H15" s="17">
        <v>334.6</v>
      </c>
      <c r="I15" s="15"/>
      <c r="J15" s="15" t="s">
        <v>84</v>
      </c>
      <c r="K15" s="15"/>
      <c r="L15" s="18">
        <v>3.1</v>
      </c>
      <c r="M15" s="19"/>
    </row>
    <row r="16" spans="2:13" x14ac:dyDescent="0.2">
      <c r="B16" s="13" t="s">
        <v>17</v>
      </c>
      <c r="C16" s="21"/>
      <c r="D16" s="15">
        <v>298.7</v>
      </c>
      <c r="E16" s="15"/>
      <c r="F16" s="15" t="s">
        <v>84</v>
      </c>
      <c r="G16" s="15"/>
      <c r="H16" s="17">
        <v>430.7</v>
      </c>
      <c r="I16" s="15"/>
      <c r="J16" s="15" t="s">
        <v>84</v>
      </c>
      <c r="K16" s="15"/>
      <c r="L16" s="18">
        <v>-132</v>
      </c>
      <c r="M16" s="19"/>
    </row>
    <row r="17" spans="2:13" x14ac:dyDescent="0.2">
      <c r="B17" s="13" t="s">
        <v>18</v>
      </c>
      <c r="C17" s="21"/>
      <c r="D17" s="15">
        <v>278.39999999999998</v>
      </c>
      <c r="E17" s="15"/>
      <c r="F17" s="15" t="s">
        <v>84</v>
      </c>
      <c r="G17" s="15"/>
      <c r="H17" s="17">
        <v>331.6</v>
      </c>
      <c r="I17" s="15"/>
      <c r="J17" s="15" t="s">
        <v>84</v>
      </c>
      <c r="K17" s="15"/>
      <c r="L17" s="18">
        <v>-53.2</v>
      </c>
      <c r="M17" s="19"/>
    </row>
    <row r="18" spans="2:13" x14ac:dyDescent="0.2">
      <c r="B18" s="13" t="s">
        <v>19</v>
      </c>
      <c r="C18" s="21"/>
      <c r="D18" s="15">
        <v>387.2</v>
      </c>
      <c r="E18" s="15"/>
      <c r="F18" s="15" t="s">
        <v>84</v>
      </c>
      <c r="G18" s="15"/>
      <c r="H18" s="17">
        <v>517</v>
      </c>
      <c r="I18" s="15"/>
      <c r="J18" s="15" t="s">
        <v>84</v>
      </c>
      <c r="K18" s="15"/>
      <c r="L18" s="18">
        <v>-129.80000000000001</v>
      </c>
      <c r="M18" s="19"/>
    </row>
    <row r="19" spans="2:13" x14ac:dyDescent="0.2">
      <c r="B19" s="13" t="s">
        <v>20</v>
      </c>
      <c r="C19" s="21"/>
      <c r="D19" s="15">
        <v>378</v>
      </c>
      <c r="E19" s="15"/>
      <c r="F19" s="15" t="s">
        <v>84</v>
      </c>
      <c r="G19" s="15"/>
      <c r="H19" s="17">
        <v>669.7</v>
      </c>
      <c r="I19" s="15"/>
      <c r="J19" s="15" t="s">
        <v>84</v>
      </c>
      <c r="K19" s="15"/>
      <c r="L19" s="18">
        <v>-291.7</v>
      </c>
      <c r="M19" s="19"/>
    </row>
    <row r="20" spans="2:13" x14ac:dyDescent="0.2">
      <c r="B20" s="13" t="s">
        <v>21</v>
      </c>
      <c r="C20" s="21"/>
      <c r="D20" s="15">
        <v>387.3</v>
      </c>
      <c r="E20" s="15"/>
      <c r="F20" s="15" t="s">
        <v>84</v>
      </c>
      <c r="G20" s="15"/>
      <c r="H20" s="17">
        <v>653.20000000000005</v>
      </c>
      <c r="I20" s="15"/>
      <c r="J20" s="15" t="s">
        <v>84</v>
      </c>
      <c r="K20" s="15"/>
      <c r="L20" s="18">
        <v>-265.89999999999998</v>
      </c>
      <c r="M20" s="19"/>
    </row>
    <row r="21" spans="2:13" x14ac:dyDescent="0.2">
      <c r="B21" s="13" t="s">
        <v>22</v>
      </c>
      <c r="C21" s="21"/>
      <c r="D21" s="15">
        <v>472.1</v>
      </c>
      <c r="E21" s="15"/>
      <c r="F21" s="15" t="s">
        <v>84</v>
      </c>
      <c r="G21" s="15"/>
      <c r="H21" s="17">
        <v>802.3</v>
      </c>
      <c r="I21" s="15"/>
      <c r="J21" s="15" t="s">
        <v>84</v>
      </c>
      <c r="K21" s="15"/>
      <c r="L21" s="18">
        <v>-330.2</v>
      </c>
      <c r="M21" s="19"/>
    </row>
    <row r="22" spans="2:13" x14ac:dyDescent="0.2">
      <c r="B22" s="13" t="s">
        <v>23</v>
      </c>
      <c r="C22" s="21"/>
      <c r="D22" s="15">
        <v>483</v>
      </c>
      <c r="E22" s="15"/>
      <c r="F22" s="15" t="s">
        <v>84</v>
      </c>
      <c r="G22" s="15"/>
      <c r="H22" s="17">
        <v>930.7</v>
      </c>
      <c r="I22" s="15"/>
      <c r="J22" s="15" t="s">
        <v>84</v>
      </c>
      <c r="K22" s="15"/>
      <c r="L22" s="18">
        <v>-447.7</v>
      </c>
      <c r="M22" s="19"/>
    </row>
    <row r="23" spans="2:13" x14ac:dyDescent="0.2">
      <c r="B23" s="13" t="s">
        <v>24</v>
      </c>
      <c r="C23" s="14"/>
      <c r="D23" s="15">
        <v>505.8</v>
      </c>
      <c r="E23" s="16"/>
      <c r="F23" s="15" t="s">
        <v>84</v>
      </c>
      <c r="G23" s="16"/>
      <c r="H23" s="17">
        <v>1129</v>
      </c>
      <c r="I23" s="16"/>
      <c r="J23" s="15" t="s">
        <v>84</v>
      </c>
      <c r="K23" s="16"/>
      <c r="L23" s="18">
        <v>-623.20000000000005</v>
      </c>
      <c r="M23" s="19"/>
    </row>
    <row r="24" spans="2:13" x14ac:dyDescent="0.2">
      <c r="B24" s="13" t="s">
        <v>25</v>
      </c>
      <c r="C24" s="14"/>
      <c r="D24" s="15">
        <v>570.9</v>
      </c>
      <c r="E24" s="16"/>
      <c r="F24" s="15" t="s">
        <v>84</v>
      </c>
      <c r="G24" s="16"/>
      <c r="H24" s="17">
        <v>884.1</v>
      </c>
      <c r="I24" s="16"/>
      <c r="J24" s="15" t="s">
        <v>84</v>
      </c>
      <c r="K24" s="16"/>
      <c r="L24" s="18">
        <v>-313.2</v>
      </c>
      <c r="M24" s="19"/>
    </row>
    <row r="25" spans="2:13" x14ac:dyDescent="0.2">
      <c r="B25" s="13" t="s">
        <v>26</v>
      </c>
      <c r="C25" s="20"/>
      <c r="D25" s="15">
        <v>611.9</v>
      </c>
      <c r="E25" s="15"/>
      <c r="F25" s="15" t="s">
        <v>84</v>
      </c>
      <c r="G25" s="15"/>
      <c r="H25" s="17">
        <v>1090.8</v>
      </c>
      <c r="I25" s="15"/>
      <c r="J25" s="15" t="s">
        <v>84</v>
      </c>
      <c r="K25" s="15"/>
      <c r="L25" s="18">
        <v>-478.9</v>
      </c>
      <c r="M25" s="19"/>
    </row>
    <row r="26" spans="2:13" x14ac:dyDescent="0.2">
      <c r="B26" s="13" t="s">
        <v>27</v>
      </c>
      <c r="C26" s="20"/>
      <c r="D26" s="15">
        <v>656.4</v>
      </c>
      <c r="E26" s="15"/>
      <c r="F26" s="15" t="s">
        <v>84</v>
      </c>
      <c r="G26" s="15"/>
      <c r="H26" s="17">
        <v>977.9</v>
      </c>
      <c r="I26" s="15"/>
      <c r="J26" s="15" t="s">
        <v>84</v>
      </c>
      <c r="K26" s="15"/>
      <c r="L26" s="18">
        <v>-321.5</v>
      </c>
      <c r="M26" s="19"/>
    </row>
    <row r="27" spans="2:13" x14ac:dyDescent="0.2">
      <c r="B27" s="13" t="s">
        <v>28</v>
      </c>
      <c r="C27" s="21"/>
      <c r="D27" s="15">
        <v>680.6</v>
      </c>
      <c r="E27" s="15"/>
      <c r="F27" s="15" t="s">
        <v>84</v>
      </c>
      <c r="G27" s="15"/>
      <c r="H27" s="17">
        <v>1028.7</v>
      </c>
      <c r="I27" s="15"/>
      <c r="J27" s="15" t="s">
        <v>84</v>
      </c>
      <c r="K27" s="15"/>
      <c r="L27" s="18">
        <v>-348.1</v>
      </c>
      <c r="M27" s="19"/>
    </row>
    <row r="28" spans="2:13" x14ac:dyDescent="0.2">
      <c r="B28" s="13" t="s">
        <v>29</v>
      </c>
      <c r="C28" s="21"/>
      <c r="D28" s="15">
        <v>687.3</v>
      </c>
      <c r="E28" s="15"/>
      <c r="F28" s="15" t="s">
        <v>84</v>
      </c>
      <c r="G28" s="15"/>
      <c r="H28" s="17">
        <v>1071</v>
      </c>
      <c r="I28" s="15"/>
      <c r="J28" s="15" t="s">
        <v>84</v>
      </c>
      <c r="K28" s="15"/>
      <c r="L28" s="18">
        <v>-383.7</v>
      </c>
      <c r="M28" s="19"/>
    </row>
    <row r="29" spans="2:13" x14ac:dyDescent="0.2">
      <c r="B29" s="13" t="s">
        <v>30</v>
      </c>
      <c r="C29" s="20"/>
      <c r="D29" s="22">
        <v>682.7</v>
      </c>
      <c r="E29" s="15"/>
      <c r="F29" s="15" t="s">
        <v>84</v>
      </c>
      <c r="G29" s="15"/>
      <c r="H29" s="23">
        <v>1087.7</v>
      </c>
      <c r="I29" s="15"/>
      <c r="J29" s="15" t="s">
        <v>84</v>
      </c>
      <c r="K29" s="15"/>
      <c r="L29" s="24">
        <v>-405</v>
      </c>
      <c r="M29" s="19"/>
    </row>
    <row r="30" spans="2:13" x14ac:dyDescent="0.2">
      <c r="B30" s="13" t="s">
        <v>31</v>
      </c>
      <c r="C30" s="21"/>
      <c r="D30" s="15">
        <v>638.5</v>
      </c>
      <c r="E30" s="15"/>
      <c r="F30" s="15" t="s">
        <v>84</v>
      </c>
      <c r="G30" s="15"/>
      <c r="H30" s="17">
        <v>662</v>
      </c>
      <c r="I30" s="15"/>
      <c r="J30" s="15" t="s">
        <v>84</v>
      </c>
      <c r="K30" s="15"/>
      <c r="L30" s="18">
        <v>-23.5</v>
      </c>
      <c r="M30" s="19"/>
    </row>
    <row r="31" spans="2:13" x14ac:dyDescent="0.2">
      <c r="B31" s="13" t="s">
        <v>32</v>
      </c>
      <c r="C31" s="21"/>
      <c r="D31" s="15">
        <v>804.4</v>
      </c>
      <c r="E31" s="15"/>
      <c r="F31" s="15">
        <v>6.8</v>
      </c>
      <c r="G31" s="15"/>
      <c r="H31" s="17">
        <v>790.1</v>
      </c>
      <c r="I31" s="15"/>
      <c r="J31" s="15">
        <v>0.1</v>
      </c>
      <c r="K31" s="15"/>
      <c r="L31" s="18">
        <v>21</v>
      </c>
      <c r="M31" s="19"/>
    </row>
    <row r="32" spans="2:13" x14ac:dyDescent="0.2">
      <c r="B32" s="13" t="s">
        <v>33</v>
      </c>
      <c r="C32" s="21"/>
      <c r="D32" s="15">
        <v>1026.4000000000001</v>
      </c>
      <c r="E32" s="15"/>
      <c r="F32" s="15">
        <v>7.7</v>
      </c>
      <c r="G32" s="15"/>
      <c r="H32" s="17">
        <v>1361.5</v>
      </c>
      <c r="I32" s="15"/>
      <c r="J32" s="15">
        <v>0.5</v>
      </c>
      <c r="K32" s="15"/>
      <c r="L32" s="18">
        <v>-327.9</v>
      </c>
      <c r="M32" s="19"/>
    </row>
    <row r="33" spans="2:13" x14ac:dyDescent="0.2">
      <c r="B33" s="13" t="s">
        <v>34</v>
      </c>
      <c r="C33" s="21"/>
      <c r="D33" s="15">
        <v>1039</v>
      </c>
      <c r="E33" s="15"/>
      <c r="F33" s="15">
        <v>17.600000000000001</v>
      </c>
      <c r="G33" s="15"/>
      <c r="H33" s="17">
        <v>2113.6</v>
      </c>
      <c r="I33" s="15"/>
      <c r="J33" s="15">
        <v>0.4</v>
      </c>
      <c r="K33" s="15"/>
      <c r="L33" s="18">
        <v>-1057.4000000000001</v>
      </c>
      <c r="M33" s="19"/>
    </row>
    <row r="34" spans="2:13" x14ac:dyDescent="0.2">
      <c r="B34" s="13" t="s">
        <v>35</v>
      </c>
      <c r="C34" s="21"/>
      <c r="D34" s="15">
        <v>1136.7</v>
      </c>
      <c r="E34" s="15"/>
      <c r="F34" s="15">
        <v>16.899999999999999</v>
      </c>
      <c r="G34" s="15"/>
      <c r="H34" s="17">
        <v>2067.1999999999998</v>
      </c>
      <c r="I34" s="15"/>
      <c r="J34" s="15">
        <v>4.5999999999999996</v>
      </c>
      <c r="K34" s="15"/>
      <c r="L34" s="18">
        <v>-918.2</v>
      </c>
      <c r="M34" s="19"/>
    </row>
    <row r="35" spans="2:13" x14ac:dyDescent="0.2">
      <c r="B35" s="25" t="s">
        <v>36</v>
      </c>
      <c r="C35" s="26"/>
      <c r="D35" s="27">
        <v>1140.8</v>
      </c>
      <c r="E35" s="27"/>
      <c r="F35" s="27">
        <v>29.5</v>
      </c>
      <c r="G35" s="27"/>
      <c r="H35" s="28">
        <v>2324.5</v>
      </c>
      <c r="I35" s="27"/>
      <c r="J35" s="27">
        <v>0.3</v>
      </c>
      <c r="K35" s="27"/>
      <c r="L35" s="29">
        <v>-1154.5</v>
      </c>
      <c r="M35" s="19"/>
    </row>
    <row r="36" spans="2:13" s="30" customFormat="1" x14ac:dyDescent="0.2">
      <c r="B36" s="25" t="s">
        <v>37</v>
      </c>
      <c r="C36" s="31"/>
      <c r="D36" s="27">
        <v>1311.1</v>
      </c>
      <c r="E36" s="32"/>
      <c r="F36" s="27">
        <v>27</v>
      </c>
      <c r="G36" s="32"/>
      <c r="H36" s="27">
        <v>2809.6</v>
      </c>
      <c r="I36" s="32"/>
      <c r="J36" s="27">
        <v>0.2</v>
      </c>
      <c r="K36" s="32"/>
      <c r="L36" s="29">
        <v>-1471.7</v>
      </c>
      <c r="M36" s="19"/>
    </row>
    <row r="37" spans="2:13" x14ac:dyDescent="0.2">
      <c r="B37" s="13" t="s">
        <v>38</v>
      </c>
      <c r="C37" s="33"/>
      <c r="D37" s="15">
        <v>1709.6</v>
      </c>
      <c r="E37" s="34"/>
      <c r="F37" s="15">
        <v>15.5</v>
      </c>
      <c r="G37" s="34"/>
      <c r="H37" s="15">
        <v>3675.6</v>
      </c>
      <c r="I37" s="35"/>
      <c r="J37" s="15">
        <v>0.2</v>
      </c>
      <c r="K37" s="35"/>
      <c r="L37" s="18">
        <v>-1950.7</v>
      </c>
      <c r="M37" s="19"/>
    </row>
    <row r="38" spans="2:13" x14ac:dyDescent="0.2">
      <c r="B38" s="13" t="s">
        <v>39</v>
      </c>
      <c r="D38" s="15">
        <v>2364.6999999999998</v>
      </c>
      <c r="E38" s="19"/>
      <c r="F38" s="15">
        <v>30.8</v>
      </c>
      <c r="G38" s="19"/>
      <c r="H38" s="15">
        <v>4740.3</v>
      </c>
      <c r="I38" s="19"/>
      <c r="J38" s="15">
        <v>0.3</v>
      </c>
      <c r="K38" s="19"/>
      <c r="L38" s="18">
        <v>-2345.1</v>
      </c>
      <c r="M38" s="19"/>
    </row>
    <row r="39" spans="2:13" x14ac:dyDescent="0.2">
      <c r="B39" s="13" t="s">
        <v>40</v>
      </c>
      <c r="D39" s="15">
        <v>2957.5</v>
      </c>
      <c r="E39" s="19"/>
      <c r="F39" s="15">
        <v>28.9</v>
      </c>
      <c r="G39" s="19"/>
      <c r="H39" s="15">
        <v>5408.5</v>
      </c>
      <c r="I39" s="19"/>
      <c r="J39" s="15">
        <v>0.4</v>
      </c>
      <c r="K39" s="19"/>
      <c r="L39" s="18">
        <v>-2422.5</v>
      </c>
      <c r="M39" s="19"/>
    </row>
    <row r="40" spans="2:13" x14ac:dyDescent="0.2">
      <c r="B40" s="13" t="s">
        <v>41</v>
      </c>
      <c r="D40" s="15">
        <v>2489.1999999999998</v>
      </c>
      <c r="E40" s="19"/>
      <c r="F40" s="15">
        <v>39.299999999999997</v>
      </c>
      <c r="G40" s="19"/>
      <c r="H40" s="15">
        <v>5636.2</v>
      </c>
      <c r="I40" s="19"/>
      <c r="J40" s="15">
        <v>0.8</v>
      </c>
      <c r="K40" s="19"/>
      <c r="L40" s="18">
        <v>-3108.5</v>
      </c>
      <c r="M40" s="19"/>
    </row>
    <row r="41" spans="2:13" x14ac:dyDescent="0.2">
      <c r="B41" s="13" t="s">
        <v>42</v>
      </c>
      <c r="D41" s="15">
        <v>2710.6</v>
      </c>
      <c r="E41" s="19"/>
      <c r="F41" s="15">
        <v>18.399999999999999</v>
      </c>
      <c r="G41" s="19"/>
      <c r="H41" s="15">
        <v>5363.6</v>
      </c>
      <c r="I41" s="19"/>
      <c r="J41" s="15">
        <v>1</v>
      </c>
      <c r="K41" s="19"/>
      <c r="L41" s="18">
        <v>-2635.6</v>
      </c>
      <c r="M41" s="19"/>
    </row>
    <row r="42" spans="2:13" x14ac:dyDescent="0.2">
      <c r="B42" s="13" t="s">
        <v>43</v>
      </c>
      <c r="D42" s="15">
        <v>2769.1</v>
      </c>
      <c r="E42" s="19"/>
      <c r="F42" s="15">
        <v>21.4</v>
      </c>
      <c r="G42" s="19"/>
      <c r="H42" s="15">
        <v>5688.8</v>
      </c>
      <c r="I42" s="19"/>
      <c r="J42" s="15">
        <v>0.8</v>
      </c>
      <c r="K42" s="19"/>
      <c r="L42" s="18">
        <v>-2899.1</v>
      </c>
      <c r="M42" s="19"/>
    </row>
    <row r="43" spans="2:13" x14ac:dyDescent="0.2">
      <c r="B43" s="13" t="s">
        <v>44</v>
      </c>
      <c r="D43" s="15">
        <v>2504.1</v>
      </c>
      <c r="E43" s="19"/>
      <c r="F43" s="15">
        <v>35.4</v>
      </c>
      <c r="G43" s="19"/>
      <c r="H43" s="15">
        <v>5919.4</v>
      </c>
      <c r="I43" s="19"/>
      <c r="J43" s="15">
        <v>1.4</v>
      </c>
      <c r="K43" s="19"/>
      <c r="L43" s="18">
        <v>-3381.3</v>
      </c>
      <c r="M43" s="19"/>
    </row>
    <row r="44" spans="2:13" x14ac:dyDescent="0.2">
      <c r="B44" s="13" t="s">
        <v>45</v>
      </c>
      <c r="D44" s="15">
        <v>3072.8</v>
      </c>
      <c r="E44" s="19"/>
      <c r="F44" s="15">
        <v>47.8</v>
      </c>
      <c r="G44" s="19"/>
      <c r="H44" s="15">
        <v>5635.2</v>
      </c>
      <c r="I44" s="19"/>
      <c r="J44" s="15">
        <v>2</v>
      </c>
      <c r="K44" s="19"/>
      <c r="L44" s="18">
        <v>-2516.6</v>
      </c>
      <c r="M44" s="19"/>
    </row>
    <row r="45" spans="2:13" x14ac:dyDescent="0.2">
      <c r="B45" s="13" t="s">
        <v>46</v>
      </c>
      <c r="D45" s="15">
        <v>3687.8</v>
      </c>
      <c r="E45" s="19"/>
      <c r="F45" s="15">
        <v>96.2</v>
      </c>
      <c r="G45" s="19"/>
      <c r="H45" s="15">
        <v>5380.3</v>
      </c>
      <c r="I45" s="19"/>
      <c r="J45" s="15">
        <v>7</v>
      </c>
      <c r="K45" s="19"/>
      <c r="L45" s="18">
        <v>-1603.3</v>
      </c>
      <c r="M45" s="19"/>
    </row>
    <row r="46" spans="2:13" x14ac:dyDescent="0.2">
      <c r="B46" s="13" t="s">
        <v>47</v>
      </c>
      <c r="D46" s="22">
        <v>4457.2</v>
      </c>
      <c r="E46" s="19"/>
      <c r="F46" s="22">
        <v>51.6</v>
      </c>
      <c r="G46" s="19"/>
      <c r="H46" s="22">
        <v>6395.2</v>
      </c>
      <c r="I46" s="19"/>
      <c r="J46" s="22">
        <v>3.7</v>
      </c>
      <c r="K46" s="19"/>
      <c r="L46" s="24">
        <v>-1890.1</v>
      </c>
      <c r="M46" s="19"/>
    </row>
    <row r="47" spans="2:13" x14ac:dyDescent="0.2">
      <c r="B47" s="13" t="s">
        <v>48</v>
      </c>
      <c r="D47" s="15">
        <v>4693.2</v>
      </c>
      <c r="E47" s="19"/>
      <c r="F47" s="15">
        <v>45.5</v>
      </c>
      <c r="G47" s="19"/>
      <c r="H47" s="15">
        <v>7069.4</v>
      </c>
      <c r="I47" s="19"/>
      <c r="J47" s="15">
        <v>3.1</v>
      </c>
      <c r="K47" s="19"/>
      <c r="L47" s="18">
        <v>-2333.8000000000002</v>
      </c>
      <c r="M47" s="19"/>
    </row>
    <row r="48" spans="2:13" x14ac:dyDescent="0.2">
      <c r="B48" s="13" t="s">
        <v>49</v>
      </c>
      <c r="D48" s="15">
        <v>4964.7</v>
      </c>
      <c r="E48" s="19"/>
      <c r="F48" s="15">
        <v>56.1</v>
      </c>
      <c r="G48" s="19"/>
      <c r="H48" s="15">
        <v>6941.1</v>
      </c>
      <c r="I48" s="19"/>
      <c r="J48" s="15">
        <v>1.7</v>
      </c>
      <c r="K48" s="19"/>
      <c r="L48" s="18">
        <v>-1922</v>
      </c>
      <c r="M48" s="19"/>
    </row>
    <row r="49" spans="2:19" x14ac:dyDescent="0.2">
      <c r="B49" s="13" t="s">
        <v>50</v>
      </c>
      <c r="D49" s="15">
        <v>6167</v>
      </c>
      <c r="E49" s="19"/>
      <c r="F49" s="15">
        <v>51.2</v>
      </c>
      <c r="G49" s="19"/>
      <c r="H49" s="15">
        <v>7631.2</v>
      </c>
      <c r="I49" s="19"/>
      <c r="J49" s="15">
        <v>2.7</v>
      </c>
      <c r="K49" s="19"/>
      <c r="L49" s="18">
        <v>-1415.7</v>
      </c>
      <c r="M49" s="19"/>
    </row>
    <row r="50" spans="2:19" x14ac:dyDescent="0.2">
      <c r="B50" s="13" t="s">
        <v>51</v>
      </c>
      <c r="D50" s="15">
        <v>6912.2</v>
      </c>
      <c r="E50" s="19"/>
      <c r="F50" s="15">
        <v>46.5</v>
      </c>
      <c r="G50" s="19"/>
      <c r="H50" s="15">
        <v>9253.2999999999993</v>
      </c>
      <c r="I50" s="19"/>
      <c r="J50" s="15">
        <v>2.8</v>
      </c>
      <c r="K50" s="19"/>
      <c r="L50" s="18">
        <v>-2297.4</v>
      </c>
      <c r="M50" s="19"/>
    </row>
    <row r="51" spans="2:19" x14ac:dyDescent="0.2">
      <c r="B51" s="13" t="s">
        <v>52</v>
      </c>
      <c r="D51" s="15">
        <v>6819.3</v>
      </c>
      <c r="E51" s="19"/>
      <c r="F51" s="15">
        <v>34.1</v>
      </c>
      <c r="G51" s="19"/>
      <c r="H51" s="15">
        <v>9963.2000000000007</v>
      </c>
      <c r="I51" s="19"/>
      <c r="J51" s="15">
        <v>1.8</v>
      </c>
      <c r="K51" s="19"/>
      <c r="L51" s="18">
        <v>-3111.6</v>
      </c>
      <c r="M51" s="19"/>
    </row>
    <row r="52" spans="2:19" x14ac:dyDescent="0.2">
      <c r="B52" s="13" t="s">
        <v>53</v>
      </c>
      <c r="D52" s="15">
        <v>6812.8</v>
      </c>
      <c r="E52" s="19"/>
      <c r="F52" s="15">
        <v>26.9</v>
      </c>
      <c r="G52" s="19"/>
      <c r="H52" s="15">
        <v>8561.6</v>
      </c>
      <c r="I52" s="19"/>
      <c r="J52" s="15">
        <v>3.9</v>
      </c>
      <c r="K52" s="19"/>
      <c r="L52" s="18">
        <v>-1725.8</v>
      </c>
      <c r="M52" s="19"/>
    </row>
    <row r="53" spans="2:19" x14ac:dyDescent="0.2">
      <c r="B53" s="13" t="s">
        <v>54</v>
      </c>
      <c r="D53" s="15">
        <v>8137.2</v>
      </c>
      <c r="E53" s="19"/>
      <c r="F53" s="15">
        <v>35.4</v>
      </c>
      <c r="G53" s="19"/>
      <c r="H53" s="15">
        <v>10394.4</v>
      </c>
      <c r="I53" s="19"/>
      <c r="J53" s="15">
        <v>3.1</v>
      </c>
      <c r="K53" s="19"/>
      <c r="L53" s="18">
        <v>-2224.9</v>
      </c>
      <c r="M53" s="19"/>
    </row>
    <row r="54" spans="2:19" x14ac:dyDescent="0.2">
      <c r="B54" s="13" t="s">
        <v>55</v>
      </c>
      <c r="D54" s="15">
        <v>8707.1</v>
      </c>
      <c r="E54" s="19"/>
      <c r="F54" s="15">
        <v>39</v>
      </c>
      <c r="G54" s="19"/>
      <c r="H54" s="15">
        <v>11804.9</v>
      </c>
      <c r="I54" s="19"/>
      <c r="J54" s="15">
        <v>4.4000000000000004</v>
      </c>
      <c r="K54" s="19"/>
      <c r="L54" s="18">
        <v>-3063.2</v>
      </c>
      <c r="M54" s="19"/>
    </row>
    <row r="55" spans="2:19" x14ac:dyDescent="0.2">
      <c r="B55" s="13" t="s">
        <v>56</v>
      </c>
      <c r="D55" s="15">
        <v>8320.2999999999993</v>
      </c>
      <c r="E55" s="19"/>
      <c r="F55" s="15">
        <v>68.3</v>
      </c>
      <c r="G55" s="19"/>
      <c r="H55" s="15">
        <v>11894.2</v>
      </c>
      <c r="I55" s="19"/>
      <c r="J55" s="15">
        <v>16.5</v>
      </c>
      <c r="K55" s="19"/>
      <c r="L55" s="18">
        <v>-3522.1</v>
      </c>
      <c r="M55" s="19"/>
    </row>
    <row r="56" spans="2:19" x14ac:dyDescent="0.2">
      <c r="B56" s="13" t="s">
        <v>57</v>
      </c>
      <c r="D56" s="15">
        <v>8627.7000000000007</v>
      </c>
      <c r="E56" s="19"/>
      <c r="F56" s="15">
        <v>76.3</v>
      </c>
      <c r="G56" s="19"/>
      <c r="H56" s="15">
        <v>10118</v>
      </c>
      <c r="I56" s="19"/>
      <c r="J56" s="15">
        <v>4.5999999999999996</v>
      </c>
      <c r="K56" s="19"/>
      <c r="L56" s="18">
        <v>-1418.6</v>
      </c>
      <c r="M56" s="19"/>
    </row>
    <row r="57" spans="2:19" x14ac:dyDescent="0.2">
      <c r="B57" s="13" t="s">
        <v>58</v>
      </c>
      <c r="D57" s="15">
        <v>7779.3</v>
      </c>
      <c r="E57" s="19"/>
      <c r="F57" s="15">
        <v>70.099999999999994</v>
      </c>
      <c r="G57" s="19"/>
      <c r="H57" s="15">
        <v>9431.7000000000007</v>
      </c>
      <c r="I57" s="19"/>
      <c r="J57" s="15">
        <v>14.2</v>
      </c>
      <c r="K57" s="19"/>
      <c r="L57" s="18">
        <f>D57+F57-H57-J57</f>
        <v>-1596.5000000000002</v>
      </c>
      <c r="M57" s="19"/>
    </row>
    <row r="58" spans="2:19" x14ac:dyDescent="0.2">
      <c r="B58" s="13" t="s">
        <v>59</v>
      </c>
      <c r="D58" s="15">
        <v>8568.6</v>
      </c>
      <c r="E58" s="19"/>
      <c r="F58" s="15">
        <v>67.099999999999994</v>
      </c>
      <c r="G58" s="19"/>
      <c r="H58" s="15">
        <v>10309.4</v>
      </c>
      <c r="I58" s="19"/>
      <c r="J58" s="15">
        <v>18.100000000000001</v>
      </c>
      <c r="K58" s="19"/>
      <c r="L58" s="18">
        <f t="shared" ref="L58:L78" si="0">D58+F58-H58-J58</f>
        <v>-1691.7999999999988</v>
      </c>
      <c r="M58" s="19"/>
    </row>
    <row r="59" spans="2:19" x14ac:dyDescent="0.2">
      <c r="B59" s="13" t="s">
        <v>60</v>
      </c>
      <c r="D59" s="15">
        <v>9201.6</v>
      </c>
      <c r="E59" s="19"/>
      <c r="F59" s="15">
        <v>63.5</v>
      </c>
      <c r="G59" s="19"/>
      <c r="H59" s="15">
        <v>10728.9</v>
      </c>
      <c r="I59" s="19"/>
      <c r="J59" s="15">
        <v>12.2</v>
      </c>
      <c r="K59" s="19"/>
      <c r="L59" s="18">
        <f t="shared" si="0"/>
        <v>-1475.9999999999993</v>
      </c>
      <c r="M59" s="19"/>
    </row>
    <row r="60" spans="2:19" x14ac:dyDescent="0.2">
      <c r="B60" s="13" t="s">
        <v>61</v>
      </c>
      <c r="D60" s="15">
        <v>9134.6</v>
      </c>
      <c r="E60" s="19"/>
      <c r="F60" s="15">
        <v>70.099999999999994</v>
      </c>
      <c r="G60" s="19"/>
      <c r="H60" s="15">
        <v>10339.5</v>
      </c>
      <c r="I60" s="19"/>
      <c r="J60" s="15">
        <v>11.1</v>
      </c>
      <c r="K60" s="19"/>
      <c r="L60" s="18">
        <f t="shared" si="0"/>
        <v>-1145.8999999999992</v>
      </c>
      <c r="M60" s="19"/>
    </row>
    <row r="61" spans="2:19" x14ac:dyDescent="0.2">
      <c r="B61" s="13" t="s">
        <v>62</v>
      </c>
      <c r="D61" s="15">
        <v>11160.2</v>
      </c>
      <c r="E61" s="19"/>
      <c r="F61" s="15">
        <v>50</v>
      </c>
      <c r="G61" s="19"/>
      <c r="H61" s="15">
        <v>12220.3</v>
      </c>
      <c r="I61" s="19"/>
      <c r="J61" s="15">
        <v>5.8</v>
      </c>
      <c r="K61" s="19"/>
      <c r="L61" s="18">
        <f t="shared" si="0"/>
        <v>-1015.8999999999985</v>
      </c>
      <c r="M61" s="19"/>
    </row>
    <row r="62" spans="2:19" x14ac:dyDescent="0.2">
      <c r="B62" s="13" t="s">
        <v>63</v>
      </c>
      <c r="D62" s="15">
        <v>12313.3</v>
      </c>
      <c r="E62" s="19"/>
      <c r="F62" s="15">
        <v>416</v>
      </c>
      <c r="G62" s="19"/>
      <c r="H62" s="15">
        <v>15591.8</v>
      </c>
      <c r="I62" s="19"/>
      <c r="J62" s="15">
        <v>14.3</v>
      </c>
      <c r="K62" s="19"/>
      <c r="L62" s="18">
        <f t="shared" si="0"/>
        <v>-2876.8</v>
      </c>
      <c r="M62" s="19"/>
      <c r="P62" s="36"/>
    </row>
    <row r="63" spans="2:19" x14ac:dyDescent="0.2">
      <c r="B63" s="25" t="s">
        <v>318</v>
      </c>
      <c r="C63" s="30"/>
      <c r="D63" s="37">
        <v>14391.1</v>
      </c>
      <c r="E63" s="38"/>
      <c r="F63" s="37">
        <v>103</v>
      </c>
      <c r="G63" s="38"/>
      <c r="H63" s="37">
        <v>20598.099999999999</v>
      </c>
      <c r="I63" s="38"/>
      <c r="J63" s="37">
        <v>80.2</v>
      </c>
      <c r="K63" s="38"/>
      <c r="L63" s="18">
        <f t="shared" si="0"/>
        <v>-6184.199999999998</v>
      </c>
      <c r="M63" s="19"/>
      <c r="P63" s="36"/>
    </row>
    <row r="64" spans="2:19" x14ac:dyDescent="0.2">
      <c r="B64" s="13" t="s">
        <v>444</v>
      </c>
      <c r="C64" s="30"/>
      <c r="D64" s="37">
        <v>16451.2</v>
      </c>
      <c r="E64" s="38"/>
      <c r="F64" s="37">
        <v>129</v>
      </c>
      <c r="G64" s="38"/>
      <c r="H64" s="37">
        <v>28580.9</v>
      </c>
      <c r="I64" s="38"/>
      <c r="J64" s="37">
        <v>10.3</v>
      </c>
      <c r="K64" s="38"/>
      <c r="L64" s="18">
        <f t="shared" si="0"/>
        <v>-12011</v>
      </c>
      <c r="M64" s="19"/>
      <c r="P64" s="36"/>
      <c r="S64" s="36"/>
    </row>
    <row r="65" spans="2:16" x14ac:dyDescent="0.2">
      <c r="B65" s="25" t="s">
        <v>445</v>
      </c>
      <c r="C65" s="30"/>
      <c r="D65" s="37">
        <v>16976.2</v>
      </c>
      <c r="E65" s="38"/>
      <c r="F65" s="37">
        <v>162</v>
      </c>
      <c r="G65" s="38"/>
      <c r="H65" s="37">
        <v>30539.7</v>
      </c>
      <c r="I65" s="38"/>
      <c r="J65" s="37">
        <v>4.4000000000000004</v>
      </c>
      <c r="K65" s="38"/>
      <c r="L65" s="18">
        <f t="shared" si="0"/>
        <v>-13405.9</v>
      </c>
      <c r="M65" s="19"/>
      <c r="P65" s="36"/>
    </row>
    <row r="66" spans="2:16" x14ac:dyDescent="0.2">
      <c r="B66" s="39" t="s">
        <v>446</v>
      </c>
      <c r="C66" s="40"/>
      <c r="D66" s="37">
        <v>19052.3</v>
      </c>
      <c r="E66" s="37"/>
      <c r="F66" s="37">
        <v>727</v>
      </c>
      <c r="G66" s="37"/>
      <c r="H66" s="37">
        <v>39965.5</v>
      </c>
      <c r="I66" s="37"/>
      <c r="J66" s="37">
        <v>10.9</v>
      </c>
      <c r="K66" s="41"/>
      <c r="L66" s="18">
        <f t="shared" si="0"/>
        <v>-20197.100000000002</v>
      </c>
      <c r="M66" s="19"/>
    </row>
    <row r="67" spans="2:16" x14ac:dyDescent="0.2">
      <c r="B67" s="39" t="s">
        <v>447</v>
      </c>
      <c r="C67" s="40"/>
      <c r="D67" s="37">
        <v>17688</v>
      </c>
      <c r="E67" s="37"/>
      <c r="F67" s="37">
        <v>263</v>
      </c>
      <c r="G67" s="37"/>
      <c r="H67" s="37">
        <v>34822.059000000001</v>
      </c>
      <c r="I67" s="37"/>
      <c r="J67" s="37">
        <v>20.399999999999999</v>
      </c>
      <c r="K67" s="41"/>
      <c r="L67" s="18">
        <f t="shared" si="0"/>
        <v>-16891.459000000003</v>
      </c>
      <c r="M67" s="374"/>
      <c r="N67" s="19"/>
      <c r="O67" s="19"/>
    </row>
    <row r="68" spans="2:16" x14ac:dyDescent="0.2">
      <c r="B68" s="39" t="s">
        <v>448</v>
      </c>
      <c r="C68" s="40"/>
      <c r="D68" s="37">
        <v>19290</v>
      </c>
      <c r="E68" s="37"/>
      <c r="F68" s="37">
        <v>257</v>
      </c>
      <c r="G68" s="37"/>
      <c r="H68" s="37">
        <v>34709.970999999998</v>
      </c>
      <c r="I68" s="37"/>
      <c r="J68" s="37">
        <v>0</v>
      </c>
      <c r="K68" s="41"/>
      <c r="L68" s="18">
        <f t="shared" si="0"/>
        <v>-15162.970999999998</v>
      </c>
      <c r="M68" s="374"/>
      <c r="N68" s="19"/>
      <c r="O68" s="19"/>
    </row>
    <row r="69" spans="2:16" x14ac:dyDescent="0.2">
      <c r="B69" s="25" t="s">
        <v>452</v>
      </c>
      <c r="C69" s="40"/>
      <c r="D69" s="37">
        <v>24810.419000000002</v>
      </c>
      <c r="E69" s="37"/>
      <c r="F69" s="37">
        <v>362</v>
      </c>
      <c r="G69" s="37"/>
      <c r="H69" s="37">
        <v>40413.675000000003</v>
      </c>
      <c r="I69" s="37"/>
      <c r="J69" s="37">
        <v>24</v>
      </c>
      <c r="K69" s="41"/>
      <c r="L69" s="18">
        <f t="shared" si="0"/>
        <v>-15265.256000000001</v>
      </c>
      <c r="M69" s="374"/>
      <c r="N69" s="19"/>
      <c r="O69" s="19"/>
    </row>
    <row r="70" spans="2:16" x14ac:dyDescent="0.2">
      <c r="B70" s="13" t="s">
        <v>453</v>
      </c>
      <c r="C70" s="40"/>
      <c r="D70" s="37">
        <v>23624.257000000001</v>
      </c>
      <c r="E70" s="37"/>
      <c r="F70" s="37">
        <v>207</v>
      </c>
      <c r="G70" s="37"/>
      <c r="H70" s="37">
        <v>44911.928</v>
      </c>
      <c r="I70" s="37"/>
      <c r="J70" s="37">
        <v>36</v>
      </c>
      <c r="K70" s="41"/>
      <c r="L70" s="18">
        <f t="shared" si="0"/>
        <v>-21116.670999999998</v>
      </c>
      <c r="M70" s="374"/>
      <c r="N70" s="19"/>
      <c r="O70" s="19"/>
    </row>
    <row r="71" spans="2:16" x14ac:dyDescent="0.2">
      <c r="B71" s="25" t="s">
        <v>454</v>
      </c>
      <c r="C71" s="40"/>
      <c r="D71" s="37">
        <v>24460.455999999998</v>
      </c>
      <c r="E71" s="37"/>
      <c r="F71" s="37">
        <v>285</v>
      </c>
      <c r="G71" s="37"/>
      <c r="H71" s="37">
        <v>44950.453000000001</v>
      </c>
      <c r="I71" s="37"/>
      <c r="J71" s="37">
        <v>0</v>
      </c>
      <c r="K71" s="41"/>
      <c r="L71" s="18">
        <f t="shared" si="0"/>
        <v>-20204.997000000003</v>
      </c>
      <c r="M71" s="374"/>
      <c r="N71" s="19"/>
      <c r="O71" s="19"/>
    </row>
    <row r="72" spans="2:16" x14ac:dyDescent="0.2">
      <c r="B72" s="39" t="s">
        <v>455</v>
      </c>
      <c r="C72" s="40"/>
      <c r="D72" s="37">
        <v>25109.637999999999</v>
      </c>
      <c r="E72" s="37"/>
      <c r="F72" s="37">
        <v>161</v>
      </c>
      <c r="G72" s="37"/>
      <c r="H72" s="37">
        <v>45073.006000000001</v>
      </c>
      <c r="I72" s="37"/>
      <c r="J72" s="37">
        <v>18</v>
      </c>
      <c r="K72" s="41"/>
      <c r="L72" s="18">
        <f t="shared" si="0"/>
        <v>-19820.368000000002</v>
      </c>
      <c r="M72" s="374"/>
      <c r="N72" s="19"/>
      <c r="O72" s="19"/>
    </row>
    <row r="73" spans="2:16" x14ac:dyDescent="0.2">
      <c r="B73" s="25" t="s">
        <v>456</v>
      </c>
      <c r="C73" s="40"/>
      <c r="D73" s="37">
        <v>23667.294000000002</v>
      </c>
      <c r="E73" s="37"/>
      <c r="F73" s="37">
        <v>199</v>
      </c>
      <c r="G73" s="37"/>
      <c r="H73" s="37">
        <v>45826.129000000001</v>
      </c>
      <c r="I73" s="37"/>
      <c r="J73" s="375">
        <v>207</v>
      </c>
      <c r="K73" s="41"/>
      <c r="L73" s="18">
        <f t="shared" si="0"/>
        <v>-22166.834999999999</v>
      </c>
      <c r="M73" s="374"/>
      <c r="N73" s="19"/>
      <c r="O73" s="19"/>
    </row>
    <row r="74" spans="2:16" x14ac:dyDescent="0.2">
      <c r="B74" s="39" t="s">
        <v>470</v>
      </c>
      <c r="C74" s="40"/>
      <c r="D74" s="37">
        <v>20786.508000000002</v>
      </c>
      <c r="E74" s="37"/>
      <c r="F74" s="37">
        <v>178</v>
      </c>
      <c r="G74" s="37"/>
      <c r="H74" s="37">
        <v>44684.841</v>
      </c>
      <c r="I74" s="37"/>
      <c r="J74" s="375">
        <v>200</v>
      </c>
      <c r="K74" s="41"/>
      <c r="L74" s="18">
        <f t="shared" si="0"/>
        <v>-23920.332999999999</v>
      </c>
      <c r="M74" s="374"/>
      <c r="N74" s="19"/>
      <c r="O74" s="19"/>
    </row>
    <row r="75" spans="2:16" x14ac:dyDescent="0.2">
      <c r="B75" s="25" t="s">
        <v>471</v>
      </c>
      <c r="C75" s="40"/>
      <c r="D75" s="37">
        <v>20422.233886952432</v>
      </c>
      <c r="E75" s="37"/>
      <c r="F75" s="37">
        <v>352.84852580991276</v>
      </c>
      <c r="G75" s="37"/>
      <c r="H75" s="37">
        <v>52909.95</v>
      </c>
      <c r="I75" s="37"/>
      <c r="J75" s="375">
        <v>212.2479837818438</v>
      </c>
      <c r="K75" s="41"/>
      <c r="L75" s="18">
        <f t="shared" si="0"/>
        <v>-32347.115571019494</v>
      </c>
      <c r="M75" s="374"/>
      <c r="N75" s="19"/>
      <c r="O75" s="19"/>
    </row>
    <row r="76" spans="2:16" x14ac:dyDescent="0.2">
      <c r="B76" s="39" t="s">
        <v>472</v>
      </c>
      <c r="C76" s="40"/>
      <c r="D76" s="37">
        <v>23212.006126568594</v>
      </c>
      <c r="E76" s="37"/>
      <c r="F76" s="37">
        <v>358.9268104509365</v>
      </c>
      <c r="G76" s="37"/>
      <c r="H76" s="37">
        <v>60794.734980349793</v>
      </c>
      <c r="I76" s="37"/>
      <c r="J76" s="375">
        <v>258.66262625741757</v>
      </c>
      <c r="K76" s="41"/>
      <c r="L76" s="18">
        <f t="shared" si="0"/>
        <v>-37482.46466958768</v>
      </c>
      <c r="M76" s="374"/>
      <c r="N76" s="19"/>
      <c r="O76" s="19"/>
    </row>
    <row r="77" spans="2:16" x14ac:dyDescent="0.2">
      <c r="B77" s="25" t="s">
        <v>473</v>
      </c>
      <c r="C77" s="40"/>
      <c r="D77" s="37">
        <v>22958.323711545236</v>
      </c>
      <c r="E77" s="37"/>
      <c r="F77" s="37">
        <v>381.02519241379946</v>
      </c>
      <c r="G77" s="37"/>
      <c r="H77" s="37">
        <v>54762.983</v>
      </c>
      <c r="I77" s="37"/>
      <c r="J77" s="375">
        <v>289.54206162395997</v>
      </c>
      <c r="K77" s="41"/>
      <c r="L77" s="18">
        <f t="shared" si="0"/>
        <v>-31713.176157664926</v>
      </c>
      <c r="M77" s="374"/>
      <c r="N77" s="19"/>
      <c r="O77" s="19"/>
    </row>
    <row r="78" spans="2:16" x14ac:dyDescent="0.2">
      <c r="B78" s="39" t="s">
        <v>474</v>
      </c>
      <c r="C78" s="40"/>
      <c r="D78" s="37">
        <v>21393.6911892272</v>
      </c>
      <c r="E78" s="37"/>
      <c r="F78" s="37">
        <v>267.61284521855805</v>
      </c>
      <c r="G78" s="37"/>
      <c r="H78" s="37">
        <v>44552.898000000001</v>
      </c>
      <c r="I78" s="37"/>
      <c r="J78" s="375">
        <v>25.511242304412065</v>
      </c>
      <c r="K78" s="41"/>
      <c r="L78" s="18">
        <f t="shared" si="0"/>
        <v>-22917.105207858654</v>
      </c>
      <c r="M78" s="374"/>
      <c r="N78" s="19"/>
      <c r="O78" s="19"/>
    </row>
    <row r="79" spans="2:16" x14ac:dyDescent="0.2">
      <c r="B79" s="42"/>
      <c r="C79" s="42"/>
      <c r="D79" s="42"/>
      <c r="E79" s="42"/>
      <c r="F79" s="42"/>
      <c r="G79" s="42"/>
      <c r="H79" s="42"/>
      <c r="I79" s="42"/>
      <c r="J79" s="43" t="s">
        <v>462</v>
      </c>
      <c r="K79" s="42"/>
      <c r="L79" s="42"/>
    </row>
    <row r="81" spans="2:2" x14ac:dyDescent="0.2">
      <c r="B81" s="44" t="s">
        <v>64</v>
      </c>
    </row>
    <row r="82" spans="2:2" x14ac:dyDescent="0.2">
      <c r="B82" s="44" t="s">
        <v>65</v>
      </c>
    </row>
  </sheetData>
  <mergeCells count="1">
    <mergeCell ref="B2:L2"/>
  </mergeCells>
  <phoneticPr fontId="2" type="noConversion"/>
  <pageMargins left="0.36" right="0.43" top="0.21" bottom="0.27" header="0.17" footer="0.16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9"/>
  <sheetViews>
    <sheetView topLeftCell="BH40" workbookViewId="0">
      <selection activeCell="BP7" sqref="BP7:BT65"/>
    </sheetView>
  </sheetViews>
  <sheetFormatPr defaultRowHeight="12.75" x14ac:dyDescent="0.2"/>
  <cols>
    <col min="1" max="1" width="2.7109375" style="1" customWidth="1"/>
    <col min="2" max="2" width="22.28515625" style="1" customWidth="1"/>
    <col min="3" max="45" width="9.140625" style="1"/>
    <col min="46" max="46" width="6" style="1" customWidth="1"/>
    <col min="47" max="47" width="1.5703125" style="1" customWidth="1"/>
    <col min="48" max="48" width="36" style="1" bestFit="1" customWidth="1"/>
    <col min="49" max="56" width="9.28515625" style="1" bestFit="1" customWidth="1"/>
    <col min="57" max="58" width="10.28515625" style="1" bestFit="1" customWidth="1"/>
    <col min="59" max="59" width="8.140625" style="1" customWidth="1"/>
    <col min="60" max="60" width="2.7109375" style="1" bestFit="1" customWidth="1"/>
    <col min="61" max="61" width="31.5703125" style="1" bestFit="1" customWidth="1"/>
    <col min="62" max="72" width="10.28515625" style="1" bestFit="1" customWidth="1"/>
    <col min="73" max="77" width="10.28515625" style="1" customWidth="1"/>
    <col min="78" max="16384" width="9.140625" style="1"/>
  </cols>
  <sheetData>
    <row r="1" spans="1:77" ht="18.75" x14ac:dyDescent="0.2">
      <c r="B1" s="45"/>
      <c r="C1" s="45"/>
      <c r="D1" s="45"/>
      <c r="BH1" s="46"/>
      <c r="BI1" s="46"/>
      <c r="BJ1" s="46"/>
      <c r="BK1" s="46"/>
      <c r="BL1" s="46"/>
      <c r="BM1" s="46"/>
      <c r="BN1" s="46"/>
    </row>
    <row r="2" spans="1:77" ht="18.75" x14ac:dyDescent="0.3">
      <c r="B2" s="391" t="s">
        <v>464</v>
      </c>
      <c r="C2" s="391"/>
      <c r="D2" s="391"/>
      <c r="E2" s="391"/>
      <c r="F2" s="391"/>
      <c r="G2" s="391"/>
      <c r="AV2" s="389"/>
      <c r="AW2" s="389"/>
      <c r="AX2" s="389"/>
      <c r="AY2" s="389"/>
      <c r="AZ2" s="389"/>
      <c r="BA2" s="389"/>
      <c r="BH2" s="47"/>
      <c r="BI2" s="47"/>
      <c r="BJ2" s="47"/>
      <c r="BK2" s="47"/>
      <c r="BL2" s="47"/>
      <c r="BM2" s="47"/>
      <c r="BN2" s="47"/>
    </row>
    <row r="3" spans="1:77" x14ac:dyDescent="0.2">
      <c r="B3" s="392"/>
      <c r="C3" s="392"/>
      <c r="D3" s="392"/>
      <c r="E3" s="392"/>
      <c r="F3" s="392"/>
      <c r="G3" s="392"/>
      <c r="BH3" s="48"/>
      <c r="BI3" s="48"/>
      <c r="BJ3" s="48"/>
      <c r="BK3" s="48"/>
      <c r="BL3" s="48"/>
      <c r="BM3" s="48"/>
      <c r="BN3" s="48"/>
    </row>
    <row r="4" spans="1:77" s="49" customFormat="1" ht="12" thickBot="1" x14ac:dyDescent="0.25">
      <c r="B4" s="50" t="s">
        <v>316</v>
      </c>
      <c r="C4" s="390"/>
      <c r="D4" s="390"/>
      <c r="E4" s="51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W4" s="390"/>
      <c r="AX4" s="390"/>
      <c r="AY4" s="52"/>
      <c r="AZ4" s="52"/>
      <c r="BA4" s="52"/>
      <c r="BB4" s="52"/>
      <c r="BC4" s="52"/>
      <c r="BD4" s="52"/>
      <c r="BE4" s="52"/>
      <c r="BF4" s="52"/>
      <c r="BG4" s="53"/>
      <c r="BH4" s="53"/>
      <c r="BI4" s="54"/>
      <c r="BJ4" s="53"/>
      <c r="BK4" s="53"/>
      <c r="BL4" s="53"/>
      <c r="BM4" s="53"/>
      <c r="BN4" s="53"/>
    </row>
    <row r="5" spans="1:77" s="58" customFormat="1" ht="13.5" thickTop="1" thickBot="1" x14ac:dyDescent="0.25">
      <c r="A5" s="122"/>
      <c r="B5" s="123" t="s">
        <v>78</v>
      </c>
      <c r="C5" s="124" t="s">
        <v>79</v>
      </c>
      <c r="D5" s="124" t="s">
        <v>80</v>
      </c>
      <c r="E5" s="124" t="s">
        <v>81</v>
      </c>
      <c r="F5" s="124" t="s">
        <v>82</v>
      </c>
      <c r="G5" s="124" t="s">
        <v>83</v>
      </c>
      <c r="H5" s="124" t="s">
        <v>86</v>
      </c>
      <c r="I5" s="124" t="s">
        <v>87</v>
      </c>
      <c r="J5" s="124" t="s">
        <v>88</v>
      </c>
      <c r="K5" s="124" t="s">
        <v>89</v>
      </c>
      <c r="L5" s="124" t="s">
        <v>90</v>
      </c>
      <c r="M5" s="124" t="s">
        <v>91</v>
      </c>
      <c r="N5" s="124" t="s">
        <v>92</v>
      </c>
      <c r="O5" s="124" t="s">
        <v>93</v>
      </c>
      <c r="P5" s="124" t="s">
        <v>94</v>
      </c>
      <c r="Q5" s="124" t="s">
        <v>95</v>
      </c>
      <c r="R5" s="124" t="s">
        <v>96</v>
      </c>
      <c r="S5" s="124" t="s">
        <v>97</v>
      </c>
      <c r="T5" s="124" t="s">
        <v>98</v>
      </c>
      <c r="U5" s="124" t="s">
        <v>99</v>
      </c>
      <c r="V5" s="124" t="s">
        <v>100</v>
      </c>
      <c r="W5" s="124" t="s">
        <v>101</v>
      </c>
      <c r="X5" s="124" t="s">
        <v>102</v>
      </c>
      <c r="Y5" s="124" t="s">
        <v>103</v>
      </c>
      <c r="Z5" s="124" t="s">
        <v>104</v>
      </c>
      <c r="AA5" s="124" t="s">
        <v>105</v>
      </c>
      <c r="AB5" s="124" t="s">
        <v>106</v>
      </c>
      <c r="AC5" s="124" t="s">
        <v>107</v>
      </c>
      <c r="AD5" s="124" t="s">
        <v>108</v>
      </c>
      <c r="AE5" s="124" t="s">
        <v>109</v>
      </c>
      <c r="AF5" s="124" t="s">
        <v>110</v>
      </c>
      <c r="AG5" s="124" t="s">
        <v>111</v>
      </c>
      <c r="AH5" s="124" t="s">
        <v>112</v>
      </c>
      <c r="AI5" s="124" t="s">
        <v>113</v>
      </c>
      <c r="AJ5" s="124" t="s">
        <v>114</v>
      </c>
      <c r="AK5" s="124" t="s">
        <v>115</v>
      </c>
      <c r="AL5" s="124" t="s">
        <v>116</v>
      </c>
      <c r="AM5" s="124" t="s">
        <v>117</v>
      </c>
      <c r="AN5" s="124" t="s">
        <v>118</v>
      </c>
      <c r="AO5" s="124" t="s">
        <v>119</v>
      </c>
      <c r="AP5" s="124" t="s">
        <v>120</v>
      </c>
      <c r="AQ5" s="124" t="s">
        <v>121</v>
      </c>
      <c r="AR5" s="124" t="s">
        <v>122</v>
      </c>
      <c r="AS5" s="124" t="s">
        <v>123</v>
      </c>
      <c r="AT5" s="122"/>
      <c r="AU5" s="388" t="s">
        <v>173</v>
      </c>
      <c r="AV5" s="388"/>
      <c r="AW5" s="55" t="s">
        <v>155</v>
      </c>
      <c r="AX5" s="55" t="s">
        <v>156</v>
      </c>
      <c r="AY5" s="55" t="s">
        <v>157</v>
      </c>
      <c r="AZ5" s="55" t="s">
        <v>158</v>
      </c>
      <c r="BA5" s="55" t="s">
        <v>159</v>
      </c>
      <c r="BB5" s="55" t="s">
        <v>160</v>
      </c>
      <c r="BC5" s="55" t="s">
        <v>161</v>
      </c>
      <c r="BD5" s="55" t="s">
        <v>162</v>
      </c>
      <c r="BE5" s="55" t="s">
        <v>163</v>
      </c>
      <c r="BF5" s="55" t="s">
        <v>164</v>
      </c>
      <c r="BG5" s="56"/>
      <c r="BH5" s="387" t="s">
        <v>176</v>
      </c>
      <c r="BI5" s="387"/>
      <c r="BJ5" s="57" t="s">
        <v>165</v>
      </c>
      <c r="BK5" s="57" t="s">
        <v>317</v>
      </c>
      <c r="BL5" s="57" t="s">
        <v>319</v>
      </c>
      <c r="BM5" s="57" t="s">
        <v>320</v>
      </c>
      <c r="BN5" s="57" t="s">
        <v>322</v>
      </c>
      <c r="BO5" s="57" t="s">
        <v>450</v>
      </c>
      <c r="BP5" s="57" t="s">
        <v>457</v>
      </c>
      <c r="BQ5" s="57" t="s">
        <v>458</v>
      </c>
      <c r="BR5" s="57" t="s">
        <v>459</v>
      </c>
      <c r="BS5" s="57" t="s">
        <v>460</v>
      </c>
      <c r="BT5" s="57" t="s">
        <v>461</v>
      </c>
      <c r="BU5" s="57" t="s">
        <v>475</v>
      </c>
      <c r="BV5" s="57" t="s">
        <v>476</v>
      </c>
      <c r="BW5" s="57" t="s">
        <v>477</v>
      </c>
      <c r="BX5" s="57" t="s">
        <v>478</v>
      </c>
      <c r="BY5" s="57" t="s">
        <v>479</v>
      </c>
    </row>
    <row r="6" spans="1:77" s="49" customFormat="1" thickTop="1" x14ac:dyDescent="0.2">
      <c r="B6" s="65"/>
      <c r="C6" s="65"/>
      <c r="D6" s="65"/>
      <c r="E6" s="65"/>
      <c r="F6" s="65"/>
      <c r="G6" s="65"/>
      <c r="AU6" s="60"/>
      <c r="AV6" s="60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127"/>
      <c r="BI6" s="127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</row>
    <row r="7" spans="1:77" s="49" customFormat="1" ht="11.25" x14ac:dyDescent="0.2">
      <c r="B7" s="65" t="s">
        <v>66</v>
      </c>
      <c r="C7" s="73">
        <v>2.9</v>
      </c>
      <c r="D7" s="73">
        <v>3.8</v>
      </c>
      <c r="E7" s="73">
        <v>5.2</v>
      </c>
      <c r="F7" s="73">
        <v>5.8</v>
      </c>
      <c r="G7" s="73">
        <v>6.1</v>
      </c>
      <c r="H7" s="73">
        <v>5.4</v>
      </c>
      <c r="I7" s="73">
        <v>4.2</v>
      </c>
      <c r="J7" s="73">
        <v>6.8</v>
      </c>
      <c r="K7" s="73">
        <v>9.8000000000000007</v>
      </c>
      <c r="L7" s="73">
        <v>12.1</v>
      </c>
      <c r="M7" s="73">
        <v>15.4</v>
      </c>
      <c r="N7" s="73">
        <v>23</v>
      </c>
      <c r="O7" s="73">
        <v>21.3</v>
      </c>
      <c r="P7" s="73">
        <v>18.2</v>
      </c>
      <c r="Q7" s="73">
        <v>10.8</v>
      </c>
      <c r="R7" s="73">
        <v>14.4</v>
      </c>
      <c r="S7" s="73">
        <v>12</v>
      </c>
      <c r="T7" s="73">
        <v>16</v>
      </c>
      <c r="U7" s="73">
        <v>20.9</v>
      </c>
      <c r="V7" s="73">
        <v>17.100000000000001</v>
      </c>
      <c r="W7" s="73">
        <v>21</v>
      </c>
      <c r="X7" s="73">
        <v>22</v>
      </c>
      <c r="Y7" s="73">
        <v>27.9</v>
      </c>
      <c r="Z7" s="73">
        <v>15.8</v>
      </c>
      <c r="AA7" s="73">
        <v>28.2</v>
      </c>
      <c r="AB7" s="73">
        <v>38.5</v>
      </c>
      <c r="AC7" s="73">
        <v>34.5</v>
      </c>
      <c r="AD7" s="73">
        <v>46.7</v>
      </c>
      <c r="AE7" s="73">
        <v>53.6</v>
      </c>
      <c r="AF7" s="73">
        <v>56.5</v>
      </c>
      <c r="AG7" s="74">
        <v>74.8</v>
      </c>
      <c r="AH7" s="73">
        <v>70.599999999999994</v>
      </c>
      <c r="AI7" s="73">
        <v>74.7</v>
      </c>
      <c r="AJ7" s="73">
        <v>81.2</v>
      </c>
      <c r="AK7" s="73">
        <v>82.7</v>
      </c>
      <c r="AL7" s="73">
        <v>112.3</v>
      </c>
      <c r="AM7" s="74">
        <v>124.2</v>
      </c>
      <c r="AN7" s="73">
        <v>109.1</v>
      </c>
      <c r="AO7" s="73">
        <v>94.4</v>
      </c>
      <c r="AP7" s="73">
        <v>114.9</v>
      </c>
      <c r="AQ7" s="73">
        <v>114.8</v>
      </c>
      <c r="AR7" s="73">
        <v>182.3</v>
      </c>
      <c r="AS7" s="74">
        <v>154</v>
      </c>
      <c r="AU7" s="66">
        <v>1</v>
      </c>
      <c r="AV7" s="67" t="s">
        <v>124</v>
      </c>
      <c r="AW7" s="68">
        <v>1072</v>
      </c>
      <c r="AX7" s="68">
        <v>1561.3</v>
      </c>
      <c r="AY7" s="68">
        <v>1046</v>
      </c>
      <c r="AZ7" s="68">
        <v>1222.7</v>
      </c>
      <c r="BA7" s="68">
        <v>1002.1</v>
      </c>
      <c r="BB7" s="69">
        <v>896.1</v>
      </c>
      <c r="BC7" s="69">
        <v>949.4</v>
      </c>
      <c r="BD7" s="69">
        <v>808.7</v>
      </c>
      <c r="BE7" s="69">
        <v>1006.8</v>
      </c>
      <c r="BF7" s="69">
        <v>1010.9</v>
      </c>
      <c r="BG7" s="69"/>
      <c r="BH7" s="62" t="s">
        <v>325</v>
      </c>
      <c r="BI7" s="62" t="s">
        <v>405</v>
      </c>
      <c r="BJ7" s="63">
        <v>1231</v>
      </c>
      <c r="BK7" s="63">
        <v>2011.8</v>
      </c>
      <c r="BL7" s="63">
        <v>2017.1</v>
      </c>
      <c r="BM7" s="63">
        <v>2833</v>
      </c>
      <c r="BN7" s="63">
        <v>3007.2</v>
      </c>
      <c r="BO7" s="64">
        <v>3283.8</v>
      </c>
      <c r="BP7" s="99">
        <v>4509.1790000000001</v>
      </c>
      <c r="BQ7" s="99">
        <v>4249.8559999999998</v>
      </c>
      <c r="BR7" s="99">
        <v>4762.0159999999996</v>
      </c>
      <c r="BS7" s="99">
        <v>4625.2380000000003</v>
      </c>
      <c r="BT7" s="99">
        <v>4563.8959999999997</v>
      </c>
      <c r="BU7" s="99">
        <v>3989.1970000000001</v>
      </c>
      <c r="BV7" s="99">
        <v>3711.145</v>
      </c>
      <c r="BW7" s="99">
        <v>4797.7830000000004</v>
      </c>
      <c r="BX7" s="99">
        <v>4607.3980000000001</v>
      </c>
      <c r="BY7" s="99">
        <v>4361.1930000000002</v>
      </c>
    </row>
    <row r="8" spans="1:77" s="49" customFormat="1" ht="11.25" x14ac:dyDescent="0.2">
      <c r="B8" s="65" t="s">
        <v>67</v>
      </c>
      <c r="C8" s="73" t="s">
        <v>84</v>
      </c>
      <c r="D8" s="73" t="s">
        <v>84</v>
      </c>
      <c r="E8" s="73" t="s">
        <v>84</v>
      </c>
      <c r="F8" s="73" t="s">
        <v>84</v>
      </c>
      <c r="G8" s="73" t="s">
        <v>84</v>
      </c>
      <c r="H8" s="73" t="s">
        <v>84</v>
      </c>
      <c r="I8" s="73" t="s">
        <v>84</v>
      </c>
      <c r="J8" s="73" t="s">
        <v>84</v>
      </c>
      <c r="K8" s="73" t="s">
        <v>84</v>
      </c>
      <c r="L8" s="73">
        <v>10.3</v>
      </c>
      <c r="M8" s="73">
        <v>18.2</v>
      </c>
      <c r="N8" s="73">
        <v>36.299999999999997</v>
      </c>
      <c r="O8" s="73">
        <v>22.2</v>
      </c>
      <c r="P8" s="73">
        <v>25.4</v>
      </c>
      <c r="Q8" s="73">
        <v>27.8</v>
      </c>
      <c r="R8" s="73">
        <v>37</v>
      </c>
      <c r="S8" s="73">
        <v>31.4</v>
      </c>
      <c r="T8" s="73">
        <v>32.6</v>
      </c>
      <c r="U8" s="73">
        <v>19.7</v>
      </c>
      <c r="V8" s="73">
        <v>36.299999999999997</v>
      </c>
      <c r="W8" s="73">
        <v>51.9</v>
      </c>
      <c r="X8" s="73">
        <v>106.9</v>
      </c>
      <c r="Y8" s="73">
        <v>212</v>
      </c>
      <c r="Z8" s="73">
        <v>232.7</v>
      </c>
      <c r="AA8" s="73">
        <v>250.4</v>
      </c>
      <c r="AB8" s="73">
        <v>250.3</v>
      </c>
      <c r="AC8" s="73">
        <v>243.3</v>
      </c>
      <c r="AD8" s="73">
        <v>341.4</v>
      </c>
      <c r="AE8" s="73">
        <v>422.2</v>
      </c>
      <c r="AF8" s="73">
        <v>565.79999999999995</v>
      </c>
      <c r="AG8" s="74">
        <v>391.1</v>
      </c>
      <c r="AH8" s="73">
        <v>289.8</v>
      </c>
      <c r="AI8" s="73">
        <v>421.9</v>
      </c>
      <c r="AJ8" s="73">
        <v>220.2</v>
      </c>
      <c r="AK8" s="73">
        <v>342.5</v>
      </c>
      <c r="AL8" s="73">
        <v>299.10000000000002</v>
      </c>
      <c r="AM8" s="74">
        <v>363.9</v>
      </c>
      <c r="AN8" s="73">
        <v>310.5</v>
      </c>
      <c r="AO8" s="73">
        <v>239.9</v>
      </c>
      <c r="AP8" s="73">
        <v>350</v>
      </c>
      <c r="AQ8" s="73">
        <v>416.2</v>
      </c>
      <c r="AR8" s="73">
        <v>316.39999999999998</v>
      </c>
      <c r="AS8" s="74">
        <v>242.6</v>
      </c>
      <c r="AU8" s="75"/>
      <c r="AV8" s="76" t="s">
        <v>67</v>
      </c>
      <c r="AW8" s="74">
        <v>454.2</v>
      </c>
      <c r="AX8" s="74">
        <v>504</v>
      </c>
      <c r="AY8" s="74">
        <v>468.6</v>
      </c>
      <c r="AZ8" s="74">
        <v>562.4</v>
      </c>
      <c r="BA8" s="74">
        <v>533.6</v>
      </c>
      <c r="BB8" s="77">
        <v>539.70000000000005</v>
      </c>
      <c r="BC8" s="77">
        <v>525.5</v>
      </c>
      <c r="BD8" s="77">
        <v>448.2</v>
      </c>
      <c r="BE8" s="77">
        <v>555.5</v>
      </c>
      <c r="BF8" s="77">
        <v>634.5</v>
      </c>
      <c r="BG8" s="77"/>
      <c r="BH8" s="70">
        <v>1</v>
      </c>
      <c r="BI8" s="70" t="s">
        <v>67</v>
      </c>
      <c r="BJ8" s="71">
        <v>932.5</v>
      </c>
      <c r="BK8" s="72">
        <v>1157.8</v>
      </c>
      <c r="BL8" s="72">
        <v>1125.8</v>
      </c>
      <c r="BM8" s="72">
        <v>1836.1</v>
      </c>
      <c r="BN8" s="72">
        <v>1976.3</v>
      </c>
      <c r="BO8" s="37">
        <v>2183.9</v>
      </c>
      <c r="BP8" s="80">
        <v>2160.2640000000001</v>
      </c>
      <c r="BQ8" s="80">
        <v>2062.0439999999999</v>
      </c>
      <c r="BR8" s="80">
        <v>1922.384</v>
      </c>
      <c r="BS8" s="80">
        <v>2163.1280000000002</v>
      </c>
      <c r="BT8" s="80">
        <v>2035.2529999999999</v>
      </c>
      <c r="BU8" s="80">
        <v>1860.4970000000001</v>
      </c>
      <c r="BV8" s="80">
        <v>1606.8330000000001</v>
      </c>
      <c r="BW8" s="80">
        <v>2035.671</v>
      </c>
      <c r="BX8" s="80">
        <v>2069.6190000000001</v>
      </c>
      <c r="BY8" s="80">
        <v>2175.5210000000002</v>
      </c>
    </row>
    <row r="9" spans="1:77" s="49" customFormat="1" ht="11.25" x14ac:dyDescent="0.2">
      <c r="B9" s="65" t="s">
        <v>68</v>
      </c>
      <c r="C9" s="73" t="s">
        <v>84</v>
      </c>
      <c r="D9" s="73" t="s">
        <v>84</v>
      </c>
      <c r="E9" s="73" t="s">
        <v>84</v>
      </c>
      <c r="F9" s="73" t="s">
        <v>84</v>
      </c>
      <c r="G9" s="73" t="s">
        <v>84</v>
      </c>
      <c r="H9" s="73" t="s">
        <v>84</v>
      </c>
      <c r="I9" s="73" t="s">
        <v>84</v>
      </c>
      <c r="J9" s="73" t="s">
        <v>84</v>
      </c>
      <c r="K9" s="73" t="s">
        <v>84</v>
      </c>
      <c r="L9" s="73">
        <v>11.7</v>
      </c>
      <c r="M9" s="73">
        <v>13.1</v>
      </c>
      <c r="N9" s="73">
        <v>12</v>
      </c>
      <c r="O9" s="73">
        <v>10.7</v>
      </c>
      <c r="P9" s="73">
        <v>7.5</v>
      </c>
      <c r="Q9" s="73">
        <v>6.4</v>
      </c>
      <c r="R9" s="73">
        <v>2.5</v>
      </c>
      <c r="S9" s="73">
        <v>1.5</v>
      </c>
      <c r="T9" s="73">
        <v>0.9</v>
      </c>
      <c r="U9" s="73">
        <v>3.8</v>
      </c>
      <c r="V9" s="73">
        <v>3.5</v>
      </c>
      <c r="W9" s="73">
        <v>3.7</v>
      </c>
      <c r="X9" s="73">
        <v>1.6</v>
      </c>
      <c r="Y9" s="73">
        <v>2.2000000000000002</v>
      </c>
      <c r="Z9" s="73">
        <v>2.4</v>
      </c>
      <c r="AA9" s="73">
        <v>2.9</v>
      </c>
      <c r="AB9" s="73">
        <v>0.2</v>
      </c>
      <c r="AC9" s="73">
        <v>0</v>
      </c>
      <c r="AD9" s="73">
        <v>0</v>
      </c>
      <c r="AE9" s="73">
        <v>5.4</v>
      </c>
      <c r="AF9" s="73">
        <v>2.2999999999999998</v>
      </c>
      <c r="AG9" s="74">
        <v>0.7</v>
      </c>
      <c r="AH9" s="73">
        <v>0.2</v>
      </c>
      <c r="AI9" s="73">
        <v>0.4</v>
      </c>
      <c r="AJ9" s="73">
        <v>0.2</v>
      </c>
      <c r="AK9" s="73">
        <v>0.2</v>
      </c>
      <c r="AL9" s="73">
        <v>0.2</v>
      </c>
      <c r="AM9" s="74">
        <v>0.3</v>
      </c>
      <c r="AN9" s="73">
        <v>0.1</v>
      </c>
      <c r="AO9" s="73">
        <v>0</v>
      </c>
      <c r="AP9" s="73">
        <v>0.1</v>
      </c>
      <c r="AQ9" s="73">
        <v>0</v>
      </c>
      <c r="AR9" s="73">
        <v>0.1</v>
      </c>
      <c r="AS9" s="74">
        <v>0</v>
      </c>
      <c r="AU9" s="75"/>
      <c r="AV9" s="78" t="s">
        <v>166</v>
      </c>
      <c r="AW9" s="79"/>
      <c r="AX9" s="79"/>
      <c r="AY9" s="79"/>
      <c r="AZ9" s="79"/>
      <c r="BA9" s="79"/>
      <c r="BB9" s="77">
        <v>290.5</v>
      </c>
      <c r="BC9" s="77">
        <v>236.5</v>
      </c>
      <c r="BD9" s="77">
        <v>258</v>
      </c>
      <c r="BE9" s="77">
        <v>360.8</v>
      </c>
      <c r="BF9" s="77">
        <v>421.7</v>
      </c>
      <c r="BG9" s="77"/>
      <c r="BH9" s="70"/>
      <c r="BI9" s="70" t="s">
        <v>406</v>
      </c>
      <c r="BJ9" s="71">
        <v>439.2</v>
      </c>
      <c r="BK9" s="71">
        <v>479.6</v>
      </c>
      <c r="BL9" s="71">
        <v>556.29999999999995</v>
      </c>
      <c r="BM9" s="72">
        <v>1068.9000000000001</v>
      </c>
      <c r="BN9" s="72">
        <v>1029.4000000000001</v>
      </c>
      <c r="BO9" s="37">
        <v>858.3</v>
      </c>
      <c r="BP9" s="80">
        <v>962.70399999999995</v>
      </c>
      <c r="BQ9" s="80">
        <v>826.36</v>
      </c>
      <c r="BR9" s="80">
        <v>666.59900000000005</v>
      </c>
      <c r="BS9" s="80">
        <v>769.99099999999999</v>
      </c>
      <c r="BT9" s="80">
        <v>601.26700000000005</v>
      </c>
      <c r="BU9" s="80">
        <v>447.41800000000001</v>
      </c>
      <c r="BV9" s="80">
        <v>453.44200000000001</v>
      </c>
      <c r="BW9" s="80">
        <v>581.92700000000002</v>
      </c>
      <c r="BX9" s="80">
        <v>634.53200000000004</v>
      </c>
      <c r="BY9" s="80">
        <v>783.27599999999995</v>
      </c>
    </row>
    <row r="10" spans="1:77" s="49" customFormat="1" ht="11.25" x14ac:dyDescent="0.2">
      <c r="B10" s="65" t="s">
        <v>69</v>
      </c>
      <c r="C10" s="73">
        <v>234.9</v>
      </c>
      <c r="D10" s="73">
        <v>209.8</v>
      </c>
      <c r="E10" s="73">
        <v>151.5</v>
      </c>
      <c r="F10" s="73">
        <v>66.900000000000006</v>
      </c>
      <c r="G10" s="73">
        <v>99.4</v>
      </c>
      <c r="H10" s="73">
        <v>76.3</v>
      </c>
      <c r="I10" s="73">
        <v>46.6</v>
      </c>
      <c r="J10" s="73">
        <v>42.1</v>
      </c>
      <c r="K10" s="73">
        <v>43.5</v>
      </c>
      <c r="L10" s="73">
        <v>32.299999999999997</v>
      </c>
      <c r="M10" s="73">
        <v>31.4</v>
      </c>
      <c r="N10" s="73">
        <v>84.3</v>
      </c>
      <c r="O10" s="73">
        <v>77.2</v>
      </c>
      <c r="P10" s="73">
        <v>67.3</v>
      </c>
      <c r="Q10" s="73">
        <v>63.1</v>
      </c>
      <c r="R10" s="73">
        <v>64.8</v>
      </c>
      <c r="S10" s="73">
        <v>96.6</v>
      </c>
      <c r="T10" s="73">
        <v>76.7</v>
      </c>
      <c r="U10" s="73">
        <v>47.2</v>
      </c>
      <c r="V10" s="73">
        <v>60.3</v>
      </c>
      <c r="W10" s="73">
        <v>186.1</v>
      </c>
      <c r="X10" s="73">
        <v>112.9</v>
      </c>
      <c r="Y10" s="73">
        <v>41.7</v>
      </c>
      <c r="Z10" s="73">
        <v>158.19999999999999</v>
      </c>
      <c r="AA10" s="73">
        <v>100.3</v>
      </c>
      <c r="AB10" s="73">
        <v>31.9</v>
      </c>
      <c r="AC10" s="73">
        <v>112.1</v>
      </c>
      <c r="AD10" s="73">
        <v>67.7</v>
      </c>
      <c r="AE10" s="73">
        <v>337.3</v>
      </c>
      <c r="AF10" s="73">
        <v>527.5</v>
      </c>
      <c r="AG10" s="74">
        <v>281.5</v>
      </c>
      <c r="AH10" s="73">
        <v>313.60000000000002</v>
      </c>
      <c r="AI10" s="73">
        <v>145.9</v>
      </c>
      <c r="AJ10" s="73">
        <v>297.10000000000002</v>
      </c>
      <c r="AK10" s="73">
        <v>519.1</v>
      </c>
      <c r="AL10" s="73">
        <v>452.7</v>
      </c>
      <c r="AM10" s="74">
        <v>621.1</v>
      </c>
      <c r="AN10" s="73">
        <v>953.2</v>
      </c>
      <c r="AO10" s="73">
        <v>475.5</v>
      </c>
      <c r="AP10" s="73">
        <v>482.3</v>
      </c>
      <c r="AQ10" s="73">
        <v>581.5</v>
      </c>
      <c r="AR10" s="73">
        <v>319.89999999999998</v>
      </c>
      <c r="AS10" s="74">
        <v>141.5</v>
      </c>
      <c r="AU10" s="75"/>
      <c r="AV10" s="78" t="s">
        <v>167</v>
      </c>
      <c r="AW10" s="79"/>
      <c r="AX10" s="79"/>
      <c r="AY10" s="79"/>
      <c r="AZ10" s="79"/>
      <c r="BA10" s="79"/>
      <c r="BB10" s="77">
        <v>249.2</v>
      </c>
      <c r="BC10" s="77">
        <v>289.10000000000002</v>
      </c>
      <c r="BD10" s="77">
        <v>190.3</v>
      </c>
      <c r="BE10" s="77">
        <v>194.6</v>
      </c>
      <c r="BF10" s="77">
        <v>212.7</v>
      </c>
      <c r="BG10" s="77"/>
      <c r="BH10" s="70"/>
      <c r="BI10" s="70" t="s">
        <v>407</v>
      </c>
      <c r="BJ10" s="71">
        <v>493.3</v>
      </c>
      <c r="BK10" s="71">
        <v>678.2</v>
      </c>
      <c r="BL10" s="71">
        <v>569.5</v>
      </c>
      <c r="BM10" s="71">
        <v>767.2</v>
      </c>
      <c r="BN10" s="71">
        <v>947</v>
      </c>
      <c r="BO10" s="37">
        <v>1325.5</v>
      </c>
      <c r="BP10" s="80">
        <v>1197.5619999999999</v>
      </c>
      <c r="BQ10" s="80">
        <v>1235.683</v>
      </c>
      <c r="BR10" s="80">
        <v>1255.7850000000001</v>
      </c>
      <c r="BS10" s="80">
        <v>1393.1369999999999</v>
      </c>
      <c r="BT10" s="80">
        <v>1433.9849999999999</v>
      </c>
      <c r="BU10" s="80">
        <v>1413.079</v>
      </c>
      <c r="BV10" s="80">
        <v>1153.3920000000001</v>
      </c>
      <c r="BW10" s="80">
        <v>1453.7449999999999</v>
      </c>
      <c r="BX10" s="80">
        <v>1435.087</v>
      </c>
      <c r="BY10" s="80">
        <v>1392.2449999999999</v>
      </c>
    </row>
    <row r="11" spans="1:77" s="49" customFormat="1" ht="11.25" x14ac:dyDescent="0.2">
      <c r="B11" s="65" t="s">
        <v>70</v>
      </c>
      <c r="C11" s="73">
        <v>9.4</v>
      </c>
      <c r="D11" s="73">
        <v>17.5</v>
      </c>
      <c r="E11" s="73">
        <v>14.2</v>
      </c>
      <c r="F11" s="73">
        <v>11.1</v>
      </c>
      <c r="G11" s="73">
        <v>14.4</v>
      </c>
      <c r="H11" s="73">
        <v>20.7</v>
      </c>
      <c r="I11" s="73">
        <v>14</v>
      </c>
      <c r="J11" s="73">
        <v>13.7</v>
      </c>
      <c r="K11" s="73">
        <v>15.8</v>
      </c>
      <c r="L11" s="73">
        <v>16</v>
      </c>
      <c r="M11" s="73">
        <v>15.9</v>
      </c>
      <c r="N11" s="73">
        <v>19.899999999999999</v>
      </c>
      <c r="O11" s="73">
        <v>18.3</v>
      </c>
      <c r="P11" s="73">
        <v>14.8</v>
      </c>
      <c r="Q11" s="73">
        <v>15.1</v>
      </c>
      <c r="R11" s="73">
        <v>8.8000000000000007</v>
      </c>
      <c r="S11" s="73">
        <v>9</v>
      </c>
      <c r="T11" s="73">
        <v>10</v>
      </c>
      <c r="U11" s="73">
        <v>6.8</v>
      </c>
      <c r="V11" s="73">
        <v>5.0999999999999996</v>
      </c>
      <c r="W11" s="73">
        <v>4.7</v>
      </c>
      <c r="X11" s="73">
        <v>7.8</v>
      </c>
      <c r="Y11" s="73">
        <v>8.1</v>
      </c>
      <c r="Z11" s="73">
        <v>2.8</v>
      </c>
      <c r="AA11" s="73">
        <v>7.5</v>
      </c>
      <c r="AB11" s="73">
        <v>8.9</v>
      </c>
      <c r="AC11" s="73">
        <v>8.6</v>
      </c>
      <c r="AD11" s="73">
        <v>10.9</v>
      </c>
      <c r="AE11" s="73">
        <v>10.7</v>
      </c>
      <c r="AF11" s="73">
        <v>8.1</v>
      </c>
      <c r="AG11" s="74">
        <v>11.4</v>
      </c>
      <c r="AH11" s="73">
        <v>14</v>
      </c>
      <c r="AI11" s="73">
        <v>14.3</v>
      </c>
      <c r="AJ11" s="73">
        <v>18.600000000000001</v>
      </c>
      <c r="AK11" s="73">
        <v>18</v>
      </c>
      <c r="AL11" s="73">
        <v>19.899999999999999</v>
      </c>
      <c r="AM11" s="74">
        <v>18.899999999999999</v>
      </c>
      <c r="AN11" s="73">
        <v>20.100000000000001</v>
      </c>
      <c r="AO11" s="73">
        <v>18.8</v>
      </c>
      <c r="AP11" s="73">
        <v>10.199999999999999</v>
      </c>
      <c r="AQ11" s="73">
        <v>9.6</v>
      </c>
      <c r="AR11" s="73">
        <v>12.1</v>
      </c>
      <c r="AS11" s="74">
        <v>10.199999999999999</v>
      </c>
      <c r="AU11" s="75"/>
      <c r="AV11" s="76" t="s">
        <v>125</v>
      </c>
      <c r="AW11" s="74">
        <v>62.1</v>
      </c>
      <c r="AX11" s="74">
        <v>506.8</v>
      </c>
      <c r="AY11" s="74">
        <v>30.7</v>
      </c>
      <c r="AZ11" s="74">
        <v>126.1</v>
      </c>
      <c r="BA11" s="74">
        <v>2.2999999999999998</v>
      </c>
      <c r="BB11" s="77">
        <v>72.599999999999994</v>
      </c>
      <c r="BC11" s="77">
        <v>139.30000000000001</v>
      </c>
      <c r="BD11" s="77">
        <v>24.7</v>
      </c>
      <c r="BE11" s="77">
        <v>49</v>
      </c>
      <c r="BF11" s="77">
        <v>47.7</v>
      </c>
      <c r="BG11" s="77"/>
      <c r="BH11" s="70">
        <v>2</v>
      </c>
      <c r="BI11" s="70" t="s">
        <v>408</v>
      </c>
      <c r="BJ11" s="71">
        <v>138.9</v>
      </c>
      <c r="BK11" s="71">
        <v>194.2</v>
      </c>
      <c r="BL11" s="71">
        <v>188.3</v>
      </c>
      <c r="BM11" s="71">
        <v>211.6</v>
      </c>
      <c r="BN11" s="71">
        <v>235.3</v>
      </c>
      <c r="BO11" s="37">
        <v>226.9</v>
      </c>
      <c r="BP11" s="80">
        <v>296.18200000000002</v>
      </c>
      <c r="BQ11" s="80">
        <v>320.00700000000001</v>
      </c>
      <c r="BR11" s="80">
        <v>317.65300000000002</v>
      </c>
      <c r="BS11" s="80">
        <v>369.45800000000003</v>
      </c>
      <c r="BT11" s="80">
        <v>349.23500000000001</v>
      </c>
      <c r="BU11" s="80">
        <v>324.86900000000003</v>
      </c>
      <c r="BV11" s="80">
        <v>393.66199999999998</v>
      </c>
      <c r="BW11" s="80">
        <v>451.01900000000001</v>
      </c>
      <c r="BX11" s="80">
        <v>438.71</v>
      </c>
      <c r="BY11" s="80">
        <v>406.65600000000001</v>
      </c>
    </row>
    <row r="12" spans="1:77" s="49" customFormat="1" ht="11.25" x14ac:dyDescent="0.2">
      <c r="B12" s="65" t="s">
        <v>71</v>
      </c>
      <c r="C12" s="81"/>
      <c r="D12" s="81"/>
      <c r="E12" s="81"/>
      <c r="F12" s="73">
        <v>0.1</v>
      </c>
      <c r="G12" s="73">
        <v>0.3</v>
      </c>
      <c r="H12" s="73">
        <v>0.5</v>
      </c>
      <c r="I12" s="73">
        <v>0.6</v>
      </c>
      <c r="J12" s="73">
        <v>0.7</v>
      </c>
      <c r="K12" s="73">
        <v>3.2</v>
      </c>
      <c r="L12" s="73">
        <v>2.2000000000000002</v>
      </c>
      <c r="M12" s="73">
        <v>3.7</v>
      </c>
      <c r="N12" s="73">
        <v>4.3</v>
      </c>
      <c r="O12" s="73">
        <v>8</v>
      </c>
      <c r="P12" s="73">
        <v>12.2</v>
      </c>
      <c r="Q12" s="73">
        <v>20.9</v>
      </c>
      <c r="R12" s="73">
        <v>26.4</v>
      </c>
      <c r="S12" s="73">
        <v>26.6</v>
      </c>
      <c r="T12" s="73">
        <v>39.700000000000003</v>
      </c>
      <c r="U12" s="73">
        <v>35.6</v>
      </c>
      <c r="V12" s="73">
        <v>31.5</v>
      </c>
      <c r="W12" s="73">
        <v>32.9</v>
      </c>
      <c r="X12" s="73">
        <v>51.3</v>
      </c>
      <c r="Y12" s="73">
        <v>42.3</v>
      </c>
      <c r="Z12" s="73">
        <v>37.1</v>
      </c>
      <c r="AA12" s="73">
        <v>60.2</v>
      </c>
      <c r="AB12" s="73">
        <v>65.400000000000006</v>
      </c>
      <c r="AC12" s="73">
        <v>64.3</v>
      </c>
      <c r="AD12" s="73">
        <v>126</v>
      </c>
      <c r="AE12" s="73">
        <v>127.7</v>
      </c>
      <c r="AF12" s="73">
        <v>90.1</v>
      </c>
      <c r="AG12" s="74">
        <v>109.2</v>
      </c>
      <c r="AH12" s="73">
        <v>94</v>
      </c>
      <c r="AI12" s="73">
        <v>146.19999999999999</v>
      </c>
      <c r="AJ12" s="73">
        <v>153.30000000000001</v>
      </c>
      <c r="AK12" s="73">
        <v>179.7</v>
      </c>
      <c r="AL12" s="73">
        <v>237.4</v>
      </c>
      <c r="AM12" s="74">
        <v>286.5</v>
      </c>
      <c r="AN12" s="73">
        <v>244.7</v>
      </c>
      <c r="AO12" s="73">
        <v>279.89999999999998</v>
      </c>
      <c r="AP12" s="73">
        <v>275.8</v>
      </c>
      <c r="AQ12" s="73">
        <v>241.1</v>
      </c>
      <c r="AR12" s="73">
        <v>222.2</v>
      </c>
      <c r="AS12" s="74">
        <v>224.5</v>
      </c>
      <c r="AU12" s="75"/>
      <c r="AV12" s="76" t="s">
        <v>126</v>
      </c>
      <c r="AW12" s="74">
        <v>10.7</v>
      </c>
      <c r="AX12" s="74">
        <v>12.3</v>
      </c>
      <c r="AY12" s="74">
        <v>13.6</v>
      </c>
      <c r="AZ12" s="74">
        <v>6.9</v>
      </c>
      <c r="BA12" s="74">
        <v>2.7</v>
      </c>
      <c r="BB12" s="79"/>
      <c r="BC12" s="79"/>
      <c r="BD12" s="79"/>
      <c r="BE12" s="79"/>
      <c r="BF12" s="79"/>
      <c r="BG12" s="79"/>
      <c r="BH12" s="70">
        <v>3</v>
      </c>
      <c r="BI12" s="70" t="s">
        <v>409</v>
      </c>
      <c r="BJ12" s="71">
        <v>91.2</v>
      </c>
      <c r="BK12" s="71">
        <v>125.5</v>
      </c>
      <c r="BL12" s="71">
        <v>113.6</v>
      </c>
      <c r="BM12" s="71">
        <v>145.80000000000001</v>
      </c>
      <c r="BN12" s="71">
        <v>162</v>
      </c>
      <c r="BO12" s="37">
        <v>239.3</v>
      </c>
      <c r="BP12" s="80">
        <v>292.42099999999999</v>
      </c>
      <c r="BQ12" s="80">
        <v>358.255</v>
      </c>
      <c r="BR12" s="80">
        <v>392.27</v>
      </c>
      <c r="BS12" s="80">
        <v>435.29300000000001</v>
      </c>
      <c r="BT12" s="80">
        <v>438.50099999999998</v>
      </c>
      <c r="BU12" s="80">
        <v>427.02499999999998</v>
      </c>
      <c r="BV12" s="80">
        <v>380.90300000000002</v>
      </c>
      <c r="BW12" s="80">
        <v>399.51400000000001</v>
      </c>
      <c r="BX12" s="80">
        <v>415.49799999999999</v>
      </c>
      <c r="BY12" s="80">
        <v>431.72800000000001</v>
      </c>
    </row>
    <row r="13" spans="1:77" s="49" customFormat="1" ht="11.25" x14ac:dyDescent="0.2">
      <c r="B13" s="65" t="s">
        <v>72</v>
      </c>
      <c r="C13" s="73">
        <v>0.4</v>
      </c>
      <c r="D13" s="73">
        <v>0.8</v>
      </c>
      <c r="E13" s="73">
        <v>3.2</v>
      </c>
      <c r="F13" s="73">
        <v>5.3</v>
      </c>
      <c r="G13" s="73">
        <v>29.7</v>
      </c>
      <c r="H13" s="73">
        <v>39.299999999999997</v>
      </c>
      <c r="I13" s="73">
        <v>26.3</v>
      </c>
      <c r="J13" s="73">
        <v>44.1</v>
      </c>
      <c r="K13" s="73">
        <v>97.8</v>
      </c>
      <c r="L13" s="73">
        <v>15.6</v>
      </c>
      <c r="M13" s="73">
        <v>2.2000000000000002</v>
      </c>
      <c r="N13" s="73">
        <v>4.3</v>
      </c>
      <c r="O13" s="73">
        <v>20.8</v>
      </c>
      <c r="P13" s="73">
        <v>29.9</v>
      </c>
      <c r="Q13" s="73">
        <v>22.2</v>
      </c>
      <c r="R13" s="73">
        <v>25</v>
      </c>
      <c r="S13" s="73">
        <v>47.2</v>
      </c>
      <c r="T13" s="73">
        <v>48.7</v>
      </c>
      <c r="U13" s="73">
        <v>58.8</v>
      </c>
      <c r="V13" s="73">
        <v>78.3</v>
      </c>
      <c r="W13" s="73">
        <v>114.8</v>
      </c>
      <c r="X13" s="73">
        <v>186</v>
      </c>
      <c r="Y13" s="73">
        <v>188.9</v>
      </c>
      <c r="Z13" s="73">
        <v>92.1</v>
      </c>
      <c r="AA13" s="73">
        <v>148</v>
      </c>
      <c r="AB13" s="73">
        <v>123.2</v>
      </c>
      <c r="AC13" s="73">
        <v>115</v>
      </c>
      <c r="AD13" s="73">
        <v>204.3</v>
      </c>
      <c r="AE13" s="73">
        <v>215.2</v>
      </c>
      <c r="AF13" s="73">
        <v>219.2</v>
      </c>
      <c r="AG13" s="74">
        <v>206.9</v>
      </c>
      <c r="AH13" s="73">
        <v>280.10000000000002</v>
      </c>
      <c r="AI13" s="73">
        <v>237.5</v>
      </c>
      <c r="AJ13" s="73">
        <v>268.39999999999998</v>
      </c>
      <c r="AK13" s="73">
        <v>284.7</v>
      </c>
      <c r="AL13" s="73">
        <v>524.79999999999995</v>
      </c>
      <c r="AM13" s="74">
        <v>562.9</v>
      </c>
      <c r="AN13" s="73">
        <v>621.29999999999995</v>
      </c>
      <c r="AO13" s="73">
        <v>852.8</v>
      </c>
      <c r="AP13" s="73">
        <v>1214.8</v>
      </c>
      <c r="AQ13" s="73">
        <v>1213.4000000000001</v>
      </c>
      <c r="AR13" s="73">
        <v>1170.8</v>
      </c>
      <c r="AS13" s="74">
        <v>1330.9</v>
      </c>
      <c r="AU13" s="75"/>
      <c r="AV13" s="21" t="s">
        <v>127</v>
      </c>
      <c r="AW13" s="74">
        <v>154.30000000000001</v>
      </c>
      <c r="AX13" s="74">
        <v>140.69999999999999</v>
      </c>
      <c r="AY13" s="74">
        <v>149.1</v>
      </c>
      <c r="AZ13" s="74">
        <v>171.6</v>
      </c>
      <c r="BA13" s="74">
        <v>122.6</v>
      </c>
      <c r="BB13" s="77">
        <v>138.9</v>
      </c>
      <c r="BC13" s="77">
        <v>137.80000000000001</v>
      </c>
      <c r="BD13" s="77">
        <v>125.6</v>
      </c>
      <c r="BE13" s="77">
        <v>134.5</v>
      </c>
      <c r="BF13" s="77">
        <v>152.9</v>
      </c>
      <c r="BG13" s="77"/>
      <c r="BH13" s="70">
        <v>4</v>
      </c>
      <c r="BI13" s="70" t="s">
        <v>130</v>
      </c>
      <c r="BJ13" s="71">
        <v>21</v>
      </c>
      <c r="BK13" s="71">
        <v>29.3</v>
      </c>
      <c r="BL13" s="71">
        <v>54.5</v>
      </c>
      <c r="BM13" s="71">
        <v>56.4</v>
      </c>
      <c r="BN13" s="71">
        <v>74.099999999999994</v>
      </c>
      <c r="BO13" s="37">
        <v>120.6</v>
      </c>
      <c r="BP13" s="80">
        <v>268.20400000000001</v>
      </c>
      <c r="BQ13" s="80">
        <v>180.16300000000001</v>
      </c>
      <c r="BR13" s="80">
        <v>246.827</v>
      </c>
      <c r="BS13" s="80">
        <v>209.09299999999999</v>
      </c>
      <c r="BT13" s="80">
        <v>231.727</v>
      </c>
      <c r="BU13" s="80">
        <v>213.20400000000001</v>
      </c>
      <c r="BV13" s="80">
        <v>184.916</v>
      </c>
      <c r="BW13" s="80">
        <v>240.4</v>
      </c>
      <c r="BX13" s="80">
        <v>233.91</v>
      </c>
      <c r="BY13" s="80">
        <v>298.55399999999997</v>
      </c>
    </row>
    <row r="14" spans="1:77" s="49" customFormat="1" ht="11.25" x14ac:dyDescent="0.2">
      <c r="B14" s="65" t="s">
        <v>73</v>
      </c>
      <c r="C14" s="73" t="s">
        <v>84</v>
      </c>
      <c r="D14" s="73" t="s">
        <v>84</v>
      </c>
      <c r="E14" s="73" t="s">
        <v>84</v>
      </c>
      <c r="F14" s="73" t="s">
        <v>84</v>
      </c>
      <c r="G14" s="73" t="s">
        <v>84</v>
      </c>
      <c r="H14" s="73" t="s">
        <v>84</v>
      </c>
      <c r="I14" s="73" t="s">
        <v>84</v>
      </c>
      <c r="J14" s="73" t="s">
        <v>84</v>
      </c>
      <c r="K14" s="73" t="s">
        <v>84</v>
      </c>
      <c r="L14" s="73">
        <v>9.4</v>
      </c>
      <c r="M14" s="73">
        <v>6.5</v>
      </c>
      <c r="N14" s="73">
        <v>14.2</v>
      </c>
      <c r="O14" s="73">
        <v>19</v>
      </c>
      <c r="P14" s="73">
        <v>27.9</v>
      </c>
      <c r="Q14" s="73">
        <v>31.4</v>
      </c>
      <c r="R14" s="73">
        <v>33.4</v>
      </c>
      <c r="S14" s="73">
        <v>42.1</v>
      </c>
      <c r="T14" s="73">
        <v>51.3</v>
      </c>
      <c r="U14" s="73">
        <v>56.7</v>
      </c>
      <c r="V14" s="73">
        <v>68.400000000000006</v>
      </c>
      <c r="W14" s="73">
        <v>73.3</v>
      </c>
      <c r="X14" s="73">
        <v>117.3</v>
      </c>
      <c r="Y14" s="73">
        <v>143.1</v>
      </c>
      <c r="Z14" s="73">
        <v>132.6</v>
      </c>
      <c r="AA14" s="73">
        <v>137.30000000000001</v>
      </c>
      <c r="AB14" s="73">
        <v>161.9</v>
      </c>
      <c r="AC14" s="73">
        <v>175.9</v>
      </c>
      <c r="AD14" s="73">
        <v>215.7</v>
      </c>
      <c r="AE14" s="73">
        <v>244.1</v>
      </c>
      <c r="AF14" s="73">
        <v>241.4</v>
      </c>
      <c r="AG14" s="74">
        <v>279.39999999999998</v>
      </c>
      <c r="AH14" s="73">
        <v>281.7</v>
      </c>
      <c r="AI14" s="73">
        <v>360.1</v>
      </c>
      <c r="AJ14" s="73">
        <v>305.8</v>
      </c>
      <c r="AK14" s="73">
        <v>314.89999999999998</v>
      </c>
      <c r="AL14" s="73">
        <v>345.2</v>
      </c>
      <c r="AM14" s="74">
        <v>485.2</v>
      </c>
      <c r="AN14" s="73">
        <v>465.6</v>
      </c>
      <c r="AO14" s="73">
        <v>559.5</v>
      </c>
      <c r="AP14" s="73">
        <v>677.9</v>
      </c>
      <c r="AQ14" s="73">
        <v>820</v>
      </c>
      <c r="AR14" s="73">
        <v>864</v>
      </c>
      <c r="AS14" s="74">
        <v>821.8</v>
      </c>
      <c r="AU14" s="75"/>
      <c r="AV14" s="21" t="s">
        <v>71</v>
      </c>
      <c r="AW14" s="74">
        <v>272.2</v>
      </c>
      <c r="AX14" s="74">
        <v>259.2</v>
      </c>
      <c r="AY14" s="74">
        <v>239.6</v>
      </c>
      <c r="AZ14" s="74">
        <v>207.8</v>
      </c>
      <c r="BA14" s="74">
        <v>177.3</v>
      </c>
      <c r="BB14" s="77">
        <v>79.900000000000006</v>
      </c>
      <c r="BC14" s="77">
        <v>78.7</v>
      </c>
      <c r="BD14" s="77">
        <v>83.1</v>
      </c>
      <c r="BE14" s="77">
        <v>83.2</v>
      </c>
      <c r="BF14" s="77">
        <v>102.7</v>
      </c>
      <c r="BG14" s="77"/>
      <c r="BH14" s="70">
        <v>5</v>
      </c>
      <c r="BI14" s="70" t="s">
        <v>410</v>
      </c>
      <c r="BJ14" s="71"/>
      <c r="BK14" s="71">
        <v>77.7</v>
      </c>
      <c r="BL14" s="71">
        <v>7.8</v>
      </c>
      <c r="BM14" s="71">
        <v>2</v>
      </c>
      <c r="BN14" s="71">
        <v>3.4</v>
      </c>
      <c r="BO14" s="37" t="s">
        <v>449</v>
      </c>
      <c r="BP14" s="80">
        <v>1.754</v>
      </c>
      <c r="BQ14" s="80">
        <v>9.4359999999999999</v>
      </c>
      <c r="BR14" s="80">
        <v>4.5279999999999996</v>
      </c>
      <c r="BS14" s="80">
        <v>2.82</v>
      </c>
      <c r="BT14" s="80">
        <v>2.5999999999999999E-2</v>
      </c>
      <c r="BU14" s="80">
        <v>0</v>
      </c>
      <c r="BV14" s="80">
        <v>0.52800000000000002</v>
      </c>
      <c r="BW14" s="80">
        <v>0</v>
      </c>
      <c r="BX14" s="80">
        <v>0</v>
      </c>
      <c r="BY14" s="80">
        <v>0</v>
      </c>
    </row>
    <row r="15" spans="1:77" s="49" customFormat="1" ht="11.25" x14ac:dyDescent="0.2">
      <c r="B15" s="65" t="s">
        <v>74</v>
      </c>
      <c r="C15" s="73" t="s">
        <v>84</v>
      </c>
      <c r="D15" s="73" t="s">
        <v>84</v>
      </c>
      <c r="E15" s="73" t="s">
        <v>84</v>
      </c>
      <c r="F15" s="73" t="s">
        <v>84</v>
      </c>
      <c r="G15" s="73" t="s">
        <v>84</v>
      </c>
      <c r="H15" s="73" t="s">
        <v>84</v>
      </c>
      <c r="I15" s="73" t="s">
        <v>84</v>
      </c>
      <c r="J15" s="73" t="s">
        <v>84</v>
      </c>
      <c r="K15" s="73" t="s">
        <v>84</v>
      </c>
      <c r="L15" s="73" t="s">
        <v>84</v>
      </c>
      <c r="M15" s="73" t="s">
        <v>84</v>
      </c>
      <c r="N15" s="73" t="s">
        <v>84</v>
      </c>
      <c r="O15" s="73" t="s">
        <v>84</v>
      </c>
      <c r="P15" s="73" t="s">
        <v>84</v>
      </c>
      <c r="Q15" s="73" t="s">
        <v>84</v>
      </c>
      <c r="R15" s="73" t="s">
        <v>84</v>
      </c>
      <c r="S15" s="73" t="s">
        <v>84</v>
      </c>
      <c r="T15" s="73" t="s">
        <v>84</v>
      </c>
      <c r="U15" s="73" t="s">
        <v>84</v>
      </c>
      <c r="V15" s="73" t="s">
        <v>84</v>
      </c>
      <c r="W15" s="73">
        <v>20.8</v>
      </c>
      <c r="X15" s="73">
        <v>26.6</v>
      </c>
      <c r="Y15" s="73">
        <v>54.5</v>
      </c>
      <c r="Z15" s="73">
        <v>52.7</v>
      </c>
      <c r="AA15" s="73">
        <v>78.400000000000006</v>
      </c>
      <c r="AB15" s="73">
        <v>99</v>
      </c>
      <c r="AC15" s="73">
        <v>123.1</v>
      </c>
      <c r="AD15" s="73">
        <v>183.7</v>
      </c>
      <c r="AE15" s="73">
        <v>222.1</v>
      </c>
      <c r="AF15" s="73">
        <v>226.8</v>
      </c>
      <c r="AG15" s="74">
        <v>159</v>
      </c>
      <c r="AH15" s="73">
        <v>150.5</v>
      </c>
      <c r="AI15" s="73">
        <v>172.3</v>
      </c>
      <c r="AJ15" s="73">
        <v>133.9</v>
      </c>
      <c r="AK15" s="73">
        <v>166.8</v>
      </c>
      <c r="AL15" s="73">
        <v>200.2</v>
      </c>
      <c r="AM15" s="74">
        <v>252.6</v>
      </c>
      <c r="AN15" s="73">
        <v>231.6</v>
      </c>
      <c r="AO15" s="73">
        <v>229.6</v>
      </c>
      <c r="AP15" s="73">
        <v>223.1</v>
      </c>
      <c r="AQ15" s="73">
        <v>229.8</v>
      </c>
      <c r="AR15" s="73">
        <v>174.3</v>
      </c>
      <c r="AS15" s="74">
        <v>152</v>
      </c>
      <c r="AU15" s="75"/>
      <c r="AV15" s="21" t="s">
        <v>128</v>
      </c>
      <c r="AW15" s="74">
        <v>29.2</v>
      </c>
      <c r="AX15" s="74">
        <v>42.8</v>
      </c>
      <c r="AY15" s="74">
        <v>32.299999999999997</v>
      </c>
      <c r="AZ15" s="74">
        <v>32.299999999999997</v>
      </c>
      <c r="BA15" s="74">
        <v>32.9</v>
      </c>
      <c r="BB15" s="77">
        <v>38.6</v>
      </c>
      <c r="BC15" s="77">
        <v>22.3</v>
      </c>
      <c r="BD15" s="77">
        <v>19</v>
      </c>
      <c r="BE15" s="77">
        <v>26.5</v>
      </c>
      <c r="BF15" s="77">
        <v>25.7</v>
      </c>
      <c r="BG15" s="77"/>
      <c r="BH15" s="70">
        <v>6</v>
      </c>
      <c r="BI15" s="70" t="s">
        <v>411</v>
      </c>
      <c r="BJ15" s="71">
        <v>11.4</v>
      </c>
      <c r="BK15" s="71">
        <v>6.1</v>
      </c>
      <c r="BL15" s="71">
        <v>9</v>
      </c>
      <c r="BM15" s="71">
        <v>7.3</v>
      </c>
      <c r="BN15" s="71">
        <v>14.1</v>
      </c>
      <c r="BO15" s="37">
        <v>14.3</v>
      </c>
      <c r="BP15" s="80">
        <v>26.867000000000001</v>
      </c>
      <c r="BQ15" s="80">
        <v>29.198</v>
      </c>
      <c r="BR15" s="80">
        <v>25.297000000000001</v>
      </c>
      <c r="BS15" s="80">
        <v>22.61</v>
      </c>
      <c r="BT15" s="80">
        <v>14.282999999999999</v>
      </c>
      <c r="BU15" s="80">
        <v>10.974</v>
      </c>
      <c r="BV15" s="80">
        <v>14.814</v>
      </c>
      <c r="BW15" s="80">
        <v>26.065000000000001</v>
      </c>
      <c r="BX15" s="80">
        <v>24.218</v>
      </c>
      <c r="BY15" s="80">
        <v>35.786999999999999</v>
      </c>
    </row>
    <row r="16" spans="1:77" s="49" customFormat="1" ht="11.25" x14ac:dyDescent="0.2">
      <c r="B16" s="65" t="s">
        <v>75</v>
      </c>
      <c r="C16" s="73">
        <v>0.1</v>
      </c>
      <c r="D16" s="73">
        <v>0.1</v>
      </c>
      <c r="E16" s="73">
        <v>0.1</v>
      </c>
      <c r="F16" s="73">
        <v>0.2</v>
      </c>
      <c r="G16" s="73">
        <v>0.3</v>
      </c>
      <c r="H16" s="73">
        <v>0.4</v>
      </c>
      <c r="I16" s="73">
        <v>0.9</v>
      </c>
      <c r="J16" s="73">
        <v>0.6</v>
      </c>
      <c r="K16" s="73">
        <v>0.9</v>
      </c>
      <c r="L16" s="73">
        <v>0.6</v>
      </c>
      <c r="M16" s="73">
        <v>0.5</v>
      </c>
      <c r="N16" s="73">
        <v>1</v>
      </c>
      <c r="O16" s="73">
        <v>2.5</v>
      </c>
      <c r="P16" s="73">
        <v>2.1</v>
      </c>
      <c r="Q16" s="73">
        <v>1.7</v>
      </c>
      <c r="R16" s="73">
        <v>3.3</v>
      </c>
      <c r="S16" s="73">
        <v>5.3</v>
      </c>
      <c r="T16" s="73">
        <v>6.6</v>
      </c>
      <c r="U16" s="73">
        <v>4.9000000000000004</v>
      </c>
      <c r="V16" s="73">
        <v>6.2</v>
      </c>
      <c r="W16" s="73">
        <v>7.4</v>
      </c>
      <c r="X16" s="73">
        <v>7.9</v>
      </c>
      <c r="Y16" s="73">
        <v>9.5</v>
      </c>
      <c r="Z16" s="73">
        <v>12.7</v>
      </c>
      <c r="AA16" s="73">
        <v>6.7</v>
      </c>
      <c r="AB16" s="73">
        <v>9</v>
      </c>
      <c r="AC16" s="73">
        <v>7.2</v>
      </c>
      <c r="AD16" s="73">
        <v>9.8000000000000007</v>
      </c>
      <c r="AE16" s="73">
        <v>10.7</v>
      </c>
      <c r="AF16" s="73">
        <v>10.199999999999999</v>
      </c>
      <c r="AG16" s="74">
        <v>9.4</v>
      </c>
      <c r="AH16" s="73">
        <v>11.7</v>
      </c>
      <c r="AI16" s="73">
        <v>15.9</v>
      </c>
      <c r="AJ16" s="73">
        <v>16.399999999999999</v>
      </c>
      <c r="AK16" s="73">
        <v>15.3</v>
      </c>
      <c r="AL16" s="73">
        <v>16.399999999999999</v>
      </c>
      <c r="AM16" s="74">
        <v>21.3</v>
      </c>
      <c r="AN16" s="73">
        <v>19</v>
      </c>
      <c r="AO16" s="73">
        <v>23.5</v>
      </c>
      <c r="AP16" s="73">
        <v>32.299999999999997</v>
      </c>
      <c r="AQ16" s="73">
        <v>40.1</v>
      </c>
      <c r="AR16" s="73">
        <v>37.700000000000003</v>
      </c>
      <c r="AS16" s="74">
        <v>37.6</v>
      </c>
      <c r="AU16" s="75"/>
      <c r="AV16" s="21" t="s">
        <v>129</v>
      </c>
      <c r="AW16" s="74">
        <v>41.1</v>
      </c>
      <c r="AX16" s="74">
        <v>43.8</v>
      </c>
      <c r="AY16" s="74">
        <v>70.7</v>
      </c>
      <c r="AZ16" s="74">
        <v>64.900000000000006</v>
      </c>
      <c r="BA16" s="74">
        <v>55.5</v>
      </c>
      <c r="BB16" s="77">
        <v>5.4</v>
      </c>
      <c r="BC16" s="77">
        <v>9.9</v>
      </c>
      <c r="BD16" s="77">
        <v>3.9</v>
      </c>
      <c r="BE16" s="77">
        <v>5.4</v>
      </c>
      <c r="BF16" s="77">
        <v>11.2</v>
      </c>
      <c r="BG16" s="77"/>
      <c r="BH16" s="70">
        <v>7</v>
      </c>
      <c r="BI16" s="70" t="s">
        <v>412</v>
      </c>
      <c r="BJ16" s="71" t="s">
        <v>358</v>
      </c>
      <c r="BK16" s="71" t="s">
        <v>413</v>
      </c>
      <c r="BL16" s="71">
        <v>96.8</v>
      </c>
      <c r="BM16" s="71">
        <v>6.7</v>
      </c>
      <c r="BN16" s="71">
        <v>39.200000000000003</v>
      </c>
      <c r="BO16" s="37">
        <v>0.7</v>
      </c>
      <c r="BP16" s="80">
        <v>586.60199999999998</v>
      </c>
      <c r="BQ16" s="80">
        <v>127.068</v>
      </c>
      <c r="BR16" s="80">
        <v>53.628</v>
      </c>
      <c r="BS16" s="80">
        <v>7.008</v>
      </c>
      <c r="BT16" s="80">
        <v>2.863</v>
      </c>
      <c r="BU16" s="80">
        <v>0.159</v>
      </c>
      <c r="BV16" s="80">
        <v>1.024</v>
      </c>
      <c r="BW16" s="80">
        <v>236.33600000000001</v>
      </c>
      <c r="BX16" s="80">
        <v>153.24600000000001</v>
      </c>
      <c r="BY16" s="80">
        <v>11.442</v>
      </c>
    </row>
    <row r="17" spans="1:77" s="49" customFormat="1" ht="11.25" x14ac:dyDescent="0.2">
      <c r="B17" s="65" t="s">
        <v>76</v>
      </c>
      <c r="C17" s="73" t="s">
        <v>84</v>
      </c>
      <c r="D17" s="73">
        <v>1.5</v>
      </c>
      <c r="E17" s="73">
        <v>1.7</v>
      </c>
      <c r="F17" s="73">
        <v>1.3</v>
      </c>
      <c r="G17" s="73">
        <v>2</v>
      </c>
      <c r="H17" s="73">
        <v>2.9</v>
      </c>
      <c r="I17" s="73">
        <v>2.4</v>
      </c>
      <c r="J17" s="73">
        <v>4.0999999999999996</v>
      </c>
      <c r="K17" s="73">
        <v>2.5</v>
      </c>
      <c r="L17" s="73">
        <v>2.4</v>
      </c>
      <c r="M17" s="73">
        <v>2.8</v>
      </c>
      <c r="N17" s="73">
        <v>3.7</v>
      </c>
      <c r="O17" s="73">
        <v>3.9</v>
      </c>
      <c r="P17" s="73">
        <v>3.2</v>
      </c>
      <c r="Q17" s="73">
        <v>4</v>
      </c>
      <c r="R17" s="73">
        <v>4.2</v>
      </c>
      <c r="S17" s="73">
        <v>4.8</v>
      </c>
      <c r="T17" s="73">
        <v>5.6</v>
      </c>
      <c r="U17" s="73">
        <v>4.3</v>
      </c>
      <c r="V17" s="73">
        <v>6.8</v>
      </c>
      <c r="W17" s="73">
        <v>9.6</v>
      </c>
      <c r="X17" s="73">
        <v>13</v>
      </c>
      <c r="Y17" s="73">
        <v>19.3</v>
      </c>
      <c r="Z17" s="73">
        <v>20.9</v>
      </c>
      <c r="AA17" s="73">
        <v>19.3</v>
      </c>
      <c r="AB17" s="73">
        <v>22.6</v>
      </c>
      <c r="AC17" s="73">
        <v>19.8</v>
      </c>
      <c r="AD17" s="73">
        <v>21.7</v>
      </c>
      <c r="AE17" s="73">
        <v>25.3</v>
      </c>
      <c r="AF17" s="73">
        <v>32.1</v>
      </c>
      <c r="AG17" s="74">
        <v>30.9</v>
      </c>
      <c r="AH17" s="73">
        <v>35.299999999999997</v>
      </c>
      <c r="AI17" s="73">
        <v>49.7</v>
      </c>
      <c r="AJ17" s="73">
        <v>45.2</v>
      </c>
      <c r="AK17" s="73">
        <v>48.8</v>
      </c>
      <c r="AL17" s="73">
        <v>58.9</v>
      </c>
      <c r="AM17" s="74">
        <v>65.7</v>
      </c>
      <c r="AN17" s="73">
        <v>71.7</v>
      </c>
      <c r="AO17" s="73">
        <v>108</v>
      </c>
      <c r="AP17" s="73">
        <v>138.6</v>
      </c>
      <c r="AQ17" s="73">
        <v>141.80000000000001</v>
      </c>
      <c r="AR17" s="73">
        <v>132.30000000000001</v>
      </c>
      <c r="AS17" s="74">
        <v>200.2</v>
      </c>
      <c r="AU17" s="75"/>
      <c r="AV17" s="21" t="s">
        <v>130</v>
      </c>
      <c r="AW17" s="74">
        <v>9.6999999999999993</v>
      </c>
      <c r="AX17" s="74">
        <v>10.4</v>
      </c>
      <c r="AY17" s="74">
        <v>9.6999999999999993</v>
      </c>
      <c r="AZ17" s="74">
        <v>19.3</v>
      </c>
      <c r="BA17" s="74">
        <v>47.3</v>
      </c>
      <c r="BB17" s="77">
        <v>0</v>
      </c>
      <c r="BC17" s="77">
        <v>11</v>
      </c>
      <c r="BD17" s="77">
        <v>71.400000000000006</v>
      </c>
      <c r="BE17" s="77">
        <v>129.6</v>
      </c>
      <c r="BF17" s="77">
        <v>6</v>
      </c>
      <c r="BG17" s="77"/>
      <c r="BH17" s="70">
        <v>8</v>
      </c>
      <c r="BI17" s="70" t="s">
        <v>192</v>
      </c>
      <c r="BJ17" s="71">
        <v>14.3</v>
      </c>
      <c r="BK17" s="71">
        <v>23.6</v>
      </c>
      <c r="BL17" s="71">
        <v>24.1</v>
      </c>
      <c r="BM17" s="71">
        <v>27.1</v>
      </c>
      <c r="BN17" s="71">
        <v>31.9</v>
      </c>
      <c r="BO17" s="37">
        <v>40.9</v>
      </c>
      <c r="BP17" s="80">
        <v>50.384</v>
      </c>
      <c r="BQ17" s="80">
        <v>51.99</v>
      </c>
      <c r="BR17" s="80">
        <v>68.415000000000006</v>
      </c>
      <c r="BS17" s="80">
        <v>56.902000000000001</v>
      </c>
      <c r="BT17" s="80">
        <v>66.215999999999994</v>
      </c>
      <c r="BU17" s="80">
        <v>76.677999999999997</v>
      </c>
      <c r="BV17" s="80">
        <v>84.572000000000003</v>
      </c>
      <c r="BW17" s="80">
        <v>79.486999999999995</v>
      </c>
      <c r="BX17" s="80">
        <v>88.543999999999997</v>
      </c>
      <c r="BY17" s="80">
        <v>88.284999999999997</v>
      </c>
    </row>
    <row r="18" spans="1:77" s="49" customFormat="1" ht="11.25" x14ac:dyDescent="0.2">
      <c r="B18" s="65" t="s">
        <v>77</v>
      </c>
      <c r="C18" s="125">
        <v>358.5</v>
      </c>
      <c r="D18" s="125">
        <v>208.3</v>
      </c>
      <c r="E18" s="125">
        <v>203.8</v>
      </c>
      <c r="F18" s="125">
        <v>168</v>
      </c>
      <c r="G18" s="125">
        <v>221.4</v>
      </c>
      <c r="H18" s="125">
        <v>192</v>
      </c>
      <c r="I18" s="73">
        <v>203.7</v>
      </c>
      <c r="J18" s="73">
        <v>166.3</v>
      </c>
      <c r="K18" s="73">
        <v>213.7</v>
      </c>
      <c r="L18" s="73">
        <v>265.39999999999998</v>
      </c>
      <c r="M18" s="73">
        <v>277.60000000000002</v>
      </c>
      <c r="N18" s="73">
        <v>269.10000000000002</v>
      </c>
      <c r="O18" s="73">
        <v>279.10000000000002</v>
      </c>
      <c r="P18" s="73">
        <v>297.39999999999998</v>
      </c>
      <c r="Q18" s="73">
        <v>367.4</v>
      </c>
      <c r="R18" s="73">
        <v>392.3</v>
      </c>
      <c r="S18" s="73">
        <v>380</v>
      </c>
      <c r="T18" s="73">
        <v>392.5</v>
      </c>
      <c r="U18" s="73">
        <v>428.6</v>
      </c>
      <c r="V18" s="73">
        <v>369.1</v>
      </c>
      <c r="W18" s="73">
        <v>112.3</v>
      </c>
      <c r="X18" s="73">
        <v>151.30000000000001</v>
      </c>
      <c r="Y18" s="73">
        <v>276.89999999999998</v>
      </c>
      <c r="Z18" s="73">
        <v>279</v>
      </c>
      <c r="AA18" s="73">
        <v>297.60000000000002</v>
      </c>
      <c r="AB18" s="73">
        <v>329.7</v>
      </c>
      <c r="AC18" s="73">
        <v>407.5</v>
      </c>
      <c r="AD18" s="73">
        <v>481.8</v>
      </c>
      <c r="AE18" s="73">
        <v>690.4</v>
      </c>
      <c r="AF18" s="73">
        <v>977.5</v>
      </c>
      <c r="AG18" s="74">
        <v>934.8</v>
      </c>
      <c r="AH18" s="73">
        <v>1169</v>
      </c>
      <c r="AI18" s="73">
        <v>1130.3</v>
      </c>
      <c r="AJ18" s="73">
        <v>963.9</v>
      </c>
      <c r="AK18" s="73">
        <v>1100</v>
      </c>
      <c r="AL18" s="73">
        <v>1420.6</v>
      </c>
      <c r="AM18" s="74">
        <v>1654.5</v>
      </c>
      <c r="AN18" s="73">
        <v>1646.4</v>
      </c>
      <c r="AO18" s="73">
        <v>2082.9</v>
      </c>
      <c r="AP18" s="73">
        <v>2647.2</v>
      </c>
      <c r="AQ18" s="73">
        <v>3103.8</v>
      </c>
      <c r="AR18" s="73">
        <v>3387.2</v>
      </c>
      <c r="AS18" s="74">
        <v>3497.4</v>
      </c>
      <c r="AU18" s="75"/>
      <c r="AV18" s="21" t="s">
        <v>131</v>
      </c>
      <c r="AW18" s="74">
        <v>17.899999999999999</v>
      </c>
      <c r="AX18" s="74">
        <v>24.7</v>
      </c>
      <c r="AY18" s="74">
        <v>23.9</v>
      </c>
      <c r="AZ18" s="74">
        <v>20.399999999999999</v>
      </c>
      <c r="BA18" s="74">
        <v>17</v>
      </c>
      <c r="BB18" s="77">
        <v>16.2</v>
      </c>
      <c r="BC18" s="77">
        <v>13.1</v>
      </c>
      <c r="BD18" s="77">
        <v>12.2</v>
      </c>
      <c r="BE18" s="77">
        <v>15.9</v>
      </c>
      <c r="BF18" s="77">
        <v>19.100000000000001</v>
      </c>
      <c r="BG18" s="77"/>
      <c r="BH18" s="70">
        <v>9</v>
      </c>
      <c r="BI18" s="70" t="s">
        <v>414</v>
      </c>
      <c r="BJ18" s="71">
        <v>21.6</v>
      </c>
      <c r="BK18" s="71">
        <v>11.1</v>
      </c>
      <c r="BL18" s="71">
        <v>17.7</v>
      </c>
      <c r="BM18" s="71">
        <v>39.4</v>
      </c>
      <c r="BN18" s="71">
        <v>44.7</v>
      </c>
      <c r="BO18" s="37">
        <v>19.2</v>
      </c>
      <c r="BP18" s="80">
        <v>19.43</v>
      </c>
      <c r="BQ18" s="80">
        <v>29.983000000000001</v>
      </c>
      <c r="BR18" s="80">
        <v>35.856000000000002</v>
      </c>
      <c r="BS18" s="80">
        <v>81.75</v>
      </c>
      <c r="BT18" s="80">
        <v>64.207999999999998</v>
      </c>
      <c r="BU18" s="80">
        <v>30.15</v>
      </c>
      <c r="BV18" s="80">
        <v>47.292999999999999</v>
      </c>
      <c r="BW18" s="80">
        <v>37.261000000000003</v>
      </c>
      <c r="BX18" s="80">
        <v>74.36</v>
      </c>
      <c r="BY18" s="80">
        <v>30.114000000000001</v>
      </c>
    </row>
    <row r="19" spans="1:77" s="49" customFormat="1" ht="12" thickBot="1" x14ac:dyDescent="0.25">
      <c r="B19" s="65"/>
      <c r="C19" s="82"/>
      <c r="D19" s="82"/>
      <c r="E19" s="82"/>
      <c r="F19" s="82"/>
      <c r="G19" s="82"/>
      <c r="H19" s="82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4"/>
      <c r="AH19" s="73"/>
      <c r="AI19" s="73"/>
      <c r="AJ19" s="73"/>
      <c r="AK19" s="73"/>
      <c r="AL19" s="73"/>
      <c r="AM19" s="74"/>
      <c r="AN19" s="73"/>
      <c r="AO19" s="73"/>
      <c r="AP19" s="73"/>
      <c r="AQ19" s="73"/>
      <c r="AR19" s="73"/>
      <c r="AS19" s="74"/>
      <c r="AV19" s="21" t="s">
        <v>132</v>
      </c>
      <c r="AW19" s="74">
        <v>20.5</v>
      </c>
      <c r="AX19" s="74">
        <v>16.7</v>
      </c>
      <c r="AY19" s="74">
        <v>7.7</v>
      </c>
      <c r="AZ19" s="74">
        <v>10.9</v>
      </c>
      <c r="BA19" s="74">
        <v>10.9</v>
      </c>
      <c r="BB19" s="77">
        <v>4.9000000000000004</v>
      </c>
      <c r="BC19" s="77">
        <v>11.8</v>
      </c>
      <c r="BD19" s="77">
        <v>20.5</v>
      </c>
      <c r="BE19" s="77">
        <v>7.2</v>
      </c>
      <c r="BF19" s="77">
        <v>11.2</v>
      </c>
      <c r="BG19" s="77"/>
      <c r="BH19" s="70">
        <v>10</v>
      </c>
      <c r="BI19" s="70" t="s">
        <v>195</v>
      </c>
      <c r="BJ19" s="71"/>
      <c r="BK19" s="71">
        <v>26.6</v>
      </c>
      <c r="BL19" s="71" t="s">
        <v>413</v>
      </c>
      <c r="BM19" s="71">
        <v>89.1</v>
      </c>
      <c r="BN19" s="71">
        <v>8.9</v>
      </c>
      <c r="BO19" s="37" t="s">
        <v>449</v>
      </c>
      <c r="BP19" s="80">
        <v>0</v>
      </c>
      <c r="BQ19" s="80">
        <v>28.042999999999999</v>
      </c>
      <c r="BR19" s="80">
        <v>529.971</v>
      </c>
      <c r="BS19" s="80">
        <v>286.73899999999998</v>
      </c>
      <c r="BT19" s="80">
        <v>322.09899999999999</v>
      </c>
      <c r="BU19" s="80">
        <v>132.28399999999999</v>
      </c>
      <c r="BV19" s="80">
        <v>161.03800000000001</v>
      </c>
      <c r="BW19" s="80">
        <v>508.33699999999999</v>
      </c>
      <c r="BX19" s="80">
        <v>222.857</v>
      </c>
      <c r="BY19" s="80">
        <v>70.656999999999996</v>
      </c>
    </row>
    <row r="20" spans="1:77" s="49" customFormat="1" thickTop="1" thickBot="1" x14ac:dyDescent="0.25">
      <c r="A20" s="53"/>
      <c r="B20" s="121" t="s">
        <v>85</v>
      </c>
      <c r="C20" s="120">
        <v>606.29999999999995</v>
      </c>
      <c r="D20" s="120">
        <v>441.8</v>
      </c>
      <c r="E20" s="120">
        <v>379.6</v>
      </c>
      <c r="F20" s="120">
        <v>258.7</v>
      </c>
      <c r="G20" s="120">
        <v>373.5</v>
      </c>
      <c r="H20" s="84">
        <v>337.7</v>
      </c>
      <c r="I20" s="84">
        <v>298.7</v>
      </c>
      <c r="J20" s="84">
        <v>278.39999999999998</v>
      </c>
      <c r="K20" s="84">
        <v>387.2</v>
      </c>
      <c r="L20" s="84">
        <v>378</v>
      </c>
      <c r="M20" s="84">
        <v>387.3</v>
      </c>
      <c r="N20" s="84">
        <v>472.1</v>
      </c>
      <c r="O20" s="84">
        <v>483</v>
      </c>
      <c r="P20" s="84">
        <v>505.8</v>
      </c>
      <c r="Q20" s="84">
        <v>570.9</v>
      </c>
      <c r="R20" s="84">
        <v>611.9</v>
      </c>
      <c r="S20" s="84">
        <v>656.4</v>
      </c>
      <c r="T20" s="84">
        <v>680.6</v>
      </c>
      <c r="U20" s="84">
        <v>687.3</v>
      </c>
      <c r="V20" s="84">
        <v>682.7</v>
      </c>
      <c r="W20" s="84">
        <v>638.5</v>
      </c>
      <c r="X20" s="84">
        <v>804.4</v>
      </c>
      <c r="Y20" s="84">
        <v>1026.4000000000001</v>
      </c>
      <c r="Z20" s="84">
        <v>1039</v>
      </c>
      <c r="AA20" s="84">
        <v>1136.7</v>
      </c>
      <c r="AB20" s="84">
        <v>1140.8</v>
      </c>
      <c r="AC20" s="84">
        <v>1311.2</v>
      </c>
      <c r="AD20" s="84">
        <v>1709.6</v>
      </c>
      <c r="AE20" s="84">
        <v>2364.6999999999998</v>
      </c>
      <c r="AF20" s="84">
        <v>2957.5</v>
      </c>
      <c r="AG20" s="85">
        <v>2489.1999999999998</v>
      </c>
      <c r="AH20" s="84">
        <v>2710.6</v>
      </c>
      <c r="AI20" s="84">
        <v>2769.1</v>
      </c>
      <c r="AJ20" s="84">
        <v>2504.1</v>
      </c>
      <c r="AK20" s="84">
        <v>3072.8</v>
      </c>
      <c r="AL20" s="84">
        <v>3687.8</v>
      </c>
      <c r="AM20" s="85">
        <v>4457.2</v>
      </c>
      <c r="AN20" s="84">
        <v>4693.2</v>
      </c>
      <c r="AO20" s="84">
        <v>4964.7</v>
      </c>
      <c r="AP20" s="84">
        <v>6167</v>
      </c>
      <c r="AQ20" s="84">
        <v>6912.2</v>
      </c>
      <c r="AR20" s="84">
        <v>6819.3</v>
      </c>
      <c r="AS20" s="85">
        <v>6812.8</v>
      </c>
      <c r="AT20" s="86"/>
      <c r="AV20" s="21"/>
      <c r="AW20" s="74"/>
      <c r="AX20" s="74"/>
      <c r="AY20" s="74"/>
      <c r="AZ20" s="74"/>
      <c r="BA20" s="74"/>
      <c r="BB20" s="77"/>
      <c r="BC20" s="77"/>
      <c r="BD20" s="77"/>
      <c r="BE20" s="77"/>
      <c r="BF20" s="77"/>
      <c r="BG20" s="69"/>
      <c r="BH20" s="70">
        <v>11</v>
      </c>
      <c r="BI20" s="70" t="s">
        <v>415</v>
      </c>
      <c r="BJ20" s="71"/>
      <c r="BK20" s="71">
        <v>19</v>
      </c>
      <c r="BL20" s="71">
        <v>41.6</v>
      </c>
      <c r="BM20" s="71">
        <v>49.1</v>
      </c>
      <c r="BN20" s="71">
        <v>71.7</v>
      </c>
      <c r="BO20" s="37">
        <v>99.3</v>
      </c>
      <c r="BP20" s="80">
        <v>153.00800000000001</v>
      </c>
      <c r="BQ20" s="80">
        <v>173.78200000000001</v>
      </c>
      <c r="BR20" s="80">
        <v>211.13499999999999</v>
      </c>
      <c r="BS20" s="80">
        <v>229.923</v>
      </c>
      <c r="BT20" s="80">
        <v>243.46299999999999</v>
      </c>
      <c r="BU20" s="80">
        <v>269.09300000000002</v>
      </c>
      <c r="BV20" s="80">
        <v>220.66300000000001</v>
      </c>
      <c r="BW20" s="80">
        <v>225.63200000000001</v>
      </c>
      <c r="BX20" s="80">
        <v>242.667</v>
      </c>
      <c r="BY20" s="80">
        <v>304.17399999999998</v>
      </c>
    </row>
    <row r="21" spans="1:77" s="49" customFormat="1" ht="12" thickTop="1" x14ac:dyDescent="0.2">
      <c r="B21" s="87" t="s">
        <v>462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AU21" s="66">
        <v>2</v>
      </c>
      <c r="AV21" s="67" t="s">
        <v>133</v>
      </c>
      <c r="AW21" s="68">
        <v>5239.6000000000004</v>
      </c>
      <c r="AX21" s="68">
        <v>5493.6</v>
      </c>
      <c r="AY21" s="68">
        <v>5554.5</v>
      </c>
      <c r="AZ21" s="68">
        <v>5522.5</v>
      </c>
      <c r="BA21" s="68">
        <v>4973.3</v>
      </c>
      <c r="BB21" s="69">
        <v>5549.9</v>
      </c>
      <c r="BC21" s="69">
        <v>5755.6</v>
      </c>
      <c r="BD21" s="69">
        <v>5778.3</v>
      </c>
      <c r="BE21" s="69">
        <v>7224.6</v>
      </c>
      <c r="BF21" s="69">
        <v>8039.4</v>
      </c>
      <c r="BG21" s="77"/>
      <c r="BH21" s="70">
        <v>12</v>
      </c>
      <c r="BI21" s="70" t="s">
        <v>416</v>
      </c>
      <c r="BJ21" s="71"/>
      <c r="BK21" s="71">
        <v>341</v>
      </c>
      <c r="BL21" s="71">
        <v>337.9</v>
      </c>
      <c r="BM21" s="71">
        <v>362.4</v>
      </c>
      <c r="BN21" s="71">
        <v>346.4</v>
      </c>
      <c r="BO21" s="37">
        <v>338.6</v>
      </c>
      <c r="BP21" s="80">
        <v>654.06299999999999</v>
      </c>
      <c r="BQ21" s="80">
        <v>879.88800000000003</v>
      </c>
      <c r="BR21" s="80">
        <v>954.05</v>
      </c>
      <c r="BS21" s="80">
        <v>760.51400000000001</v>
      </c>
      <c r="BT21" s="137">
        <v>796.02300000000002</v>
      </c>
      <c r="BU21" s="80">
        <v>644.26400000000001</v>
      </c>
      <c r="BV21" s="80">
        <v>614.89800000000002</v>
      </c>
      <c r="BW21" s="80">
        <v>558.05999999999995</v>
      </c>
      <c r="BX21" s="80">
        <v>643.76900000000001</v>
      </c>
      <c r="BY21" s="137">
        <v>508.27499999999998</v>
      </c>
    </row>
    <row r="22" spans="1:77" s="49" customFormat="1" ht="11.25" x14ac:dyDescent="0.2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U22" s="75"/>
      <c r="AV22" s="76" t="s">
        <v>134</v>
      </c>
      <c r="AW22" s="74">
        <v>1528.1</v>
      </c>
      <c r="AX22" s="74">
        <v>1540.3</v>
      </c>
      <c r="AY22" s="74">
        <v>1411.5</v>
      </c>
      <c r="AZ22" s="74">
        <v>1159.5</v>
      </c>
      <c r="BA22" s="74">
        <v>945.2</v>
      </c>
      <c r="BB22" s="77">
        <v>1071.5999999999999</v>
      </c>
      <c r="BC22" s="77">
        <v>1073.5</v>
      </c>
      <c r="BD22" s="77">
        <v>929.7</v>
      </c>
      <c r="BE22" s="77">
        <v>928.4</v>
      </c>
      <c r="BF22" s="77">
        <v>1126.9000000000001</v>
      </c>
      <c r="BG22" s="77"/>
      <c r="BH22" s="70"/>
      <c r="BI22" s="70"/>
      <c r="BJ22" s="71"/>
      <c r="BK22" s="71"/>
      <c r="BL22" s="71"/>
      <c r="BM22" s="71"/>
      <c r="BN22" s="71"/>
      <c r="BO22" s="37"/>
      <c r="BP22" s="80"/>
      <c r="BQ22" s="80"/>
      <c r="BR22" s="80"/>
      <c r="BS22" s="80"/>
      <c r="BT22" s="137"/>
      <c r="BU22" s="80"/>
      <c r="BV22" s="80"/>
      <c r="BW22" s="80"/>
      <c r="BX22" s="80"/>
      <c r="BY22" s="137"/>
    </row>
    <row r="23" spans="1:77" s="49" customFormat="1" ht="11.25" x14ac:dyDescent="0.2"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U23" s="75"/>
      <c r="AV23" s="76" t="s">
        <v>73</v>
      </c>
      <c r="AW23" s="74">
        <v>1081.4000000000001</v>
      </c>
      <c r="AX23" s="74">
        <v>1275.9000000000001</v>
      </c>
      <c r="AY23" s="74">
        <v>1262.4000000000001</v>
      </c>
      <c r="AZ23" s="74">
        <v>1250.3</v>
      </c>
      <c r="BA23" s="74">
        <v>1115.2</v>
      </c>
      <c r="BB23" s="77">
        <v>1096.2</v>
      </c>
      <c r="BC23" s="77">
        <v>1032.5</v>
      </c>
      <c r="BD23" s="77">
        <v>1130.8</v>
      </c>
      <c r="BE23" s="77">
        <v>1345.7</v>
      </c>
      <c r="BF23" s="77">
        <v>1711.5</v>
      </c>
      <c r="BG23" s="77"/>
      <c r="BH23" s="62" t="s">
        <v>327</v>
      </c>
      <c r="BI23" s="62" t="s">
        <v>417</v>
      </c>
      <c r="BJ23" s="63">
        <v>8555.2000000000007</v>
      </c>
      <c r="BK23" s="63">
        <v>10218.700000000001</v>
      </c>
      <c r="BL23" s="63">
        <v>10787.6</v>
      </c>
      <c r="BM23" s="63">
        <v>10571.8</v>
      </c>
      <c r="BN23" s="88">
        <v>9513.9</v>
      </c>
      <c r="BO23" s="64">
        <v>10221.4</v>
      </c>
      <c r="BP23" s="99">
        <v>13788.111000000001</v>
      </c>
      <c r="BQ23" s="99">
        <v>12336.003000000001</v>
      </c>
      <c r="BR23" s="99">
        <v>13047.550999999999</v>
      </c>
      <c r="BS23" s="99">
        <v>13720.088</v>
      </c>
      <c r="BT23" s="99">
        <v>13453.896000000001</v>
      </c>
      <c r="BU23" s="99">
        <v>12447.29</v>
      </c>
      <c r="BV23" s="99">
        <v>12451.405000000001</v>
      </c>
      <c r="BW23" s="99">
        <v>13521.093000000001</v>
      </c>
      <c r="BX23" s="99">
        <v>13328.243</v>
      </c>
      <c r="BY23" s="99">
        <v>12527.093000000001</v>
      </c>
    </row>
    <row r="24" spans="1:77" s="49" customFormat="1" ht="11.25" x14ac:dyDescent="0.2"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U24" s="75"/>
      <c r="AV24" s="76" t="s">
        <v>135</v>
      </c>
      <c r="AW24" s="74">
        <v>688.5</v>
      </c>
      <c r="AX24" s="74">
        <v>703.4</v>
      </c>
      <c r="AY24" s="74">
        <v>688.9</v>
      </c>
      <c r="AZ24" s="74">
        <v>696.7</v>
      </c>
      <c r="BA24" s="74">
        <v>742.2</v>
      </c>
      <c r="BB24" s="77">
        <v>886.7</v>
      </c>
      <c r="BC24" s="77">
        <v>911.4</v>
      </c>
      <c r="BD24" s="77">
        <v>845.9</v>
      </c>
      <c r="BE24" s="77">
        <v>1146.7</v>
      </c>
      <c r="BF24" s="77">
        <v>1458.7</v>
      </c>
      <c r="BG24" s="77"/>
      <c r="BH24" s="70">
        <v>13</v>
      </c>
      <c r="BI24" s="70" t="s">
        <v>418</v>
      </c>
      <c r="BJ24" s="71">
        <v>110</v>
      </c>
      <c r="BK24" s="71">
        <v>68.2</v>
      </c>
      <c r="BL24" s="71">
        <v>50.2</v>
      </c>
      <c r="BM24" s="71">
        <v>70.099999999999994</v>
      </c>
      <c r="BN24" s="80">
        <v>87.5</v>
      </c>
      <c r="BO24" s="37">
        <v>195.6</v>
      </c>
      <c r="BP24" s="80">
        <v>364.80099999999999</v>
      </c>
      <c r="BQ24" s="80">
        <v>462.24700000000001</v>
      </c>
      <c r="BR24" s="80">
        <v>153.928</v>
      </c>
      <c r="BS24" s="80">
        <v>205.137</v>
      </c>
      <c r="BT24" s="80">
        <v>147.059</v>
      </c>
      <c r="BU24" s="80">
        <v>76.631</v>
      </c>
      <c r="BV24" s="80">
        <v>43.567</v>
      </c>
      <c r="BW24" s="80">
        <v>58.226999999999997</v>
      </c>
      <c r="BX24" s="80">
        <v>20.395</v>
      </c>
      <c r="BY24" s="80">
        <v>17.001999999999999</v>
      </c>
    </row>
    <row r="25" spans="1:77" s="49" customFormat="1" ht="11.25" x14ac:dyDescent="0.2"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U25" s="75"/>
      <c r="AV25" s="76" t="s">
        <v>136</v>
      </c>
      <c r="AW25" s="74">
        <v>340.2</v>
      </c>
      <c r="AX25" s="74">
        <v>422.2</v>
      </c>
      <c r="AY25" s="74">
        <v>456.3</v>
      </c>
      <c r="AZ25" s="74">
        <v>508.8</v>
      </c>
      <c r="BA25" s="74">
        <v>611</v>
      </c>
      <c r="BB25" s="77">
        <v>709.9</v>
      </c>
      <c r="BC25" s="77">
        <v>744.9</v>
      </c>
      <c r="BD25" s="77">
        <v>918.6</v>
      </c>
      <c r="BE25" s="77">
        <v>1329.1</v>
      </c>
      <c r="BF25" s="77">
        <v>1383.3</v>
      </c>
      <c r="BG25" s="77"/>
      <c r="BH25" s="70">
        <v>14</v>
      </c>
      <c r="BI25" s="70" t="s">
        <v>419</v>
      </c>
      <c r="BJ25" s="72">
        <v>1056.5</v>
      </c>
      <c r="BK25" s="72">
        <v>1382.9</v>
      </c>
      <c r="BL25" s="72">
        <v>1428</v>
      </c>
      <c r="BM25" s="72">
        <v>1301</v>
      </c>
      <c r="BN25" s="80">
        <v>1100</v>
      </c>
      <c r="BO25" s="37">
        <v>1433.1</v>
      </c>
      <c r="BP25" s="80">
        <v>2201.4059999999999</v>
      </c>
      <c r="BQ25" s="80">
        <v>1809.798</v>
      </c>
      <c r="BR25" s="80">
        <v>2252.953</v>
      </c>
      <c r="BS25" s="80">
        <v>1997.338</v>
      </c>
      <c r="BT25" s="80">
        <v>1849.3889999999999</v>
      </c>
      <c r="BU25" s="80">
        <v>1264.922</v>
      </c>
      <c r="BV25" s="80">
        <v>1243.7449999999999</v>
      </c>
      <c r="BW25" s="80">
        <v>1371.9190000000001</v>
      </c>
      <c r="BX25" s="80">
        <v>1125.4190000000001</v>
      </c>
      <c r="BY25" s="80">
        <v>984.9</v>
      </c>
    </row>
    <row r="26" spans="1:77" s="49" customFormat="1" ht="12" x14ac:dyDescent="0.2">
      <c r="C26" s="92"/>
      <c r="D26" s="92"/>
      <c r="E26" s="92"/>
      <c r="F26" s="92"/>
      <c r="G26" s="92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4"/>
      <c r="Z26" s="94"/>
      <c r="AA26" s="94"/>
      <c r="AB26" s="94"/>
      <c r="AC26" s="94"/>
      <c r="AD26" s="94"/>
      <c r="AE26" s="94"/>
      <c r="AF26" s="94"/>
      <c r="AG26" s="95"/>
      <c r="AH26" s="94"/>
      <c r="AI26" s="94"/>
      <c r="AJ26" s="94"/>
      <c r="AK26" s="94"/>
      <c r="AL26" s="94"/>
      <c r="AM26" s="95"/>
      <c r="AN26" s="94"/>
      <c r="AO26" s="94"/>
      <c r="AP26" s="94"/>
      <c r="AQ26" s="94"/>
      <c r="AR26" s="94"/>
      <c r="AS26" s="95"/>
      <c r="AU26" s="75"/>
      <c r="AV26" s="76" t="s">
        <v>137</v>
      </c>
      <c r="AW26" s="74">
        <v>144.80000000000001</v>
      </c>
      <c r="AX26" s="74">
        <v>174.1</v>
      </c>
      <c r="AY26" s="74">
        <v>194.1</v>
      </c>
      <c r="AZ26" s="74">
        <v>200.1</v>
      </c>
      <c r="BA26" s="74">
        <v>177.7</v>
      </c>
      <c r="BB26" s="77">
        <v>195.6</v>
      </c>
      <c r="BC26" s="77">
        <v>241.7</v>
      </c>
      <c r="BD26" s="77">
        <v>267.7</v>
      </c>
      <c r="BE26" s="77">
        <v>374.8</v>
      </c>
      <c r="BF26" s="77">
        <v>403.5</v>
      </c>
      <c r="BG26" s="79"/>
      <c r="BH26" s="70">
        <v>15</v>
      </c>
      <c r="BI26" s="70" t="s">
        <v>420</v>
      </c>
      <c r="BJ26" s="72">
        <v>1862.9</v>
      </c>
      <c r="BK26" s="72">
        <v>2108.1999999999998</v>
      </c>
      <c r="BL26" s="72">
        <v>2026.5</v>
      </c>
      <c r="BM26" s="72">
        <v>2010.6</v>
      </c>
      <c r="BN26" s="80">
        <v>1919</v>
      </c>
      <c r="BO26" s="37">
        <v>1800</v>
      </c>
      <c r="BP26" s="80">
        <v>2623.194</v>
      </c>
      <c r="BQ26" s="80">
        <v>2442.4839999999999</v>
      </c>
      <c r="BR26" s="80">
        <v>2689.8319999999999</v>
      </c>
      <c r="BS26" s="80">
        <v>2769.9859999999999</v>
      </c>
      <c r="BT26" s="80">
        <v>2452.6320000000001</v>
      </c>
      <c r="BU26" s="80">
        <v>2213.8589999999999</v>
      </c>
      <c r="BV26" s="80">
        <v>2136.4169999999999</v>
      </c>
      <c r="BW26" s="80">
        <v>2203.585</v>
      </c>
      <c r="BX26" s="80">
        <v>2101.8139999999999</v>
      </c>
      <c r="BY26" s="80">
        <v>1829.9010000000001</v>
      </c>
    </row>
    <row r="27" spans="1:77" s="49" customFormat="1" ht="11.25" x14ac:dyDescent="0.2"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U27" s="75"/>
      <c r="AV27" s="76" t="s">
        <v>138</v>
      </c>
      <c r="AW27" s="74">
        <v>19.100000000000001</v>
      </c>
      <c r="AX27" s="74">
        <v>24.6</v>
      </c>
      <c r="AY27" s="74">
        <v>27.6</v>
      </c>
      <c r="AZ27" s="74">
        <v>23.1</v>
      </c>
      <c r="BA27" s="74">
        <v>20.8</v>
      </c>
      <c r="BB27" s="79"/>
      <c r="BC27" s="79"/>
      <c r="BD27" s="79"/>
      <c r="BE27" s="79"/>
      <c r="BF27" s="79"/>
      <c r="BG27" s="77"/>
      <c r="BH27" s="70">
        <v>16</v>
      </c>
      <c r="BI27" s="70" t="s">
        <v>421</v>
      </c>
      <c r="BJ27" s="71"/>
      <c r="BK27" s="71">
        <v>10.3</v>
      </c>
      <c r="BL27" s="71">
        <v>15.7</v>
      </c>
      <c r="BM27" s="71">
        <v>13</v>
      </c>
      <c r="BN27" s="80">
        <v>16.399999999999999</v>
      </c>
      <c r="BO27" s="37">
        <v>20.399999999999999</v>
      </c>
      <c r="BP27" s="80">
        <v>33.226999999999997</v>
      </c>
      <c r="BQ27" s="80">
        <v>11.637</v>
      </c>
      <c r="BR27" s="80">
        <v>13.629</v>
      </c>
      <c r="BS27" s="80">
        <v>7.1379999999999999</v>
      </c>
      <c r="BT27" s="80">
        <v>6.3250000000000002</v>
      </c>
      <c r="BU27" s="80">
        <v>0.14599999999999999</v>
      </c>
      <c r="BV27" s="80">
        <v>0.23599999999999999</v>
      </c>
      <c r="BW27" s="80">
        <v>5.0000000000000001E-3</v>
      </c>
      <c r="BX27" s="80">
        <v>0.252</v>
      </c>
      <c r="BY27" s="80">
        <v>6.2E-2</v>
      </c>
    </row>
    <row r="28" spans="1:77" s="49" customFormat="1" ht="12" x14ac:dyDescent="0.2">
      <c r="C28" s="93"/>
      <c r="D28" s="93"/>
      <c r="E28" s="93"/>
      <c r="F28" s="97"/>
      <c r="G28" s="97"/>
      <c r="H28" s="9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U28" s="75"/>
      <c r="AV28" s="76" t="s">
        <v>139</v>
      </c>
      <c r="AW28" s="74">
        <v>641.70000000000005</v>
      </c>
      <c r="AX28" s="74">
        <v>648.5</v>
      </c>
      <c r="AY28" s="74">
        <v>736.4</v>
      </c>
      <c r="AZ28" s="74">
        <v>746.5</v>
      </c>
      <c r="BA28" s="74">
        <v>651.20000000000005</v>
      </c>
      <c r="BB28" s="77">
        <v>771.7</v>
      </c>
      <c r="BC28" s="77">
        <v>826.8</v>
      </c>
      <c r="BD28" s="77">
        <v>875</v>
      </c>
      <c r="BE28" s="77">
        <v>1092.5999999999999</v>
      </c>
      <c r="BF28" s="77">
        <v>993.3</v>
      </c>
      <c r="BG28" s="77"/>
      <c r="BH28" s="70">
        <v>17</v>
      </c>
      <c r="BI28" s="70" t="s">
        <v>422</v>
      </c>
      <c r="BJ28" s="71"/>
      <c r="BK28" s="71">
        <v>37</v>
      </c>
      <c r="BL28" s="71">
        <v>67.400000000000006</v>
      </c>
      <c r="BM28" s="71">
        <v>46.8</v>
      </c>
      <c r="BN28" s="80">
        <v>25.7</v>
      </c>
      <c r="BO28" s="37">
        <v>35.700000000000003</v>
      </c>
      <c r="BP28" s="80">
        <v>47.631</v>
      </c>
      <c r="BQ28" s="80">
        <v>35.625</v>
      </c>
      <c r="BR28" s="80">
        <v>38.478000000000002</v>
      </c>
      <c r="BS28" s="80">
        <v>43.872</v>
      </c>
      <c r="BT28" s="80">
        <v>42.828000000000003</v>
      </c>
      <c r="BU28" s="80">
        <v>32.750999999999998</v>
      </c>
      <c r="BV28" s="80">
        <v>24.062999999999999</v>
      </c>
      <c r="BW28" s="80">
        <v>33.357999999999997</v>
      </c>
      <c r="BX28" s="80">
        <v>33.837000000000003</v>
      </c>
      <c r="BY28" s="80">
        <v>25.744</v>
      </c>
    </row>
    <row r="29" spans="1:77" s="49" customFormat="1" ht="11.25" x14ac:dyDescent="0.2">
      <c r="C29" s="53"/>
      <c r="D29" s="53"/>
      <c r="E29" s="53"/>
      <c r="F29" s="53"/>
      <c r="G29" s="53"/>
      <c r="H29" s="53"/>
      <c r="AU29" s="75"/>
      <c r="AV29" s="76" t="s">
        <v>140</v>
      </c>
      <c r="AW29" s="74">
        <v>38.200000000000003</v>
      </c>
      <c r="AX29" s="74">
        <v>39.5</v>
      </c>
      <c r="AY29" s="74">
        <v>36.200000000000003</v>
      </c>
      <c r="AZ29" s="74">
        <v>58.1</v>
      </c>
      <c r="BA29" s="74">
        <v>40.799999999999997</v>
      </c>
      <c r="BB29" s="77">
        <v>52.9</v>
      </c>
      <c r="BC29" s="77">
        <v>49.2</v>
      </c>
      <c r="BD29" s="77">
        <v>49.7</v>
      </c>
      <c r="BE29" s="77">
        <v>73.3</v>
      </c>
      <c r="BF29" s="77">
        <v>74.8</v>
      </c>
      <c r="BG29" s="79"/>
      <c r="BH29" s="70">
        <v>18</v>
      </c>
      <c r="BI29" s="70" t="s">
        <v>135</v>
      </c>
      <c r="BJ29" s="72">
        <v>1635</v>
      </c>
      <c r="BK29" s="72">
        <v>1751.5</v>
      </c>
      <c r="BL29" s="72">
        <v>1798.5</v>
      </c>
      <c r="BM29" s="72">
        <v>1732.1</v>
      </c>
      <c r="BN29" s="80">
        <v>1714.9</v>
      </c>
      <c r="BO29" s="37">
        <v>1765</v>
      </c>
      <c r="BP29" s="80">
        <v>2305.5529999999999</v>
      </c>
      <c r="BQ29" s="80">
        <v>1982.7650000000001</v>
      </c>
      <c r="BR29" s="80">
        <v>2042.9570000000001</v>
      </c>
      <c r="BS29" s="80">
        <v>2293.6680000000001</v>
      </c>
      <c r="BT29" s="80">
        <v>2406.4879999999998</v>
      </c>
      <c r="BU29" s="80">
        <v>2363.6210000000001</v>
      </c>
      <c r="BV29" s="80">
        <v>2361.4589999999998</v>
      </c>
      <c r="BW29" s="80">
        <v>2711.201</v>
      </c>
      <c r="BX29" s="80">
        <v>2899.877</v>
      </c>
      <c r="BY29" s="80">
        <v>2794.5239999999999</v>
      </c>
    </row>
    <row r="30" spans="1:77" s="49" customFormat="1" ht="11.25" x14ac:dyDescent="0.2">
      <c r="AC30" s="98"/>
      <c r="AD30" s="91"/>
      <c r="AU30" s="75"/>
      <c r="AV30" s="76" t="s">
        <v>141</v>
      </c>
      <c r="AW30" s="74">
        <v>14.2</v>
      </c>
      <c r="AX30" s="74">
        <v>24</v>
      </c>
      <c r="AY30" s="74">
        <v>14.7</v>
      </c>
      <c r="AZ30" s="74">
        <v>9.1</v>
      </c>
      <c r="BA30" s="74">
        <v>9.3000000000000007</v>
      </c>
      <c r="BB30" s="79"/>
      <c r="BC30" s="79"/>
      <c r="BD30" s="79"/>
      <c r="BE30" s="79"/>
      <c r="BF30" s="79"/>
      <c r="BG30" s="77"/>
      <c r="BH30" s="70">
        <v>19</v>
      </c>
      <c r="BI30" s="70" t="s">
        <v>423</v>
      </c>
      <c r="BJ30" s="72">
        <v>1449.5</v>
      </c>
      <c r="BK30" s="72">
        <v>2038.1</v>
      </c>
      <c r="BL30" s="72">
        <v>1995.9</v>
      </c>
      <c r="BM30" s="72">
        <v>1903.5</v>
      </c>
      <c r="BN30" s="80">
        <v>1700.5</v>
      </c>
      <c r="BO30" s="37">
        <v>1744.2</v>
      </c>
      <c r="BP30" s="80">
        <v>2088.8989999999999</v>
      </c>
      <c r="BQ30" s="80">
        <v>1741.652</v>
      </c>
      <c r="BR30" s="80">
        <v>1785.4159999999999</v>
      </c>
      <c r="BS30" s="80">
        <v>2137.7440000000001</v>
      </c>
      <c r="BT30" s="80">
        <v>2103.0709999999999</v>
      </c>
      <c r="BU30" s="80">
        <v>2019.9169999999999</v>
      </c>
      <c r="BV30" s="80">
        <v>2137.7040000000002</v>
      </c>
      <c r="BW30" s="80">
        <v>2261.0680000000002</v>
      </c>
      <c r="BX30" s="80">
        <v>2261.8240000000001</v>
      </c>
      <c r="BY30" s="80">
        <v>2150.8319999999999</v>
      </c>
    </row>
    <row r="31" spans="1:77" s="49" customFormat="1" ht="11.25" x14ac:dyDescent="0.2">
      <c r="AC31" s="98"/>
      <c r="AD31" s="91"/>
      <c r="AU31" s="75"/>
      <c r="AV31" s="76" t="s">
        <v>142</v>
      </c>
      <c r="AW31" s="74">
        <v>575.1</v>
      </c>
      <c r="AX31" s="74">
        <v>457.1</v>
      </c>
      <c r="AY31" s="74">
        <v>512.20000000000005</v>
      </c>
      <c r="AZ31" s="74">
        <v>618</v>
      </c>
      <c r="BA31" s="74">
        <v>398.7</v>
      </c>
      <c r="BB31" s="77">
        <v>457.6</v>
      </c>
      <c r="BC31" s="77">
        <v>544.6</v>
      </c>
      <c r="BD31" s="77">
        <v>410</v>
      </c>
      <c r="BE31" s="77">
        <v>574.29999999999995</v>
      </c>
      <c r="BF31" s="77">
        <v>470.8</v>
      </c>
      <c r="BG31" s="74"/>
      <c r="BH31" s="70">
        <v>20</v>
      </c>
      <c r="BI31" s="70" t="s">
        <v>137</v>
      </c>
      <c r="BJ31" s="71">
        <v>520.5</v>
      </c>
      <c r="BK31" s="71">
        <v>587.6</v>
      </c>
      <c r="BL31" s="71">
        <v>610.70000000000005</v>
      </c>
      <c r="BM31" s="71">
        <v>613.1</v>
      </c>
      <c r="BN31" s="80">
        <v>624.4</v>
      </c>
      <c r="BO31" s="37">
        <v>668.2</v>
      </c>
      <c r="BP31" s="80">
        <v>762.30799999999999</v>
      </c>
      <c r="BQ31" s="80">
        <v>686.37800000000004</v>
      </c>
      <c r="BR31" s="80">
        <v>769.58900000000006</v>
      </c>
      <c r="BS31" s="80">
        <v>767.46</v>
      </c>
      <c r="BT31" s="80">
        <v>797.15300000000002</v>
      </c>
      <c r="BU31" s="80">
        <v>802.96799999999996</v>
      </c>
      <c r="BV31" s="80">
        <v>800.57</v>
      </c>
      <c r="BW31" s="80">
        <v>797.38199999999995</v>
      </c>
      <c r="BX31" s="80">
        <v>786.11900000000003</v>
      </c>
      <c r="BY31" s="80">
        <v>711.30399999999997</v>
      </c>
    </row>
    <row r="32" spans="1:77" s="49" customFormat="1" ht="11.25" x14ac:dyDescent="0.2">
      <c r="AC32" s="98"/>
      <c r="AD32" s="91"/>
      <c r="AU32" s="75"/>
      <c r="AV32" s="130" t="s">
        <v>143</v>
      </c>
      <c r="AW32" s="74">
        <v>163.4</v>
      </c>
      <c r="AX32" s="74">
        <v>179.1</v>
      </c>
      <c r="AY32" s="74">
        <v>208.7</v>
      </c>
      <c r="AZ32" s="74">
        <v>245.8</v>
      </c>
      <c r="BA32" s="74">
        <v>255.3</v>
      </c>
      <c r="BB32" s="74">
        <v>307.60000000000002</v>
      </c>
      <c r="BC32" s="74">
        <v>330.9</v>
      </c>
      <c r="BD32" s="74">
        <v>350.9</v>
      </c>
      <c r="BE32" s="74">
        <v>359.8</v>
      </c>
      <c r="BF32" s="74">
        <v>416.6</v>
      </c>
      <c r="BG32" s="79"/>
      <c r="BH32" s="70">
        <v>21</v>
      </c>
      <c r="BI32" s="70" t="s">
        <v>424</v>
      </c>
      <c r="BJ32" s="71">
        <v>66.599999999999994</v>
      </c>
      <c r="BK32" s="71">
        <v>38.9</v>
      </c>
      <c r="BL32" s="71">
        <v>69.099999999999994</v>
      </c>
      <c r="BM32" s="71">
        <v>71.099999999999994</v>
      </c>
      <c r="BN32" s="80">
        <v>57.3</v>
      </c>
      <c r="BO32" s="37">
        <v>61.5</v>
      </c>
      <c r="BP32" s="80">
        <v>46.954000000000001</v>
      </c>
      <c r="BQ32" s="80">
        <v>92.073999999999998</v>
      </c>
      <c r="BR32" s="80">
        <v>117.46299999999999</v>
      </c>
      <c r="BS32" s="80">
        <v>77.760000000000005</v>
      </c>
      <c r="BT32" s="80">
        <v>126.575</v>
      </c>
      <c r="BU32" s="80">
        <v>85.081000000000003</v>
      </c>
      <c r="BV32" s="80">
        <v>133.78800000000001</v>
      </c>
      <c r="BW32" s="80">
        <v>85.281000000000006</v>
      </c>
      <c r="BX32" s="80">
        <v>82.418999999999997</v>
      </c>
      <c r="BY32" s="80">
        <v>98.471000000000004</v>
      </c>
    </row>
    <row r="33" spans="29:77" s="49" customFormat="1" ht="11.25" x14ac:dyDescent="0.2">
      <c r="AC33" s="98"/>
      <c r="AD33" s="91"/>
      <c r="AV33" s="76" t="s">
        <v>144</v>
      </c>
      <c r="AW33" s="74">
        <v>4.7</v>
      </c>
      <c r="AX33" s="74">
        <v>4.9000000000000004</v>
      </c>
      <c r="AY33" s="74">
        <v>5.5</v>
      </c>
      <c r="AZ33" s="74">
        <v>6.5</v>
      </c>
      <c r="BA33" s="74">
        <v>6.1</v>
      </c>
      <c r="BB33" s="79"/>
      <c r="BC33" s="79"/>
      <c r="BD33" s="79"/>
      <c r="BE33" s="79"/>
      <c r="BF33" s="79"/>
      <c r="BG33" s="69"/>
      <c r="BH33" s="70">
        <v>22</v>
      </c>
      <c r="BI33" s="70" t="s">
        <v>425</v>
      </c>
      <c r="BJ33" s="72">
        <v>1088</v>
      </c>
      <c r="BK33" s="72">
        <v>1310</v>
      </c>
      <c r="BL33" s="72">
        <v>1547.3</v>
      </c>
      <c r="BM33" s="72">
        <v>1592.4</v>
      </c>
      <c r="BN33" s="80">
        <v>1240.5999999999999</v>
      </c>
      <c r="BO33" s="37">
        <v>1269.3</v>
      </c>
      <c r="BP33" s="80">
        <v>1773.6610000000001</v>
      </c>
      <c r="BQ33" s="80">
        <v>1615.59</v>
      </c>
      <c r="BR33" s="80">
        <v>1799.59</v>
      </c>
      <c r="BS33" s="80">
        <v>1909.3240000000001</v>
      </c>
      <c r="BT33" s="80">
        <v>2095.09</v>
      </c>
      <c r="BU33" s="80">
        <v>2195.2170000000001</v>
      </c>
      <c r="BV33" s="80">
        <v>2318.7979999999998</v>
      </c>
      <c r="BW33" s="80">
        <v>2577.2190000000001</v>
      </c>
      <c r="BX33" s="80">
        <v>2653.7190000000001</v>
      </c>
      <c r="BY33" s="80">
        <v>2552.587</v>
      </c>
    </row>
    <row r="34" spans="29:77" s="49" customFormat="1" ht="11.25" x14ac:dyDescent="0.2">
      <c r="AC34" s="98"/>
      <c r="AD34" s="91"/>
      <c r="AV34" s="76"/>
      <c r="AW34" s="74"/>
      <c r="AX34" s="74"/>
      <c r="AY34" s="74"/>
      <c r="AZ34" s="74"/>
      <c r="BA34" s="74"/>
      <c r="BB34" s="79"/>
      <c r="BC34" s="79"/>
      <c r="BD34" s="79"/>
      <c r="BE34" s="79"/>
      <c r="BF34" s="79"/>
      <c r="BG34" s="77"/>
      <c r="BH34" s="70">
        <v>23</v>
      </c>
      <c r="BI34" s="70" t="s">
        <v>426</v>
      </c>
      <c r="BJ34" s="71">
        <v>300.3</v>
      </c>
      <c r="BK34" s="71">
        <v>200.3</v>
      </c>
      <c r="BL34" s="71">
        <v>419.7</v>
      </c>
      <c r="BM34" s="71">
        <v>410.3</v>
      </c>
      <c r="BN34" s="80">
        <v>317.8</v>
      </c>
      <c r="BO34" s="37">
        <v>445.8</v>
      </c>
      <c r="BP34" s="80">
        <v>607.80600000000004</v>
      </c>
      <c r="BQ34" s="80">
        <v>546.346</v>
      </c>
      <c r="BR34" s="80">
        <v>405.68099999999998</v>
      </c>
      <c r="BS34" s="80">
        <v>384.96199999999999</v>
      </c>
      <c r="BT34" s="80">
        <v>330.58100000000002</v>
      </c>
      <c r="BU34" s="80">
        <v>287.89499999999998</v>
      </c>
      <c r="BV34" s="80">
        <v>187.58600000000001</v>
      </c>
      <c r="BW34" s="80">
        <v>309.56400000000002</v>
      </c>
      <c r="BX34" s="80">
        <v>297.08699999999999</v>
      </c>
      <c r="BY34" s="80">
        <v>314.77100000000002</v>
      </c>
    </row>
    <row r="35" spans="29:77" s="49" customFormat="1" ht="11.25" x14ac:dyDescent="0.2">
      <c r="AC35" s="98"/>
      <c r="AD35" s="91"/>
      <c r="AU35" s="66">
        <v>3</v>
      </c>
      <c r="AV35" s="67" t="s">
        <v>145</v>
      </c>
      <c r="AW35" s="68">
        <v>1176.3</v>
      </c>
      <c r="AX35" s="68">
        <v>1141.5</v>
      </c>
      <c r="AY35" s="68">
        <v>1210.4000000000001</v>
      </c>
      <c r="AZ35" s="68">
        <v>1231.5999999999999</v>
      </c>
      <c r="BA35" s="68">
        <v>1064.7</v>
      </c>
      <c r="BB35" s="69">
        <v>1266.8</v>
      </c>
      <c r="BC35" s="69">
        <v>1844.6</v>
      </c>
      <c r="BD35" s="69">
        <v>1854.8</v>
      </c>
      <c r="BE35" s="69">
        <v>1967.2</v>
      </c>
      <c r="BF35" s="69">
        <v>2095.1</v>
      </c>
      <c r="BG35" s="77"/>
      <c r="BH35" s="70">
        <v>24</v>
      </c>
      <c r="BI35" s="70" t="s">
        <v>427</v>
      </c>
      <c r="BJ35" s="71">
        <v>466</v>
      </c>
      <c r="BK35" s="71">
        <v>417.9</v>
      </c>
      <c r="BL35" s="71">
        <v>514.29999999999995</v>
      </c>
      <c r="BM35" s="71">
        <v>537.1</v>
      </c>
      <c r="BN35" s="80">
        <v>486.5</v>
      </c>
      <c r="BO35" s="37">
        <v>537.20000000000005</v>
      </c>
      <c r="BP35" s="80">
        <v>624.95600000000002</v>
      </c>
      <c r="BQ35" s="80">
        <v>591.45299999999997</v>
      </c>
      <c r="BR35" s="80">
        <v>598.64</v>
      </c>
      <c r="BS35" s="80">
        <v>659.92700000000002</v>
      </c>
      <c r="BT35" s="80">
        <v>654.928</v>
      </c>
      <c r="BU35" s="80">
        <v>628.25699999999995</v>
      </c>
      <c r="BV35" s="80">
        <v>638.22400000000005</v>
      </c>
      <c r="BW35" s="80">
        <v>684.81200000000001</v>
      </c>
      <c r="BX35" s="80">
        <v>679.97</v>
      </c>
      <c r="BY35" s="80">
        <v>590.51700000000005</v>
      </c>
    </row>
    <row r="36" spans="29:77" s="49" customFormat="1" ht="11.25" x14ac:dyDescent="0.2">
      <c r="AC36" s="98"/>
      <c r="AD36" s="91"/>
      <c r="AU36" s="75"/>
      <c r="AV36" s="76" t="s">
        <v>146</v>
      </c>
      <c r="AW36" s="74">
        <v>198.3</v>
      </c>
      <c r="AX36" s="74">
        <v>209.3</v>
      </c>
      <c r="AY36" s="74">
        <v>199.1</v>
      </c>
      <c r="AZ36" s="74">
        <v>200.2</v>
      </c>
      <c r="BA36" s="74">
        <v>202.7</v>
      </c>
      <c r="BB36" s="77">
        <v>264.3</v>
      </c>
      <c r="BC36" s="77">
        <v>288.8</v>
      </c>
      <c r="BD36" s="77">
        <v>249.6</v>
      </c>
      <c r="BE36" s="77">
        <v>220.9</v>
      </c>
      <c r="BF36" s="77">
        <v>231.4</v>
      </c>
      <c r="BG36" s="77"/>
      <c r="BH36" s="70">
        <v>25</v>
      </c>
      <c r="BI36" s="70" t="s">
        <v>428</v>
      </c>
      <c r="BJ36" s="71"/>
      <c r="BK36" s="71">
        <v>267.8</v>
      </c>
      <c r="BL36" s="71">
        <v>244.1</v>
      </c>
      <c r="BM36" s="71">
        <v>270.8</v>
      </c>
      <c r="BN36" s="80">
        <v>223.2</v>
      </c>
      <c r="BO36" s="37">
        <v>245.2</v>
      </c>
      <c r="BP36" s="80">
        <v>307.714</v>
      </c>
      <c r="BQ36" s="80">
        <v>317.95400000000001</v>
      </c>
      <c r="BR36" s="137">
        <v>379.39400000000001</v>
      </c>
      <c r="BS36" s="80">
        <v>465.77300000000002</v>
      </c>
      <c r="BT36" s="80">
        <v>441.77699999999999</v>
      </c>
      <c r="BU36" s="80">
        <v>476.02499999999998</v>
      </c>
      <c r="BV36" s="80">
        <v>425.24799999999999</v>
      </c>
      <c r="BW36" s="137">
        <v>427.47199999999998</v>
      </c>
      <c r="BX36" s="80">
        <v>385.51100000000002</v>
      </c>
      <c r="BY36" s="80">
        <v>456.47800000000001</v>
      </c>
    </row>
    <row r="37" spans="29:77" s="49" customFormat="1" ht="11.25" x14ac:dyDescent="0.2">
      <c r="AC37" s="98"/>
      <c r="AD37" s="91"/>
      <c r="AU37" s="75"/>
      <c r="AV37" s="76" t="s">
        <v>147</v>
      </c>
      <c r="AW37" s="74">
        <v>80.7</v>
      </c>
      <c r="AX37" s="74">
        <v>66.7</v>
      </c>
      <c r="AY37" s="74">
        <v>81.599999999999994</v>
      </c>
      <c r="AZ37" s="74">
        <v>35.6</v>
      </c>
      <c r="BA37" s="74">
        <v>47.4</v>
      </c>
      <c r="BB37" s="77">
        <v>81.900000000000006</v>
      </c>
      <c r="BC37" s="77">
        <v>183.9</v>
      </c>
      <c r="BD37" s="77">
        <v>190.7</v>
      </c>
      <c r="BE37" s="77">
        <v>248.6</v>
      </c>
      <c r="BF37" s="77">
        <v>294.5</v>
      </c>
      <c r="BG37" s="77"/>
      <c r="BH37" s="70"/>
      <c r="BI37" s="70"/>
      <c r="BJ37" s="71"/>
      <c r="BK37" s="71"/>
      <c r="BL37" s="71"/>
      <c r="BM37" s="71"/>
      <c r="BN37" s="80"/>
      <c r="BO37" s="37"/>
      <c r="BP37" s="80"/>
      <c r="BQ37" s="80"/>
      <c r="BR37" s="137"/>
      <c r="BS37" s="80"/>
      <c r="BT37" s="80"/>
      <c r="BU37" s="80"/>
      <c r="BV37" s="80"/>
      <c r="BW37" s="137"/>
      <c r="BX37" s="80"/>
      <c r="BY37" s="80"/>
    </row>
    <row r="38" spans="29:77" s="49" customFormat="1" ht="11.25" x14ac:dyDescent="0.2">
      <c r="AC38" s="98"/>
      <c r="AD38" s="91"/>
      <c r="AU38" s="75"/>
      <c r="AV38" s="76" t="s">
        <v>76</v>
      </c>
      <c r="AW38" s="74">
        <v>264.5</v>
      </c>
      <c r="AX38" s="74">
        <v>247.5</v>
      </c>
      <c r="AY38" s="74">
        <v>308.8</v>
      </c>
      <c r="AZ38" s="74">
        <v>383.6</v>
      </c>
      <c r="BA38" s="74">
        <v>256.2</v>
      </c>
      <c r="BB38" s="77">
        <v>279.2</v>
      </c>
      <c r="BC38" s="77">
        <v>270.60000000000002</v>
      </c>
      <c r="BD38" s="77">
        <v>304.5</v>
      </c>
      <c r="BE38" s="77">
        <v>335.2</v>
      </c>
      <c r="BF38" s="77">
        <v>324.8</v>
      </c>
      <c r="BG38" s="77"/>
      <c r="BH38" s="62" t="s">
        <v>329</v>
      </c>
      <c r="BI38" s="62" t="s">
        <v>429</v>
      </c>
      <c r="BJ38" s="63">
        <v>476.1</v>
      </c>
      <c r="BK38" s="63">
        <v>827.7</v>
      </c>
      <c r="BL38" s="63">
        <v>859.2</v>
      </c>
      <c r="BM38" s="63">
        <v>1259.4000000000001</v>
      </c>
      <c r="BN38" s="63">
        <v>808.1</v>
      </c>
      <c r="BO38" s="64">
        <v>1005.6</v>
      </c>
      <c r="BP38" s="99">
        <v>1352.463</v>
      </c>
      <c r="BQ38" s="99">
        <v>903.05</v>
      </c>
      <c r="BR38" s="99">
        <v>28.331</v>
      </c>
      <c r="BS38" s="99">
        <v>721.40899999999999</v>
      </c>
      <c r="BT38" s="99">
        <v>585.64599999999996</v>
      </c>
      <c r="BU38" s="99">
        <v>160.71299999999999</v>
      </c>
      <c r="BV38" s="99">
        <v>189.29400000000001</v>
      </c>
      <c r="BW38" s="99">
        <v>393.65100000000001</v>
      </c>
      <c r="BX38" s="99">
        <v>477.13600000000002</v>
      </c>
      <c r="BY38" s="99">
        <v>273.22800000000001</v>
      </c>
    </row>
    <row r="39" spans="29:77" s="49" customFormat="1" ht="11.25" x14ac:dyDescent="0.2">
      <c r="AC39" s="98"/>
      <c r="AD39" s="91"/>
      <c r="AU39" s="75"/>
      <c r="AV39" s="65" t="s">
        <v>172</v>
      </c>
      <c r="AW39" s="79"/>
      <c r="AX39" s="79"/>
      <c r="AY39" s="79"/>
      <c r="AZ39" s="79"/>
      <c r="BA39" s="79"/>
      <c r="BB39" s="77"/>
      <c r="BC39" s="77">
        <v>232.9</v>
      </c>
      <c r="BD39" s="77">
        <v>239.9</v>
      </c>
      <c r="BE39" s="77">
        <v>234.8</v>
      </c>
      <c r="BF39" s="77">
        <v>251.7</v>
      </c>
      <c r="BG39" s="77"/>
      <c r="BH39" s="70">
        <v>26</v>
      </c>
      <c r="BI39" s="70" t="s">
        <v>430</v>
      </c>
      <c r="BJ39" s="71"/>
      <c r="BK39" s="71" t="s">
        <v>413</v>
      </c>
      <c r="BL39" s="71" t="s">
        <v>413</v>
      </c>
      <c r="BM39" s="71" t="s">
        <v>413</v>
      </c>
      <c r="BN39" s="71" t="s">
        <v>413</v>
      </c>
      <c r="BO39" s="37">
        <v>63.1</v>
      </c>
      <c r="BP39" s="80">
        <v>0</v>
      </c>
      <c r="BQ39" s="80">
        <v>0</v>
      </c>
      <c r="BR39" s="80">
        <v>0</v>
      </c>
      <c r="BS39" s="80">
        <v>57.545999999999999</v>
      </c>
      <c r="BT39" s="80">
        <v>277.61799999999999</v>
      </c>
      <c r="BU39" s="80">
        <v>104.59399999999999</v>
      </c>
      <c r="BV39" s="80">
        <v>76.971000000000004</v>
      </c>
      <c r="BW39" s="80">
        <v>190.38300000000001</v>
      </c>
      <c r="BX39" s="80">
        <v>285.435</v>
      </c>
      <c r="BY39" s="80">
        <v>185.887</v>
      </c>
    </row>
    <row r="40" spans="29:77" s="49" customFormat="1" ht="11.25" x14ac:dyDescent="0.2">
      <c r="AC40" s="98"/>
      <c r="AD40" s="91"/>
      <c r="AU40" s="75"/>
      <c r="AV40" s="76" t="s">
        <v>148</v>
      </c>
      <c r="AW40" s="74">
        <v>348.4</v>
      </c>
      <c r="AX40" s="74">
        <v>333.3</v>
      </c>
      <c r="AY40" s="74">
        <v>364</v>
      </c>
      <c r="AZ40" s="74">
        <v>343.4</v>
      </c>
      <c r="BA40" s="74">
        <v>334.3</v>
      </c>
      <c r="BB40" s="77">
        <v>338.7</v>
      </c>
      <c r="BC40" s="77">
        <v>425.5</v>
      </c>
      <c r="BD40" s="77">
        <v>383.2</v>
      </c>
      <c r="BE40" s="77">
        <v>386.5</v>
      </c>
      <c r="BF40" s="77">
        <v>414.3</v>
      </c>
      <c r="BG40" s="77"/>
      <c r="BH40" s="70">
        <v>27</v>
      </c>
      <c r="BI40" s="70" t="s">
        <v>431</v>
      </c>
      <c r="BJ40" s="71"/>
      <c r="BK40" s="71">
        <v>335.1</v>
      </c>
      <c r="BL40" s="71">
        <v>256</v>
      </c>
      <c r="BM40" s="71">
        <v>477.1</v>
      </c>
      <c r="BN40" s="71">
        <v>446</v>
      </c>
      <c r="BO40" s="37">
        <v>581.4</v>
      </c>
      <c r="BP40" s="80">
        <v>902.40200000000004</v>
      </c>
      <c r="BQ40" s="80">
        <v>300.26</v>
      </c>
      <c r="BR40" s="80">
        <v>5.875</v>
      </c>
      <c r="BS40" s="80">
        <v>111.21599999999999</v>
      </c>
      <c r="BT40" s="80">
        <v>71.715000000000003</v>
      </c>
      <c r="BU40" s="80">
        <v>55.015000000000001</v>
      </c>
      <c r="BV40" s="80">
        <v>70.828000000000003</v>
      </c>
      <c r="BW40" s="80">
        <v>147.47999999999999</v>
      </c>
      <c r="BX40" s="80">
        <v>127.843</v>
      </c>
      <c r="BY40" s="80">
        <v>40.74</v>
      </c>
    </row>
    <row r="41" spans="29:77" s="49" customFormat="1" ht="11.25" x14ac:dyDescent="0.2">
      <c r="AC41" s="98"/>
      <c r="AD41" s="91"/>
      <c r="AU41" s="75"/>
      <c r="AV41" s="76" t="s">
        <v>149</v>
      </c>
      <c r="AW41" s="74">
        <v>113.8</v>
      </c>
      <c r="AX41" s="74">
        <v>126.7</v>
      </c>
      <c r="AY41" s="74">
        <v>125.8</v>
      </c>
      <c r="AZ41" s="74">
        <v>125.3</v>
      </c>
      <c r="BA41" s="74">
        <v>111.6</v>
      </c>
      <c r="BB41" s="77">
        <v>120.1</v>
      </c>
      <c r="BC41" s="77">
        <v>124.1</v>
      </c>
      <c r="BD41" s="77">
        <v>145</v>
      </c>
      <c r="BE41" s="77">
        <v>85.9</v>
      </c>
      <c r="BF41" s="77">
        <v>88.8</v>
      </c>
      <c r="BG41" s="74"/>
      <c r="BH41" s="70">
        <v>28</v>
      </c>
      <c r="BI41" s="70" t="s">
        <v>432</v>
      </c>
      <c r="BJ41" s="71"/>
      <c r="BK41" s="71">
        <v>490.6</v>
      </c>
      <c r="BL41" s="71">
        <v>602.4</v>
      </c>
      <c r="BM41" s="71">
        <v>782.2</v>
      </c>
      <c r="BN41" s="71">
        <v>361.9</v>
      </c>
      <c r="BO41" s="37">
        <v>360.8</v>
      </c>
      <c r="BP41" s="80">
        <v>449.91800000000001</v>
      </c>
      <c r="BQ41" s="80">
        <v>602.35699999999997</v>
      </c>
      <c r="BR41" s="80">
        <v>21.988</v>
      </c>
      <c r="BS41" s="80">
        <v>552.61199999999997</v>
      </c>
      <c r="BT41" s="137">
        <v>236.30699999999999</v>
      </c>
      <c r="BU41" s="80">
        <v>1.0860000000000001</v>
      </c>
      <c r="BV41" s="80">
        <v>41.494999999999997</v>
      </c>
      <c r="BW41" s="80">
        <v>55.787999999999997</v>
      </c>
      <c r="BX41" s="80">
        <v>63.81</v>
      </c>
      <c r="BY41" s="137">
        <v>46.475999999999999</v>
      </c>
    </row>
    <row r="42" spans="29:77" s="49" customFormat="1" ht="11.25" x14ac:dyDescent="0.2">
      <c r="AU42" s="75"/>
      <c r="AV42" s="76" t="s">
        <v>150</v>
      </c>
      <c r="AW42" s="74">
        <v>20.6</v>
      </c>
      <c r="AX42" s="74">
        <v>19</v>
      </c>
      <c r="AY42" s="74">
        <v>19.899999999999999</v>
      </c>
      <c r="AZ42" s="74">
        <v>17.600000000000001</v>
      </c>
      <c r="BA42" s="74">
        <v>18</v>
      </c>
      <c r="BB42" s="77">
        <v>22.9</v>
      </c>
      <c r="BC42" s="77">
        <v>26.4</v>
      </c>
      <c r="BD42" s="77">
        <v>24.5</v>
      </c>
      <c r="BE42" s="77">
        <v>29.6</v>
      </c>
      <c r="BF42" s="77">
        <v>29.7</v>
      </c>
      <c r="BG42" s="74"/>
      <c r="BH42" s="70">
        <v>29</v>
      </c>
      <c r="BI42" s="70" t="s">
        <v>433</v>
      </c>
      <c r="BJ42" s="71"/>
      <c r="BK42" s="71">
        <v>2.1</v>
      </c>
      <c r="BL42" s="71">
        <v>0.8</v>
      </c>
      <c r="BM42" s="71">
        <v>0.1</v>
      </c>
      <c r="BN42" s="71">
        <v>0.2</v>
      </c>
      <c r="BO42" s="37">
        <v>0.3</v>
      </c>
      <c r="BP42" s="80">
        <v>0.14299999999999999</v>
      </c>
      <c r="BQ42" s="80">
        <v>0.433</v>
      </c>
      <c r="BR42" s="80">
        <v>0.46800000000000003</v>
      </c>
      <c r="BS42" s="80">
        <v>3.5000000000000003E-2</v>
      </c>
      <c r="BT42" s="80">
        <v>6.0000000000000001E-3</v>
      </c>
      <c r="BU42" s="80">
        <v>1.7999999999999999E-2</v>
      </c>
      <c r="BV42" s="80">
        <v>0</v>
      </c>
      <c r="BW42" s="80">
        <v>0</v>
      </c>
      <c r="BX42" s="80">
        <v>4.8000000000000001E-2</v>
      </c>
      <c r="BY42" s="80">
        <v>0.125</v>
      </c>
    </row>
    <row r="43" spans="29:77" x14ac:dyDescent="0.2">
      <c r="AU43" s="75"/>
      <c r="AV43" s="76" t="s">
        <v>151</v>
      </c>
      <c r="AW43" s="74">
        <v>9.8000000000000007</v>
      </c>
      <c r="AX43" s="74">
        <v>8.6</v>
      </c>
      <c r="AY43" s="74">
        <v>11.7</v>
      </c>
      <c r="AZ43" s="74">
        <v>10.9</v>
      </c>
      <c r="BA43" s="74">
        <v>5.9</v>
      </c>
      <c r="BB43" s="74">
        <v>10</v>
      </c>
      <c r="BC43" s="74">
        <v>12</v>
      </c>
      <c r="BD43" s="74">
        <v>10</v>
      </c>
      <c r="BE43" s="74">
        <v>11.7</v>
      </c>
      <c r="BF43" s="74">
        <v>11.6</v>
      </c>
      <c r="BG43" s="77"/>
      <c r="BH43" s="70"/>
      <c r="BI43" s="70"/>
      <c r="BJ43" s="71"/>
      <c r="BK43" s="71"/>
      <c r="BL43" s="71"/>
      <c r="BM43" s="71"/>
      <c r="BN43" s="71"/>
      <c r="BO43" s="37"/>
      <c r="BP43" s="80"/>
      <c r="BQ43" s="80"/>
      <c r="BR43" s="80"/>
      <c r="BS43" s="80"/>
      <c r="BT43" s="80"/>
      <c r="BU43" s="80"/>
      <c r="BV43" s="80"/>
      <c r="BW43" s="80"/>
      <c r="BX43" s="80"/>
      <c r="BY43" s="80"/>
    </row>
    <row r="44" spans="29:77" x14ac:dyDescent="0.2">
      <c r="AU44" s="49"/>
      <c r="AV44" s="76" t="s">
        <v>152</v>
      </c>
      <c r="AW44" s="74">
        <v>49.7</v>
      </c>
      <c r="AX44" s="74">
        <v>59.8</v>
      </c>
      <c r="AY44" s="74">
        <v>48.3</v>
      </c>
      <c r="AZ44" s="74">
        <v>55.9</v>
      </c>
      <c r="BA44" s="74">
        <v>49.3</v>
      </c>
      <c r="BB44" s="74">
        <v>100</v>
      </c>
      <c r="BC44" s="74">
        <v>164.3</v>
      </c>
      <c r="BD44" s="74">
        <v>152.80000000000001</v>
      </c>
      <c r="BE44" s="74">
        <v>260.89999999999998</v>
      </c>
      <c r="BF44" s="74">
        <v>263</v>
      </c>
      <c r="BG44" s="77"/>
      <c r="BH44" s="62" t="s">
        <v>434</v>
      </c>
      <c r="BI44" s="62" t="s">
        <v>435</v>
      </c>
      <c r="BJ44" s="63">
        <v>2547.4</v>
      </c>
      <c r="BK44" s="63">
        <v>2837.8</v>
      </c>
      <c r="BL44" s="63">
        <v>2682.4</v>
      </c>
      <c r="BM44" s="63">
        <v>3658.6</v>
      </c>
      <c r="BN44" s="99">
        <v>3562.8</v>
      </c>
      <c r="BO44" s="64">
        <v>3814.9</v>
      </c>
      <c r="BP44" s="99">
        <v>4041.8290000000002</v>
      </c>
      <c r="BQ44" s="99">
        <v>4863.7190000000001</v>
      </c>
      <c r="BR44" s="99">
        <v>5131.1180000000004</v>
      </c>
      <c r="BS44" s="99">
        <v>4657.567</v>
      </c>
      <c r="BT44" s="99">
        <v>3851.3209999999999</v>
      </c>
      <c r="BU44" s="99">
        <v>3234.5729999999999</v>
      </c>
      <c r="BV44" s="99">
        <v>3096.8510000000001</v>
      </c>
      <c r="BW44" s="99">
        <v>3399.288</v>
      </c>
      <c r="BX44" s="99">
        <v>3361.6640000000002</v>
      </c>
      <c r="BY44" s="99">
        <v>3036.1320000000001</v>
      </c>
    </row>
    <row r="45" spans="29:77" x14ac:dyDescent="0.2">
      <c r="AU45" s="100"/>
      <c r="AV45" s="75" t="s">
        <v>168</v>
      </c>
      <c r="AW45" s="101"/>
      <c r="AX45" s="101"/>
      <c r="AY45" s="101"/>
      <c r="AZ45" s="101"/>
      <c r="BA45" s="101"/>
      <c r="BB45" s="77">
        <v>7.3</v>
      </c>
      <c r="BC45" s="77">
        <v>43.8</v>
      </c>
      <c r="BD45" s="77">
        <v>51.1</v>
      </c>
      <c r="BE45" s="77">
        <v>74.099999999999994</v>
      </c>
      <c r="BF45" s="77">
        <v>100</v>
      </c>
      <c r="BG45" s="77"/>
      <c r="BH45" s="70">
        <v>30</v>
      </c>
      <c r="BI45" s="70" t="s">
        <v>436</v>
      </c>
      <c r="BJ45" s="71">
        <v>277.8</v>
      </c>
      <c r="BK45" s="71">
        <v>257.3</v>
      </c>
      <c r="BL45" s="71">
        <v>233.3</v>
      </c>
      <c r="BM45" s="71">
        <v>216.6</v>
      </c>
      <c r="BN45" s="80">
        <v>144.6</v>
      </c>
      <c r="BO45" s="37">
        <v>136.9</v>
      </c>
      <c r="BP45" s="80">
        <v>132.43299999999999</v>
      </c>
      <c r="BQ45" s="80">
        <v>120.78700000000001</v>
      </c>
      <c r="BR45" s="80">
        <v>122.419</v>
      </c>
      <c r="BS45" s="80">
        <v>125.252</v>
      </c>
      <c r="BT45" s="80">
        <v>119.458</v>
      </c>
      <c r="BU45" s="80">
        <v>97.686999999999998</v>
      </c>
      <c r="BV45" s="80">
        <v>78.501999999999995</v>
      </c>
      <c r="BW45" s="80">
        <v>75.852999999999994</v>
      </c>
      <c r="BX45" s="80">
        <v>67.197000000000003</v>
      </c>
      <c r="BY45" s="80">
        <v>54.225999999999999</v>
      </c>
    </row>
    <row r="46" spans="29:77" x14ac:dyDescent="0.2">
      <c r="AV46" s="75" t="s">
        <v>169</v>
      </c>
      <c r="AW46" s="101"/>
      <c r="AX46" s="101"/>
      <c r="AY46" s="101"/>
      <c r="AZ46" s="101"/>
      <c r="BA46" s="101"/>
      <c r="BB46" s="77"/>
      <c r="BC46" s="77">
        <v>2.2000000000000002</v>
      </c>
      <c r="BD46" s="77">
        <v>1.5</v>
      </c>
      <c r="BE46" s="77">
        <v>2.2000000000000002</v>
      </c>
      <c r="BF46" s="77">
        <v>3.7</v>
      </c>
      <c r="BG46" s="77"/>
      <c r="BH46" s="70">
        <v>31</v>
      </c>
      <c r="BI46" s="70" t="s">
        <v>437</v>
      </c>
      <c r="BJ46" s="71">
        <v>307.10000000000002</v>
      </c>
      <c r="BK46" s="71">
        <v>343.3</v>
      </c>
      <c r="BL46" s="71">
        <v>288.39999999999998</v>
      </c>
      <c r="BM46" s="71">
        <v>302.7</v>
      </c>
      <c r="BN46" s="80">
        <v>272.3</v>
      </c>
      <c r="BO46" s="37">
        <v>298.2</v>
      </c>
      <c r="BP46" s="80">
        <v>330</v>
      </c>
      <c r="BQ46" s="80">
        <v>338.02</v>
      </c>
      <c r="BR46" s="80">
        <v>334.22500000000002</v>
      </c>
      <c r="BS46" s="80">
        <v>364.25</v>
      </c>
      <c r="BT46" s="80">
        <v>338.77300000000002</v>
      </c>
      <c r="BU46" s="80">
        <v>324.73599999999999</v>
      </c>
      <c r="BV46" s="80">
        <v>308.35700000000003</v>
      </c>
      <c r="BW46" s="80">
        <v>341.88799999999998</v>
      </c>
      <c r="BX46" s="80">
        <v>308.56400000000002</v>
      </c>
      <c r="BY46" s="80">
        <v>262.36599999999999</v>
      </c>
    </row>
    <row r="47" spans="29:77" x14ac:dyDescent="0.2">
      <c r="AV47" s="75" t="s">
        <v>170</v>
      </c>
      <c r="AW47" s="101"/>
      <c r="AX47" s="101"/>
      <c r="AY47" s="101"/>
      <c r="AZ47" s="101"/>
      <c r="BA47" s="101"/>
      <c r="BB47" s="77"/>
      <c r="BC47" s="77">
        <v>24.2</v>
      </c>
      <c r="BD47" s="77">
        <v>27.2</v>
      </c>
      <c r="BE47" s="77">
        <v>22.6</v>
      </c>
      <c r="BF47" s="77">
        <v>24.5</v>
      </c>
      <c r="BG47" s="77"/>
      <c r="BH47" s="70">
        <v>32</v>
      </c>
      <c r="BI47" s="70" t="s">
        <v>172</v>
      </c>
      <c r="BJ47" s="71">
        <v>303.60000000000002</v>
      </c>
      <c r="BK47" s="71">
        <v>292.39999999999998</v>
      </c>
      <c r="BL47" s="71">
        <v>356.9</v>
      </c>
      <c r="BM47" s="71">
        <v>415.3</v>
      </c>
      <c r="BN47" s="80">
        <v>291.5</v>
      </c>
      <c r="BO47" s="37">
        <v>341.8</v>
      </c>
      <c r="BP47" s="80">
        <v>465.01499999999999</v>
      </c>
      <c r="BQ47" s="80">
        <v>445.798</v>
      </c>
      <c r="BR47" s="80">
        <v>499.89</v>
      </c>
      <c r="BS47" s="80">
        <v>551.41200000000003</v>
      </c>
      <c r="BT47" s="80">
        <v>489.41199999999998</v>
      </c>
      <c r="BU47" s="80">
        <v>362.75299999999999</v>
      </c>
      <c r="BV47" s="80">
        <v>345.59500000000003</v>
      </c>
      <c r="BW47" s="80">
        <v>330.209</v>
      </c>
      <c r="BX47" s="80">
        <v>252.24600000000001</v>
      </c>
      <c r="BY47" s="80">
        <v>184.15700000000001</v>
      </c>
    </row>
    <row r="48" spans="29:77" x14ac:dyDescent="0.2">
      <c r="AV48" s="75" t="s">
        <v>171</v>
      </c>
      <c r="AW48" s="101"/>
      <c r="AX48" s="101"/>
      <c r="AY48" s="101"/>
      <c r="AZ48" s="101"/>
      <c r="BA48" s="101"/>
      <c r="BB48" s="77"/>
      <c r="BC48" s="77">
        <v>4.4000000000000004</v>
      </c>
      <c r="BD48" s="77">
        <v>6</v>
      </c>
      <c r="BE48" s="77">
        <v>8.8000000000000007</v>
      </c>
      <c r="BF48" s="77">
        <v>10.3</v>
      </c>
      <c r="BG48" s="101"/>
      <c r="BH48" s="70">
        <v>33</v>
      </c>
      <c r="BI48" s="70" t="s">
        <v>438</v>
      </c>
      <c r="BJ48" s="71">
        <v>526.79999999999995</v>
      </c>
      <c r="BK48" s="71">
        <v>722.6</v>
      </c>
      <c r="BL48" s="71">
        <v>554.20000000000005</v>
      </c>
      <c r="BM48" s="71">
        <v>699.5</v>
      </c>
      <c r="BN48" s="80">
        <v>542</v>
      </c>
      <c r="BO48" s="37">
        <v>458.6</v>
      </c>
      <c r="BP48" s="80">
        <v>540.64800000000002</v>
      </c>
      <c r="BQ48" s="80">
        <v>522.84</v>
      </c>
      <c r="BR48" s="80">
        <v>569.17600000000004</v>
      </c>
      <c r="BS48" s="80">
        <v>625.19000000000005</v>
      </c>
      <c r="BT48" s="80">
        <v>596.80700000000002</v>
      </c>
      <c r="BU48" s="80">
        <v>526.17999999999995</v>
      </c>
      <c r="BV48" s="80">
        <v>491.452</v>
      </c>
      <c r="BW48" s="80">
        <v>522.90499999999997</v>
      </c>
      <c r="BX48" s="80">
        <v>485.67399999999998</v>
      </c>
      <c r="BY48" s="80">
        <v>474.02499999999998</v>
      </c>
    </row>
    <row r="49" spans="47:77" x14ac:dyDescent="0.2">
      <c r="AV49" s="76" t="s">
        <v>153</v>
      </c>
      <c r="AW49" s="74">
        <v>90.5</v>
      </c>
      <c r="AX49" s="74">
        <v>70.7</v>
      </c>
      <c r="AY49" s="74">
        <v>51</v>
      </c>
      <c r="AZ49" s="74">
        <v>59.1</v>
      </c>
      <c r="BA49" s="74">
        <v>39.4</v>
      </c>
      <c r="BB49" s="77">
        <v>42.5</v>
      </c>
      <c r="BC49" s="77">
        <v>41.3</v>
      </c>
      <c r="BD49" s="77">
        <v>68.7</v>
      </c>
      <c r="BE49" s="77">
        <v>45.5</v>
      </c>
      <c r="BF49" s="77">
        <v>46.9</v>
      </c>
      <c r="BG49" s="69"/>
      <c r="BH49" s="70">
        <v>34</v>
      </c>
      <c r="BI49" s="70" t="s">
        <v>75</v>
      </c>
      <c r="BJ49" s="71">
        <v>145.19999999999999</v>
      </c>
      <c r="BK49" s="71">
        <v>145.19999999999999</v>
      </c>
      <c r="BL49" s="71">
        <v>114.5</v>
      </c>
      <c r="BM49" s="71">
        <v>124.1</v>
      </c>
      <c r="BN49" s="80">
        <v>129.80000000000001</v>
      </c>
      <c r="BO49" s="37">
        <v>92.8</v>
      </c>
      <c r="BP49" s="80">
        <v>109.298</v>
      </c>
      <c r="BQ49" s="80">
        <v>99.22</v>
      </c>
      <c r="BR49" s="80">
        <v>104.414</v>
      </c>
      <c r="BS49" s="80">
        <v>119.119</v>
      </c>
      <c r="BT49" s="80">
        <v>131.53899999999999</v>
      </c>
      <c r="BU49" s="80">
        <v>109.899</v>
      </c>
      <c r="BV49" s="80">
        <v>95.74</v>
      </c>
      <c r="BW49" s="80">
        <v>108.123</v>
      </c>
      <c r="BX49" s="80">
        <v>122.428</v>
      </c>
      <c r="BY49" s="80">
        <v>125.938</v>
      </c>
    </row>
    <row r="50" spans="47:77" x14ac:dyDescent="0.2">
      <c r="AV50" s="76"/>
      <c r="AW50" s="74"/>
      <c r="AX50" s="74"/>
      <c r="AY50" s="74"/>
      <c r="AZ50" s="74"/>
      <c r="BA50" s="74"/>
      <c r="BB50" s="101"/>
      <c r="BC50" s="101"/>
      <c r="BD50" s="101"/>
      <c r="BE50" s="101"/>
      <c r="BF50" s="101"/>
      <c r="BG50" s="101"/>
      <c r="BH50" s="70">
        <v>35</v>
      </c>
      <c r="BI50" s="70" t="s">
        <v>439</v>
      </c>
      <c r="BJ50" s="71">
        <v>163.1</v>
      </c>
      <c r="BK50" s="71">
        <v>163.1</v>
      </c>
      <c r="BL50" s="71">
        <v>190.8</v>
      </c>
      <c r="BM50" s="71">
        <v>261.10000000000002</v>
      </c>
      <c r="BN50" s="80">
        <v>249</v>
      </c>
      <c r="BO50" s="37">
        <v>229.2</v>
      </c>
      <c r="BP50" s="80">
        <v>260.59800000000001</v>
      </c>
      <c r="BQ50" s="80">
        <v>303.94099999999997</v>
      </c>
      <c r="BR50" s="80">
        <v>303.53500000000003</v>
      </c>
      <c r="BS50" s="80">
        <v>337.76499999999999</v>
      </c>
      <c r="BT50" s="80">
        <v>341.15800000000002</v>
      </c>
      <c r="BU50" s="80">
        <v>358.77</v>
      </c>
      <c r="BV50" s="80">
        <v>339.77600000000001</v>
      </c>
      <c r="BW50" s="80">
        <v>378.84500000000003</v>
      </c>
      <c r="BX50" s="80">
        <v>388.363</v>
      </c>
      <c r="BY50" s="80">
        <v>355.61700000000002</v>
      </c>
    </row>
    <row r="51" spans="47:77" x14ac:dyDescent="0.2">
      <c r="AU51" s="102">
        <v>4</v>
      </c>
      <c r="AV51" s="67" t="s">
        <v>154</v>
      </c>
      <c r="AW51" s="68">
        <v>649.20000000000005</v>
      </c>
      <c r="AX51" s="68">
        <v>510.7</v>
      </c>
      <c r="AY51" s="68">
        <v>509.5</v>
      </c>
      <c r="AZ51" s="68">
        <v>650.9</v>
      </c>
      <c r="BA51" s="68">
        <v>739.2</v>
      </c>
      <c r="BB51" s="69">
        <f>680.6+175.2</f>
        <v>855.8</v>
      </c>
      <c r="BC51" s="69">
        <v>652.1</v>
      </c>
      <c r="BD51" s="69">
        <v>692.8</v>
      </c>
      <c r="BE51" s="69">
        <v>961.7</v>
      </c>
      <c r="BF51" s="69">
        <v>1167.9000000000001</v>
      </c>
      <c r="BG51" s="107"/>
      <c r="BH51" s="70">
        <v>36</v>
      </c>
      <c r="BI51" s="70" t="s">
        <v>150</v>
      </c>
      <c r="BJ51" s="71">
        <v>34.299999999999997</v>
      </c>
      <c r="BK51" s="71">
        <v>34.299999999999997</v>
      </c>
      <c r="BL51" s="71">
        <v>44.2</v>
      </c>
      <c r="BM51" s="71">
        <v>54.9</v>
      </c>
      <c r="BN51" s="80">
        <v>46.9</v>
      </c>
      <c r="BO51" s="37">
        <v>65.400000000000006</v>
      </c>
      <c r="BP51" s="80">
        <v>85.471000000000004</v>
      </c>
      <c r="BQ51" s="80">
        <v>81.399000000000001</v>
      </c>
      <c r="BR51" s="80">
        <v>81.295000000000002</v>
      </c>
      <c r="BS51" s="80">
        <v>88.275000000000006</v>
      </c>
      <c r="BT51" s="80">
        <v>85.47</v>
      </c>
      <c r="BU51" s="80">
        <v>80.41</v>
      </c>
      <c r="BV51" s="80">
        <v>82.495999999999995</v>
      </c>
      <c r="BW51" s="80">
        <v>89.772000000000006</v>
      </c>
      <c r="BX51" s="80">
        <v>91.203999999999994</v>
      </c>
      <c r="BY51" s="80">
        <v>82.637</v>
      </c>
    </row>
    <row r="52" spans="47:77" ht="13.5" thickBot="1" x14ac:dyDescent="0.25">
      <c r="AV52" s="102"/>
      <c r="AW52" s="103"/>
      <c r="AX52" s="103"/>
      <c r="AY52" s="103"/>
      <c r="AZ52" s="103"/>
      <c r="BA52" s="103"/>
      <c r="BB52" s="101"/>
      <c r="BC52" s="101"/>
      <c r="BD52" s="101"/>
      <c r="BE52" s="101"/>
      <c r="BF52" s="101"/>
      <c r="BG52" s="101"/>
      <c r="BH52" s="70">
        <v>37</v>
      </c>
      <c r="BI52" s="70" t="s">
        <v>151</v>
      </c>
      <c r="BJ52" s="71">
        <v>8.6999999999999993</v>
      </c>
      <c r="BK52" s="71">
        <v>13.5</v>
      </c>
      <c r="BL52" s="71">
        <v>11.5</v>
      </c>
      <c r="BM52" s="71">
        <v>8.6999999999999993</v>
      </c>
      <c r="BN52" s="80">
        <v>19.100000000000001</v>
      </c>
      <c r="BO52" s="37">
        <v>7</v>
      </c>
      <c r="BP52" s="80">
        <v>9.3179999999999996</v>
      </c>
      <c r="BQ52" s="80">
        <v>8.673</v>
      </c>
      <c r="BR52" s="80">
        <v>9.5150000000000006</v>
      </c>
      <c r="BS52" s="80">
        <v>8.9209999999999994</v>
      </c>
      <c r="BT52" s="80">
        <v>6.6790000000000003</v>
      </c>
      <c r="BU52" s="80">
        <v>7.7969999999999997</v>
      </c>
      <c r="BV52" s="80">
        <v>4.8739999999999997</v>
      </c>
      <c r="BW52" s="80">
        <v>5.3120000000000003</v>
      </c>
      <c r="BX52" s="80">
        <v>4.9530000000000003</v>
      </c>
      <c r="BY52" s="80">
        <v>4.0739999999999998</v>
      </c>
    </row>
    <row r="53" spans="47:77" ht="14.25" thickTop="1" thickBot="1" x14ac:dyDescent="0.25">
      <c r="AU53" s="126"/>
      <c r="AV53" s="104" t="s">
        <v>85</v>
      </c>
      <c r="AW53" s="106">
        <v>8137.2</v>
      </c>
      <c r="AX53" s="106">
        <v>8707.1</v>
      </c>
      <c r="AY53" s="106">
        <v>8320.2999999999993</v>
      </c>
      <c r="AZ53" s="106">
        <v>8627.7000000000007</v>
      </c>
      <c r="BA53" s="106">
        <v>7779.3</v>
      </c>
      <c r="BB53" s="106">
        <v>8568.6</v>
      </c>
      <c r="BC53" s="106">
        <v>9201.6</v>
      </c>
      <c r="BD53" s="106">
        <v>9134.6</v>
      </c>
      <c r="BE53" s="106">
        <v>11160.2</v>
      </c>
      <c r="BF53" s="106">
        <v>12313.3</v>
      </c>
      <c r="BH53" s="70">
        <v>38</v>
      </c>
      <c r="BI53" s="70" t="s">
        <v>440</v>
      </c>
      <c r="BJ53" s="71">
        <v>452.6</v>
      </c>
      <c r="BK53" s="71">
        <v>432.8</v>
      </c>
      <c r="BL53" s="71">
        <v>391.6</v>
      </c>
      <c r="BM53" s="71">
        <v>619.20000000000005</v>
      </c>
      <c r="BN53" s="80">
        <v>602.9</v>
      </c>
      <c r="BO53" s="37">
        <v>742.5</v>
      </c>
      <c r="BP53" s="80">
        <v>923.09699999999998</v>
      </c>
      <c r="BQ53" s="80">
        <v>1075.3420000000001</v>
      </c>
      <c r="BR53" s="80">
        <v>874.37599999999998</v>
      </c>
      <c r="BS53" s="80">
        <v>1171.4839999999999</v>
      </c>
      <c r="BT53" s="80">
        <v>980.91499999999996</v>
      </c>
      <c r="BU53" s="80">
        <v>804.37099999999998</v>
      </c>
      <c r="BV53" s="80">
        <v>880.37699999999995</v>
      </c>
      <c r="BW53" s="80">
        <v>1042.5239999999999</v>
      </c>
      <c r="BX53" s="80">
        <v>1136.2719999999999</v>
      </c>
      <c r="BY53" s="80">
        <v>1008.408</v>
      </c>
    </row>
    <row r="54" spans="47:77" ht="13.5" thickTop="1" x14ac:dyDescent="0.2"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H54" s="70">
        <v>39</v>
      </c>
      <c r="BI54" s="70" t="s">
        <v>168</v>
      </c>
      <c r="BJ54" s="71">
        <v>218.9</v>
      </c>
      <c r="BK54" s="71">
        <v>218.9</v>
      </c>
      <c r="BL54" s="71">
        <v>237.5</v>
      </c>
      <c r="BM54" s="71">
        <v>211.3</v>
      </c>
      <c r="BN54" s="80">
        <v>265</v>
      </c>
      <c r="BO54" s="37">
        <v>230.2</v>
      </c>
      <c r="BP54" s="80">
        <v>256.02699999999999</v>
      </c>
      <c r="BQ54" s="80">
        <v>276.70299999999997</v>
      </c>
      <c r="BR54" s="80">
        <v>290.38499999999999</v>
      </c>
      <c r="BS54" s="80">
        <v>326.666</v>
      </c>
      <c r="BT54" s="80">
        <v>224.16800000000001</v>
      </c>
      <c r="BU54" s="80">
        <v>188.40299999999999</v>
      </c>
      <c r="BV54" s="80">
        <v>174.19</v>
      </c>
      <c r="BW54" s="80">
        <v>207.56100000000001</v>
      </c>
      <c r="BX54" s="80">
        <v>172.75200000000001</v>
      </c>
      <c r="BY54" s="80">
        <v>172.66300000000001</v>
      </c>
    </row>
    <row r="55" spans="47:77" x14ac:dyDescent="0.2"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H55" s="70">
        <v>40</v>
      </c>
      <c r="BI55" s="70" t="s">
        <v>169</v>
      </c>
      <c r="BJ55" s="71">
        <v>3.9</v>
      </c>
      <c r="BK55" s="71">
        <v>4.5999999999999996</v>
      </c>
      <c r="BL55" s="71">
        <v>5.5</v>
      </c>
      <c r="BM55" s="71">
        <v>7.5</v>
      </c>
      <c r="BN55" s="80">
        <v>3.4</v>
      </c>
      <c r="BO55" s="37">
        <v>3.7</v>
      </c>
      <c r="BP55" s="80">
        <v>3.798</v>
      </c>
      <c r="BQ55" s="80">
        <v>3.952</v>
      </c>
      <c r="BR55" s="80">
        <v>4.6239999999999997</v>
      </c>
      <c r="BS55" s="80">
        <v>6.6840000000000002</v>
      </c>
      <c r="BT55" s="80">
        <v>7.8460000000000001</v>
      </c>
      <c r="BU55" s="80">
        <v>3.9319999999999999</v>
      </c>
      <c r="BV55" s="80">
        <v>3.0009999999999999</v>
      </c>
      <c r="BW55" s="80">
        <v>4.0449999999999999</v>
      </c>
      <c r="BX55" s="80">
        <v>3.5659999999999998</v>
      </c>
      <c r="BY55" s="80">
        <v>3.5950000000000002</v>
      </c>
    </row>
    <row r="56" spans="47:77" x14ac:dyDescent="0.2"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H56" s="70">
        <v>41</v>
      </c>
      <c r="BI56" s="70" t="s">
        <v>170</v>
      </c>
      <c r="BJ56" s="71">
        <v>19.899999999999999</v>
      </c>
      <c r="BK56" s="71">
        <v>16.899999999999999</v>
      </c>
      <c r="BL56" s="71">
        <v>42</v>
      </c>
      <c r="BM56" s="71">
        <v>213.4</v>
      </c>
      <c r="BN56" s="80">
        <v>286.89999999999998</v>
      </c>
      <c r="BO56" s="37">
        <v>638</v>
      </c>
      <c r="BP56" s="80">
        <v>402.96499999999997</v>
      </c>
      <c r="BQ56" s="80">
        <v>916.428</v>
      </c>
      <c r="BR56" s="80">
        <v>1177.491</v>
      </c>
      <c r="BS56" s="80">
        <v>323.709</v>
      </c>
      <c r="BT56" s="80">
        <v>6.593</v>
      </c>
      <c r="BU56" s="80">
        <v>7.9870000000000001</v>
      </c>
      <c r="BV56" s="80">
        <v>5.827</v>
      </c>
      <c r="BW56" s="80">
        <v>5.9080000000000004</v>
      </c>
      <c r="BX56" s="80">
        <v>4.9109999999999996</v>
      </c>
      <c r="BY56" s="80">
        <v>3.24</v>
      </c>
    </row>
    <row r="57" spans="47:77" x14ac:dyDescent="0.2"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H57" s="70">
        <v>42</v>
      </c>
      <c r="BI57" s="70" t="s">
        <v>171</v>
      </c>
      <c r="BJ57" s="71">
        <v>13.1</v>
      </c>
      <c r="BK57" s="71">
        <v>11</v>
      </c>
      <c r="BL57" s="71">
        <v>10.6</v>
      </c>
      <c r="BM57" s="71">
        <v>11</v>
      </c>
      <c r="BN57" s="80">
        <v>8.4</v>
      </c>
      <c r="BO57" s="37">
        <v>7.7</v>
      </c>
      <c r="BP57" s="80">
        <v>6.6470000000000002</v>
      </c>
      <c r="BQ57" s="80">
        <v>6.4539999999999997</v>
      </c>
      <c r="BR57" s="80">
        <v>6.9539999999999997</v>
      </c>
      <c r="BS57" s="80">
        <v>7.3289999999999997</v>
      </c>
      <c r="BT57" s="80">
        <v>7.7149999999999999</v>
      </c>
      <c r="BU57" s="80">
        <v>5.4640000000000004</v>
      </c>
      <c r="BV57" s="80">
        <v>4.5010000000000003</v>
      </c>
      <c r="BW57" s="80">
        <v>3.8610000000000002</v>
      </c>
      <c r="BX57" s="80">
        <v>3.7130000000000001</v>
      </c>
      <c r="BY57" s="80">
        <v>3.5219999999999998</v>
      </c>
    </row>
    <row r="58" spans="47:77" x14ac:dyDescent="0.2"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H58" s="70">
        <v>43</v>
      </c>
      <c r="BI58" s="70" t="s">
        <v>153</v>
      </c>
      <c r="BJ58" s="71">
        <v>72.400000000000006</v>
      </c>
      <c r="BK58" s="71">
        <v>43.6</v>
      </c>
      <c r="BL58" s="71">
        <v>28.1</v>
      </c>
      <c r="BM58" s="71">
        <v>54.7</v>
      </c>
      <c r="BN58" s="80">
        <v>95.3</v>
      </c>
      <c r="BO58" s="37">
        <v>49.9</v>
      </c>
      <c r="BP58" s="80">
        <v>10.419</v>
      </c>
      <c r="BQ58" s="80">
        <v>6.4050000000000002</v>
      </c>
      <c r="BR58" s="80">
        <v>27.864999999999998</v>
      </c>
      <c r="BS58" s="80">
        <v>24.251000000000001</v>
      </c>
      <c r="BT58" s="80">
        <v>10.047000000000001</v>
      </c>
      <c r="BU58" s="80">
        <v>8.3879999999999999</v>
      </c>
      <c r="BV58" s="80">
        <v>11.612</v>
      </c>
      <c r="BW58" s="80">
        <v>19.251999999999999</v>
      </c>
      <c r="BX58" s="80">
        <v>12.785</v>
      </c>
      <c r="BY58" s="80">
        <v>5.2910000000000004</v>
      </c>
    </row>
    <row r="59" spans="47:77" x14ac:dyDescent="0.2"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H59" s="70">
        <v>44</v>
      </c>
      <c r="BI59" s="70" t="s">
        <v>441</v>
      </c>
      <c r="BJ59" s="71"/>
      <c r="BK59" s="71">
        <v>9.4</v>
      </c>
      <c r="BL59" s="71">
        <v>6.3</v>
      </c>
      <c r="BM59" s="71">
        <v>5</v>
      </c>
      <c r="BN59" s="80">
        <v>4.3</v>
      </c>
      <c r="BO59" s="37">
        <v>5.7</v>
      </c>
      <c r="BP59" s="80">
        <v>1.9159999999999999</v>
      </c>
      <c r="BQ59" s="80">
        <v>0.23699999999999999</v>
      </c>
      <c r="BR59" s="80">
        <v>1.8169999999999999</v>
      </c>
      <c r="BS59" s="80">
        <v>0.70799999999999996</v>
      </c>
      <c r="BT59" s="80">
        <v>3.8780000000000001</v>
      </c>
      <c r="BU59" s="80">
        <v>1.645</v>
      </c>
      <c r="BV59" s="80">
        <v>2.8519999999999999</v>
      </c>
      <c r="BW59" s="80">
        <v>3.9980000000000002</v>
      </c>
      <c r="BX59" s="80">
        <v>0.127</v>
      </c>
      <c r="BY59" s="80">
        <v>0</v>
      </c>
    </row>
    <row r="60" spans="47:77" x14ac:dyDescent="0.2"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H60" s="70">
        <v>45</v>
      </c>
      <c r="BI60" s="70" t="s">
        <v>442</v>
      </c>
      <c r="BJ60" s="71"/>
      <c r="BK60" s="71">
        <v>103.7</v>
      </c>
      <c r="BL60" s="71">
        <v>145.9</v>
      </c>
      <c r="BM60" s="71">
        <v>417</v>
      </c>
      <c r="BN60" s="80">
        <v>573.5</v>
      </c>
      <c r="BO60" s="37">
        <v>480.7</v>
      </c>
      <c r="BP60" s="80">
        <v>457.44799999999998</v>
      </c>
      <c r="BQ60" s="80">
        <v>498.84399999999999</v>
      </c>
      <c r="BR60" s="80">
        <v>577.44200000000001</v>
      </c>
      <c r="BS60" s="80">
        <v>508.15899999999999</v>
      </c>
      <c r="BT60" s="137">
        <v>443.62799999999999</v>
      </c>
      <c r="BU60" s="80">
        <v>321.20999999999998</v>
      </c>
      <c r="BV60" s="80">
        <v>237.827</v>
      </c>
      <c r="BW60" s="80">
        <v>222.84100000000001</v>
      </c>
      <c r="BX60" s="80">
        <v>271.72800000000001</v>
      </c>
      <c r="BY60" s="137">
        <v>259.44099999999997</v>
      </c>
    </row>
    <row r="61" spans="47:77" x14ac:dyDescent="0.2"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H61" s="70">
        <v>46</v>
      </c>
      <c r="BI61" s="70" t="s">
        <v>443</v>
      </c>
      <c r="BJ61" s="71"/>
      <c r="BK61" s="71">
        <v>25.1</v>
      </c>
      <c r="BL61" s="71">
        <v>21.2</v>
      </c>
      <c r="BM61" s="71">
        <v>36.700000000000003</v>
      </c>
      <c r="BN61" s="80">
        <v>28</v>
      </c>
      <c r="BO61" s="37">
        <v>26.5</v>
      </c>
      <c r="BP61" s="80">
        <v>46.731000000000002</v>
      </c>
      <c r="BQ61" s="80">
        <v>158.67400000000001</v>
      </c>
      <c r="BR61" s="80">
        <v>145.696</v>
      </c>
      <c r="BS61" s="80">
        <v>68.391999999999996</v>
      </c>
      <c r="BT61" s="137">
        <v>57.231999999999999</v>
      </c>
      <c r="BU61" s="80">
        <v>24.940999999999999</v>
      </c>
      <c r="BV61" s="80">
        <v>29.872</v>
      </c>
      <c r="BW61" s="80">
        <v>36.390999999999998</v>
      </c>
      <c r="BX61" s="80">
        <v>35.180999999999997</v>
      </c>
      <c r="BY61" s="137">
        <v>36.933999999999997</v>
      </c>
    </row>
    <row r="62" spans="47:77" x14ac:dyDescent="0.2"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H62" s="70"/>
      <c r="BI62" s="70"/>
      <c r="BJ62" s="71"/>
      <c r="BK62" s="71"/>
      <c r="BL62" s="71"/>
      <c r="BM62" s="71"/>
      <c r="BN62" s="80"/>
      <c r="BO62" s="37"/>
      <c r="BP62" s="80"/>
      <c r="BQ62" s="80"/>
      <c r="BR62" s="80"/>
      <c r="BS62" s="80"/>
      <c r="BT62" s="137"/>
      <c r="BU62" s="80"/>
      <c r="BV62" s="80"/>
      <c r="BW62" s="80"/>
      <c r="BX62" s="80"/>
      <c r="BY62" s="137"/>
    </row>
    <row r="63" spans="47:77" x14ac:dyDescent="0.2"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H63" s="62" t="s">
        <v>334</v>
      </c>
      <c r="BI63" s="62" t="s">
        <v>404</v>
      </c>
      <c r="BJ63" s="63">
        <v>1581.3</v>
      </c>
      <c r="BK63" s="63">
        <v>555.20000000000005</v>
      </c>
      <c r="BL63" s="63">
        <v>629.9</v>
      </c>
      <c r="BM63" s="63">
        <v>729.5</v>
      </c>
      <c r="BN63" s="63">
        <v>796</v>
      </c>
      <c r="BO63" s="63">
        <v>964.3</v>
      </c>
      <c r="BP63" s="99">
        <v>1118.8399999999999</v>
      </c>
      <c r="BQ63" s="99">
        <v>1271.6289999999999</v>
      </c>
      <c r="BR63" s="99">
        <v>1491.4390000000001</v>
      </c>
      <c r="BS63" s="99">
        <v>1385.3340000000001</v>
      </c>
      <c r="BT63" s="99">
        <v>1212.5340000000001</v>
      </c>
      <c r="BU63" s="99">
        <v>954.73500000000001</v>
      </c>
      <c r="BV63" s="99">
        <v>973.54200000000003</v>
      </c>
      <c r="BW63" s="99">
        <v>1100.192</v>
      </c>
      <c r="BX63" s="99">
        <v>1183.8800000000001</v>
      </c>
      <c r="BY63" s="99">
        <v>1196.0419999999999</v>
      </c>
    </row>
    <row r="64" spans="47:77" ht="13.5" thickBot="1" x14ac:dyDescent="0.25"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H64" s="62"/>
      <c r="BI64" s="62"/>
      <c r="BJ64" s="63"/>
      <c r="BK64" s="63"/>
      <c r="BL64" s="63"/>
      <c r="BM64" s="63"/>
      <c r="BN64" s="63"/>
      <c r="BO64" s="63"/>
      <c r="BP64" s="99"/>
      <c r="BQ64" s="99"/>
      <c r="BR64" s="99"/>
      <c r="BS64" s="99"/>
      <c r="BT64" s="99"/>
      <c r="BU64" s="99"/>
      <c r="BV64" s="99"/>
      <c r="BW64" s="99"/>
      <c r="BX64" s="99"/>
      <c r="BY64" s="99"/>
    </row>
    <row r="65" spans="49:77" ht="14.25" thickTop="1" thickBot="1" x14ac:dyDescent="0.25"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H65" s="111"/>
      <c r="BI65" s="129" t="s">
        <v>185</v>
      </c>
      <c r="BJ65" s="112">
        <v>14391.1</v>
      </c>
      <c r="BK65" s="112">
        <v>16451.2</v>
      </c>
      <c r="BL65" s="112">
        <v>16976.2</v>
      </c>
      <c r="BM65" s="112">
        <v>19052.3</v>
      </c>
      <c r="BN65" s="112">
        <v>17688</v>
      </c>
      <c r="BO65" s="112">
        <v>19290</v>
      </c>
      <c r="BP65" s="112">
        <v>24810.420999999998</v>
      </c>
      <c r="BQ65" s="112">
        <v>23624.257000000001</v>
      </c>
      <c r="BR65" s="112">
        <v>24460.455000000002</v>
      </c>
      <c r="BS65" s="112">
        <v>25109.637999999999</v>
      </c>
      <c r="BT65" s="112">
        <v>23667.294000000002</v>
      </c>
      <c r="BU65" s="112">
        <v>20786.508000000002</v>
      </c>
      <c r="BV65" s="112">
        <v>20422.237000000001</v>
      </c>
      <c r="BW65" s="112">
        <v>23212.007000000001</v>
      </c>
      <c r="BX65" s="112">
        <v>22958.321</v>
      </c>
      <c r="BY65" s="112">
        <v>21393.687999999998</v>
      </c>
    </row>
    <row r="66" spans="49:77" ht="13.5" thickTop="1" x14ac:dyDescent="0.2">
      <c r="BI66" s="87"/>
    </row>
    <row r="67" spans="49:77" x14ac:dyDescent="0.2"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</row>
    <row r="68" spans="49:77" x14ac:dyDescent="0.2"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</row>
    <row r="69" spans="49:77" x14ac:dyDescent="0.2"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</row>
    <row r="70" spans="49:77" x14ac:dyDescent="0.2"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</row>
    <row r="71" spans="49:77" ht="15" x14ac:dyDescent="0.25">
      <c r="BJ71" s="114"/>
      <c r="BK71" s="115"/>
      <c r="BL71" s="115"/>
      <c r="BM71" s="115"/>
      <c r="BN71" s="115"/>
      <c r="BO71" s="115"/>
      <c r="BP71" s="30"/>
      <c r="BQ71" s="30"/>
      <c r="BR71" s="30"/>
      <c r="BS71" s="30"/>
      <c r="BT71" s="30"/>
      <c r="BU71" s="30"/>
      <c r="BV71" s="30"/>
      <c r="BW71" s="30"/>
      <c r="BX71" s="30"/>
      <c r="BY71" s="30"/>
    </row>
    <row r="72" spans="49:77" x14ac:dyDescent="0.2">
      <c r="BJ72" s="110"/>
      <c r="BK72" s="110"/>
      <c r="BL72" s="110"/>
      <c r="BM72" s="110"/>
      <c r="BN72" s="110"/>
      <c r="BO72" s="110"/>
      <c r="BP72" s="30"/>
      <c r="BQ72" s="30"/>
      <c r="BR72" s="30"/>
      <c r="BS72" s="30"/>
      <c r="BT72" s="30"/>
      <c r="BU72" s="30"/>
      <c r="BV72" s="30"/>
      <c r="BW72" s="30"/>
      <c r="BX72" s="30"/>
      <c r="BY72" s="30"/>
    </row>
    <row r="73" spans="49:77" x14ac:dyDescent="0.2"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</row>
    <row r="74" spans="49:77" x14ac:dyDescent="0.2">
      <c r="BN74" s="115"/>
    </row>
    <row r="75" spans="49:77" x14ac:dyDescent="0.2">
      <c r="BN75" s="116"/>
    </row>
    <row r="76" spans="49:77" x14ac:dyDescent="0.2">
      <c r="BN76" s="116"/>
    </row>
    <row r="77" spans="49:77" x14ac:dyDescent="0.2">
      <c r="BN77" s="117"/>
    </row>
    <row r="78" spans="49:77" x14ac:dyDescent="0.2">
      <c r="BN78" s="117"/>
    </row>
    <row r="79" spans="49:77" x14ac:dyDescent="0.2">
      <c r="BN79" s="117"/>
    </row>
    <row r="80" spans="49:77" x14ac:dyDescent="0.2">
      <c r="BN80" s="117"/>
    </row>
    <row r="81" spans="66:66" x14ac:dyDescent="0.2">
      <c r="BN81" s="117"/>
    </row>
    <row r="82" spans="66:66" x14ac:dyDescent="0.2">
      <c r="BN82" s="117"/>
    </row>
    <row r="83" spans="66:66" x14ac:dyDescent="0.2">
      <c r="BN83" s="117"/>
    </row>
    <row r="84" spans="66:66" x14ac:dyDescent="0.2">
      <c r="BN84" s="117"/>
    </row>
    <row r="85" spans="66:66" x14ac:dyDescent="0.2">
      <c r="BN85" s="117"/>
    </row>
    <row r="86" spans="66:66" x14ac:dyDescent="0.2">
      <c r="BN86" s="117"/>
    </row>
    <row r="87" spans="66:66" x14ac:dyDescent="0.2">
      <c r="BN87" s="117"/>
    </row>
    <row r="88" spans="66:66" x14ac:dyDescent="0.2">
      <c r="BN88" s="117"/>
    </row>
    <row r="89" spans="66:66" x14ac:dyDescent="0.2">
      <c r="BN89" s="115"/>
    </row>
    <row r="90" spans="66:66" x14ac:dyDescent="0.2">
      <c r="BN90" s="117"/>
    </row>
    <row r="91" spans="66:66" x14ac:dyDescent="0.2">
      <c r="BN91" s="116"/>
    </row>
    <row r="92" spans="66:66" x14ac:dyDescent="0.2">
      <c r="BN92" s="116"/>
    </row>
    <row r="93" spans="66:66" x14ac:dyDescent="0.2">
      <c r="BN93" s="117"/>
    </row>
    <row r="94" spans="66:66" x14ac:dyDescent="0.2">
      <c r="BN94" s="117"/>
    </row>
    <row r="95" spans="66:66" x14ac:dyDescent="0.2">
      <c r="BN95" s="116"/>
    </row>
    <row r="96" spans="66:66" x14ac:dyDescent="0.2">
      <c r="BN96" s="116"/>
    </row>
    <row r="97" spans="66:66" x14ac:dyDescent="0.2">
      <c r="BN97" s="117"/>
    </row>
    <row r="98" spans="66:66" x14ac:dyDescent="0.2">
      <c r="BN98" s="117"/>
    </row>
    <row r="99" spans="66:66" x14ac:dyDescent="0.2">
      <c r="BN99" s="116"/>
    </row>
    <row r="100" spans="66:66" x14ac:dyDescent="0.2">
      <c r="BN100" s="117"/>
    </row>
    <row r="101" spans="66:66" x14ac:dyDescent="0.2">
      <c r="BN101" s="117"/>
    </row>
    <row r="102" spans="66:66" x14ac:dyDescent="0.2">
      <c r="BN102" s="117"/>
    </row>
    <row r="103" spans="66:66" x14ac:dyDescent="0.2">
      <c r="BN103" s="118"/>
    </row>
    <row r="104" spans="66:66" x14ac:dyDescent="0.2">
      <c r="BN104" s="117"/>
    </row>
    <row r="105" spans="66:66" x14ac:dyDescent="0.2">
      <c r="BN105" s="117"/>
    </row>
    <row r="106" spans="66:66" x14ac:dyDescent="0.2">
      <c r="BN106" s="117"/>
    </row>
    <row r="107" spans="66:66" x14ac:dyDescent="0.2">
      <c r="BN107" s="117"/>
    </row>
    <row r="108" spans="66:66" x14ac:dyDescent="0.2">
      <c r="BN108" s="115"/>
    </row>
    <row r="109" spans="66:66" x14ac:dyDescent="0.2">
      <c r="BN109" s="117"/>
    </row>
    <row r="110" spans="66:66" x14ac:dyDescent="0.2">
      <c r="BN110" s="117"/>
    </row>
    <row r="111" spans="66:66" x14ac:dyDescent="0.2">
      <c r="BN111" s="117"/>
    </row>
    <row r="112" spans="66:66" x14ac:dyDescent="0.2">
      <c r="BN112" s="117"/>
    </row>
    <row r="113" spans="66:66" x14ac:dyDescent="0.2">
      <c r="BN113" s="117"/>
    </row>
    <row r="114" spans="66:66" x14ac:dyDescent="0.2">
      <c r="BN114" s="117"/>
    </row>
    <row r="115" spans="66:66" x14ac:dyDescent="0.2">
      <c r="BN115" s="117"/>
    </row>
    <row r="116" spans="66:66" x14ac:dyDescent="0.2">
      <c r="BN116" s="117"/>
    </row>
    <row r="117" spans="66:66" x14ac:dyDescent="0.2">
      <c r="BN117" s="117"/>
    </row>
    <row r="118" spans="66:66" x14ac:dyDescent="0.2">
      <c r="BN118" s="117"/>
    </row>
    <row r="119" spans="66:66" x14ac:dyDescent="0.2">
      <c r="BN119" s="117"/>
    </row>
    <row r="120" spans="66:66" x14ac:dyDescent="0.2">
      <c r="BN120" s="117"/>
    </row>
    <row r="121" spans="66:66" x14ac:dyDescent="0.2">
      <c r="BN121" s="117"/>
    </row>
    <row r="122" spans="66:66" x14ac:dyDescent="0.2">
      <c r="BN122" s="117"/>
    </row>
    <row r="123" spans="66:66" x14ac:dyDescent="0.2">
      <c r="BN123" s="117"/>
    </row>
    <row r="124" spans="66:66" x14ac:dyDescent="0.2">
      <c r="BN124" s="117"/>
    </row>
    <row r="125" spans="66:66" x14ac:dyDescent="0.2">
      <c r="BN125" s="117"/>
    </row>
    <row r="126" spans="66:66" x14ac:dyDescent="0.2">
      <c r="BN126" s="118"/>
    </row>
    <row r="127" spans="66:66" x14ac:dyDescent="0.2">
      <c r="BN127" s="119"/>
    </row>
    <row r="128" spans="66:66" x14ac:dyDescent="0.2">
      <c r="BN128" s="30"/>
    </row>
    <row r="129" spans="66:66" x14ac:dyDescent="0.2">
      <c r="BN129" s="30"/>
    </row>
  </sheetData>
  <mergeCells count="7">
    <mergeCell ref="BH5:BI5"/>
    <mergeCell ref="AU5:AV5"/>
    <mergeCell ref="AV2:BA2"/>
    <mergeCell ref="AW4:AX4"/>
    <mergeCell ref="B2:G2"/>
    <mergeCell ref="B3:G3"/>
    <mergeCell ref="C4:D4"/>
  </mergeCells>
  <phoneticPr fontId="2" type="noConversion"/>
  <pageMargins left="0.19" right="0.17" top="0.24" bottom="0.22" header="0.24" footer="0.17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131"/>
  <sheetViews>
    <sheetView topLeftCell="AV13" workbookViewId="0">
      <selection activeCell="BI38" sqref="BI38"/>
    </sheetView>
  </sheetViews>
  <sheetFormatPr defaultRowHeight="11.25" x14ac:dyDescent="0.2"/>
  <cols>
    <col min="1" max="1" width="3.7109375" style="81" customWidth="1"/>
    <col min="2" max="2" width="26.42578125" style="81" customWidth="1"/>
    <col min="3" max="6" width="9.140625" style="81" customWidth="1"/>
    <col min="7" max="7" width="10.5703125" style="81" customWidth="1"/>
    <col min="8" max="45" width="9.140625" style="81" customWidth="1"/>
    <col min="46" max="46" width="2.7109375" style="81" customWidth="1"/>
    <col min="47" max="47" width="3.85546875" style="158" customWidth="1"/>
    <col min="48" max="48" width="39.140625" style="81" customWidth="1"/>
    <col min="49" max="58" width="9.140625" style="81" customWidth="1"/>
    <col min="59" max="59" width="5" style="81" customWidth="1"/>
    <col min="60" max="60" width="3" style="81" customWidth="1"/>
    <col min="61" max="61" width="34" style="81" customWidth="1"/>
    <col min="62" max="62" width="9.28515625" style="81" bestFit="1" customWidth="1"/>
    <col min="63" max="16384" width="9.140625" style="81"/>
  </cols>
  <sheetData>
    <row r="2" spans="1:82" ht="18.75" x14ac:dyDescent="0.3">
      <c r="B2" s="395" t="s">
        <v>174</v>
      </c>
      <c r="C2" s="395"/>
      <c r="D2" s="395"/>
      <c r="E2" s="395"/>
      <c r="F2" s="395"/>
      <c r="G2" s="395"/>
    </row>
    <row r="3" spans="1:82" x14ac:dyDescent="0.2">
      <c r="B3" s="396"/>
      <c r="C3" s="396"/>
      <c r="D3" s="396"/>
      <c r="E3" s="396"/>
      <c r="F3" s="396"/>
      <c r="G3" s="396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60"/>
      <c r="BI3" s="160"/>
      <c r="BJ3" s="160"/>
      <c r="BK3" s="160"/>
      <c r="BL3" s="160"/>
      <c r="BM3" s="160"/>
      <c r="BN3" s="160"/>
    </row>
    <row r="4" spans="1:82" ht="12" thickBot="1" x14ac:dyDescent="0.25">
      <c r="B4" s="131" t="s">
        <v>175</v>
      </c>
      <c r="C4" s="397"/>
      <c r="D4" s="397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2"/>
      <c r="BI4" s="162"/>
      <c r="BJ4" s="162"/>
      <c r="BK4" s="162"/>
      <c r="BL4" s="162"/>
      <c r="BM4" s="162"/>
      <c r="BN4" s="162"/>
    </row>
    <row r="5" spans="1:82" s="157" customFormat="1" ht="18.75" customHeight="1" thickTop="1" thickBot="1" x14ac:dyDescent="0.25">
      <c r="A5" s="156"/>
      <c r="B5" s="154" t="s">
        <v>176</v>
      </c>
      <c r="C5" s="154" t="s">
        <v>79</v>
      </c>
      <c r="D5" s="154" t="s">
        <v>80</v>
      </c>
      <c r="E5" s="154" t="s">
        <v>81</v>
      </c>
      <c r="F5" s="154" t="s">
        <v>82</v>
      </c>
      <c r="G5" s="154" t="s">
        <v>83</v>
      </c>
      <c r="H5" s="154" t="s">
        <v>86</v>
      </c>
      <c r="I5" s="154" t="s">
        <v>87</v>
      </c>
      <c r="J5" s="154" t="s">
        <v>88</v>
      </c>
      <c r="K5" s="154" t="s">
        <v>89</v>
      </c>
      <c r="L5" s="154" t="s">
        <v>90</v>
      </c>
      <c r="M5" s="154" t="s">
        <v>91</v>
      </c>
      <c r="N5" s="154" t="s">
        <v>92</v>
      </c>
      <c r="O5" s="154" t="s">
        <v>93</v>
      </c>
      <c r="P5" s="154" t="s">
        <v>94</v>
      </c>
      <c r="Q5" s="154" t="s">
        <v>95</v>
      </c>
      <c r="R5" s="154" t="s">
        <v>96</v>
      </c>
      <c r="S5" s="154" t="s">
        <v>97</v>
      </c>
      <c r="T5" s="154" t="s">
        <v>98</v>
      </c>
      <c r="U5" s="154" t="s">
        <v>99</v>
      </c>
      <c r="V5" s="154" t="s">
        <v>100</v>
      </c>
      <c r="W5" s="154" t="s">
        <v>101</v>
      </c>
      <c r="X5" s="154" t="s">
        <v>102</v>
      </c>
      <c r="Y5" s="154" t="s">
        <v>103</v>
      </c>
      <c r="Z5" s="154" t="s">
        <v>104</v>
      </c>
      <c r="AA5" s="154" t="s">
        <v>105</v>
      </c>
      <c r="AB5" s="154" t="s">
        <v>106</v>
      </c>
      <c r="AC5" s="154" t="s">
        <v>107</v>
      </c>
      <c r="AD5" s="154" t="s">
        <v>108</v>
      </c>
      <c r="AE5" s="154" t="s">
        <v>109</v>
      </c>
      <c r="AF5" s="154" t="s">
        <v>110</v>
      </c>
      <c r="AG5" s="154" t="s">
        <v>111</v>
      </c>
      <c r="AH5" s="154" t="s">
        <v>112</v>
      </c>
      <c r="AI5" s="154" t="s">
        <v>113</v>
      </c>
      <c r="AJ5" s="154" t="s">
        <v>114</v>
      </c>
      <c r="AK5" s="154" t="s">
        <v>115</v>
      </c>
      <c r="AL5" s="154" t="s">
        <v>116</v>
      </c>
      <c r="AM5" s="154" t="s">
        <v>117</v>
      </c>
      <c r="AN5" s="154" t="s">
        <v>118</v>
      </c>
      <c r="AO5" s="154" t="s">
        <v>119</v>
      </c>
      <c r="AP5" s="154" t="s">
        <v>120</v>
      </c>
      <c r="AQ5" s="154" t="s">
        <v>121</v>
      </c>
      <c r="AR5" s="154" t="s">
        <v>122</v>
      </c>
      <c r="AS5" s="154" t="s">
        <v>123</v>
      </c>
      <c r="AU5" s="394" t="s">
        <v>468</v>
      </c>
      <c r="AV5" s="394"/>
      <c r="AW5" s="154" t="s">
        <v>155</v>
      </c>
      <c r="AX5" s="154" t="s">
        <v>156</v>
      </c>
      <c r="AY5" s="154" t="s">
        <v>157</v>
      </c>
      <c r="AZ5" s="154" t="s">
        <v>158</v>
      </c>
      <c r="BA5" s="154" t="s">
        <v>159</v>
      </c>
      <c r="BB5" s="154" t="s">
        <v>160</v>
      </c>
      <c r="BC5" s="154" t="s">
        <v>161</v>
      </c>
      <c r="BD5" s="154" t="s">
        <v>162</v>
      </c>
      <c r="BE5" s="154" t="s">
        <v>163</v>
      </c>
      <c r="BF5" s="154" t="s">
        <v>164</v>
      </c>
      <c r="BG5" s="155"/>
      <c r="BH5" s="393" t="s">
        <v>176</v>
      </c>
      <c r="BI5" s="393"/>
      <c r="BJ5" s="377" t="s">
        <v>165</v>
      </c>
      <c r="BK5" s="377" t="s">
        <v>317</v>
      </c>
      <c r="BL5" s="377" t="s">
        <v>319</v>
      </c>
      <c r="BM5" s="377" t="s">
        <v>320</v>
      </c>
      <c r="BN5" s="377" t="s">
        <v>322</v>
      </c>
      <c r="BO5" s="377" t="s">
        <v>450</v>
      </c>
      <c r="BP5" s="377" t="s">
        <v>457</v>
      </c>
      <c r="BQ5" s="377" t="s">
        <v>458</v>
      </c>
      <c r="BR5" s="377" t="s">
        <v>459</v>
      </c>
      <c r="BS5" s="377" t="s">
        <v>460</v>
      </c>
      <c r="BT5" s="377" t="s">
        <v>461</v>
      </c>
      <c r="BU5" s="377" t="s">
        <v>475</v>
      </c>
      <c r="BV5" s="377" t="s">
        <v>476</v>
      </c>
      <c r="BW5" s="377" t="s">
        <v>477</v>
      </c>
      <c r="BX5" s="377" t="s">
        <v>478</v>
      </c>
      <c r="BY5" s="377" t="s">
        <v>479</v>
      </c>
    </row>
    <row r="6" spans="1:82" ht="12" thickTop="1" x14ac:dyDescent="0.2">
      <c r="AU6" s="132"/>
      <c r="AV6" s="133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63">
        <v>1</v>
      </c>
      <c r="BI6" s="164" t="s">
        <v>378</v>
      </c>
      <c r="BJ6" s="134">
        <v>1408.8</v>
      </c>
      <c r="BK6" s="134">
        <v>2824.1</v>
      </c>
      <c r="BL6" s="134">
        <v>2742.3</v>
      </c>
      <c r="BM6" s="134">
        <v>4211.8999999999996</v>
      </c>
      <c r="BN6" s="134">
        <v>4136.8999999999996</v>
      </c>
      <c r="BO6" s="135">
        <v>3572.5</v>
      </c>
      <c r="BP6" s="99">
        <v>5078.5540000000001</v>
      </c>
      <c r="BQ6" s="99">
        <v>5035.1390000000001</v>
      </c>
      <c r="BR6" s="99">
        <v>4187.82</v>
      </c>
      <c r="BS6" s="99">
        <v>4243.5519999999997</v>
      </c>
      <c r="BT6" s="99">
        <v>5027.7979999999998</v>
      </c>
      <c r="BU6" s="99">
        <v>5388.6049999999996</v>
      </c>
      <c r="BV6" s="99">
        <v>6143.4380000000001</v>
      </c>
      <c r="BW6" s="99">
        <v>6184.2241431632492</v>
      </c>
      <c r="BX6" s="99">
        <v>5668.0169999999998</v>
      </c>
      <c r="BY6" s="99">
        <v>5423.9380000000001</v>
      </c>
      <c r="BZ6" s="376"/>
      <c r="CA6" s="376"/>
      <c r="CB6" s="376"/>
      <c r="CC6" s="376"/>
      <c r="CD6" s="376"/>
    </row>
    <row r="7" spans="1:82" x14ac:dyDescent="0.2">
      <c r="B7" s="81" t="s">
        <v>177</v>
      </c>
      <c r="C7" s="73">
        <v>40.1</v>
      </c>
      <c r="D7" s="73">
        <v>17.8</v>
      </c>
      <c r="E7" s="73">
        <v>9.3000000000000007</v>
      </c>
      <c r="F7" s="73">
        <v>6.4</v>
      </c>
      <c r="G7" s="73">
        <v>6.4</v>
      </c>
      <c r="H7" s="73">
        <v>79</v>
      </c>
      <c r="I7" s="73">
        <v>143.9</v>
      </c>
      <c r="J7" s="73">
        <v>80.8</v>
      </c>
      <c r="K7" s="73">
        <v>87.6</v>
      </c>
      <c r="L7" s="73">
        <v>131.80000000000001</v>
      </c>
      <c r="M7" s="73">
        <v>82.8</v>
      </c>
      <c r="N7" s="73">
        <v>102.3</v>
      </c>
      <c r="O7" s="73">
        <v>139</v>
      </c>
      <c r="P7" s="73">
        <v>176</v>
      </c>
      <c r="Q7" s="73">
        <v>98.6</v>
      </c>
      <c r="R7" s="73">
        <v>188.5</v>
      </c>
      <c r="S7" s="73">
        <v>152.1</v>
      </c>
      <c r="T7" s="73">
        <v>117</v>
      </c>
      <c r="U7" s="73">
        <v>120.9</v>
      </c>
      <c r="V7" s="73">
        <v>121.9</v>
      </c>
      <c r="W7" s="73">
        <v>108.4</v>
      </c>
      <c r="X7" s="73">
        <v>192.7</v>
      </c>
      <c r="Y7" s="73">
        <v>246.7</v>
      </c>
      <c r="Z7" s="73">
        <v>349.6</v>
      </c>
      <c r="AA7" s="73">
        <v>309.7</v>
      </c>
      <c r="AB7" s="73">
        <v>207.1</v>
      </c>
      <c r="AC7" s="73">
        <v>344.9</v>
      </c>
      <c r="AD7" s="73">
        <v>543.1</v>
      </c>
      <c r="AE7" s="73">
        <v>359.4</v>
      </c>
      <c r="AF7" s="73">
        <v>365.3</v>
      </c>
      <c r="AG7" s="74">
        <v>374.1</v>
      </c>
      <c r="AH7" s="73">
        <v>353.4</v>
      </c>
      <c r="AI7" s="73">
        <v>394.3</v>
      </c>
      <c r="AJ7" s="73">
        <v>524.9</v>
      </c>
      <c r="AK7" s="73">
        <v>610.4</v>
      </c>
      <c r="AL7" s="73">
        <v>525.9</v>
      </c>
      <c r="AM7" s="74">
        <v>435.9</v>
      </c>
      <c r="AN7" s="73">
        <v>736.3</v>
      </c>
      <c r="AO7" s="73">
        <v>802</v>
      </c>
      <c r="AP7" s="73">
        <v>612.6</v>
      </c>
      <c r="AQ7" s="73">
        <v>724.9</v>
      </c>
      <c r="AR7" s="73">
        <v>888.6</v>
      </c>
      <c r="AS7" s="74">
        <v>601</v>
      </c>
      <c r="AU7" s="136">
        <v>1</v>
      </c>
      <c r="AV7" s="133" t="s">
        <v>187</v>
      </c>
      <c r="AW7" s="69">
        <v>1763.5</v>
      </c>
      <c r="AX7" s="69">
        <v>1667.2</v>
      </c>
      <c r="AY7" s="69">
        <v>1596.5</v>
      </c>
      <c r="AZ7" s="69">
        <v>1873.2</v>
      </c>
      <c r="BA7" s="69">
        <v>1634.5</v>
      </c>
      <c r="BB7" s="69">
        <v>1113.0999999999999</v>
      </c>
      <c r="BC7" s="69">
        <v>990.4</v>
      </c>
      <c r="BD7" s="69">
        <v>823.2</v>
      </c>
      <c r="BE7" s="69">
        <v>978</v>
      </c>
      <c r="BF7" s="69">
        <v>1033.3</v>
      </c>
      <c r="BG7" s="69"/>
      <c r="BH7" s="165"/>
      <c r="BI7" s="166" t="s">
        <v>379</v>
      </c>
      <c r="BJ7" s="80">
        <v>34.200000000000003</v>
      </c>
      <c r="BK7" s="80">
        <v>61.4</v>
      </c>
      <c r="BL7" s="80">
        <v>84.2</v>
      </c>
      <c r="BM7" s="80">
        <v>74.2</v>
      </c>
      <c r="BN7" s="80">
        <v>72.400000000000006</v>
      </c>
      <c r="BO7" s="137">
        <v>88.8</v>
      </c>
      <c r="BP7" s="80">
        <v>165.83500000000001</v>
      </c>
      <c r="BQ7" s="80">
        <v>161.18600000000001</v>
      </c>
      <c r="BR7" s="80">
        <v>137.239</v>
      </c>
      <c r="BS7" s="80">
        <v>163.41999999999999</v>
      </c>
      <c r="BT7" s="80">
        <v>289.68299999999999</v>
      </c>
      <c r="BU7" s="80">
        <v>278.79599999999999</v>
      </c>
      <c r="BV7" s="80">
        <v>258.68</v>
      </c>
      <c r="BW7" s="80">
        <v>276.12655130737062</v>
      </c>
      <c r="BX7" s="80">
        <v>230.18700000000001</v>
      </c>
      <c r="BY7" s="80">
        <v>162.93</v>
      </c>
      <c r="BZ7" s="376"/>
      <c r="CA7" s="376"/>
      <c r="CB7" s="376"/>
      <c r="CC7" s="376"/>
      <c r="CD7" s="376"/>
    </row>
    <row r="8" spans="1:82" x14ac:dyDescent="0.2">
      <c r="B8" s="81" t="s">
        <v>178</v>
      </c>
      <c r="C8" s="73">
        <v>17.899999999999999</v>
      </c>
      <c r="D8" s="73">
        <v>4.4000000000000004</v>
      </c>
      <c r="E8" s="73">
        <v>2.2000000000000002</v>
      </c>
      <c r="F8" s="73">
        <v>1.4</v>
      </c>
      <c r="G8" s="73">
        <v>2.9</v>
      </c>
      <c r="H8" s="73">
        <v>2.2000000000000002</v>
      </c>
      <c r="I8" s="73">
        <v>0.8</v>
      </c>
      <c r="J8" s="73">
        <v>0.4</v>
      </c>
      <c r="K8" s="73">
        <v>1.9</v>
      </c>
      <c r="L8" s="73">
        <v>2.1</v>
      </c>
      <c r="M8" s="73">
        <v>2.6</v>
      </c>
      <c r="N8" s="73">
        <v>3.5</v>
      </c>
      <c r="O8" s="73">
        <v>3.1</v>
      </c>
      <c r="P8" s="73">
        <v>5.6</v>
      </c>
      <c r="Q8" s="73">
        <v>3</v>
      </c>
      <c r="R8" s="73">
        <v>2.8</v>
      </c>
      <c r="S8" s="73">
        <v>2.8</v>
      </c>
      <c r="T8" s="73">
        <v>2.7</v>
      </c>
      <c r="U8" s="73">
        <v>2.7</v>
      </c>
      <c r="V8" s="73">
        <v>2.7</v>
      </c>
      <c r="W8" s="73">
        <v>1.7</v>
      </c>
      <c r="X8" s="73">
        <v>1.4</v>
      </c>
      <c r="Y8" s="73">
        <v>1.1000000000000001</v>
      </c>
      <c r="Z8" s="73">
        <v>1.5</v>
      </c>
      <c r="AA8" s="73">
        <v>1.5</v>
      </c>
      <c r="AB8" s="73">
        <v>1.6</v>
      </c>
      <c r="AC8" s="73">
        <v>1.9</v>
      </c>
      <c r="AD8" s="73">
        <v>2</v>
      </c>
      <c r="AE8" s="73">
        <v>2.5</v>
      </c>
      <c r="AF8" s="73">
        <v>2.5</v>
      </c>
      <c r="AG8" s="74">
        <v>1.8</v>
      </c>
      <c r="AH8" s="73">
        <v>2.1</v>
      </c>
      <c r="AI8" s="73">
        <v>2</v>
      </c>
      <c r="AJ8" s="73">
        <v>1.8</v>
      </c>
      <c r="AK8" s="73">
        <v>1.9</v>
      </c>
      <c r="AL8" s="73">
        <v>2.1</v>
      </c>
      <c r="AM8" s="74">
        <v>2.1</v>
      </c>
      <c r="AN8" s="73">
        <v>1.8</v>
      </c>
      <c r="AO8" s="73">
        <v>2.2999999999999998</v>
      </c>
      <c r="AP8" s="73">
        <v>3.6</v>
      </c>
      <c r="AQ8" s="73">
        <v>3.8</v>
      </c>
      <c r="AR8" s="73">
        <v>2.9</v>
      </c>
      <c r="AS8" s="74">
        <v>3</v>
      </c>
      <c r="AU8" s="138"/>
      <c r="AV8" s="139" t="s">
        <v>188</v>
      </c>
      <c r="AW8" s="77">
        <v>26.8</v>
      </c>
      <c r="AX8" s="77">
        <v>48.9</v>
      </c>
      <c r="AY8" s="77">
        <v>28.3</v>
      </c>
      <c r="AZ8" s="77">
        <v>31.9</v>
      </c>
      <c r="BA8" s="77">
        <v>36.200000000000003</v>
      </c>
      <c r="BB8" s="77">
        <v>30</v>
      </c>
      <c r="BC8" s="77">
        <v>20</v>
      </c>
      <c r="BD8" s="77">
        <v>16.100000000000001</v>
      </c>
      <c r="BE8" s="77">
        <v>22.8</v>
      </c>
      <c r="BF8" s="77">
        <v>21.3</v>
      </c>
      <c r="BG8" s="77"/>
      <c r="BH8" s="167"/>
      <c r="BI8" s="166" t="s">
        <v>465</v>
      </c>
      <c r="BJ8" s="80">
        <v>93</v>
      </c>
      <c r="BK8" s="80">
        <v>132.80000000000001</v>
      </c>
      <c r="BL8" s="80">
        <v>41.6</v>
      </c>
      <c r="BM8" s="80">
        <v>860</v>
      </c>
      <c r="BN8" s="80">
        <v>1058.0999999999999</v>
      </c>
      <c r="BO8" s="137">
        <v>40.799999999999997</v>
      </c>
      <c r="BP8" s="80">
        <v>10.725</v>
      </c>
      <c r="BQ8" s="80">
        <v>0</v>
      </c>
      <c r="BR8" s="80">
        <v>6.8360000000000003</v>
      </c>
      <c r="BS8" s="80">
        <v>107.25</v>
      </c>
      <c r="BT8" s="80">
        <v>185.45</v>
      </c>
      <c r="BU8" s="80">
        <v>0</v>
      </c>
      <c r="BV8" s="80">
        <v>0</v>
      </c>
      <c r="BW8" s="80">
        <v>0</v>
      </c>
      <c r="BX8" s="80">
        <v>0</v>
      </c>
      <c r="BY8" s="80">
        <v>0</v>
      </c>
      <c r="BZ8" s="376"/>
      <c r="CA8" s="376"/>
      <c r="CB8" s="376"/>
      <c r="CC8" s="376"/>
      <c r="CD8" s="376"/>
    </row>
    <row r="9" spans="1:82" x14ac:dyDescent="0.2">
      <c r="B9" s="81" t="s">
        <v>179</v>
      </c>
      <c r="C9" s="73">
        <v>31.5</v>
      </c>
      <c r="D9" s="73">
        <v>15.5</v>
      </c>
      <c r="E9" s="73">
        <v>16.8</v>
      </c>
      <c r="F9" s="73">
        <v>12.2</v>
      </c>
      <c r="G9" s="73">
        <v>15</v>
      </c>
      <c r="H9" s="73">
        <v>24</v>
      </c>
      <c r="I9" s="73">
        <v>22.7</v>
      </c>
      <c r="J9" s="73">
        <v>19.8</v>
      </c>
      <c r="K9" s="73">
        <v>33.4</v>
      </c>
      <c r="L9" s="73">
        <v>27</v>
      </c>
      <c r="M9" s="73">
        <v>31.3</v>
      </c>
      <c r="N9" s="73">
        <v>37</v>
      </c>
      <c r="O9" s="73">
        <v>37.9</v>
      </c>
      <c r="P9" s="73">
        <v>40.4</v>
      </c>
      <c r="Q9" s="73">
        <v>31.9</v>
      </c>
      <c r="R9" s="73">
        <v>41</v>
      </c>
      <c r="S9" s="73">
        <v>34.799999999999997</v>
      </c>
      <c r="T9" s="73">
        <v>38.5</v>
      </c>
      <c r="U9" s="73">
        <v>48.7</v>
      </c>
      <c r="V9" s="73">
        <v>52.2</v>
      </c>
      <c r="W9" s="73">
        <v>38.799999999999997</v>
      </c>
      <c r="X9" s="73">
        <v>59.8</v>
      </c>
      <c r="Y9" s="73">
        <v>78.2</v>
      </c>
      <c r="Z9" s="73">
        <v>110.6</v>
      </c>
      <c r="AA9" s="73">
        <v>113.2</v>
      </c>
      <c r="AB9" s="73">
        <v>137.6</v>
      </c>
      <c r="AC9" s="73">
        <v>177.5</v>
      </c>
      <c r="AD9" s="73">
        <v>216.3</v>
      </c>
      <c r="AE9" s="73">
        <v>227</v>
      </c>
      <c r="AF9" s="73">
        <v>392.2</v>
      </c>
      <c r="AG9" s="74">
        <v>323</v>
      </c>
      <c r="AH9" s="73">
        <v>294.3</v>
      </c>
      <c r="AI9" s="73">
        <v>381.6</v>
      </c>
      <c r="AJ9" s="73">
        <v>346.2</v>
      </c>
      <c r="AK9" s="73">
        <v>306.10000000000002</v>
      </c>
      <c r="AL9" s="73">
        <v>328.8</v>
      </c>
      <c r="AM9" s="74">
        <v>462.6</v>
      </c>
      <c r="AN9" s="73">
        <v>487.9</v>
      </c>
      <c r="AO9" s="73">
        <v>445.7</v>
      </c>
      <c r="AP9" s="73">
        <v>471.9</v>
      </c>
      <c r="AQ9" s="73">
        <v>604.20000000000005</v>
      </c>
      <c r="AR9" s="73">
        <v>537.20000000000005</v>
      </c>
      <c r="AS9" s="74">
        <v>563.70000000000005</v>
      </c>
      <c r="AU9" s="138"/>
      <c r="AV9" s="139" t="s">
        <v>189</v>
      </c>
      <c r="AW9" s="77">
        <v>412.9</v>
      </c>
      <c r="AX9" s="77">
        <v>444.2</v>
      </c>
      <c r="AY9" s="77">
        <v>477.1</v>
      </c>
      <c r="AZ9" s="77">
        <v>709</v>
      </c>
      <c r="BA9" s="77">
        <v>406.7</v>
      </c>
      <c r="BB9" s="77">
        <v>283.5</v>
      </c>
      <c r="BC9" s="77">
        <v>15.4</v>
      </c>
      <c r="BD9" s="77">
        <v>50</v>
      </c>
      <c r="BE9" s="77">
        <v>28.7</v>
      </c>
      <c r="BF9" s="77">
        <v>23.6</v>
      </c>
      <c r="BG9" s="77"/>
      <c r="BH9" s="167"/>
      <c r="BI9" s="166" t="s">
        <v>380</v>
      </c>
      <c r="BJ9" s="80">
        <v>43.6</v>
      </c>
      <c r="BK9" s="80">
        <v>57.8</v>
      </c>
      <c r="BL9" s="80">
        <v>68.2</v>
      </c>
      <c r="BM9" s="80">
        <v>79.5</v>
      </c>
      <c r="BN9" s="80">
        <v>84.1</v>
      </c>
      <c r="BO9" s="137">
        <v>85.3</v>
      </c>
      <c r="BP9" s="80">
        <v>88.209000000000003</v>
      </c>
      <c r="BQ9" s="80">
        <v>90.739000000000004</v>
      </c>
      <c r="BR9" s="80">
        <v>82.225999999999999</v>
      </c>
      <c r="BS9" s="80">
        <v>102.548</v>
      </c>
      <c r="BT9" s="80">
        <v>117.39</v>
      </c>
      <c r="BU9" s="80">
        <v>171.929</v>
      </c>
      <c r="BV9" s="80">
        <v>180.46600000000001</v>
      </c>
      <c r="BW9" s="80">
        <v>99.708974877377329</v>
      </c>
      <c r="BX9" s="80">
        <v>43.033000000000001</v>
      </c>
      <c r="BY9" s="80">
        <v>34.244999999999997</v>
      </c>
      <c r="BZ9" s="376"/>
      <c r="CA9" s="376"/>
      <c r="CB9" s="376"/>
      <c r="CC9" s="376"/>
      <c r="CD9" s="376"/>
    </row>
    <row r="10" spans="1:82" x14ac:dyDescent="0.2">
      <c r="B10" s="81" t="s">
        <v>186</v>
      </c>
      <c r="C10" s="73"/>
      <c r="D10" s="73"/>
      <c r="E10" s="73"/>
      <c r="F10" s="73"/>
      <c r="G10" s="73"/>
      <c r="H10" s="73">
        <v>7.4</v>
      </c>
      <c r="I10" s="73">
        <v>13.7</v>
      </c>
      <c r="J10" s="73">
        <v>13.7</v>
      </c>
      <c r="K10" s="73">
        <v>10</v>
      </c>
      <c r="L10" s="73">
        <v>76.3</v>
      </c>
      <c r="M10" s="73">
        <v>63.1</v>
      </c>
      <c r="N10" s="73">
        <v>61.3</v>
      </c>
      <c r="O10" s="73">
        <v>61.6</v>
      </c>
      <c r="P10" s="73">
        <v>42.5</v>
      </c>
      <c r="Q10" s="73">
        <v>44.4</v>
      </c>
      <c r="R10" s="73">
        <v>63.8</v>
      </c>
      <c r="S10" s="73">
        <v>61.8</v>
      </c>
      <c r="T10" s="73">
        <v>70.7</v>
      </c>
      <c r="U10" s="73">
        <v>62.6</v>
      </c>
      <c r="V10" s="73">
        <v>86.4</v>
      </c>
      <c r="W10" s="73">
        <v>55.7</v>
      </c>
      <c r="X10" s="73">
        <v>64.2</v>
      </c>
      <c r="Y10" s="73">
        <v>157.69999999999999</v>
      </c>
      <c r="Z10" s="73">
        <v>345.1</v>
      </c>
      <c r="AA10" s="73">
        <v>382.5</v>
      </c>
      <c r="AB10" s="73">
        <v>418.5</v>
      </c>
      <c r="AC10" s="73">
        <v>502.8</v>
      </c>
      <c r="AD10" s="73">
        <v>538.20000000000005</v>
      </c>
      <c r="AE10" s="73">
        <v>1086.9000000000001</v>
      </c>
      <c r="AF10" s="73">
        <v>1550.9</v>
      </c>
      <c r="AG10" s="74">
        <v>1757</v>
      </c>
      <c r="AH10" s="73">
        <v>1645.6</v>
      </c>
      <c r="AI10" s="73">
        <v>1457.7</v>
      </c>
      <c r="AJ10" s="73">
        <v>1482.8</v>
      </c>
      <c r="AK10" s="73">
        <v>1092.4000000000001</v>
      </c>
      <c r="AL10" s="73">
        <v>861.9</v>
      </c>
      <c r="AM10" s="74">
        <v>1092.5</v>
      </c>
      <c r="AN10" s="73">
        <v>1019.8</v>
      </c>
      <c r="AO10" s="73">
        <v>1207.5999999999999</v>
      </c>
      <c r="AP10" s="73">
        <v>1748.9</v>
      </c>
      <c r="AQ10" s="73">
        <v>1451.6</v>
      </c>
      <c r="AR10" s="73">
        <v>1612.6</v>
      </c>
      <c r="AS10" s="74">
        <v>1538.5</v>
      </c>
      <c r="AU10" s="138"/>
      <c r="AV10" s="139" t="s">
        <v>190</v>
      </c>
      <c r="AW10" s="77">
        <v>27.8</v>
      </c>
      <c r="AX10" s="77">
        <v>33.1</v>
      </c>
      <c r="AY10" s="77">
        <v>35.5</v>
      </c>
      <c r="AZ10" s="77">
        <v>33.1</v>
      </c>
      <c r="BA10" s="77">
        <v>40.799999999999997</v>
      </c>
      <c r="BB10" s="77">
        <v>48</v>
      </c>
      <c r="BC10" s="77">
        <v>37.200000000000003</v>
      </c>
      <c r="BD10" s="77">
        <v>31.2</v>
      </c>
      <c r="BE10" s="77">
        <v>25.8</v>
      </c>
      <c r="BF10" s="77">
        <v>18.3</v>
      </c>
      <c r="BG10" s="77"/>
      <c r="BH10" s="167"/>
      <c r="BI10" s="166" t="s">
        <v>191</v>
      </c>
      <c r="BJ10" s="80">
        <v>222.6</v>
      </c>
      <c r="BK10" s="80">
        <v>222.8</v>
      </c>
      <c r="BL10" s="80">
        <v>213.8</v>
      </c>
      <c r="BM10" s="80">
        <v>202</v>
      </c>
      <c r="BN10" s="80">
        <v>222.7</v>
      </c>
      <c r="BO10" s="137">
        <v>270.89999999999998</v>
      </c>
      <c r="BP10" s="80">
        <v>334.06299999999999</v>
      </c>
      <c r="BQ10" s="80">
        <v>350.76499999999999</v>
      </c>
      <c r="BR10" s="80">
        <v>368.13400000000001</v>
      </c>
      <c r="BS10" s="80">
        <v>300.08199999999999</v>
      </c>
      <c r="BT10" s="80">
        <v>340.81900000000002</v>
      </c>
      <c r="BU10" s="80">
        <v>513.01300000000003</v>
      </c>
      <c r="BV10" s="80">
        <v>523.79100000000005</v>
      </c>
      <c r="BW10" s="80">
        <v>551.8829188219122</v>
      </c>
      <c r="BX10" s="80">
        <v>571.69100000000003</v>
      </c>
      <c r="BY10" s="80">
        <v>532.779</v>
      </c>
      <c r="BZ10" s="376"/>
      <c r="CA10" s="376"/>
      <c r="CB10" s="376"/>
      <c r="CC10" s="376"/>
      <c r="CD10" s="376"/>
    </row>
    <row r="11" spans="1:82" x14ac:dyDescent="0.2">
      <c r="B11" s="81" t="s">
        <v>180</v>
      </c>
      <c r="C11" s="73">
        <v>41.4</v>
      </c>
      <c r="D11" s="73">
        <v>34.4</v>
      </c>
      <c r="E11" s="73">
        <v>30.3</v>
      </c>
      <c r="F11" s="73">
        <v>25.5</v>
      </c>
      <c r="G11" s="73">
        <v>27.6</v>
      </c>
      <c r="H11" s="73">
        <v>24.5</v>
      </c>
      <c r="I11" s="73">
        <v>20.6</v>
      </c>
      <c r="J11" s="73">
        <v>23.4</v>
      </c>
      <c r="K11" s="73">
        <v>66.599999999999994</v>
      </c>
      <c r="L11" s="73">
        <v>21.6</v>
      </c>
      <c r="M11" s="73">
        <v>21.3</v>
      </c>
      <c r="N11" s="73">
        <v>43.7</v>
      </c>
      <c r="O11" s="73">
        <v>34.200000000000003</v>
      </c>
      <c r="P11" s="73">
        <v>54.2</v>
      </c>
      <c r="Q11" s="73">
        <v>42.5</v>
      </c>
      <c r="R11" s="73">
        <v>31.8</v>
      </c>
      <c r="S11" s="73">
        <v>46</v>
      </c>
      <c r="T11" s="73">
        <v>30</v>
      </c>
      <c r="U11" s="73">
        <v>44.8</v>
      </c>
      <c r="V11" s="73">
        <v>61.7</v>
      </c>
      <c r="W11" s="73">
        <v>24.8</v>
      </c>
      <c r="X11" s="73">
        <v>31</v>
      </c>
      <c r="Y11" s="73">
        <v>95.2</v>
      </c>
      <c r="Z11" s="73">
        <v>161.30000000000001</v>
      </c>
      <c r="AA11" s="73">
        <v>122.6</v>
      </c>
      <c r="AB11" s="73">
        <v>166.8</v>
      </c>
      <c r="AC11" s="73">
        <v>184.8</v>
      </c>
      <c r="AD11" s="73">
        <v>331.3</v>
      </c>
      <c r="AE11" s="73">
        <v>260.2</v>
      </c>
      <c r="AF11" s="73">
        <v>316.89999999999998</v>
      </c>
      <c r="AG11" s="74">
        <v>377.2</v>
      </c>
      <c r="AH11" s="73">
        <v>327.9</v>
      </c>
      <c r="AI11" s="73">
        <v>533.9</v>
      </c>
      <c r="AJ11" s="73">
        <v>520.5</v>
      </c>
      <c r="AK11" s="73">
        <v>425.9</v>
      </c>
      <c r="AL11" s="73">
        <v>291.2</v>
      </c>
      <c r="AM11" s="74">
        <v>510.1</v>
      </c>
      <c r="AN11" s="73">
        <v>502.9</v>
      </c>
      <c r="AO11" s="73">
        <v>446.3</v>
      </c>
      <c r="AP11" s="73">
        <v>465.3</v>
      </c>
      <c r="AQ11" s="73">
        <v>462.5</v>
      </c>
      <c r="AR11" s="73">
        <v>642.1</v>
      </c>
      <c r="AS11" s="74">
        <v>552.6</v>
      </c>
      <c r="AU11" s="138"/>
      <c r="AV11" s="139" t="s">
        <v>191</v>
      </c>
      <c r="AW11" s="77">
        <v>187.8</v>
      </c>
      <c r="AX11" s="77">
        <v>169.7</v>
      </c>
      <c r="AY11" s="77">
        <v>134.19999999999999</v>
      </c>
      <c r="AZ11" s="77">
        <v>226.7</v>
      </c>
      <c r="BA11" s="77">
        <v>222.9</v>
      </c>
      <c r="BB11" s="77">
        <v>210.4</v>
      </c>
      <c r="BC11" s="77">
        <v>206.4</v>
      </c>
      <c r="BD11" s="77">
        <v>156.6</v>
      </c>
      <c r="BE11" s="77">
        <v>172.7</v>
      </c>
      <c r="BF11" s="77">
        <v>192.5</v>
      </c>
      <c r="BG11" s="77"/>
      <c r="BH11" s="167"/>
      <c r="BI11" s="166" t="s">
        <v>192</v>
      </c>
      <c r="BJ11" s="80">
        <v>47.4</v>
      </c>
      <c r="BK11" s="80">
        <v>52.8</v>
      </c>
      <c r="BL11" s="80">
        <v>54</v>
      </c>
      <c r="BM11" s="80">
        <v>85.1</v>
      </c>
      <c r="BN11" s="80">
        <v>70.7</v>
      </c>
      <c r="BO11" s="137">
        <v>80</v>
      </c>
      <c r="BP11" s="80">
        <v>103.991</v>
      </c>
      <c r="BQ11" s="80">
        <v>100.95</v>
      </c>
      <c r="BR11" s="80">
        <v>67.245000000000005</v>
      </c>
      <c r="BS11" s="80">
        <v>92.507999999999996</v>
      </c>
      <c r="BT11" s="80">
        <v>109.122</v>
      </c>
      <c r="BU11" s="80">
        <v>147.33699999999999</v>
      </c>
      <c r="BV11" s="80">
        <v>138.63399999999999</v>
      </c>
      <c r="BW11" s="80">
        <v>167.12530735280836</v>
      </c>
      <c r="BX11" s="80">
        <v>162.489</v>
      </c>
      <c r="BY11" s="80">
        <v>173.803</v>
      </c>
      <c r="BZ11" s="376"/>
      <c r="CA11" s="376"/>
      <c r="CB11" s="376"/>
      <c r="CC11" s="376"/>
      <c r="CD11" s="376"/>
    </row>
    <row r="12" spans="1:82" x14ac:dyDescent="0.2">
      <c r="B12" s="81" t="s">
        <v>181</v>
      </c>
      <c r="C12" s="73">
        <v>29</v>
      </c>
      <c r="D12" s="73">
        <v>18.2</v>
      </c>
      <c r="E12" s="73">
        <v>19</v>
      </c>
      <c r="F12" s="73">
        <v>14.8</v>
      </c>
      <c r="G12" s="73">
        <v>20.9</v>
      </c>
      <c r="H12" s="73">
        <v>24.6</v>
      </c>
      <c r="I12" s="73">
        <v>27.2</v>
      </c>
      <c r="J12" s="73">
        <v>21.8</v>
      </c>
      <c r="K12" s="73">
        <v>38.9</v>
      </c>
      <c r="L12" s="73">
        <v>68.5</v>
      </c>
      <c r="M12" s="73">
        <v>61.3</v>
      </c>
      <c r="N12" s="73">
        <v>64.400000000000006</v>
      </c>
      <c r="O12" s="73">
        <v>84</v>
      </c>
      <c r="P12" s="73">
        <v>101.7</v>
      </c>
      <c r="Q12" s="73">
        <v>92</v>
      </c>
      <c r="R12" s="73">
        <v>130.4</v>
      </c>
      <c r="S12" s="73">
        <v>113.5</v>
      </c>
      <c r="T12" s="73">
        <v>131.9</v>
      </c>
      <c r="U12" s="73">
        <v>178.8</v>
      </c>
      <c r="V12" s="73">
        <v>157.69999999999999</v>
      </c>
      <c r="W12" s="73">
        <v>73.7</v>
      </c>
      <c r="X12" s="73">
        <v>113.3</v>
      </c>
      <c r="Y12" s="73">
        <v>211.7</v>
      </c>
      <c r="Z12" s="73">
        <v>251</v>
      </c>
      <c r="AA12" s="73">
        <v>227.9</v>
      </c>
      <c r="AB12" s="73">
        <v>270.60000000000002</v>
      </c>
      <c r="AC12" s="73">
        <v>337.9</v>
      </c>
      <c r="AD12" s="73">
        <v>540.1</v>
      </c>
      <c r="AE12" s="73">
        <v>583.70000000000005</v>
      </c>
      <c r="AF12" s="73">
        <v>742.3</v>
      </c>
      <c r="AG12" s="74">
        <v>502.9</v>
      </c>
      <c r="AH12" s="73">
        <v>590.9</v>
      </c>
      <c r="AI12" s="73">
        <v>633.20000000000005</v>
      </c>
      <c r="AJ12" s="73">
        <v>662.6</v>
      </c>
      <c r="AK12" s="73">
        <v>722.7</v>
      </c>
      <c r="AL12" s="73">
        <v>918.1</v>
      </c>
      <c r="AM12" s="74">
        <v>1000.7</v>
      </c>
      <c r="AN12" s="73">
        <v>1109.4000000000001</v>
      </c>
      <c r="AO12" s="73">
        <v>1179.2</v>
      </c>
      <c r="AP12" s="73">
        <v>1244.4000000000001</v>
      </c>
      <c r="AQ12" s="73">
        <v>1468.9</v>
      </c>
      <c r="AR12" s="73">
        <v>1493.9</v>
      </c>
      <c r="AS12" s="74">
        <v>1494</v>
      </c>
      <c r="AU12" s="138"/>
      <c r="AV12" s="139" t="s">
        <v>192</v>
      </c>
      <c r="AW12" s="77">
        <v>31.5</v>
      </c>
      <c r="AX12" s="77">
        <v>13.3</v>
      </c>
      <c r="AY12" s="77">
        <v>13.1</v>
      </c>
      <c r="AZ12" s="77">
        <v>12.6</v>
      </c>
      <c r="BA12" s="77">
        <v>36.9</v>
      </c>
      <c r="BB12" s="77">
        <v>23.3</v>
      </c>
      <c r="BC12" s="77">
        <v>18.600000000000001</v>
      </c>
      <c r="BD12" s="77">
        <v>17</v>
      </c>
      <c r="BE12" s="77">
        <v>23</v>
      </c>
      <c r="BF12" s="77">
        <v>40.799999999999997</v>
      </c>
      <c r="BG12" s="77"/>
      <c r="BH12" s="167"/>
      <c r="BI12" s="166" t="s">
        <v>381</v>
      </c>
      <c r="BJ12" s="80">
        <v>54.5</v>
      </c>
      <c r="BK12" s="80">
        <v>21.5</v>
      </c>
      <c r="BL12" s="80">
        <v>40.700000000000003</v>
      </c>
      <c r="BM12" s="80">
        <v>103.5</v>
      </c>
      <c r="BN12" s="80">
        <v>87.8</v>
      </c>
      <c r="BO12" s="137">
        <v>27.7</v>
      </c>
      <c r="BP12" s="80">
        <v>66.930000000000007</v>
      </c>
      <c r="BQ12" s="80">
        <v>51.417999999999999</v>
      </c>
      <c r="BR12" s="80">
        <v>74.466999999999999</v>
      </c>
      <c r="BS12" s="80">
        <v>117.15</v>
      </c>
      <c r="BT12" s="80">
        <v>56.313000000000002</v>
      </c>
      <c r="BU12" s="80">
        <v>182.86</v>
      </c>
      <c r="BV12" s="80">
        <v>122.785</v>
      </c>
      <c r="BW12" s="80">
        <v>135.99909582809144</v>
      </c>
      <c r="BX12" s="80">
        <v>107.38800000000001</v>
      </c>
      <c r="BY12" s="80">
        <v>57.548000000000002</v>
      </c>
      <c r="BZ12" s="376"/>
      <c r="CA12" s="376"/>
      <c r="CB12" s="376"/>
      <c r="CC12" s="376"/>
      <c r="CD12" s="376"/>
    </row>
    <row r="13" spans="1:82" x14ac:dyDescent="0.2">
      <c r="B13" s="81" t="s">
        <v>182</v>
      </c>
      <c r="C13" s="73">
        <v>319</v>
      </c>
      <c r="D13" s="73">
        <v>116.8</v>
      </c>
      <c r="E13" s="73">
        <v>70.400000000000006</v>
      </c>
      <c r="F13" s="73">
        <v>51.6</v>
      </c>
      <c r="G13" s="73">
        <v>70.099999999999994</v>
      </c>
      <c r="H13" s="73">
        <v>74.400000000000006</v>
      </c>
      <c r="I13" s="73">
        <v>80.8</v>
      </c>
      <c r="J13" s="73">
        <v>64.400000000000006</v>
      </c>
      <c r="K13" s="73">
        <v>96</v>
      </c>
      <c r="L13" s="73">
        <v>149.69999999999999</v>
      </c>
      <c r="M13" s="73">
        <v>155.5</v>
      </c>
      <c r="N13" s="73">
        <v>164.8</v>
      </c>
      <c r="O13" s="73">
        <v>222.5</v>
      </c>
      <c r="P13" s="73">
        <v>298.39999999999998</v>
      </c>
      <c r="Q13" s="73">
        <v>186.4</v>
      </c>
      <c r="R13" s="73">
        <v>244.7</v>
      </c>
      <c r="S13" s="73">
        <v>169.6</v>
      </c>
      <c r="T13" s="73">
        <v>224.3</v>
      </c>
      <c r="U13" s="73">
        <v>194.4</v>
      </c>
      <c r="V13" s="73">
        <v>210.7</v>
      </c>
      <c r="W13" s="73">
        <v>140.69999999999999</v>
      </c>
      <c r="X13" s="73">
        <v>146.19999999999999</v>
      </c>
      <c r="Y13" s="73">
        <v>259.10000000000002</v>
      </c>
      <c r="Z13" s="73">
        <v>400.9</v>
      </c>
      <c r="AA13" s="73">
        <v>325.39999999999998</v>
      </c>
      <c r="AB13" s="73">
        <v>397.1</v>
      </c>
      <c r="AC13" s="73">
        <v>451.9</v>
      </c>
      <c r="AD13" s="73">
        <v>581.20000000000005</v>
      </c>
      <c r="AE13" s="73">
        <v>772.9</v>
      </c>
      <c r="AF13" s="73">
        <v>747.8</v>
      </c>
      <c r="AG13" s="74">
        <v>869.9</v>
      </c>
      <c r="AH13" s="73">
        <v>700.2</v>
      </c>
      <c r="AI13" s="73">
        <v>705.6</v>
      </c>
      <c r="AJ13" s="73">
        <v>670</v>
      </c>
      <c r="AK13" s="73">
        <v>622</v>
      </c>
      <c r="AL13" s="73">
        <v>668.5</v>
      </c>
      <c r="AM13" s="74">
        <v>790.6</v>
      </c>
      <c r="AN13" s="73">
        <v>895.8</v>
      </c>
      <c r="AO13" s="73">
        <v>820.6</v>
      </c>
      <c r="AP13" s="73">
        <v>775.8</v>
      </c>
      <c r="AQ13" s="73">
        <v>958.2</v>
      </c>
      <c r="AR13" s="73">
        <v>857.1</v>
      </c>
      <c r="AS13" s="74">
        <v>838.5</v>
      </c>
      <c r="AU13" s="138"/>
      <c r="AV13" s="139" t="s">
        <v>193</v>
      </c>
      <c r="AW13" s="77">
        <v>166.5</v>
      </c>
      <c r="AX13" s="77">
        <v>117.2</v>
      </c>
      <c r="AY13" s="77">
        <v>118.3</v>
      </c>
      <c r="AZ13" s="77">
        <v>99</v>
      </c>
      <c r="BA13" s="77">
        <v>226.9</v>
      </c>
      <c r="BB13" s="77">
        <v>88.4</v>
      </c>
      <c r="BC13" s="77">
        <v>44.1</v>
      </c>
      <c r="BD13" s="77">
        <v>12.7</v>
      </c>
      <c r="BE13" s="77">
        <v>47.5</v>
      </c>
      <c r="BF13" s="77">
        <v>45.6</v>
      </c>
      <c r="BG13" s="77"/>
      <c r="BH13" s="167"/>
      <c r="BI13" s="166" t="s">
        <v>194</v>
      </c>
      <c r="BJ13" s="80">
        <v>703.2</v>
      </c>
      <c r="BK13" s="80">
        <v>717.3</v>
      </c>
      <c r="BL13" s="80">
        <v>915.8</v>
      </c>
      <c r="BM13" s="80">
        <v>1616.6</v>
      </c>
      <c r="BN13" s="80">
        <v>1390.8</v>
      </c>
      <c r="BO13" s="137">
        <v>1311.3</v>
      </c>
      <c r="BP13" s="80">
        <v>2020.6610000000001</v>
      </c>
      <c r="BQ13" s="80">
        <v>2374.8470000000002</v>
      </c>
      <c r="BR13" s="80">
        <v>1962.93</v>
      </c>
      <c r="BS13" s="80">
        <v>1902.16</v>
      </c>
      <c r="BT13" s="80">
        <v>1779.306</v>
      </c>
      <c r="BU13" s="80">
        <v>1689.4380000000001</v>
      </c>
      <c r="BV13" s="80">
        <v>1905.1379999999999</v>
      </c>
      <c r="BW13" s="80">
        <v>2039.7131386658398</v>
      </c>
      <c r="BX13" s="80">
        <v>1844.595</v>
      </c>
      <c r="BY13" s="80">
        <v>1841.527</v>
      </c>
      <c r="BZ13" s="376"/>
      <c r="CA13" s="376"/>
      <c r="CB13" s="376"/>
      <c r="CC13" s="376"/>
      <c r="CD13" s="376"/>
    </row>
    <row r="14" spans="1:82" x14ac:dyDescent="0.2">
      <c r="B14" s="81" t="s">
        <v>183</v>
      </c>
      <c r="C14" s="73">
        <v>90.4</v>
      </c>
      <c r="D14" s="73">
        <v>61.5</v>
      </c>
      <c r="E14" s="73">
        <v>64</v>
      </c>
      <c r="F14" s="73">
        <v>84.8</v>
      </c>
      <c r="G14" s="73">
        <v>54.9</v>
      </c>
      <c r="H14" s="73">
        <v>85.9</v>
      </c>
      <c r="I14" s="73">
        <v>106.2</v>
      </c>
      <c r="J14" s="73">
        <v>96.8</v>
      </c>
      <c r="K14" s="73">
        <v>163.5</v>
      </c>
      <c r="L14" s="73">
        <v>174.6</v>
      </c>
      <c r="M14" s="73">
        <v>216.8</v>
      </c>
      <c r="N14" s="73">
        <v>300.10000000000002</v>
      </c>
      <c r="O14" s="73">
        <v>323.89999999999998</v>
      </c>
      <c r="P14" s="73">
        <v>378.4</v>
      </c>
      <c r="Q14" s="73">
        <v>360</v>
      </c>
      <c r="R14" s="73">
        <v>363.7</v>
      </c>
      <c r="S14" s="73">
        <v>372.7</v>
      </c>
      <c r="T14" s="73">
        <v>381.6</v>
      </c>
      <c r="U14" s="73">
        <v>389.5</v>
      </c>
      <c r="V14" s="73">
        <v>366.8</v>
      </c>
      <c r="W14" s="73">
        <v>198.6</v>
      </c>
      <c r="X14" s="73">
        <v>158.19999999999999</v>
      </c>
      <c r="Y14" s="73">
        <v>280.89999999999998</v>
      </c>
      <c r="Z14" s="73">
        <v>452.9</v>
      </c>
      <c r="AA14" s="73">
        <v>539.20000000000005</v>
      </c>
      <c r="AB14" s="73">
        <v>669.8</v>
      </c>
      <c r="AC14" s="73">
        <v>745</v>
      </c>
      <c r="AD14" s="73">
        <v>850.9</v>
      </c>
      <c r="AE14" s="73">
        <v>1343.2</v>
      </c>
      <c r="AF14" s="73">
        <v>1170.8</v>
      </c>
      <c r="AG14" s="74">
        <v>1298.4000000000001</v>
      </c>
      <c r="AH14" s="73">
        <v>1323.3</v>
      </c>
      <c r="AI14" s="73">
        <v>1448.1</v>
      </c>
      <c r="AJ14" s="73">
        <v>1564.6</v>
      </c>
      <c r="AK14" s="73">
        <v>1688.3</v>
      </c>
      <c r="AL14" s="73">
        <v>1603.3</v>
      </c>
      <c r="AM14" s="74">
        <v>1867.6</v>
      </c>
      <c r="AN14" s="73">
        <v>2079.6999999999998</v>
      </c>
      <c r="AO14" s="73">
        <v>1856.7</v>
      </c>
      <c r="AP14" s="73">
        <v>2076.6999999999998</v>
      </c>
      <c r="AQ14" s="73">
        <v>3326.9</v>
      </c>
      <c r="AR14" s="73">
        <v>3673</v>
      </c>
      <c r="AS14" s="74">
        <v>2717.4</v>
      </c>
      <c r="AU14" s="138"/>
      <c r="AV14" s="139" t="s">
        <v>194</v>
      </c>
      <c r="AW14" s="77">
        <v>830.8</v>
      </c>
      <c r="AX14" s="77">
        <v>738.8</v>
      </c>
      <c r="AY14" s="77">
        <v>493.3</v>
      </c>
      <c r="AZ14" s="77">
        <v>669</v>
      </c>
      <c r="BA14" s="77">
        <v>597.20000000000005</v>
      </c>
      <c r="BB14" s="77">
        <v>325.10000000000002</v>
      </c>
      <c r="BC14" s="77">
        <v>283.5</v>
      </c>
      <c r="BD14" s="77">
        <v>380.3</v>
      </c>
      <c r="BE14" s="77">
        <v>539.29999999999995</v>
      </c>
      <c r="BF14" s="77">
        <v>613</v>
      </c>
      <c r="BG14" s="77"/>
      <c r="BH14" s="167"/>
      <c r="BI14" s="166" t="s">
        <v>195</v>
      </c>
      <c r="BJ14" s="80">
        <v>87.9</v>
      </c>
      <c r="BK14" s="80">
        <v>623.29999999999995</v>
      </c>
      <c r="BL14" s="80">
        <v>260.3</v>
      </c>
      <c r="BM14" s="80">
        <v>14.8</v>
      </c>
      <c r="BN14" s="80">
        <v>56.8</v>
      </c>
      <c r="BO14" s="137">
        <v>298</v>
      </c>
      <c r="BP14" s="80">
        <v>684.62900000000002</v>
      </c>
      <c r="BQ14" s="80">
        <v>13.423</v>
      </c>
      <c r="BR14" s="80">
        <v>5.1669999999999998</v>
      </c>
      <c r="BS14" s="80">
        <v>6.1520000000000001</v>
      </c>
      <c r="BT14" s="80">
        <v>6.2270000000000003</v>
      </c>
      <c r="BU14" s="80">
        <v>6.2069999999999999</v>
      </c>
      <c r="BV14" s="80">
        <v>5.1150000000000002</v>
      </c>
      <c r="BW14" s="80">
        <v>5.0651416890031813</v>
      </c>
      <c r="BX14" s="80">
        <v>3.9209999999999998</v>
      </c>
      <c r="BY14" s="80">
        <v>3.823</v>
      </c>
      <c r="BZ14" s="376"/>
      <c r="CA14" s="376"/>
      <c r="CB14" s="376"/>
      <c r="CC14" s="376"/>
      <c r="CD14" s="376"/>
    </row>
    <row r="15" spans="1:82" x14ac:dyDescent="0.2">
      <c r="B15" s="81" t="s">
        <v>184</v>
      </c>
      <c r="C15" s="73">
        <v>23.7</v>
      </c>
      <c r="D15" s="73">
        <v>14.2</v>
      </c>
      <c r="E15" s="73">
        <v>10.1</v>
      </c>
      <c r="F15" s="73">
        <v>8.4</v>
      </c>
      <c r="G15" s="73">
        <v>10.199999999999999</v>
      </c>
      <c r="H15" s="73">
        <v>12.6</v>
      </c>
      <c r="I15" s="73">
        <v>14.8</v>
      </c>
      <c r="J15" s="73">
        <v>10.6</v>
      </c>
      <c r="K15" s="73">
        <v>19.100000000000001</v>
      </c>
      <c r="L15" s="73">
        <v>18.100000000000001</v>
      </c>
      <c r="M15" s="73">
        <v>18.5</v>
      </c>
      <c r="N15" s="73">
        <v>25</v>
      </c>
      <c r="O15" s="73">
        <v>24.6</v>
      </c>
      <c r="P15" s="73">
        <v>31.8</v>
      </c>
      <c r="Q15" s="73">
        <v>25.3</v>
      </c>
      <c r="R15" s="73">
        <v>24.1</v>
      </c>
      <c r="S15" s="73">
        <v>24.6</v>
      </c>
      <c r="T15" s="73">
        <v>32</v>
      </c>
      <c r="U15" s="73">
        <v>28.5</v>
      </c>
      <c r="V15" s="73">
        <v>27.7</v>
      </c>
      <c r="W15" s="73">
        <v>19.7</v>
      </c>
      <c r="X15" s="73">
        <v>23.3</v>
      </c>
      <c r="Y15" s="73">
        <v>31</v>
      </c>
      <c r="Z15" s="73">
        <v>40.700000000000003</v>
      </c>
      <c r="AA15" s="73">
        <v>45.3</v>
      </c>
      <c r="AB15" s="73">
        <v>55.4</v>
      </c>
      <c r="AC15" s="73">
        <v>62.9</v>
      </c>
      <c r="AD15" s="73">
        <v>72.599999999999994</v>
      </c>
      <c r="AE15" s="73">
        <v>104.5</v>
      </c>
      <c r="AF15" s="73">
        <v>119.7</v>
      </c>
      <c r="AG15" s="74">
        <v>132</v>
      </c>
      <c r="AH15" s="73">
        <v>125.9</v>
      </c>
      <c r="AI15" s="73">
        <v>132.1</v>
      </c>
      <c r="AJ15" s="73">
        <v>146</v>
      </c>
      <c r="AK15" s="73">
        <v>165.4</v>
      </c>
      <c r="AL15" s="73">
        <v>180.5</v>
      </c>
      <c r="AM15" s="74">
        <v>233.1</v>
      </c>
      <c r="AN15" s="73">
        <v>235.8</v>
      </c>
      <c r="AO15" s="73">
        <v>180.7</v>
      </c>
      <c r="AP15" s="73">
        <v>232</v>
      </c>
      <c r="AQ15" s="73">
        <v>252.3</v>
      </c>
      <c r="AR15" s="73">
        <v>255.9</v>
      </c>
      <c r="AS15" s="74">
        <v>253</v>
      </c>
      <c r="AU15" s="138"/>
      <c r="AV15" s="139" t="s">
        <v>195</v>
      </c>
      <c r="AW15" s="77">
        <v>2.2000000000000002</v>
      </c>
      <c r="AX15" s="77">
        <v>1.6</v>
      </c>
      <c r="AY15" s="77">
        <v>254.2</v>
      </c>
      <c r="AZ15" s="77">
        <v>41.4</v>
      </c>
      <c r="BA15" s="77">
        <v>3.1</v>
      </c>
      <c r="BB15" s="77">
        <v>14.8</v>
      </c>
      <c r="BC15" s="77">
        <v>251.9</v>
      </c>
      <c r="BD15" s="77">
        <v>23.5</v>
      </c>
      <c r="BE15" s="77">
        <v>2.6</v>
      </c>
      <c r="BF15" s="77">
        <v>3.3</v>
      </c>
      <c r="BG15" s="77"/>
      <c r="BH15" s="167"/>
      <c r="BI15" s="166" t="s">
        <v>196</v>
      </c>
      <c r="BJ15" s="80">
        <v>122.5</v>
      </c>
      <c r="BK15" s="80">
        <v>173.8</v>
      </c>
      <c r="BL15" s="80">
        <v>244.8</v>
      </c>
      <c r="BM15" s="80">
        <v>201.6</v>
      </c>
      <c r="BN15" s="80">
        <v>236.4</v>
      </c>
      <c r="BO15" s="137">
        <v>261.60000000000002</v>
      </c>
      <c r="BP15" s="80">
        <v>403.12</v>
      </c>
      <c r="BQ15" s="80">
        <v>433.851</v>
      </c>
      <c r="BR15" s="80">
        <v>326.82499999999999</v>
      </c>
      <c r="BS15" s="80">
        <v>308.25299999999999</v>
      </c>
      <c r="BT15" s="80">
        <v>409.09899999999999</v>
      </c>
      <c r="BU15" s="80">
        <v>595.14</v>
      </c>
      <c r="BV15" s="80">
        <v>952.37599999999998</v>
      </c>
      <c r="BW15" s="80">
        <v>534.85240495596827</v>
      </c>
      <c r="BX15" s="80">
        <v>505.959</v>
      </c>
      <c r="BY15" s="80">
        <v>614.57899999999995</v>
      </c>
      <c r="BZ15" s="376"/>
      <c r="CA15" s="376"/>
      <c r="CB15" s="376"/>
      <c r="CC15" s="376"/>
      <c r="CD15" s="376"/>
    </row>
    <row r="16" spans="1:82" ht="12" thickBot="1" x14ac:dyDescent="0.25"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R16" s="131"/>
      <c r="S16" s="131"/>
      <c r="T16" s="131"/>
      <c r="U16" s="131"/>
      <c r="V16" s="82"/>
      <c r="W16" s="82"/>
      <c r="X16" s="82"/>
      <c r="Y16" s="131"/>
      <c r="Z16" s="131"/>
      <c r="AA16" s="131"/>
      <c r="AB16" s="131"/>
      <c r="AC16" s="131"/>
      <c r="AD16" s="131"/>
      <c r="AE16" s="131"/>
      <c r="AF16" s="131"/>
      <c r="AG16" s="140"/>
      <c r="AH16" s="131"/>
      <c r="AI16" s="131"/>
      <c r="AJ16" s="131"/>
      <c r="AK16" s="131"/>
      <c r="AL16" s="82"/>
      <c r="AM16" s="141"/>
      <c r="AU16" s="138"/>
      <c r="AV16" s="139" t="s">
        <v>196</v>
      </c>
      <c r="AW16" s="77">
        <v>77.2</v>
      </c>
      <c r="AX16" s="77">
        <v>100.5</v>
      </c>
      <c r="AY16" s="77">
        <v>42.5</v>
      </c>
      <c r="AZ16" s="77">
        <v>50.4</v>
      </c>
      <c r="BA16" s="77">
        <v>63.7</v>
      </c>
      <c r="BB16" s="77">
        <v>89.6</v>
      </c>
      <c r="BC16" s="77">
        <v>113</v>
      </c>
      <c r="BD16" s="77">
        <v>135.9</v>
      </c>
      <c r="BE16" s="77">
        <v>115.6</v>
      </c>
      <c r="BF16" s="77">
        <v>74.900000000000006</v>
      </c>
      <c r="BG16" s="77"/>
      <c r="BH16" s="167"/>
      <c r="BI16" s="166" t="s">
        <v>382</v>
      </c>
      <c r="BJ16" s="142"/>
      <c r="BK16" s="80">
        <v>760.8</v>
      </c>
      <c r="BL16" s="80">
        <v>818.9</v>
      </c>
      <c r="BM16" s="80">
        <v>974.7</v>
      </c>
      <c r="BN16" s="80">
        <v>857.2</v>
      </c>
      <c r="BO16" s="137">
        <v>1108.2</v>
      </c>
      <c r="BP16" s="80">
        <v>1200.393</v>
      </c>
      <c r="BQ16" s="80">
        <v>1457.9639999999999</v>
      </c>
      <c r="BR16" s="80">
        <v>1156.75</v>
      </c>
      <c r="BS16" s="80">
        <v>1144.029</v>
      </c>
      <c r="BT16" s="80">
        <v>1734.3889999999999</v>
      </c>
      <c r="BU16" s="80">
        <v>1803.885</v>
      </c>
      <c r="BV16" s="80">
        <v>2056.453</v>
      </c>
      <c r="BW16" s="80">
        <v>2373.7506096648776</v>
      </c>
      <c r="BX16" s="80">
        <v>2198.7539999999999</v>
      </c>
      <c r="BY16" s="80">
        <v>2002.704</v>
      </c>
      <c r="BZ16" s="376"/>
      <c r="CA16" s="376"/>
      <c r="CB16" s="376"/>
      <c r="CC16" s="376"/>
      <c r="CD16" s="376"/>
    </row>
    <row r="17" spans="2:82" ht="12.75" thickTop="1" thickBot="1" x14ac:dyDescent="0.25">
      <c r="B17" s="120" t="s">
        <v>185</v>
      </c>
      <c r="C17" s="84">
        <v>593</v>
      </c>
      <c r="D17" s="84">
        <v>282.8</v>
      </c>
      <c r="E17" s="84">
        <v>222.1</v>
      </c>
      <c r="F17" s="84">
        <v>205</v>
      </c>
      <c r="G17" s="84">
        <v>208</v>
      </c>
      <c r="H17" s="84">
        <v>334.6</v>
      </c>
      <c r="I17" s="84">
        <v>430.7</v>
      </c>
      <c r="J17" s="84">
        <v>331.6</v>
      </c>
      <c r="K17" s="84">
        <v>517</v>
      </c>
      <c r="L17" s="84">
        <v>669.7</v>
      </c>
      <c r="M17" s="84">
        <v>653.20000000000005</v>
      </c>
      <c r="N17" s="84">
        <v>802.3</v>
      </c>
      <c r="O17" s="84">
        <v>930.7</v>
      </c>
      <c r="P17" s="84">
        <v>1129</v>
      </c>
      <c r="Q17" s="84">
        <v>884.1</v>
      </c>
      <c r="R17" s="84">
        <v>1090.8</v>
      </c>
      <c r="S17" s="84">
        <v>977.9</v>
      </c>
      <c r="T17" s="84">
        <v>1028.7</v>
      </c>
      <c r="U17" s="84">
        <v>1071</v>
      </c>
      <c r="V17" s="84">
        <v>1087.7</v>
      </c>
      <c r="W17" s="84">
        <v>662</v>
      </c>
      <c r="X17" s="84">
        <v>790.1</v>
      </c>
      <c r="Y17" s="84">
        <v>1361.5</v>
      </c>
      <c r="Z17" s="84">
        <v>2113.6</v>
      </c>
      <c r="AA17" s="84">
        <v>2067.1999999999998</v>
      </c>
      <c r="AB17" s="84">
        <v>2324.5</v>
      </c>
      <c r="AC17" s="84">
        <v>2809.6</v>
      </c>
      <c r="AD17" s="84">
        <v>3675.6</v>
      </c>
      <c r="AE17" s="84">
        <v>4740.3</v>
      </c>
      <c r="AF17" s="84">
        <v>5408.5</v>
      </c>
      <c r="AG17" s="85">
        <v>5636.2</v>
      </c>
      <c r="AH17" s="84">
        <v>5363.6</v>
      </c>
      <c r="AI17" s="84">
        <v>5688.8</v>
      </c>
      <c r="AJ17" s="84">
        <v>5919.4</v>
      </c>
      <c r="AK17" s="168">
        <v>5635.2</v>
      </c>
      <c r="AL17" s="84">
        <v>5380.3</v>
      </c>
      <c r="AM17" s="85">
        <v>6395.2</v>
      </c>
      <c r="AN17" s="84">
        <v>7069.4</v>
      </c>
      <c r="AO17" s="84">
        <v>6941.1</v>
      </c>
      <c r="AP17" s="84">
        <v>7631.2</v>
      </c>
      <c r="AQ17" s="84">
        <v>9253.2999999999993</v>
      </c>
      <c r="AR17" s="84">
        <v>9963.2000000000007</v>
      </c>
      <c r="AS17" s="85">
        <v>8561.6</v>
      </c>
      <c r="AU17" s="138"/>
      <c r="AV17" s="139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69"/>
      <c r="BH17" s="167"/>
      <c r="BI17" s="166"/>
      <c r="BJ17" s="142"/>
      <c r="BK17" s="80"/>
      <c r="BL17" s="80"/>
      <c r="BM17" s="80"/>
      <c r="BN17" s="80"/>
      <c r="BO17" s="137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376"/>
      <c r="CA17" s="376"/>
      <c r="CB17" s="376"/>
      <c r="CC17" s="376"/>
      <c r="CD17" s="376"/>
    </row>
    <row r="18" spans="2:82" ht="12" thickTop="1" x14ac:dyDescent="0.2">
      <c r="B18" s="87" t="s">
        <v>462</v>
      </c>
      <c r="AU18" s="136">
        <v>2</v>
      </c>
      <c r="AV18" s="133" t="s">
        <v>197</v>
      </c>
      <c r="AW18" s="69">
        <v>2747.6</v>
      </c>
      <c r="AX18" s="69">
        <v>3393.3</v>
      </c>
      <c r="AY18" s="69">
        <v>3295.5</v>
      </c>
      <c r="AZ18" s="69">
        <v>2402.4</v>
      </c>
      <c r="BA18" s="69">
        <v>2198.1</v>
      </c>
      <c r="BB18" s="69">
        <v>1997.7</v>
      </c>
      <c r="BC18" s="69">
        <v>2066.3000000000002</v>
      </c>
      <c r="BD18" s="69">
        <v>2207.5</v>
      </c>
      <c r="BE18" s="69">
        <v>2942.3</v>
      </c>
      <c r="BF18" s="69">
        <v>4220.3999999999996</v>
      </c>
      <c r="BG18" s="77"/>
      <c r="BH18" s="165">
        <v>2</v>
      </c>
      <c r="BI18" s="169" t="s">
        <v>383</v>
      </c>
      <c r="BJ18" s="99">
        <v>4680.2</v>
      </c>
      <c r="BK18" s="99">
        <v>6070.6</v>
      </c>
      <c r="BL18" s="99">
        <v>6686.3</v>
      </c>
      <c r="BM18" s="99">
        <v>7377.8</v>
      </c>
      <c r="BN18" s="99">
        <v>6594.7</v>
      </c>
      <c r="BO18" s="99">
        <v>5355.2</v>
      </c>
      <c r="BP18" s="99">
        <v>5274.9080000000004</v>
      </c>
      <c r="BQ18" s="99">
        <v>5635.6319999999996</v>
      </c>
      <c r="BR18" s="99">
        <v>5705.2960000000003</v>
      </c>
      <c r="BS18" s="99">
        <v>6457.8370000000004</v>
      </c>
      <c r="BT18" s="99">
        <v>7416.9669999999996</v>
      </c>
      <c r="BU18" s="99">
        <v>8572.7780000000002</v>
      </c>
      <c r="BV18" s="99">
        <v>11754.683999999999</v>
      </c>
      <c r="BW18" s="99">
        <v>11562.005534215936</v>
      </c>
      <c r="BX18" s="99">
        <v>8921.7209999999995</v>
      </c>
      <c r="BY18" s="99">
        <v>8787.1509999999998</v>
      </c>
      <c r="BZ18" s="376"/>
      <c r="CA18" s="376"/>
      <c r="CB18" s="376"/>
      <c r="CC18" s="376"/>
      <c r="CD18" s="376"/>
    </row>
    <row r="19" spans="2:82" x14ac:dyDescent="0.2"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U19" s="138"/>
      <c r="AV19" s="144" t="s">
        <v>198</v>
      </c>
      <c r="AW19" s="74">
        <v>504.8</v>
      </c>
      <c r="AX19" s="74">
        <v>742.1</v>
      </c>
      <c r="AY19" s="74">
        <v>995.6</v>
      </c>
      <c r="AZ19" s="74">
        <v>462.4</v>
      </c>
      <c r="BA19" s="74">
        <v>235.1</v>
      </c>
      <c r="BB19" s="77">
        <v>141.69999999999999</v>
      </c>
      <c r="BC19" s="77">
        <v>197.9</v>
      </c>
      <c r="BD19" s="77">
        <v>203.8</v>
      </c>
      <c r="BE19" s="77">
        <v>268.5</v>
      </c>
      <c r="BF19" s="77">
        <v>277.8</v>
      </c>
      <c r="BG19" s="74"/>
      <c r="BH19" s="167"/>
      <c r="BI19" s="170" t="s">
        <v>384</v>
      </c>
      <c r="BJ19" s="80">
        <v>392.6</v>
      </c>
      <c r="BK19" s="80">
        <v>511.6</v>
      </c>
      <c r="BL19" s="80">
        <v>738.5</v>
      </c>
      <c r="BM19" s="80">
        <v>1177.7</v>
      </c>
      <c r="BN19" s="80">
        <v>1748.7</v>
      </c>
      <c r="BO19" s="137">
        <v>1435.9</v>
      </c>
      <c r="BP19" s="80">
        <v>1038.306</v>
      </c>
      <c r="BQ19" s="80">
        <v>1039.684</v>
      </c>
      <c r="BR19" s="80">
        <v>958.68799999999999</v>
      </c>
      <c r="BS19" s="80">
        <v>1081.1130000000001</v>
      </c>
      <c r="BT19" s="80">
        <v>1375.277</v>
      </c>
      <c r="BU19" s="80">
        <v>1848.1220000000001</v>
      </c>
      <c r="BV19" s="80">
        <v>3033.6819999999998</v>
      </c>
      <c r="BW19" s="80">
        <v>2662.9997514605557</v>
      </c>
      <c r="BX19" s="80">
        <v>1262.633</v>
      </c>
      <c r="BY19" s="80">
        <v>1372.9269999999999</v>
      </c>
      <c r="BZ19" s="376"/>
      <c r="CA19" s="376"/>
      <c r="CB19" s="376"/>
      <c r="CC19" s="376"/>
      <c r="CD19" s="376"/>
    </row>
    <row r="20" spans="2:82" x14ac:dyDescent="0.2">
      <c r="B20" s="81" t="s">
        <v>466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U20" s="138"/>
      <c r="AV20" s="139" t="s">
        <v>199</v>
      </c>
      <c r="AW20" s="74">
        <v>76</v>
      </c>
      <c r="AX20" s="74">
        <v>67.400000000000006</v>
      </c>
      <c r="AY20" s="74">
        <v>48.5</v>
      </c>
      <c r="AZ20" s="74">
        <v>73.400000000000006</v>
      </c>
      <c r="BA20" s="74">
        <v>125.6</v>
      </c>
      <c r="BB20" s="74">
        <v>158</v>
      </c>
      <c r="BC20" s="74">
        <v>233.1</v>
      </c>
      <c r="BD20" s="74">
        <v>224.3</v>
      </c>
      <c r="BE20" s="74">
        <v>211.5</v>
      </c>
      <c r="BF20" s="74">
        <v>209.5</v>
      </c>
      <c r="BG20" s="77"/>
      <c r="BH20" s="167"/>
      <c r="BI20" s="170" t="s">
        <v>385</v>
      </c>
      <c r="BJ20" s="80">
        <v>273.5</v>
      </c>
      <c r="BK20" s="80">
        <v>293.60000000000002</v>
      </c>
      <c r="BL20" s="80">
        <v>317.3</v>
      </c>
      <c r="BM20" s="80">
        <v>297.8</v>
      </c>
      <c r="BN20" s="80">
        <v>251.5</v>
      </c>
      <c r="BO20" s="137">
        <v>225.7</v>
      </c>
      <c r="BP20" s="80">
        <v>239.42699999999999</v>
      </c>
      <c r="BQ20" s="80">
        <v>282.44099999999997</v>
      </c>
      <c r="BR20" s="80">
        <v>253.34200000000001</v>
      </c>
      <c r="BS20" s="80">
        <v>217.42500000000001</v>
      </c>
      <c r="BT20" s="80">
        <v>398.15800000000002</v>
      </c>
      <c r="BU20" s="80">
        <v>328.28300000000002</v>
      </c>
      <c r="BV20" s="80">
        <v>522.76400000000001</v>
      </c>
      <c r="BW20" s="80">
        <v>496.88482508251292</v>
      </c>
      <c r="BX20" s="80">
        <v>432.06400000000002</v>
      </c>
      <c r="BY20" s="80">
        <v>376.43799999999999</v>
      </c>
      <c r="BZ20" s="376"/>
      <c r="CA20" s="376"/>
      <c r="CB20" s="376"/>
      <c r="CC20" s="376"/>
      <c r="CD20" s="376"/>
    </row>
    <row r="21" spans="2:82" x14ac:dyDescent="0.2">
      <c r="B21" s="81" t="s">
        <v>467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59"/>
      <c r="AU21" s="138"/>
      <c r="AV21" s="139" t="s">
        <v>200</v>
      </c>
      <c r="AW21" s="77">
        <v>295.39999999999998</v>
      </c>
      <c r="AX21" s="77">
        <v>187.7</v>
      </c>
      <c r="AY21" s="77">
        <v>129.69999999999999</v>
      </c>
      <c r="AZ21" s="77">
        <v>212</v>
      </c>
      <c r="BA21" s="77">
        <v>164</v>
      </c>
      <c r="BB21" s="77">
        <v>211</v>
      </c>
      <c r="BC21" s="77">
        <v>370.2</v>
      </c>
      <c r="BD21" s="77">
        <v>406.9</v>
      </c>
      <c r="BE21" s="77">
        <v>531.9</v>
      </c>
      <c r="BF21" s="77">
        <v>598</v>
      </c>
      <c r="BG21" s="77"/>
      <c r="BH21" s="167"/>
      <c r="BI21" s="170" t="s">
        <v>200</v>
      </c>
      <c r="BJ21" s="80">
        <v>928.6</v>
      </c>
      <c r="BK21" s="80">
        <v>817.2</v>
      </c>
      <c r="BL21" s="80">
        <v>502.9</v>
      </c>
      <c r="BM21" s="80">
        <v>438.3</v>
      </c>
      <c r="BN21" s="80">
        <v>212</v>
      </c>
      <c r="BO21" s="137">
        <v>297.7</v>
      </c>
      <c r="BP21" s="80">
        <v>456.73700000000002</v>
      </c>
      <c r="BQ21" s="80">
        <v>444.495</v>
      </c>
      <c r="BR21" s="80">
        <v>388.40100000000001</v>
      </c>
      <c r="BS21" s="80">
        <v>599.59199999999998</v>
      </c>
      <c r="BT21" s="80">
        <v>449.48</v>
      </c>
      <c r="BU21" s="80">
        <v>461.50200000000001</v>
      </c>
      <c r="BV21" s="80">
        <v>556.79999999999995</v>
      </c>
      <c r="BW21" s="80">
        <v>543.78042336305771</v>
      </c>
      <c r="BX21" s="80">
        <v>537.98900000000003</v>
      </c>
      <c r="BY21" s="80">
        <v>437.42599999999999</v>
      </c>
      <c r="BZ21" s="376"/>
      <c r="CA21" s="376"/>
      <c r="CB21" s="376"/>
      <c r="CC21" s="376"/>
      <c r="CD21" s="376"/>
    </row>
    <row r="22" spans="2:82" x14ac:dyDescent="0.2"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59"/>
      <c r="AU22" s="138"/>
      <c r="AV22" s="139" t="s">
        <v>201</v>
      </c>
      <c r="AW22" s="77">
        <v>202.2</v>
      </c>
      <c r="AX22" s="77">
        <v>166.9</v>
      </c>
      <c r="AY22" s="77">
        <v>155</v>
      </c>
      <c r="AZ22" s="77">
        <v>168</v>
      </c>
      <c r="BA22" s="77">
        <v>93.7</v>
      </c>
      <c r="BB22" s="77">
        <v>88.4</v>
      </c>
      <c r="BC22" s="77">
        <v>82.5</v>
      </c>
      <c r="BD22" s="77">
        <v>118.6</v>
      </c>
      <c r="BE22" s="77">
        <v>101.2</v>
      </c>
      <c r="BF22" s="77">
        <v>101.5</v>
      </c>
      <c r="BG22" s="77"/>
      <c r="BH22" s="167"/>
      <c r="BI22" s="170" t="s">
        <v>201</v>
      </c>
      <c r="BJ22" s="80">
        <v>140.6</v>
      </c>
      <c r="BK22" s="80">
        <v>190.1</v>
      </c>
      <c r="BL22" s="80">
        <v>222.2</v>
      </c>
      <c r="BM22" s="80">
        <v>260.7</v>
      </c>
      <c r="BN22" s="80">
        <v>277.10000000000002</v>
      </c>
      <c r="BO22" s="137">
        <v>160.9</v>
      </c>
      <c r="BP22" s="80">
        <v>115.577</v>
      </c>
      <c r="BQ22" s="80">
        <v>147.971</v>
      </c>
      <c r="BR22" s="80">
        <v>161.999</v>
      </c>
      <c r="BS22" s="80">
        <v>260.85000000000002</v>
      </c>
      <c r="BT22" s="80">
        <v>269.8</v>
      </c>
      <c r="BU22" s="80">
        <v>321.69099999999997</v>
      </c>
      <c r="BV22" s="80">
        <v>494.404</v>
      </c>
      <c r="BW22" s="80">
        <v>353.89593051346839</v>
      </c>
      <c r="BX22" s="80">
        <v>211.571</v>
      </c>
      <c r="BY22" s="80">
        <v>192.27799999999999</v>
      </c>
      <c r="BZ22" s="376"/>
      <c r="CA22" s="376"/>
      <c r="CB22" s="376"/>
      <c r="CC22" s="376"/>
      <c r="CD22" s="376"/>
    </row>
    <row r="23" spans="2:82" x14ac:dyDescent="0.2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3"/>
      <c r="Q23" s="172"/>
      <c r="R23" s="173"/>
      <c r="S23" s="172"/>
      <c r="T23" s="173"/>
      <c r="U23" s="173"/>
      <c r="V23" s="173"/>
      <c r="W23" s="172"/>
      <c r="X23" s="172"/>
      <c r="Y23" s="173"/>
      <c r="Z23" s="173"/>
      <c r="AA23" s="173"/>
      <c r="AB23" s="173"/>
      <c r="AC23" s="173"/>
      <c r="AD23" s="173"/>
      <c r="AE23" s="173"/>
      <c r="AF23" s="173"/>
      <c r="AG23" s="86"/>
      <c r="AH23" s="173"/>
      <c r="AI23" s="173"/>
      <c r="AJ23" s="173"/>
      <c r="AK23" s="173"/>
      <c r="AL23" s="173"/>
      <c r="AM23" s="86"/>
      <c r="AN23" s="173"/>
      <c r="AO23" s="173"/>
      <c r="AP23" s="173"/>
      <c r="AQ23" s="173"/>
      <c r="AR23" s="173"/>
      <c r="AS23" s="86"/>
      <c r="AU23" s="138"/>
      <c r="AV23" s="139" t="s">
        <v>202</v>
      </c>
      <c r="AW23" s="77">
        <v>277.3</v>
      </c>
      <c r="AX23" s="77">
        <v>441.2</v>
      </c>
      <c r="AY23" s="77">
        <v>424.9</v>
      </c>
      <c r="AZ23" s="77">
        <v>309.39999999999998</v>
      </c>
      <c r="BA23" s="77">
        <v>147.9</v>
      </c>
      <c r="BB23" s="77">
        <v>155</v>
      </c>
      <c r="BC23" s="77">
        <v>131.6</v>
      </c>
      <c r="BD23" s="77">
        <v>128</v>
      </c>
      <c r="BE23" s="77">
        <v>216.7</v>
      </c>
      <c r="BF23" s="77">
        <v>258.10000000000002</v>
      </c>
      <c r="BG23" s="77"/>
      <c r="BH23" s="167"/>
      <c r="BI23" s="170" t="s">
        <v>202</v>
      </c>
      <c r="BJ23" s="80">
        <v>355.5</v>
      </c>
      <c r="BK23" s="80">
        <v>508.7</v>
      </c>
      <c r="BL23" s="80">
        <v>656.6</v>
      </c>
      <c r="BM23" s="80">
        <v>756.7</v>
      </c>
      <c r="BN23" s="80">
        <v>777.6</v>
      </c>
      <c r="BO23" s="137">
        <v>671.2</v>
      </c>
      <c r="BP23" s="80">
        <v>793.38199999999995</v>
      </c>
      <c r="BQ23" s="80">
        <v>812.39099999999996</v>
      </c>
      <c r="BR23" s="80">
        <v>843.57799999999997</v>
      </c>
      <c r="BS23" s="80">
        <v>1116.5160000000001</v>
      </c>
      <c r="BT23" s="80">
        <v>1205.4970000000001</v>
      </c>
      <c r="BU23" s="80">
        <v>1793.779</v>
      </c>
      <c r="BV23" s="80">
        <v>2321.5810000000001</v>
      </c>
      <c r="BW23" s="80">
        <v>2184.3060747470208</v>
      </c>
      <c r="BX23" s="80">
        <v>1777.6130000000001</v>
      </c>
      <c r="BY23" s="80">
        <v>2251.2600000000002</v>
      </c>
      <c r="BZ23" s="376"/>
      <c r="CA23" s="376"/>
      <c r="CB23" s="376"/>
      <c r="CC23" s="376"/>
      <c r="CD23" s="376"/>
    </row>
    <row r="24" spans="2:82" x14ac:dyDescent="0.2"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U24" s="138"/>
      <c r="AV24" s="139" t="s">
        <v>203</v>
      </c>
      <c r="AW24" s="77">
        <v>436.8</v>
      </c>
      <c r="AX24" s="77">
        <v>477.7</v>
      </c>
      <c r="AY24" s="77">
        <v>449.5</v>
      </c>
      <c r="AZ24" s="77">
        <v>350.7</v>
      </c>
      <c r="BA24" s="77">
        <v>312.39999999999998</v>
      </c>
      <c r="BB24" s="77">
        <v>345.5</v>
      </c>
      <c r="BC24" s="77">
        <v>320.89999999999998</v>
      </c>
      <c r="BD24" s="77">
        <v>329.9</v>
      </c>
      <c r="BE24" s="77">
        <v>501.2</v>
      </c>
      <c r="BF24" s="77">
        <v>652.79999999999995</v>
      </c>
      <c r="BG24" s="77"/>
      <c r="BH24" s="167"/>
      <c r="BI24" s="170" t="s">
        <v>386</v>
      </c>
      <c r="BJ24" s="80"/>
      <c r="BK24" s="80">
        <v>1931</v>
      </c>
      <c r="BL24" s="80">
        <v>2206.1</v>
      </c>
      <c r="BM24" s="80">
        <v>2246.3000000000002</v>
      </c>
      <c r="BN24" s="80">
        <v>961.3</v>
      </c>
      <c r="BO24" s="137">
        <v>759.3</v>
      </c>
      <c r="BP24" s="80">
        <v>1023.5359999999999</v>
      </c>
      <c r="BQ24" s="80">
        <v>1268.106</v>
      </c>
      <c r="BR24" s="80">
        <v>1494.3630000000001</v>
      </c>
      <c r="BS24" s="80">
        <v>1345.57</v>
      </c>
      <c r="BT24" s="80">
        <v>1377.1310000000001</v>
      </c>
      <c r="BU24" s="80">
        <v>1361.126</v>
      </c>
      <c r="BV24" s="80">
        <v>1351.81</v>
      </c>
      <c r="BW24" s="80">
        <v>1532.3249984027229</v>
      </c>
      <c r="BX24" s="80">
        <v>1379.566</v>
      </c>
      <c r="BY24" s="80">
        <v>1861.105</v>
      </c>
      <c r="BZ24" s="376"/>
      <c r="CA24" s="376"/>
      <c r="CB24" s="376"/>
      <c r="CC24" s="376"/>
      <c r="CD24" s="376"/>
    </row>
    <row r="25" spans="2:82" x14ac:dyDescent="0.2"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U25" s="138"/>
      <c r="AV25" s="139" t="s">
        <v>204</v>
      </c>
      <c r="AW25" s="77">
        <v>157.4</v>
      </c>
      <c r="AX25" s="77">
        <v>57.5</v>
      </c>
      <c r="AY25" s="77">
        <v>90.2</v>
      </c>
      <c r="AZ25" s="77">
        <v>109</v>
      </c>
      <c r="BA25" s="77">
        <v>194.8</v>
      </c>
      <c r="BB25" s="77">
        <v>179.1</v>
      </c>
      <c r="BC25" s="77">
        <v>79.7</v>
      </c>
      <c r="BD25" s="77">
        <v>132.30000000000001</v>
      </c>
      <c r="BE25" s="77">
        <v>134.1</v>
      </c>
      <c r="BF25" s="77">
        <v>789.8</v>
      </c>
      <c r="BG25" s="77"/>
      <c r="BH25" s="167"/>
      <c r="BI25" s="170" t="s">
        <v>387</v>
      </c>
      <c r="BJ25" s="80">
        <v>73.8</v>
      </c>
      <c r="BK25" s="80">
        <v>117.4</v>
      </c>
      <c r="BL25" s="80">
        <v>168.4</v>
      </c>
      <c r="BM25" s="80">
        <v>144.1</v>
      </c>
      <c r="BN25" s="80">
        <v>103.4</v>
      </c>
      <c r="BO25" s="137">
        <v>195.6</v>
      </c>
      <c r="BP25" s="80">
        <v>98.763999999999996</v>
      </c>
      <c r="BQ25" s="80">
        <v>125.63200000000001</v>
      </c>
      <c r="BR25" s="80">
        <v>100.32599999999999</v>
      </c>
      <c r="BS25" s="80">
        <v>71.716999999999999</v>
      </c>
      <c r="BT25" s="80">
        <v>104.361</v>
      </c>
      <c r="BU25" s="80">
        <v>85.093000000000004</v>
      </c>
      <c r="BV25" s="80">
        <v>118.742</v>
      </c>
      <c r="BW25" s="80">
        <v>118.24273415932802</v>
      </c>
      <c r="BX25" s="80">
        <v>135.33600000000001</v>
      </c>
      <c r="BY25" s="80">
        <v>93.796000000000006</v>
      </c>
      <c r="BZ25" s="376"/>
      <c r="CA25" s="376"/>
      <c r="CB25" s="376"/>
      <c r="CC25" s="376"/>
      <c r="CD25" s="376"/>
    </row>
    <row r="26" spans="2:82" x14ac:dyDescent="0.2"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U26" s="138"/>
      <c r="AV26" s="139" t="s">
        <v>205</v>
      </c>
      <c r="AW26" s="77">
        <v>68.8</v>
      </c>
      <c r="AX26" s="77">
        <v>52.9</v>
      </c>
      <c r="AY26" s="77">
        <v>36.1</v>
      </c>
      <c r="AZ26" s="77">
        <v>27</v>
      </c>
      <c r="BA26" s="77">
        <v>43.7</v>
      </c>
      <c r="BB26" s="77">
        <v>49.8</v>
      </c>
      <c r="BC26" s="77">
        <v>23.8</v>
      </c>
      <c r="BD26" s="77">
        <v>16.100000000000001</v>
      </c>
      <c r="BE26" s="77">
        <v>36.799999999999997</v>
      </c>
      <c r="BF26" s="77">
        <v>37.700000000000003</v>
      </c>
      <c r="BG26" s="77"/>
      <c r="BH26" s="167"/>
      <c r="BI26" s="170" t="s">
        <v>388</v>
      </c>
      <c r="BJ26" s="80">
        <v>2515.5</v>
      </c>
      <c r="BK26" s="80">
        <v>1701</v>
      </c>
      <c r="BL26" s="80">
        <v>1874.3</v>
      </c>
      <c r="BM26" s="80">
        <v>2056.1999999999998</v>
      </c>
      <c r="BN26" s="80">
        <v>2263</v>
      </c>
      <c r="BO26" s="137">
        <v>1608.9</v>
      </c>
      <c r="BP26" s="80">
        <v>1509.18</v>
      </c>
      <c r="BQ26" s="80">
        <v>1514.9090000000001</v>
      </c>
      <c r="BR26" s="80">
        <v>1504.6010000000001</v>
      </c>
      <c r="BS26" s="80">
        <v>1765.0540000000001</v>
      </c>
      <c r="BT26" s="80">
        <v>2237.2629999999999</v>
      </c>
      <c r="BU26" s="80">
        <v>2373.1819999999998</v>
      </c>
      <c r="BV26" s="80">
        <v>3354.9009999999998</v>
      </c>
      <c r="BW26" s="80">
        <v>3669.5707964872704</v>
      </c>
      <c r="BX26" s="80">
        <v>3184.9490000000001</v>
      </c>
      <c r="BY26" s="80">
        <v>2201.9209999999998</v>
      </c>
      <c r="BZ26" s="376"/>
      <c r="CA26" s="376"/>
      <c r="CB26" s="376"/>
      <c r="CC26" s="376"/>
      <c r="CD26" s="376"/>
    </row>
    <row r="27" spans="2:82" x14ac:dyDescent="0.2"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U27" s="138"/>
      <c r="AV27" s="139" t="s">
        <v>154</v>
      </c>
      <c r="AW27" s="77">
        <v>728.8</v>
      </c>
      <c r="AX27" s="77">
        <v>1200</v>
      </c>
      <c r="AY27" s="77">
        <v>966</v>
      </c>
      <c r="AZ27" s="77">
        <v>690.4</v>
      </c>
      <c r="BA27" s="77">
        <v>880.9</v>
      </c>
      <c r="BB27" s="77">
        <v>669.2</v>
      </c>
      <c r="BC27" s="77">
        <v>626.70000000000005</v>
      </c>
      <c r="BD27" s="77">
        <v>647.5</v>
      </c>
      <c r="BE27" s="77">
        <v>940.4</v>
      </c>
      <c r="BF27" s="77">
        <v>1295.3</v>
      </c>
      <c r="BG27" s="69"/>
      <c r="BH27" s="167"/>
      <c r="BI27" s="170"/>
      <c r="BJ27" s="80"/>
      <c r="BK27" s="80"/>
      <c r="BL27" s="80"/>
      <c r="BM27" s="80"/>
      <c r="BN27" s="80"/>
      <c r="BO27" s="137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376"/>
      <c r="CA27" s="376"/>
      <c r="CB27" s="376"/>
      <c r="CC27" s="376"/>
      <c r="CD27" s="376"/>
    </row>
    <row r="28" spans="2:82" x14ac:dyDescent="0.2"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U28" s="138"/>
      <c r="AV28" s="139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165">
        <v>3</v>
      </c>
      <c r="BI28" s="169" t="s">
        <v>389</v>
      </c>
      <c r="BJ28" s="99">
        <v>1238</v>
      </c>
      <c r="BK28" s="99">
        <v>2252.6</v>
      </c>
      <c r="BL28" s="99">
        <v>2395.9</v>
      </c>
      <c r="BM28" s="99">
        <v>2265.1</v>
      </c>
      <c r="BN28" s="99">
        <v>1339.4</v>
      </c>
      <c r="BO28" s="99">
        <v>1907</v>
      </c>
      <c r="BP28" s="99">
        <v>2245.8989999999999</v>
      </c>
      <c r="BQ28" s="99">
        <v>2228.9749999999999</v>
      </c>
      <c r="BR28" s="99">
        <v>2436.87</v>
      </c>
      <c r="BS28" s="99">
        <v>2214.1509999999998</v>
      </c>
      <c r="BT28" s="99">
        <v>2699.6570000000002</v>
      </c>
      <c r="BU28" s="99">
        <v>2962.2370000000001</v>
      </c>
      <c r="BV28" s="99">
        <v>3327.212</v>
      </c>
      <c r="BW28" s="99">
        <v>4388.239928502293</v>
      </c>
      <c r="BX28" s="99">
        <v>3085.8690000000001</v>
      </c>
      <c r="BY28" s="99">
        <v>1545.94</v>
      </c>
      <c r="BZ28" s="376"/>
      <c r="CA28" s="376"/>
      <c r="CB28" s="376"/>
      <c r="CC28" s="376"/>
      <c r="CD28" s="376"/>
    </row>
    <row r="29" spans="2:82" x14ac:dyDescent="0.2"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U29" s="136">
        <v>3</v>
      </c>
      <c r="AV29" s="133" t="s">
        <v>206</v>
      </c>
      <c r="AW29" s="69">
        <v>1586.8</v>
      </c>
      <c r="AX29" s="69">
        <v>1988.3</v>
      </c>
      <c r="AY29" s="69">
        <v>2255</v>
      </c>
      <c r="AZ29" s="69">
        <v>1572.1</v>
      </c>
      <c r="BA29" s="69">
        <v>1464.9</v>
      </c>
      <c r="BB29" s="69">
        <v>2804.4</v>
      </c>
      <c r="BC29" s="69">
        <v>3360.8</v>
      </c>
      <c r="BD29" s="69">
        <v>2807</v>
      </c>
      <c r="BE29" s="69">
        <v>3066.4</v>
      </c>
      <c r="BF29" s="69">
        <v>3166.6</v>
      </c>
      <c r="BG29" s="77"/>
      <c r="BH29" s="167"/>
      <c r="BI29" s="170" t="s">
        <v>390</v>
      </c>
      <c r="BJ29" s="80">
        <v>1068.8</v>
      </c>
      <c r="BK29" s="80">
        <v>1711.2</v>
      </c>
      <c r="BL29" s="80">
        <v>1414</v>
      </c>
      <c r="BM29" s="80">
        <v>1342.1</v>
      </c>
      <c r="BN29" s="80">
        <v>929.1</v>
      </c>
      <c r="BO29" s="137">
        <v>1209.0999999999999</v>
      </c>
      <c r="BP29" s="80">
        <v>1370.9449999999999</v>
      </c>
      <c r="BQ29" s="80">
        <v>1656.43</v>
      </c>
      <c r="BR29" s="80">
        <v>1450.0640000000001</v>
      </c>
      <c r="BS29" s="80">
        <v>1248.7349999999999</v>
      </c>
      <c r="BT29" s="80">
        <v>1610.4449999999999</v>
      </c>
      <c r="BU29" s="80">
        <v>1932.829</v>
      </c>
      <c r="BV29" s="80">
        <v>2515.0360000000001</v>
      </c>
      <c r="BW29" s="80">
        <v>2897.1792816448965</v>
      </c>
      <c r="BX29" s="80">
        <v>2306.2800000000002</v>
      </c>
      <c r="BY29" s="80">
        <v>1279.0509999999999</v>
      </c>
      <c r="BZ29" s="376"/>
      <c r="CA29" s="376"/>
      <c r="CB29" s="376"/>
      <c r="CC29" s="376"/>
      <c r="CD29" s="376"/>
    </row>
    <row r="30" spans="2:82" x14ac:dyDescent="0.2"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U30" s="138"/>
      <c r="AV30" s="139" t="s">
        <v>207</v>
      </c>
      <c r="AW30" s="77">
        <v>1091.7</v>
      </c>
      <c r="AX30" s="77">
        <v>1479.4</v>
      </c>
      <c r="AY30" s="77">
        <v>1671.7</v>
      </c>
      <c r="AZ30" s="77">
        <v>1103.7</v>
      </c>
      <c r="BA30" s="77">
        <v>1036.4000000000001</v>
      </c>
      <c r="BB30" s="77">
        <v>1999.4</v>
      </c>
      <c r="BC30" s="77">
        <v>2000.3</v>
      </c>
      <c r="BD30" s="77">
        <v>1576.2</v>
      </c>
      <c r="BE30" s="77">
        <v>1699.9</v>
      </c>
      <c r="BF30" s="77">
        <v>1401.4</v>
      </c>
      <c r="BG30" s="69"/>
      <c r="BH30" s="167"/>
      <c r="BI30" s="170" t="s">
        <v>391</v>
      </c>
      <c r="BJ30" s="80">
        <v>169.2</v>
      </c>
      <c r="BK30" s="80">
        <v>462.6</v>
      </c>
      <c r="BL30" s="80">
        <v>944.7</v>
      </c>
      <c r="BM30" s="80">
        <v>897.6</v>
      </c>
      <c r="BN30" s="80">
        <v>402.5</v>
      </c>
      <c r="BO30" s="137">
        <v>654.4</v>
      </c>
      <c r="BP30" s="80">
        <v>869.99900000000002</v>
      </c>
      <c r="BQ30" s="80">
        <v>519.67499999999995</v>
      </c>
      <c r="BR30" s="80">
        <v>879.69</v>
      </c>
      <c r="BS30" s="80">
        <v>867.83299999999997</v>
      </c>
      <c r="BT30" s="80">
        <v>862.57600000000002</v>
      </c>
      <c r="BU30" s="80">
        <v>973.91200000000003</v>
      </c>
      <c r="BV30" s="80">
        <v>524.77200000000005</v>
      </c>
      <c r="BW30" s="80">
        <v>1141.5211023011173</v>
      </c>
      <c r="BX30" s="80">
        <v>694.024</v>
      </c>
      <c r="BY30" s="80">
        <v>250.96799999999999</v>
      </c>
      <c r="BZ30" s="376"/>
      <c r="CA30" s="376"/>
      <c r="CB30" s="376"/>
      <c r="CC30" s="376"/>
      <c r="CD30" s="376"/>
    </row>
    <row r="31" spans="2:82" x14ac:dyDescent="0.2"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U31" s="138"/>
      <c r="AV31" s="139" t="s">
        <v>208</v>
      </c>
      <c r="AW31" s="77">
        <v>495.2</v>
      </c>
      <c r="AX31" s="77">
        <v>508.8</v>
      </c>
      <c r="AY31" s="77">
        <v>583.20000000000005</v>
      </c>
      <c r="AZ31" s="77">
        <v>468.4</v>
      </c>
      <c r="BA31" s="77">
        <v>428.5</v>
      </c>
      <c r="BB31" s="77">
        <v>805</v>
      </c>
      <c r="BC31" s="77">
        <v>1360.6</v>
      </c>
      <c r="BD31" s="77">
        <v>1230.8</v>
      </c>
      <c r="BE31" s="77">
        <v>1366.5</v>
      </c>
      <c r="BF31" s="77">
        <v>1765.1</v>
      </c>
      <c r="BG31" s="77"/>
      <c r="BH31" s="167"/>
      <c r="BI31" s="170" t="s">
        <v>392</v>
      </c>
      <c r="BJ31" s="142"/>
      <c r="BK31" s="80">
        <v>78.8</v>
      </c>
      <c r="BL31" s="80">
        <v>37.200000000000003</v>
      </c>
      <c r="BM31" s="80">
        <v>25.4</v>
      </c>
      <c r="BN31" s="80">
        <v>7.7</v>
      </c>
      <c r="BO31" s="137">
        <v>43.5</v>
      </c>
      <c r="BP31" s="80">
        <v>4.9530000000000003</v>
      </c>
      <c r="BQ31" s="80">
        <v>52.871000000000002</v>
      </c>
      <c r="BR31" s="80">
        <v>107.114</v>
      </c>
      <c r="BS31" s="80">
        <v>97.582999999999998</v>
      </c>
      <c r="BT31" s="80">
        <v>226.636</v>
      </c>
      <c r="BU31" s="80">
        <v>55.496000000000002</v>
      </c>
      <c r="BV31" s="80">
        <v>287.404</v>
      </c>
      <c r="BW31" s="80">
        <v>349.53954455627917</v>
      </c>
      <c r="BX31" s="80">
        <v>85.564999999999998</v>
      </c>
      <c r="BY31" s="80">
        <v>15.920999999999999</v>
      </c>
      <c r="BZ31" s="376"/>
      <c r="CA31" s="376"/>
      <c r="CB31" s="376"/>
      <c r="CC31" s="376"/>
      <c r="CD31" s="376"/>
    </row>
    <row r="32" spans="2:82" x14ac:dyDescent="0.2"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U32" s="138"/>
      <c r="AV32" s="139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167"/>
      <c r="BI32" s="170"/>
      <c r="BJ32" s="142"/>
      <c r="BK32" s="80"/>
      <c r="BL32" s="80"/>
      <c r="BM32" s="80"/>
      <c r="BN32" s="80"/>
      <c r="BO32" s="137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376"/>
      <c r="CA32" s="376"/>
      <c r="CB32" s="376"/>
      <c r="CC32" s="376"/>
      <c r="CD32" s="376"/>
    </row>
    <row r="33" spans="47:82" x14ac:dyDescent="0.2">
      <c r="AU33" s="136">
        <v>4</v>
      </c>
      <c r="AV33" s="133" t="s">
        <v>209</v>
      </c>
      <c r="AW33" s="69">
        <v>233.1</v>
      </c>
      <c r="AX33" s="69">
        <v>242.6</v>
      </c>
      <c r="AY33" s="69">
        <v>201.7</v>
      </c>
      <c r="AZ33" s="69">
        <v>191.1</v>
      </c>
      <c r="BA33" s="69">
        <v>168</v>
      </c>
      <c r="BB33" s="69">
        <v>152.6</v>
      </c>
      <c r="BC33" s="69">
        <v>161.80000000000001</v>
      </c>
      <c r="BD33" s="69">
        <v>187.5</v>
      </c>
      <c r="BE33" s="69">
        <v>221.6</v>
      </c>
      <c r="BF33" s="69">
        <v>260.5</v>
      </c>
      <c r="BG33" s="77"/>
      <c r="BH33" s="167">
        <v>4</v>
      </c>
      <c r="BI33" s="169" t="s">
        <v>393</v>
      </c>
      <c r="BJ33" s="99">
        <v>3999.7</v>
      </c>
      <c r="BK33" s="99">
        <v>6674.9</v>
      </c>
      <c r="BL33" s="99">
        <v>7335.2</v>
      </c>
      <c r="BM33" s="99">
        <v>11465.5</v>
      </c>
      <c r="BN33" s="99">
        <v>9509.7000000000007</v>
      </c>
      <c r="BO33" s="99">
        <v>10088.9</v>
      </c>
      <c r="BP33" s="99">
        <v>12085.486999999999</v>
      </c>
      <c r="BQ33" s="99">
        <v>15252.637000000001</v>
      </c>
      <c r="BR33" s="99">
        <v>14972.93</v>
      </c>
      <c r="BS33" s="99">
        <v>14860.56</v>
      </c>
      <c r="BT33" s="99">
        <v>11793.81</v>
      </c>
      <c r="BU33" s="99">
        <v>7632.9870000000001</v>
      </c>
      <c r="BV33" s="99">
        <v>10923.339</v>
      </c>
      <c r="BW33" s="99">
        <v>14430.168479143304</v>
      </c>
      <c r="BX33" s="99">
        <v>14441.421</v>
      </c>
      <c r="BY33" s="99">
        <v>10411.546</v>
      </c>
      <c r="BZ33" s="376"/>
      <c r="CA33" s="376"/>
      <c r="CB33" s="376"/>
      <c r="CC33" s="376"/>
      <c r="CD33" s="376"/>
    </row>
    <row r="34" spans="47:82" x14ac:dyDescent="0.2">
      <c r="AU34" s="138"/>
      <c r="AV34" s="139" t="s">
        <v>210</v>
      </c>
      <c r="AW34" s="77">
        <v>169</v>
      </c>
      <c r="AX34" s="77">
        <v>146</v>
      </c>
      <c r="AY34" s="77">
        <v>117.1</v>
      </c>
      <c r="AZ34" s="77">
        <v>118.2</v>
      </c>
      <c r="BA34" s="77">
        <v>94.2</v>
      </c>
      <c r="BB34" s="77">
        <v>76.5</v>
      </c>
      <c r="BC34" s="77">
        <v>77.8</v>
      </c>
      <c r="BD34" s="77">
        <v>74.400000000000006</v>
      </c>
      <c r="BE34" s="77">
        <v>92</v>
      </c>
      <c r="BF34" s="77">
        <v>106.1</v>
      </c>
      <c r="BG34" s="69"/>
      <c r="BH34" s="167"/>
      <c r="BI34" s="170" t="s">
        <v>207</v>
      </c>
      <c r="BJ34" s="80">
        <v>1850.9</v>
      </c>
      <c r="BK34" s="80">
        <v>2880.9</v>
      </c>
      <c r="BL34" s="80">
        <v>3734.3</v>
      </c>
      <c r="BM34" s="80">
        <v>6243.4</v>
      </c>
      <c r="BN34" s="80">
        <v>5515.5</v>
      </c>
      <c r="BO34" s="137">
        <v>6916.5</v>
      </c>
      <c r="BP34" s="80">
        <v>7277.3019999999997</v>
      </c>
      <c r="BQ34" s="80">
        <v>10292.248</v>
      </c>
      <c r="BR34" s="80">
        <v>9528.7039999999997</v>
      </c>
      <c r="BS34" s="80">
        <v>9084.6810000000005</v>
      </c>
      <c r="BT34" s="80">
        <v>7596.9219999999996</v>
      </c>
      <c r="BU34" s="80">
        <v>5337.1940000000004</v>
      </c>
      <c r="BV34" s="80">
        <v>6837.884</v>
      </c>
      <c r="BW34" s="80">
        <v>7476.0856614910426</v>
      </c>
      <c r="BX34" s="80">
        <v>6283.8760000000002</v>
      </c>
      <c r="BY34" s="80">
        <v>4732.7979999999998</v>
      </c>
      <c r="BZ34" s="376"/>
      <c r="CA34" s="376"/>
      <c r="CB34" s="376"/>
      <c r="CC34" s="376"/>
      <c r="CD34" s="376"/>
    </row>
    <row r="35" spans="47:82" x14ac:dyDescent="0.2">
      <c r="AU35" s="138"/>
      <c r="AV35" s="139" t="s">
        <v>211</v>
      </c>
      <c r="AW35" s="77">
        <v>43.9</v>
      </c>
      <c r="AX35" s="77">
        <v>58.3</v>
      </c>
      <c r="AY35" s="77">
        <v>50.2</v>
      </c>
      <c r="AZ35" s="77">
        <v>38.299999999999997</v>
      </c>
      <c r="BA35" s="77">
        <v>44.7</v>
      </c>
      <c r="BB35" s="77">
        <v>47.5</v>
      </c>
      <c r="BC35" s="77">
        <v>59.5</v>
      </c>
      <c r="BD35" s="77">
        <v>82.4</v>
      </c>
      <c r="BE35" s="77">
        <v>91.8</v>
      </c>
      <c r="BF35" s="77">
        <v>118</v>
      </c>
      <c r="BG35" s="77"/>
      <c r="BH35" s="167"/>
      <c r="BI35" s="170" t="s">
        <v>208</v>
      </c>
      <c r="BJ35" s="80">
        <v>2148.8000000000002</v>
      </c>
      <c r="BK35" s="80">
        <v>3794</v>
      </c>
      <c r="BL35" s="80">
        <v>3600.8</v>
      </c>
      <c r="BM35" s="80">
        <v>5222</v>
      </c>
      <c r="BN35" s="80">
        <v>3994.2</v>
      </c>
      <c r="BO35" s="137">
        <v>3172.3</v>
      </c>
      <c r="BP35" s="80">
        <v>4808.1859999999997</v>
      </c>
      <c r="BQ35" s="80">
        <v>4960.3879999999999</v>
      </c>
      <c r="BR35" s="80">
        <v>5444.2259999999997</v>
      </c>
      <c r="BS35" s="80">
        <v>5775.88</v>
      </c>
      <c r="BT35" s="80">
        <v>4196.8879999999999</v>
      </c>
      <c r="BU35" s="80">
        <v>2295.7930000000001</v>
      </c>
      <c r="BV35" s="80">
        <v>2547.1019999999999</v>
      </c>
      <c r="BW35" s="80">
        <v>4229.4084132815797</v>
      </c>
      <c r="BX35" s="80">
        <v>4570.5730000000003</v>
      </c>
      <c r="BY35" s="80">
        <v>2722.0250000000001</v>
      </c>
      <c r="BZ35" s="376"/>
      <c r="CA35" s="376"/>
      <c r="CB35" s="376"/>
      <c r="CC35" s="376"/>
      <c r="CD35" s="376"/>
    </row>
    <row r="36" spans="47:82" x14ac:dyDescent="0.2">
      <c r="AU36" s="138"/>
      <c r="AV36" s="139"/>
      <c r="AW36" s="373"/>
      <c r="AX36" s="373"/>
      <c r="AY36" s="373"/>
      <c r="AZ36" s="373"/>
      <c r="BA36" s="373"/>
      <c r="BB36" s="373"/>
      <c r="BC36" s="373"/>
      <c r="BD36" s="373"/>
      <c r="BE36" s="373"/>
      <c r="BF36" s="373"/>
      <c r="BG36" s="373"/>
      <c r="BH36" s="167"/>
      <c r="BI36" s="170" t="s">
        <v>480</v>
      </c>
      <c r="BJ36" s="80"/>
      <c r="BK36" s="80"/>
      <c r="BL36" s="80"/>
      <c r="BM36" s="80"/>
      <c r="BN36" s="80"/>
      <c r="BO36" s="137"/>
      <c r="BP36" s="80"/>
      <c r="BQ36" s="80"/>
      <c r="BR36" s="80"/>
      <c r="BS36" s="80"/>
      <c r="BT36" s="80"/>
      <c r="BU36" s="80">
        <v>0</v>
      </c>
      <c r="BV36" s="80">
        <v>1312.731</v>
      </c>
      <c r="BW36" s="80">
        <v>2453.9601805627162</v>
      </c>
      <c r="BX36" s="80">
        <v>3336.5329999999999</v>
      </c>
      <c r="BY36" s="80">
        <v>2662.2060000000001</v>
      </c>
      <c r="BZ36" s="376"/>
      <c r="CA36" s="376"/>
      <c r="CB36" s="376"/>
      <c r="CC36" s="376"/>
      <c r="CD36" s="376"/>
    </row>
    <row r="37" spans="47:82" x14ac:dyDescent="0.2">
      <c r="AU37" s="138"/>
      <c r="AV37" s="139"/>
      <c r="AW37" s="373"/>
      <c r="AX37" s="373"/>
      <c r="AY37" s="373"/>
      <c r="AZ37" s="373"/>
      <c r="BA37" s="373"/>
      <c r="BB37" s="373"/>
      <c r="BC37" s="373"/>
      <c r="BD37" s="373"/>
      <c r="BE37" s="373"/>
      <c r="BF37" s="373"/>
      <c r="BG37" s="373"/>
      <c r="BH37" s="167"/>
      <c r="BI37" s="170" t="s">
        <v>481</v>
      </c>
      <c r="BJ37" s="80"/>
      <c r="BK37" s="80"/>
      <c r="BL37" s="80"/>
      <c r="BM37" s="80"/>
      <c r="BN37" s="80"/>
      <c r="BO37" s="137"/>
      <c r="BP37" s="80"/>
      <c r="BQ37" s="80"/>
      <c r="BR37" s="80"/>
      <c r="BS37" s="80"/>
      <c r="BT37" s="80"/>
      <c r="BU37" s="80">
        <v>0</v>
      </c>
      <c r="BV37" s="80">
        <v>225.27699999999999</v>
      </c>
      <c r="BW37" s="80">
        <v>270.51789982313318</v>
      </c>
      <c r="BX37" s="80">
        <v>250.18299999999999</v>
      </c>
      <c r="BY37" s="80">
        <v>294.28800000000001</v>
      </c>
      <c r="BZ37" s="376"/>
      <c r="CA37" s="376"/>
      <c r="CB37" s="376"/>
      <c r="CC37" s="376"/>
      <c r="CD37" s="376"/>
    </row>
    <row r="38" spans="47:82" x14ac:dyDescent="0.2">
      <c r="AU38" s="138"/>
      <c r="AV38" s="139"/>
      <c r="AW38" s="373"/>
      <c r="AX38" s="373"/>
      <c r="AY38" s="373"/>
      <c r="AZ38" s="373"/>
      <c r="BA38" s="373"/>
      <c r="BB38" s="373"/>
      <c r="BC38" s="373"/>
      <c r="BD38" s="373"/>
      <c r="BE38" s="373"/>
      <c r="BF38" s="373"/>
      <c r="BG38" s="373"/>
      <c r="BH38" s="167"/>
      <c r="BI38" s="170" t="s">
        <v>154</v>
      </c>
      <c r="BJ38" s="80"/>
      <c r="BK38" s="80"/>
      <c r="BL38" s="80"/>
      <c r="BM38" s="80"/>
      <c r="BN38" s="80"/>
      <c r="BO38" s="137"/>
      <c r="BP38" s="80"/>
      <c r="BQ38" s="80"/>
      <c r="BR38" s="80"/>
      <c r="BS38" s="80"/>
      <c r="BT38" s="80"/>
      <c r="BU38" s="80">
        <v>0</v>
      </c>
      <c r="BV38" s="80">
        <v>0.34499999999999997</v>
      </c>
      <c r="BW38" s="80">
        <v>0.19632398482942345</v>
      </c>
      <c r="BX38" s="80">
        <v>0.25600000000000001</v>
      </c>
      <c r="BY38" s="80">
        <v>0.22700000000000001</v>
      </c>
      <c r="BZ38" s="376"/>
      <c r="CA38" s="376"/>
      <c r="CB38" s="376"/>
      <c r="CC38" s="376"/>
      <c r="CD38" s="376"/>
    </row>
    <row r="39" spans="47:82" x14ac:dyDescent="0.2">
      <c r="AU39" s="138"/>
      <c r="AV39" s="139" t="s">
        <v>212</v>
      </c>
      <c r="AW39" s="77">
        <v>20.2</v>
      </c>
      <c r="AX39" s="77">
        <v>38.299999999999997</v>
      </c>
      <c r="AY39" s="77">
        <v>34.299999999999997</v>
      </c>
      <c r="AZ39" s="77">
        <v>34.6</v>
      </c>
      <c r="BA39" s="77">
        <v>29.1</v>
      </c>
      <c r="BB39" s="77">
        <v>28.5</v>
      </c>
      <c r="BC39" s="77">
        <v>24.5</v>
      </c>
      <c r="BD39" s="77">
        <v>30.7</v>
      </c>
      <c r="BE39" s="77">
        <v>37.799999999999997</v>
      </c>
      <c r="BF39" s="77">
        <v>36.4</v>
      </c>
      <c r="BG39" s="77"/>
      <c r="BH39" s="167"/>
      <c r="BI39" s="170"/>
      <c r="BJ39" s="80"/>
      <c r="BK39" s="80"/>
      <c r="BL39" s="80"/>
      <c r="BM39" s="80"/>
      <c r="BN39" s="80"/>
      <c r="BO39" s="137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376"/>
      <c r="CA39" s="376"/>
      <c r="CB39" s="376"/>
      <c r="CC39" s="376"/>
      <c r="CD39" s="376"/>
    </row>
    <row r="40" spans="47:82" x14ac:dyDescent="0.2">
      <c r="AU40" s="138"/>
      <c r="AV40" s="139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165">
        <v>5</v>
      </c>
      <c r="BI40" s="169" t="s">
        <v>394</v>
      </c>
      <c r="BJ40" s="99">
        <v>317.2</v>
      </c>
      <c r="BK40" s="99">
        <v>1283.0999999999999</v>
      </c>
      <c r="BL40" s="99">
        <v>1566.3</v>
      </c>
      <c r="BM40" s="99">
        <v>2337.5</v>
      </c>
      <c r="BN40" s="99">
        <v>1657.8</v>
      </c>
      <c r="BO40" s="99">
        <v>1852</v>
      </c>
      <c r="BP40" s="99">
        <v>2883.01</v>
      </c>
      <c r="BQ40" s="99">
        <v>2398.2069999999999</v>
      </c>
      <c r="BR40" s="99">
        <v>2611.5680000000002</v>
      </c>
      <c r="BS40" s="99">
        <v>2677.2370000000001</v>
      </c>
      <c r="BT40" s="99">
        <v>2561.7399999999998</v>
      </c>
      <c r="BU40" s="99">
        <v>3146.8890000000001</v>
      </c>
      <c r="BV40" s="99">
        <v>3357.6889999999999</v>
      </c>
      <c r="BW40" s="99">
        <v>3664.0868739793891</v>
      </c>
      <c r="BX40" s="99">
        <v>3221.4169999999999</v>
      </c>
      <c r="BY40" s="99">
        <v>2529.442</v>
      </c>
      <c r="BZ40" s="376"/>
      <c r="CA40" s="376"/>
      <c r="CB40" s="376"/>
      <c r="CC40" s="376"/>
      <c r="CD40" s="376"/>
    </row>
    <row r="41" spans="47:82" x14ac:dyDescent="0.2">
      <c r="AU41" s="136">
        <v>5</v>
      </c>
      <c r="AV41" s="133" t="s">
        <v>213</v>
      </c>
      <c r="AW41" s="69">
        <v>1459</v>
      </c>
      <c r="AX41" s="69">
        <v>2387.3000000000002</v>
      </c>
      <c r="AY41" s="69">
        <v>1980.5</v>
      </c>
      <c r="AZ41" s="69">
        <v>1791.9</v>
      </c>
      <c r="BA41" s="69">
        <v>1812</v>
      </c>
      <c r="BB41" s="69">
        <v>1997.2</v>
      </c>
      <c r="BC41" s="69">
        <v>1901.7</v>
      </c>
      <c r="BD41" s="69">
        <v>1869.4</v>
      </c>
      <c r="BE41" s="69">
        <v>2160.6999999999998</v>
      </c>
      <c r="BF41" s="69">
        <v>2797.7</v>
      </c>
      <c r="BG41" s="77"/>
      <c r="BH41" s="167"/>
      <c r="BI41" s="170" t="s">
        <v>125</v>
      </c>
      <c r="BJ41" s="142"/>
      <c r="BK41" s="80">
        <v>373.8</v>
      </c>
      <c r="BL41" s="80">
        <v>646.6</v>
      </c>
      <c r="BM41" s="80">
        <v>1291.9000000000001</v>
      </c>
      <c r="BN41" s="80">
        <v>639.6</v>
      </c>
      <c r="BO41" s="137">
        <v>604.1</v>
      </c>
      <c r="BP41" s="80">
        <v>979.93499999999995</v>
      </c>
      <c r="BQ41" s="80">
        <v>490.34699999999998</v>
      </c>
      <c r="BR41" s="80">
        <v>881.12099999999998</v>
      </c>
      <c r="BS41" s="80">
        <v>573.86099999999999</v>
      </c>
      <c r="BT41" s="80">
        <v>343.81099999999998</v>
      </c>
      <c r="BU41" s="80">
        <v>750.35900000000004</v>
      </c>
      <c r="BV41" s="80">
        <v>809.94399999999996</v>
      </c>
      <c r="BW41" s="80">
        <v>1077.9216905293415</v>
      </c>
      <c r="BX41" s="80">
        <v>767.5</v>
      </c>
      <c r="BY41" s="80">
        <v>880.11099999999999</v>
      </c>
      <c r="BZ41" s="376"/>
      <c r="CA41" s="376"/>
      <c r="CB41" s="376"/>
      <c r="CC41" s="376"/>
      <c r="CD41" s="376"/>
    </row>
    <row r="42" spans="47:82" x14ac:dyDescent="0.2">
      <c r="AU42" s="138"/>
      <c r="AV42" s="139" t="s">
        <v>214</v>
      </c>
      <c r="AW42" s="77">
        <v>127.9</v>
      </c>
      <c r="AX42" s="77">
        <v>345.2</v>
      </c>
      <c r="AY42" s="77">
        <v>387.2</v>
      </c>
      <c r="AZ42" s="77">
        <v>208</v>
      </c>
      <c r="BA42" s="77">
        <v>265.10000000000002</v>
      </c>
      <c r="BB42" s="77">
        <v>197.6</v>
      </c>
      <c r="BC42" s="77">
        <v>170.5</v>
      </c>
      <c r="BD42" s="77">
        <v>176.2</v>
      </c>
      <c r="BE42" s="77">
        <v>239.8</v>
      </c>
      <c r="BF42" s="77">
        <v>284.7</v>
      </c>
      <c r="BG42" s="77"/>
      <c r="BH42" s="167"/>
      <c r="BI42" s="170" t="s">
        <v>395</v>
      </c>
      <c r="BJ42" s="80">
        <v>146.9</v>
      </c>
      <c r="BK42" s="80">
        <v>260.7</v>
      </c>
      <c r="BL42" s="80">
        <v>235.1</v>
      </c>
      <c r="BM42" s="80">
        <v>282.39999999999998</v>
      </c>
      <c r="BN42" s="80">
        <v>307.3</v>
      </c>
      <c r="BO42" s="137">
        <v>376.5</v>
      </c>
      <c r="BP42" s="80">
        <v>546.55700000000002</v>
      </c>
      <c r="BQ42" s="80">
        <v>510.76900000000001</v>
      </c>
      <c r="BR42" s="80">
        <v>391.64299999999997</v>
      </c>
      <c r="BS42" s="80">
        <v>441.59800000000001</v>
      </c>
      <c r="BT42" s="80">
        <v>530.41499999999996</v>
      </c>
      <c r="BU42" s="80">
        <v>481.988</v>
      </c>
      <c r="BV42" s="80">
        <v>484.70400000000001</v>
      </c>
      <c r="BW42" s="80">
        <v>543.02391036686879</v>
      </c>
      <c r="BX42" s="80">
        <v>585.36800000000005</v>
      </c>
      <c r="BY42" s="80">
        <v>427.399</v>
      </c>
      <c r="BZ42" s="376"/>
      <c r="CA42" s="376"/>
      <c r="CB42" s="376"/>
      <c r="CC42" s="376"/>
      <c r="CD42" s="376"/>
    </row>
    <row r="43" spans="47:82" x14ac:dyDescent="0.2">
      <c r="AU43" s="138"/>
      <c r="AV43" s="139" t="s">
        <v>215</v>
      </c>
      <c r="AW43" s="77">
        <v>96.5</v>
      </c>
      <c r="AX43" s="77">
        <v>153.6</v>
      </c>
      <c r="AY43" s="77">
        <v>138.5</v>
      </c>
      <c r="AZ43" s="77">
        <v>113.2</v>
      </c>
      <c r="BA43" s="77">
        <v>112.8</v>
      </c>
      <c r="BB43" s="77">
        <v>90.7</v>
      </c>
      <c r="BC43" s="77">
        <v>61.2</v>
      </c>
      <c r="BD43" s="77">
        <v>85.9</v>
      </c>
      <c r="BE43" s="77">
        <v>58.5</v>
      </c>
      <c r="BF43" s="77">
        <v>124.1</v>
      </c>
      <c r="BG43" s="69"/>
      <c r="BH43" s="167"/>
      <c r="BI43" s="170" t="s">
        <v>211</v>
      </c>
      <c r="BJ43" s="80">
        <v>130.19999999999999</v>
      </c>
      <c r="BK43" s="80">
        <v>237.4</v>
      </c>
      <c r="BL43" s="80">
        <v>250.1</v>
      </c>
      <c r="BM43" s="80">
        <v>294.8</v>
      </c>
      <c r="BN43" s="80">
        <v>293.10000000000002</v>
      </c>
      <c r="BO43" s="137">
        <v>373</v>
      </c>
      <c r="BP43" s="80">
        <v>542.78399999999999</v>
      </c>
      <c r="BQ43" s="80">
        <v>594.80100000000004</v>
      </c>
      <c r="BR43" s="80">
        <v>540.94399999999996</v>
      </c>
      <c r="BS43" s="80">
        <v>619.03499999999997</v>
      </c>
      <c r="BT43" s="80">
        <v>681.64400000000001</v>
      </c>
      <c r="BU43" s="80">
        <v>619.56200000000001</v>
      </c>
      <c r="BV43" s="80">
        <v>634.94600000000003</v>
      </c>
      <c r="BW43" s="80">
        <v>663.60548328228356</v>
      </c>
      <c r="BX43" s="80">
        <v>689.66800000000001</v>
      </c>
      <c r="BY43" s="80">
        <v>503.57299999999998</v>
      </c>
      <c r="BZ43" s="376"/>
      <c r="CA43" s="376"/>
      <c r="CB43" s="376"/>
      <c r="CC43" s="376"/>
      <c r="CD43" s="376"/>
    </row>
    <row r="44" spans="47:82" x14ac:dyDescent="0.2">
      <c r="AU44" s="138"/>
      <c r="AV44" s="139" t="s">
        <v>216</v>
      </c>
      <c r="AW44" s="77">
        <v>312.7</v>
      </c>
      <c r="AX44" s="77">
        <v>415.3</v>
      </c>
      <c r="AY44" s="77">
        <v>326.8</v>
      </c>
      <c r="AZ44" s="77">
        <v>303.5</v>
      </c>
      <c r="BA44" s="77">
        <v>310.60000000000002</v>
      </c>
      <c r="BB44" s="77">
        <v>332.9</v>
      </c>
      <c r="BC44" s="77">
        <v>354.3</v>
      </c>
      <c r="BD44" s="77">
        <v>352.7</v>
      </c>
      <c r="BE44" s="77">
        <v>421.1</v>
      </c>
      <c r="BF44" s="77">
        <v>549.29999999999995</v>
      </c>
      <c r="BG44" s="77"/>
      <c r="BH44" s="167"/>
      <c r="BI44" s="170" t="s">
        <v>212</v>
      </c>
      <c r="BJ44" s="80">
        <v>40.200000000000003</v>
      </c>
      <c r="BK44" s="80">
        <v>47.7</v>
      </c>
      <c r="BL44" s="80">
        <v>55.5</v>
      </c>
      <c r="BM44" s="80">
        <v>68</v>
      </c>
      <c r="BN44" s="80">
        <v>97.6</v>
      </c>
      <c r="BO44" s="137">
        <v>95.5</v>
      </c>
      <c r="BP44" s="80">
        <v>128.66</v>
      </c>
      <c r="BQ44" s="80">
        <v>147.91499999999999</v>
      </c>
      <c r="BR44" s="80">
        <v>146.17599999999999</v>
      </c>
      <c r="BS44" s="80">
        <v>175.01599999999999</v>
      </c>
      <c r="BT44" s="80">
        <v>124.307</v>
      </c>
      <c r="BU44" s="80">
        <v>155.78299999999999</v>
      </c>
      <c r="BV44" s="80">
        <v>144.881</v>
      </c>
      <c r="BW44" s="80">
        <v>161.57715017960476</v>
      </c>
      <c r="BX44" s="80">
        <v>181.042</v>
      </c>
      <c r="BY44" s="80">
        <v>168.76499999999999</v>
      </c>
      <c r="BZ44" s="376"/>
      <c r="CA44" s="376"/>
      <c r="CB44" s="376"/>
      <c r="CC44" s="376"/>
      <c r="CD44" s="376"/>
    </row>
    <row r="45" spans="47:82" x14ac:dyDescent="0.2">
      <c r="AU45" s="138"/>
      <c r="AV45" s="139" t="s">
        <v>217</v>
      </c>
      <c r="AW45" s="77">
        <v>263.89999999999998</v>
      </c>
      <c r="AX45" s="77">
        <v>327.39999999999998</v>
      </c>
      <c r="AY45" s="77">
        <v>272.5</v>
      </c>
      <c r="AZ45" s="77">
        <v>248.9</v>
      </c>
      <c r="BA45" s="77">
        <v>263.8</v>
      </c>
      <c r="BB45" s="77">
        <v>259.39999999999998</v>
      </c>
      <c r="BC45" s="77">
        <v>238.7</v>
      </c>
      <c r="BD45" s="77">
        <v>228.1</v>
      </c>
      <c r="BE45" s="77">
        <v>221.8</v>
      </c>
      <c r="BF45" s="77">
        <v>274.60000000000002</v>
      </c>
      <c r="BG45" s="77"/>
      <c r="BH45" s="167"/>
      <c r="BI45" s="170" t="s">
        <v>396</v>
      </c>
      <c r="BJ45" s="142"/>
      <c r="BK45" s="80">
        <v>363.5</v>
      </c>
      <c r="BL45" s="80">
        <v>379</v>
      </c>
      <c r="BM45" s="80">
        <v>400.4</v>
      </c>
      <c r="BN45" s="80">
        <v>320.3</v>
      </c>
      <c r="BO45" s="137">
        <v>402.8</v>
      </c>
      <c r="BP45" s="80">
        <v>685.07399999999996</v>
      </c>
      <c r="BQ45" s="80">
        <v>654.37599999999998</v>
      </c>
      <c r="BR45" s="80">
        <v>651.68499999999995</v>
      </c>
      <c r="BS45" s="80">
        <v>867.726</v>
      </c>
      <c r="BT45" s="80">
        <v>881.56299999999999</v>
      </c>
      <c r="BU45" s="80">
        <v>1139.1969999999999</v>
      </c>
      <c r="BV45" s="80">
        <v>1283.2139999999999</v>
      </c>
      <c r="BW45" s="80">
        <v>1217.9586396212903</v>
      </c>
      <c r="BX45" s="80">
        <v>997.83900000000006</v>
      </c>
      <c r="BY45" s="80">
        <v>549.59500000000003</v>
      </c>
      <c r="BZ45" s="376"/>
      <c r="CA45" s="376"/>
      <c r="CB45" s="376"/>
      <c r="CC45" s="376"/>
      <c r="CD45" s="376"/>
    </row>
    <row r="46" spans="47:82" x14ac:dyDescent="0.2">
      <c r="AU46" s="138"/>
      <c r="AV46" s="139" t="s">
        <v>154</v>
      </c>
      <c r="AW46" s="77">
        <v>658</v>
      </c>
      <c r="AX46" s="77">
        <v>1145.8</v>
      </c>
      <c r="AY46" s="77">
        <v>855.3</v>
      </c>
      <c r="AZ46" s="77">
        <v>918.3</v>
      </c>
      <c r="BA46" s="77">
        <v>859.8</v>
      </c>
      <c r="BB46" s="77">
        <v>1116.5999999999999</v>
      </c>
      <c r="BC46" s="77">
        <v>1077</v>
      </c>
      <c r="BD46" s="77">
        <v>1026.4000000000001</v>
      </c>
      <c r="BE46" s="77">
        <v>1219.5999999999999</v>
      </c>
      <c r="BF46" s="77">
        <v>1564.9</v>
      </c>
      <c r="BG46" s="77"/>
      <c r="BH46" s="167"/>
      <c r="BI46" s="170"/>
      <c r="BJ46" s="142"/>
      <c r="BK46" s="80"/>
      <c r="BL46" s="80"/>
      <c r="BM46" s="80"/>
      <c r="BN46" s="80"/>
      <c r="BO46" s="137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376"/>
      <c r="CA46" s="376"/>
      <c r="CB46" s="376"/>
      <c r="CC46" s="376"/>
      <c r="CD46" s="376"/>
    </row>
    <row r="47" spans="47:82" x14ac:dyDescent="0.2">
      <c r="AU47" s="138"/>
      <c r="AV47" s="139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69"/>
      <c r="BH47" s="165">
        <v>6</v>
      </c>
      <c r="BI47" s="169" t="s">
        <v>397</v>
      </c>
      <c r="BJ47" s="99">
        <v>3604.7</v>
      </c>
      <c r="BK47" s="99">
        <v>4182.8999999999996</v>
      </c>
      <c r="BL47" s="99">
        <v>4429.5</v>
      </c>
      <c r="BM47" s="99">
        <v>5805.8</v>
      </c>
      <c r="BN47" s="99">
        <v>5230.3999999999996</v>
      </c>
      <c r="BO47" s="99">
        <v>5820.4</v>
      </c>
      <c r="BP47" s="99">
        <v>6178.7759999999998</v>
      </c>
      <c r="BQ47" s="99">
        <v>7143.3990000000003</v>
      </c>
      <c r="BR47" s="99">
        <v>6416.35</v>
      </c>
      <c r="BS47" s="99">
        <v>6706.2550000000001</v>
      </c>
      <c r="BT47" s="99">
        <v>7494.6840000000002</v>
      </c>
      <c r="BU47" s="99">
        <v>7225.9530000000004</v>
      </c>
      <c r="BV47" s="99">
        <v>7583.3540000000003</v>
      </c>
      <c r="BW47" s="99">
        <v>8918.174494821651</v>
      </c>
      <c r="BX47" s="99">
        <v>8754.6</v>
      </c>
      <c r="BY47" s="99">
        <v>7353.6850000000004</v>
      </c>
      <c r="BZ47" s="376"/>
      <c r="CA47" s="376"/>
      <c r="CB47" s="376"/>
      <c r="CC47" s="376"/>
      <c r="CD47" s="376"/>
    </row>
    <row r="48" spans="47:82" x14ac:dyDescent="0.2">
      <c r="AU48" s="136">
        <v>6</v>
      </c>
      <c r="AV48" s="133" t="s">
        <v>218</v>
      </c>
      <c r="AW48" s="69">
        <v>437.5</v>
      </c>
      <c r="AX48" s="69">
        <v>601</v>
      </c>
      <c r="AY48" s="69">
        <v>549.70000000000005</v>
      </c>
      <c r="AZ48" s="69">
        <v>372.4</v>
      </c>
      <c r="BA48" s="69">
        <v>349.3</v>
      </c>
      <c r="BB48" s="69">
        <v>372.3</v>
      </c>
      <c r="BC48" s="69">
        <v>361.4</v>
      </c>
      <c r="BD48" s="69">
        <v>433.9</v>
      </c>
      <c r="BE48" s="69">
        <v>507.4</v>
      </c>
      <c r="BF48" s="69">
        <v>687.7</v>
      </c>
      <c r="BG48" s="77"/>
      <c r="BH48" s="167"/>
      <c r="BI48" s="170" t="s">
        <v>214</v>
      </c>
      <c r="BJ48" s="80">
        <v>416.9</v>
      </c>
      <c r="BK48" s="80">
        <v>681.7</v>
      </c>
      <c r="BL48" s="80">
        <v>450.4</v>
      </c>
      <c r="BM48" s="80">
        <v>890.2</v>
      </c>
      <c r="BN48" s="80">
        <v>539</v>
      </c>
      <c r="BO48" s="137">
        <v>906</v>
      </c>
      <c r="BP48" s="80">
        <v>537.61599999999999</v>
      </c>
      <c r="BQ48" s="80">
        <v>1243.902</v>
      </c>
      <c r="BR48" s="80">
        <v>658.62900000000002</v>
      </c>
      <c r="BS48" s="80">
        <v>699.99099999999999</v>
      </c>
      <c r="BT48" s="80">
        <v>913.71600000000001</v>
      </c>
      <c r="BU48" s="80">
        <v>726.35299999999995</v>
      </c>
      <c r="BV48" s="80">
        <v>640.62400000000002</v>
      </c>
      <c r="BW48" s="80">
        <v>832.76211500466172</v>
      </c>
      <c r="BX48" s="80">
        <v>798.66300000000001</v>
      </c>
      <c r="BY48" s="80">
        <v>568.86800000000005</v>
      </c>
      <c r="BZ48" s="376"/>
      <c r="CA48" s="376"/>
      <c r="CB48" s="376"/>
      <c r="CC48" s="376"/>
      <c r="CD48" s="376"/>
    </row>
    <row r="49" spans="47:82" x14ac:dyDescent="0.2">
      <c r="AU49" s="138"/>
      <c r="AV49" s="139" t="s">
        <v>219</v>
      </c>
      <c r="AW49" s="77">
        <v>19.899999999999999</v>
      </c>
      <c r="AX49" s="77">
        <v>35.4</v>
      </c>
      <c r="AY49" s="77">
        <v>39.1</v>
      </c>
      <c r="AZ49" s="77">
        <v>20</v>
      </c>
      <c r="BA49" s="77">
        <v>18.7</v>
      </c>
      <c r="BB49" s="77">
        <v>23.8</v>
      </c>
      <c r="BC49" s="77">
        <v>43</v>
      </c>
      <c r="BD49" s="77">
        <v>50.6</v>
      </c>
      <c r="BE49" s="77">
        <v>47.9</v>
      </c>
      <c r="BF49" s="77">
        <v>93.6</v>
      </c>
      <c r="BG49" s="77"/>
      <c r="BH49" s="167"/>
      <c r="BI49" s="170" t="s">
        <v>215</v>
      </c>
      <c r="BJ49" s="80">
        <v>139.69999999999999</v>
      </c>
      <c r="BK49" s="80">
        <v>113.8</v>
      </c>
      <c r="BL49" s="80">
        <v>96.6</v>
      </c>
      <c r="BM49" s="80">
        <v>100.9</v>
      </c>
      <c r="BN49" s="80">
        <v>114.4</v>
      </c>
      <c r="BO49" s="137">
        <v>160.9</v>
      </c>
      <c r="BP49" s="80">
        <v>154.20699999999999</v>
      </c>
      <c r="BQ49" s="80">
        <v>137.453</v>
      </c>
      <c r="BR49" s="80">
        <v>87.59</v>
      </c>
      <c r="BS49" s="80">
        <v>122.988</v>
      </c>
      <c r="BT49" s="80">
        <v>138.75700000000001</v>
      </c>
      <c r="BU49" s="80">
        <v>153.50299999999999</v>
      </c>
      <c r="BV49" s="80">
        <v>159.31399999999999</v>
      </c>
      <c r="BW49" s="80">
        <v>173.74544904181155</v>
      </c>
      <c r="BX49" s="80">
        <v>189.55099999999999</v>
      </c>
      <c r="BY49" s="80">
        <v>185.60300000000001</v>
      </c>
      <c r="BZ49" s="376"/>
      <c r="CA49" s="376"/>
      <c r="CB49" s="376"/>
      <c r="CC49" s="376"/>
      <c r="CD49" s="376"/>
    </row>
    <row r="50" spans="47:82" x14ac:dyDescent="0.2">
      <c r="AU50" s="138"/>
      <c r="AV50" s="139" t="s">
        <v>220</v>
      </c>
      <c r="AW50" s="77">
        <v>372.6</v>
      </c>
      <c r="AX50" s="77">
        <v>483.9</v>
      </c>
      <c r="AY50" s="77">
        <v>463.9</v>
      </c>
      <c r="AZ50" s="77">
        <v>320.60000000000002</v>
      </c>
      <c r="BA50" s="77">
        <v>292.8</v>
      </c>
      <c r="BB50" s="77">
        <v>304.5</v>
      </c>
      <c r="BC50" s="77">
        <v>277.89999999999998</v>
      </c>
      <c r="BD50" s="77">
        <v>336.1</v>
      </c>
      <c r="BE50" s="77">
        <v>402.3</v>
      </c>
      <c r="BF50" s="77">
        <v>512</v>
      </c>
      <c r="BG50" s="77"/>
      <c r="BH50" s="167"/>
      <c r="BI50" s="170" t="s">
        <v>216</v>
      </c>
      <c r="BJ50" s="80">
        <v>792.9</v>
      </c>
      <c r="BK50" s="80">
        <v>1020.1</v>
      </c>
      <c r="BL50" s="80">
        <v>1152.5999999999999</v>
      </c>
      <c r="BM50" s="80">
        <v>1301.7</v>
      </c>
      <c r="BN50" s="80">
        <v>1139.8</v>
      </c>
      <c r="BO50" s="137">
        <v>1219.5999999999999</v>
      </c>
      <c r="BP50" s="80">
        <v>1511.472</v>
      </c>
      <c r="BQ50" s="80">
        <v>1529.144</v>
      </c>
      <c r="BR50" s="80">
        <v>1424.9639999999999</v>
      </c>
      <c r="BS50" s="80">
        <v>1678.5989999999999</v>
      </c>
      <c r="BT50" s="80">
        <v>1800.587</v>
      </c>
      <c r="BU50" s="80">
        <v>1814.2539999999999</v>
      </c>
      <c r="BV50" s="80">
        <v>1919.2729999999999</v>
      </c>
      <c r="BW50" s="80">
        <v>2347.2219888709756</v>
      </c>
      <c r="BX50" s="80">
        <v>2221.0230000000001</v>
      </c>
      <c r="BY50" s="80">
        <v>1907.337</v>
      </c>
      <c r="BZ50" s="376"/>
      <c r="CA50" s="376"/>
      <c r="CB50" s="376"/>
      <c r="CC50" s="376"/>
      <c r="CD50" s="376"/>
    </row>
    <row r="51" spans="47:82" x14ac:dyDescent="0.2">
      <c r="AU51" s="138"/>
      <c r="AV51" s="139" t="s">
        <v>221</v>
      </c>
      <c r="AW51" s="77">
        <v>45</v>
      </c>
      <c r="AX51" s="77">
        <v>81.7</v>
      </c>
      <c r="AY51" s="77">
        <v>46.8</v>
      </c>
      <c r="AZ51" s="77">
        <v>31.9</v>
      </c>
      <c r="BA51" s="77">
        <v>37.700000000000003</v>
      </c>
      <c r="BB51" s="77">
        <v>43.9</v>
      </c>
      <c r="BC51" s="77">
        <v>40.4</v>
      </c>
      <c r="BD51" s="77">
        <v>47.2</v>
      </c>
      <c r="BE51" s="77">
        <v>57.2</v>
      </c>
      <c r="BF51" s="77">
        <v>82.1</v>
      </c>
      <c r="BG51" s="77"/>
      <c r="BH51" s="167"/>
      <c r="BI51" s="170" t="s">
        <v>217</v>
      </c>
      <c r="BJ51" s="80">
        <v>292.2</v>
      </c>
      <c r="BK51" s="80">
        <v>335.6</v>
      </c>
      <c r="BL51" s="80">
        <v>430</v>
      </c>
      <c r="BM51" s="80">
        <v>539.29999999999995</v>
      </c>
      <c r="BN51" s="80">
        <v>571.1</v>
      </c>
      <c r="BO51" s="137">
        <v>717.2</v>
      </c>
      <c r="BP51" s="80">
        <v>688.71500000000003</v>
      </c>
      <c r="BQ51" s="80">
        <v>696.86599999999999</v>
      </c>
      <c r="BR51" s="80">
        <v>833.08199999999999</v>
      </c>
      <c r="BS51" s="80">
        <v>791.11400000000003</v>
      </c>
      <c r="BT51" s="80">
        <v>947.77099999999996</v>
      </c>
      <c r="BU51" s="80">
        <v>921.45799999999997</v>
      </c>
      <c r="BV51" s="80">
        <v>975.25699999999995</v>
      </c>
      <c r="BW51" s="80">
        <v>1072.0844812647076</v>
      </c>
      <c r="BX51" s="80">
        <v>1093.367</v>
      </c>
      <c r="BY51" s="80">
        <v>997.42700000000002</v>
      </c>
      <c r="BZ51" s="376"/>
      <c r="CA51" s="376"/>
      <c r="CB51" s="376"/>
      <c r="CC51" s="376"/>
      <c r="CD51" s="376"/>
    </row>
    <row r="52" spans="47:82" x14ac:dyDescent="0.2">
      <c r="AU52" s="138"/>
      <c r="AV52" s="139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167"/>
      <c r="BI52" s="170" t="s">
        <v>154</v>
      </c>
      <c r="BJ52" s="80">
        <v>1962.9</v>
      </c>
      <c r="BK52" s="80">
        <v>2031.7</v>
      </c>
      <c r="BL52" s="80">
        <v>2300</v>
      </c>
      <c r="BM52" s="80">
        <v>2973.7</v>
      </c>
      <c r="BN52" s="80">
        <v>2866</v>
      </c>
      <c r="BO52" s="137">
        <v>2816.6</v>
      </c>
      <c r="BP52" s="80">
        <v>3286.7629999999999</v>
      </c>
      <c r="BQ52" s="80">
        <v>3536.0340000000001</v>
      </c>
      <c r="BR52" s="80">
        <v>3412.085</v>
      </c>
      <c r="BS52" s="80">
        <v>3413.5639999999999</v>
      </c>
      <c r="BT52" s="80">
        <v>3693.8530000000001</v>
      </c>
      <c r="BU52" s="80">
        <v>3610.3850000000002</v>
      </c>
      <c r="BV52" s="80">
        <v>3888.886</v>
      </c>
      <c r="BW52" s="80">
        <v>4492.3604606394938</v>
      </c>
      <c r="BX52" s="80">
        <v>4451.9960000000001</v>
      </c>
      <c r="BY52" s="80">
        <v>3694.45</v>
      </c>
      <c r="BZ52" s="376"/>
      <c r="CA52" s="376"/>
      <c r="CB52" s="376"/>
      <c r="CC52" s="376"/>
      <c r="CD52" s="376"/>
    </row>
    <row r="53" spans="47:82" x14ac:dyDescent="0.2">
      <c r="AU53" s="136">
        <v>7</v>
      </c>
      <c r="AV53" s="133" t="s">
        <v>184</v>
      </c>
      <c r="AW53" s="69">
        <v>260.7</v>
      </c>
      <c r="AX53" s="69">
        <v>325.7</v>
      </c>
      <c r="AY53" s="69">
        <v>309.8</v>
      </c>
      <c r="AZ53" s="69">
        <v>287.5</v>
      </c>
      <c r="BA53" s="69">
        <v>264.7</v>
      </c>
      <c r="BB53" s="69">
        <v>268.39999999999998</v>
      </c>
      <c r="BC53" s="69">
        <v>265.5</v>
      </c>
      <c r="BD53" s="69">
        <v>285.39999999999998</v>
      </c>
      <c r="BE53" s="69">
        <v>306.39999999999998</v>
      </c>
      <c r="BF53" s="69">
        <v>378.3</v>
      </c>
      <c r="BG53" s="69"/>
      <c r="BH53" s="167"/>
      <c r="BI53" s="170"/>
      <c r="BJ53" s="80"/>
      <c r="BK53" s="80"/>
      <c r="BL53" s="80"/>
      <c r="BM53" s="80"/>
      <c r="BN53" s="80"/>
      <c r="BO53" s="137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376"/>
      <c r="CA53" s="376"/>
      <c r="CB53" s="376"/>
      <c r="CC53" s="376"/>
      <c r="CD53" s="376"/>
    </row>
    <row r="54" spans="47:82" x14ac:dyDescent="0.2">
      <c r="AU54" s="138"/>
      <c r="AV54" s="139" t="s">
        <v>222</v>
      </c>
      <c r="AW54" s="77">
        <v>47.9</v>
      </c>
      <c r="AX54" s="77">
        <v>66.099999999999994</v>
      </c>
      <c r="AY54" s="77">
        <v>60</v>
      </c>
      <c r="AZ54" s="77">
        <v>48.3</v>
      </c>
      <c r="BA54" s="77">
        <v>38.5</v>
      </c>
      <c r="BB54" s="77">
        <v>37</v>
      </c>
      <c r="BC54" s="77">
        <v>39.200000000000003</v>
      </c>
      <c r="BD54" s="77">
        <v>41.1</v>
      </c>
      <c r="BE54" s="77">
        <v>49.1</v>
      </c>
      <c r="BF54" s="77">
        <v>68.2</v>
      </c>
      <c r="BG54" s="69"/>
      <c r="BH54" s="165">
        <v>7</v>
      </c>
      <c r="BI54" s="169" t="s">
        <v>398</v>
      </c>
      <c r="BJ54" s="99">
        <v>1218.3</v>
      </c>
      <c r="BK54" s="99">
        <v>2971.9</v>
      </c>
      <c r="BL54" s="99">
        <v>2346.1</v>
      </c>
      <c r="BM54" s="99">
        <v>2623.7</v>
      </c>
      <c r="BN54" s="99">
        <v>2754.1</v>
      </c>
      <c r="BO54" s="99">
        <v>2572.6999999999998</v>
      </c>
      <c r="BP54" s="99">
        <v>2573.7359999999999</v>
      </c>
      <c r="BQ54" s="99">
        <v>2824.2310000000002</v>
      </c>
      <c r="BR54" s="99">
        <v>3337.4659999999999</v>
      </c>
      <c r="BS54" s="99">
        <v>3080.9369999999999</v>
      </c>
      <c r="BT54" s="99">
        <v>3705.7829999999999</v>
      </c>
      <c r="BU54" s="99">
        <v>4120.8209999999999</v>
      </c>
      <c r="BV54" s="99">
        <v>4411.732</v>
      </c>
      <c r="BW54" s="99">
        <v>5356.5730014386872</v>
      </c>
      <c r="BX54" s="99">
        <v>4973.8329999999996</v>
      </c>
      <c r="BY54" s="99">
        <v>4057.5520000000001</v>
      </c>
      <c r="BZ54" s="376"/>
      <c r="CA54" s="376"/>
      <c r="CB54" s="376"/>
      <c r="CC54" s="376"/>
      <c r="CD54" s="376"/>
    </row>
    <row r="55" spans="47:82" x14ac:dyDescent="0.2">
      <c r="AU55" s="138"/>
      <c r="AV55" s="139" t="s">
        <v>223</v>
      </c>
      <c r="AW55" s="77">
        <v>52.2</v>
      </c>
      <c r="AX55" s="77">
        <v>64.7</v>
      </c>
      <c r="AY55" s="77">
        <v>69</v>
      </c>
      <c r="AZ55" s="77">
        <v>74.099999999999994</v>
      </c>
      <c r="BA55" s="77">
        <v>72.400000000000006</v>
      </c>
      <c r="BB55" s="77">
        <v>69.400000000000006</v>
      </c>
      <c r="BC55" s="77">
        <v>62.5</v>
      </c>
      <c r="BD55" s="77">
        <v>66.599999999999994</v>
      </c>
      <c r="BE55" s="77">
        <v>78.3</v>
      </c>
      <c r="BF55" s="77">
        <v>89</v>
      </c>
      <c r="BG55" s="146"/>
      <c r="BH55" s="167"/>
      <c r="BI55" s="170" t="s">
        <v>399</v>
      </c>
      <c r="BJ55" s="142"/>
      <c r="BK55" s="80">
        <v>566.70000000000005</v>
      </c>
      <c r="BL55" s="80">
        <v>223.7</v>
      </c>
      <c r="BM55" s="80">
        <v>24.7</v>
      </c>
      <c r="BN55" s="80">
        <v>37.200000000000003</v>
      </c>
      <c r="BO55" s="137">
        <v>141.30000000000001</v>
      </c>
      <c r="BP55" s="80">
        <v>109.65600000000001</v>
      </c>
      <c r="BQ55" s="80">
        <v>171.67400000000001</v>
      </c>
      <c r="BR55" s="80">
        <v>346.26100000000002</v>
      </c>
      <c r="BS55" s="80">
        <v>177.131</v>
      </c>
      <c r="BT55" s="80">
        <v>23.335999999999999</v>
      </c>
      <c r="BU55" s="80">
        <v>24.434000000000001</v>
      </c>
      <c r="BV55" s="80">
        <v>16.669</v>
      </c>
      <c r="BW55" s="80">
        <v>20.713850134019086</v>
      </c>
      <c r="BX55" s="80">
        <v>13.19</v>
      </c>
      <c r="BY55" s="80">
        <v>11.627000000000001</v>
      </c>
      <c r="BZ55" s="376"/>
      <c r="CA55" s="376"/>
      <c r="CB55" s="376"/>
      <c r="CC55" s="376"/>
      <c r="CD55" s="376"/>
    </row>
    <row r="56" spans="47:82" x14ac:dyDescent="0.2">
      <c r="AU56" s="138"/>
      <c r="AV56" s="139" t="s">
        <v>224</v>
      </c>
      <c r="AW56" s="77">
        <v>10.4</v>
      </c>
      <c r="AX56" s="77">
        <v>14.1</v>
      </c>
      <c r="AY56" s="77">
        <v>23.1</v>
      </c>
      <c r="AZ56" s="77">
        <v>20</v>
      </c>
      <c r="BA56" s="77">
        <v>24</v>
      </c>
      <c r="BB56" s="77">
        <v>24</v>
      </c>
      <c r="BC56" s="77">
        <v>15.3</v>
      </c>
      <c r="BD56" s="77">
        <v>14.7</v>
      </c>
      <c r="BE56" s="77">
        <v>26.4</v>
      </c>
      <c r="BF56" s="77">
        <v>25.8</v>
      </c>
      <c r="BG56" s="174"/>
      <c r="BH56" s="167"/>
      <c r="BI56" s="170" t="s">
        <v>400</v>
      </c>
      <c r="BJ56" s="80">
        <v>222.1</v>
      </c>
      <c r="BK56" s="80">
        <v>363.2</v>
      </c>
      <c r="BL56" s="80">
        <v>381.9</v>
      </c>
      <c r="BM56" s="80">
        <v>639.1</v>
      </c>
      <c r="BN56" s="80">
        <v>683.7</v>
      </c>
      <c r="BO56" s="137">
        <v>477.2</v>
      </c>
      <c r="BP56" s="80">
        <v>517.79999999999995</v>
      </c>
      <c r="BQ56" s="80">
        <v>548.09299999999996</v>
      </c>
      <c r="BR56" s="80">
        <v>654.596</v>
      </c>
      <c r="BS56" s="80">
        <v>756.84500000000003</v>
      </c>
      <c r="BT56" s="80">
        <v>1043.0709999999999</v>
      </c>
      <c r="BU56" s="80">
        <v>1087.559</v>
      </c>
      <c r="BV56" s="80">
        <v>1120.5840000000001</v>
      </c>
      <c r="BW56" s="80">
        <v>1583.4728377504991</v>
      </c>
      <c r="BX56" s="80">
        <v>1461.0229999999999</v>
      </c>
      <c r="BY56" s="80">
        <v>1521.9570000000001</v>
      </c>
      <c r="BZ56" s="376"/>
      <c r="CA56" s="376"/>
      <c r="CB56" s="376"/>
      <c r="CC56" s="376"/>
      <c r="CD56" s="376"/>
    </row>
    <row r="57" spans="47:82" x14ac:dyDescent="0.2">
      <c r="AU57" s="138"/>
      <c r="AV57" s="139" t="s">
        <v>225</v>
      </c>
      <c r="AW57" s="77">
        <v>23.4</v>
      </c>
      <c r="AX57" s="77">
        <v>24.9</v>
      </c>
      <c r="AY57" s="77">
        <v>29.5</v>
      </c>
      <c r="AZ57" s="77">
        <v>23.7</v>
      </c>
      <c r="BA57" s="77">
        <v>16.600000000000001</v>
      </c>
      <c r="BB57" s="77">
        <v>20.5</v>
      </c>
      <c r="BC57" s="77">
        <v>23.2</v>
      </c>
      <c r="BD57" s="77">
        <v>26.2</v>
      </c>
      <c r="BE57" s="77">
        <v>21</v>
      </c>
      <c r="BF57" s="77">
        <v>30.9</v>
      </c>
      <c r="BH57" s="167"/>
      <c r="BI57" s="170" t="s">
        <v>401</v>
      </c>
      <c r="BJ57" s="80">
        <v>890.2</v>
      </c>
      <c r="BK57" s="80">
        <v>1367.1</v>
      </c>
      <c r="BL57" s="80">
        <v>1191.2</v>
      </c>
      <c r="BM57" s="80">
        <v>1330.5</v>
      </c>
      <c r="BN57" s="80">
        <v>1404.8</v>
      </c>
      <c r="BO57" s="137">
        <v>1293.3</v>
      </c>
      <c r="BP57" s="80">
        <v>1203.9090000000001</v>
      </c>
      <c r="BQ57" s="80">
        <v>1396.0260000000001</v>
      </c>
      <c r="BR57" s="80">
        <v>1611.489</v>
      </c>
      <c r="BS57" s="80">
        <v>1427.577</v>
      </c>
      <c r="BT57" s="80">
        <v>1821.569</v>
      </c>
      <c r="BU57" s="80">
        <v>2005.62</v>
      </c>
      <c r="BV57" s="80">
        <v>2120.8760000000002</v>
      </c>
      <c r="BW57" s="80">
        <v>2440.0024250022939</v>
      </c>
      <c r="BX57" s="80">
        <v>2229.2269999999999</v>
      </c>
      <c r="BY57" s="80">
        <v>1537.973</v>
      </c>
      <c r="BZ57" s="376"/>
      <c r="CA57" s="376"/>
      <c r="CB57" s="376"/>
      <c r="CC57" s="376"/>
      <c r="CD57" s="376"/>
    </row>
    <row r="58" spans="47:82" x14ac:dyDescent="0.2">
      <c r="AU58" s="138"/>
      <c r="AV58" s="139" t="s">
        <v>226</v>
      </c>
      <c r="AW58" s="77">
        <v>126.8</v>
      </c>
      <c r="AX58" s="77">
        <v>156</v>
      </c>
      <c r="AY58" s="77">
        <v>128.19999999999999</v>
      </c>
      <c r="AZ58" s="77">
        <v>121.4</v>
      </c>
      <c r="BA58" s="77">
        <v>113.1</v>
      </c>
      <c r="BB58" s="77">
        <v>117.5</v>
      </c>
      <c r="BC58" s="77">
        <v>125.3</v>
      </c>
      <c r="BD58" s="77">
        <v>136.80000000000001</v>
      </c>
      <c r="BE58" s="77">
        <v>131.69999999999999</v>
      </c>
      <c r="BF58" s="77">
        <v>164.4</v>
      </c>
      <c r="BH58" s="167"/>
      <c r="BI58" s="170" t="s">
        <v>221</v>
      </c>
      <c r="BJ58" s="80">
        <v>106.1</v>
      </c>
      <c r="BK58" s="80">
        <v>122.4</v>
      </c>
      <c r="BL58" s="80">
        <v>183.3</v>
      </c>
      <c r="BM58" s="80">
        <v>145.69999999999999</v>
      </c>
      <c r="BN58" s="80">
        <v>123.5</v>
      </c>
      <c r="BO58" s="137">
        <v>142.6</v>
      </c>
      <c r="BP58" s="80">
        <v>140.66200000000001</v>
      </c>
      <c r="BQ58" s="80">
        <v>125.16200000000001</v>
      </c>
      <c r="BR58" s="80">
        <v>124.07299999999999</v>
      </c>
      <c r="BS58" s="80">
        <v>129.53800000000001</v>
      </c>
      <c r="BT58" s="80">
        <v>148.35400000000001</v>
      </c>
      <c r="BU58" s="80">
        <v>193.505</v>
      </c>
      <c r="BV58" s="80">
        <v>196.32</v>
      </c>
      <c r="BW58" s="80">
        <v>234.46470935032923</v>
      </c>
      <c r="BX58" s="80">
        <v>193.864</v>
      </c>
      <c r="BY58" s="80">
        <v>143.12299999999999</v>
      </c>
      <c r="BZ58" s="376"/>
      <c r="CA58" s="376"/>
      <c r="CB58" s="376"/>
      <c r="CC58" s="376"/>
      <c r="CD58" s="376"/>
    </row>
    <row r="59" spans="47:82" x14ac:dyDescent="0.2">
      <c r="AU59" s="138"/>
      <c r="AV59" s="139"/>
      <c r="AW59" s="77"/>
      <c r="AX59" s="77"/>
      <c r="AY59" s="77"/>
      <c r="AZ59" s="77"/>
      <c r="BA59" s="77"/>
      <c r="BB59" s="69"/>
      <c r="BC59" s="69"/>
      <c r="BD59" s="69"/>
      <c r="BE59" s="69"/>
      <c r="BF59" s="69"/>
      <c r="BG59" s="159"/>
      <c r="BH59" s="167"/>
      <c r="BI59" s="170" t="s">
        <v>402</v>
      </c>
      <c r="BJ59" s="142"/>
      <c r="BK59" s="80">
        <v>552.5</v>
      </c>
      <c r="BL59" s="80">
        <v>366.1</v>
      </c>
      <c r="BM59" s="80">
        <v>483.8</v>
      </c>
      <c r="BN59" s="80">
        <v>504.9</v>
      </c>
      <c r="BO59" s="137">
        <v>518.4</v>
      </c>
      <c r="BP59" s="80">
        <v>601.70799999999997</v>
      </c>
      <c r="BQ59" s="80">
        <v>583.27599999999995</v>
      </c>
      <c r="BR59" s="80">
        <v>601.04700000000003</v>
      </c>
      <c r="BS59" s="80">
        <v>589.846</v>
      </c>
      <c r="BT59" s="80">
        <v>669.45299999999997</v>
      </c>
      <c r="BU59" s="80">
        <v>809.70299999999997</v>
      </c>
      <c r="BV59" s="80">
        <v>957.28300000000002</v>
      </c>
      <c r="BW59" s="80">
        <v>1077.9191792015463</v>
      </c>
      <c r="BX59" s="80">
        <v>1076.529</v>
      </c>
      <c r="BY59" s="80">
        <v>842.87199999999996</v>
      </c>
      <c r="BZ59" s="376"/>
      <c r="CA59" s="376"/>
      <c r="CB59" s="376"/>
      <c r="CC59" s="376"/>
      <c r="CD59" s="376"/>
    </row>
    <row r="60" spans="47:82" x14ac:dyDescent="0.2">
      <c r="AU60" s="136">
        <v>8</v>
      </c>
      <c r="AV60" s="133" t="s">
        <v>154</v>
      </c>
      <c r="AW60" s="69">
        <v>1906.1</v>
      </c>
      <c r="AX60" s="69">
        <v>1199.5</v>
      </c>
      <c r="AY60" s="69">
        <v>1705.7</v>
      </c>
      <c r="AZ60" s="69">
        <v>1627.4</v>
      </c>
      <c r="BA60" s="69">
        <v>1540.2</v>
      </c>
      <c r="BB60" s="69">
        <v>1603.8</v>
      </c>
      <c r="BC60" s="69">
        <v>1621.4</v>
      </c>
      <c r="BD60" s="69">
        <v>1725.7</v>
      </c>
      <c r="BE60" s="69">
        <v>2037.3</v>
      </c>
      <c r="BF60" s="69">
        <v>3047.3</v>
      </c>
      <c r="BG60" s="159"/>
      <c r="BH60" s="167"/>
      <c r="BI60" s="170"/>
      <c r="BJ60" s="142"/>
      <c r="BK60" s="80"/>
      <c r="BL60" s="80"/>
      <c r="BM60" s="80"/>
      <c r="BN60" s="80"/>
      <c r="BO60" s="137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376"/>
      <c r="CA60" s="376"/>
      <c r="CB60" s="376"/>
      <c r="CC60" s="376"/>
      <c r="CD60" s="376"/>
    </row>
    <row r="61" spans="47:82" ht="12" thickBot="1" x14ac:dyDescent="0.25">
      <c r="AU61" s="147"/>
      <c r="AV61" s="148"/>
      <c r="AW61" s="149"/>
      <c r="AX61" s="149"/>
      <c r="AY61" s="149"/>
      <c r="AZ61" s="149"/>
      <c r="BA61" s="149"/>
      <c r="BB61" s="103"/>
      <c r="BC61" s="103"/>
      <c r="BD61" s="103"/>
      <c r="BE61" s="103"/>
      <c r="BF61" s="103"/>
      <c r="BH61" s="165">
        <v>8</v>
      </c>
      <c r="BI61" s="169" t="s">
        <v>403</v>
      </c>
      <c r="BJ61" s="99">
        <v>482.9</v>
      </c>
      <c r="BK61" s="99">
        <v>596.20000000000005</v>
      </c>
      <c r="BL61" s="99">
        <v>661.3</v>
      </c>
      <c r="BM61" s="99">
        <v>738.7</v>
      </c>
      <c r="BN61" s="99">
        <v>674.2</v>
      </c>
      <c r="BO61" s="145">
        <v>669.5</v>
      </c>
      <c r="BP61" s="99">
        <v>944.74699999999996</v>
      </c>
      <c r="BQ61" s="99">
        <v>934.88599999999997</v>
      </c>
      <c r="BR61" s="99">
        <v>840.53800000000001</v>
      </c>
      <c r="BS61" s="99">
        <v>894.63199999999995</v>
      </c>
      <c r="BT61" s="99">
        <v>1060.107</v>
      </c>
      <c r="BU61" s="99">
        <v>1109.7909999999999</v>
      </c>
      <c r="BV61" s="99">
        <v>1223.0709999999999</v>
      </c>
      <c r="BW61" s="99">
        <v>1293.6147640865829</v>
      </c>
      <c r="BX61" s="99">
        <v>1024.502</v>
      </c>
      <c r="BY61" s="99">
        <v>809.29100000000005</v>
      </c>
      <c r="BZ61" s="376"/>
      <c r="CA61" s="376"/>
      <c r="CB61" s="376"/>
      <c r="CC61" s="376"/>
      <c r="CD61" s="376"/>
    </row>
    <row r="62" spans="47:82" ht="12.75" thickTop="1" thickBot="1" x14ac:dyDescent="0.25">
      <c r="AU62" s="151"/>
      <c r="AV62" s="176" t="s">
        <v>85</v>
      </c>
      <c r="AW62" s="85">
        <v>10394.4</v>
      </c>
      <c r="AX62" s="85">
        <v>11804.9</v>
      </c>
      <c r="AY62" s="85">
        <v>11894.2</v>
      </c>
      <c r="AZ62" s="85">
        <v>10118</v>
      </c>
      <c r="BA62" s="85">
        <v>9431.7000000000007</v>
      </c>
      <c r="BB62" s="85">
        <v>10309.4</v>
      </c>
      <c r="BC62" s="85">
        <v>10728.9</v>
      </c>
      <c r="BD62" s="85">
        <v>10339.5</v>
      </c>
      <c r="BE62" s="85">
        <v>12220.3</v>
      </c>
      <c r="BF62" s="85">
        <v>15591.8</v>
      </c>
      <c r="BH62" s="167"/>
      <c r="BI62" s="170" t="s">
        <v>222</v>
      </c>
      <c r="BJ62" s="80">
        <v>86</v>
      </c>
      <c r="BK62" s="80">
        <v>104.1</v>
      </c>
      <c r="BL62" s="80">
        <v>114.8</v>
      </c>
      <c r="BM62" s="80">
        <v>140.69999999999999</v>
      </c>
      <c r="BN62" s="80">
        <v>139.4</v>
      </c>
      <c r="BO62" s="137">
        <v>147.1</v>
      </c>
      <c r="BP62" s="80">
        <v>201.44</v>
      </c>
      <c r="BQ62" s="80">
        <v>189.43899999999999</v>
      </c>
      <c r="BR62" s="80">
        <v>155.28700000000001</v>
      </c>
      <c r="BS62" s="80">
        <v>169.08099999999999</v>
      </c>
      <c r="BT62" s="80">
        <v>155.857</v>
      </c>
      <c r="BU62" s="80">
        <v>146.35599999999999</v>
      </c>
      <c r="BV62" s="80">
        <v>174.8</v>
      </c>
      <c r="BW62" s="80">
        <v>214.49933891289862</v>
      </c>
      <c r="BX62" s="80">
        <v>171.977</v>
      </c>
      <c r="BY62" s="80">
        <v>159.19900000000001</v>
      </c>
      <c r="BZ62" s="376"/>
      <c r="CA62" s="376"/>
      <c r="CB62" s="376"/>
      <c r="CC62" s="376"/>
      <c r="CD62" s="376"/>
    </row>
    <row r="63" spans="47:82" ht="12" thickTop="1" x14ac:dyDescent="0.2">
      <c r="BH63" s="167"/>
      <c r="BI63" s="170" t="s">
        <v>223</v>
      </c>
      <c r="BJ63" s="80">
        <v>133.80000000000001</v>
      </c>
      <c r="BK63" s="80">
        <v>155.30000000000001</v>
      </c>
      <c r="BL63" s="80">
        <v>151.30000000000001</v>
      </c>
      <c r="BM63" s="80">
        <v>152.4</v>
      </c>
      <c r="BN63" s="80">
        <v>108.6</v>
      </c>
      <c r="BO63" s="137">
        <v>134.9</v>
      </c>
      <c r="BP63" s="80">
        <v>201.48500000000001</v>
      </c>
      <c r="BQ63" s="80">
        <v>229.81299999999999</v>
      </c>
      <c r="BR63" s="80">
        <v>198.69200000000001</v>
      </c>
      <c r="BS63" s="80">
        <v>203.43600000000001</v>
      </c>
      <c r="BT63" s="80">
        <v>272.62700000000001</v>
      </c>
      <c r="BU63" s="80">
        <v>313.89999999999998</v>
      </c>
      <c r="BV63" s="80">
        <v>350.85300000000001</v>
      </c>
      <c r="BW63" s="80">
        <v>313.83071460441789</v>
      </c>
      <c r="BX63" s="80">
        <v>139.417</v>
      </c>
      <c r="BY63" s="80">
        <v>107.962</v>
      </c>
      <c r="BZ63" s="376"/>
      <c r="CA63" s="376"/>
      <c r="CB63" s="376"/>
      <c r="CC63" s="376"/>
      <c r="CD63" s="376"/>
    </row>
    <row r="64" spans="47:82" x14ac:dyDescent="0.2"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H64" s="167"/>
      <c r="BI64" s="170" t="s">
        <v>224</v>
      </c>
      <c r="BJ64" s="80">
        <v>28.9</v>
      </c>
      <c r="BK64" s="80">
        <v>37.6</v>
      </c>
      <c r="BL64" s="80">
        <v>46.2</v>
      </c>
      <c r="BM64" s="80">
        <v>52.2</v>
      </c>
      <c r="BN64" s="80">
        <v>54.3</v>
      </c>
      <c r="BO64" s="137">
        <v>51.7</v>
      </c>
      <c r="BP64" s="80">
        <v>60.851999999999997</v>
      </c>
      <c r="BQ64" s="80">
        <v>64.424999999999997</v>
      </c>
      <c r="BR64" s="80">
        <v>63.887999999999998</v>
      </c>
      <c r="BS64" s="80">
        <v>76.093999999999994</v>
      </c>
      <c r="BT64" s="80">
        <v>98.298000000000002</v>
      </c>
      <c r="BU64" s="80">
        <v>112.379</v>
      </c>
      <c r="BV64" s="80">
        <v>123.741</v>
      </c>
      <c r="BW64" s="80">
        <v>138.98255099374674</v>
      </c>
      <c r="BX64" s="80">
        <v>142.05799999999999</v>
      </c>
      <c r="BY64" s="80">
        <v>118.73099999999999</v>
      </c>
      <c r="BZ64" s="376"/>
      <c r="CA64" s="376"/>
      <c r="CB64" s="376"/>
      <c r="CC64" s="376"/>
      <c r="CD64" s="376"/>
    </row>
    <row r="65" spans="49:82" x14ac:dyDescent="0.2"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H65" s="167"/>
      <c r="BI65" s="170" t="s">
        <v>225</v>
      </c>
      <c r="BJ65" s="80">
        <v>195.1</v>
      </c>
      <c r="BK65" s="80">
        <v>42.4</v>
      </c>
      <c r="BL65" s="80">
        <v>48.8</v>
      </c>
      <c r="BM65" s="80">
        <v>47.3</v>
      </c>
      <c r="BN65" s="80">
        <v>54.6</v>
      </c>
      <c r="BO65" s="137">
        <v>63.8</v>
      </c>
      <c r="BP65" s="80">
        <v>71.515000000000001</v>
      </c>
      <c r="BQ65" s="80">
        <v>51.917999999999999</v>
      </c>
      <c r="BR65" s="80">
        <v>45.942</v>
      </c>
      <c r="BS65" s="80">
        <v>41.25</v>
      </c>
      <c r="BT65" s="80">
        <v>42.180999999999997</v>
      </c>
      <c r="BU65" s="80">
        <v>31.844999999999999</v>
      </c>
      <c r="BV65" s="80">
        <v>45.314999999999998</v>
      </c>
      <c r="BW65" s="80">
        <v>50.932415428587277</v>
      </c>
      <c r="BX65" s="80">
        <v>35.363999999999997</v>
      </c>
      <c r="BY65" s="80">
        <v>30.79</v>
      </c>
      <c r="BZ65" s="376"/>
      <c r="CA65" s="376"/>
      <c r="CB65" s="376"/>
      <c r="CC65" s="376"/>
      <c r="CD65" s="376"/>
    </row>
    <row r="66" spans="49:82" x14ac:dyDescent="0.2"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H66" s="167"/>
      <c r="BI66" s="170" t="s">
        <v>226</v>
      </c>
      <c r="BJ66" s="80">
        <v>39</v>
      </c>
      <c r="BK66" s="80">
        <v>256.8</v>
      </c>
      <c r="BL66" s="80">
        <v>300.2</v>
      </c>
      <c r="BM66" s="80">
        <v>346.2</v>
      </c>
      <c r="BN66" s="80">
        <v>317.3</v>
      </c>
      <c r="BO66" s="137">
        <v>271.89999999999998</v>
      </c>
      <c r="BP66" s="80">
        <v>409.45299999999997</v>
      </c>
      <c r="BQ66" s="80">
        <v>399.29300000000001</v>
      </c>
      <c r="BR66" s="80">
        <v>376.72699999999998</v>
      </c>
      <c r="BS66" s="80">
        <v>404.77</v>
      </c>
      <c r="BT66" s="80">
        <v>491.14400000000001</v>
      </c>
      <c r="BU66" s="80">
        <v>505.31099999999998</v>
      </c>
      <c r="BV66" s="80">
        <v>528.36199999999997</v>
      </c>
      <c r="BW66" s="80">
        <v>575.36974414693236</v>
      </c>
      <c r="BX66" s="80">
        <v>535.68600000000004</v>
      </c>
      <c r="BY66" s="80">
        <v>392.60899999999998</v>
      </c>
      <c r="BZ66" s="376"/>
      <c r="CA66" s="376"/>
      <c r="CB66" s="376"/>
      <c r="CC66" s="376"/>
      <c r="CD66" s="376"/>
    </row>
    <row r="67" spans="49:82" x14ac:dyDescent="0.2"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H67" s="167"/>
      <c r="BI67" s="170"/>
      <c r="BJ67" s="80"/>
      <c r="BK67" s="80"/>
      <c r="BL67" s="80"/>
      <c r="BM67" s="80"/>
      <c r="BN67" s="80"/>
      <c r="BO67" s="137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376"/>
      <c r="CA67" s="376"/>
      <c r="CB67" s="376"/>
      <c r="CC67" s="376"/>
      <c r="CD67" s="376"/>
    </row>
    <row r="68" spans="49:82" x14ac:dyDescent="0.2"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H68" s="165">
        <v>9</v>
      </c>
      <c r="BI68" s="169" t="s">
        <v>404</v>
      </c>
      <c r="BJ68" s="99">
        <v>3648.3</v>
      </c>
      <c r="BK68" s="99">
        <v>1724.6</v>
      </c>
      <c r="BL68" s="99">
        <v>2376.8000000000002</v>
      </c>
      <c r="BM68" s="99">
        <v>3139.6</v>
      </c>
      <c r="BN68" s="99">
        <v>2924.8</v>
      </c>
      <c r="BO68" s="145">
        <v>2872</v>
      </c>
      <c r="BP68" s="99">
        <v>3148.56</v>
      </c>
      <c r="BQ68" s="99">
        <v>3458.82</v>
      </c>
      <c r="BR68" s="99">
        <v>4441.6149999999998</v>
      </c>
      <c r="BS68" s="99">
        <v>3937.8440000000001</v>
      </c>
      <c r="BT68" s="99">
        <v>4065.5830000000001</v>
      </c>
      <c r="BU68" s="99">
        <v>4524.78</v>
      </c>
      <c r="BV68" s="99">
        <v>4185.4319999999998</v>
      </c>
      <c r="BW68" s="99">
        <v>4997.6477609987032</v>
      </c>
      <c r="BX68" s="99">
        <v>4671.6030000000001</v>
      </c>
      <c r="BY68" s="99">
        <v>3634.3470000000002</v>
      </c>
      <c r="BZ68" s="376"/>
      <c r="CA68" s="376"/>
      <c r="CB68" s="376"/>
      <c r="CC68" s="376"/>
      <c r="CD68" s="376"/>
    </row>
    <row r="69" spans="49:82" ht="12" thickBot="1" x14ac:dyDescent="0.25"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H69" s="165"/>
      <c r="BI69" s="169"/>
      <c r="BJ69" s="99"/>
      <c r="BK69" s="99"/>
      <c r="BL69" s="99"/>
      <c r="BM69" s="99"/>
      <c r="BN69" s="99"/>
      <c r="BO69" s="145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376"/>
      <c r="CA69" s="376"/>
      <c r="CB69" s="376"/>
      <c r="CC69" s="376"/>
      <c r="CD69" s="376"/>
    </row>
    <row r="70" spans="49:82" ht="12.75" thickTop="1" thickBot="1" x14ac:dyDescent="0.25"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H70" s="177" t="s">
        <v>185</v>
      </c>
      <c r="BI70" s="175"/>
      <c r="BJ70" s="112">
        <v>20598.099999999999</v>
      </c>
      <c r="BK70" s="112">
        <v>28580.9</v>
      </c>
      <c r="BL70" s="112">
        <v>30539.7</v>
      </c>
      <c r="BM70" s="112">
        <v>39965.5</v>
      </c>
      <c r="BN70" s="112">
        <v>34822.1</v>
      </c>
      <c r="BO70" s="150">
        <v>34710</v>
      </c>
      <c r="BP70" s="150">
        <v>40413.675000000003</v>
      </c>
      <c r="BQ70" s="150">
        <v>44911.928</v>
      </c>
      <c r="BR70" s="150">
        <v>44950.453000000001</v>
      </c>
      <c r="BS70" s="150">
        <v>45073.006000000001</v>
      </c>
      <c r="BT70" s="150">
        <v>45826.129000000001</v>
      </c>
      <c r="BU70" s="150">
        <v>44684.841</v>
      </c>
      <c r="BV70" s="150">
        <v>52909.95</v>
      </c>
      <c r="BW70" s="150">
        <v>60794.734980349793</v>
      </c>
      <c r="BX70" s="150">
        <v>54762.983</v>
      </c>
      <c r="BY70" s="150">
        <v>44552.898000000001</v>
      </c>
      <c r="BZ70" s="376"/>
      <c r="CA70" s="376"/>
      <c r="CB70" s="376"/>
      <c r="CC70" s="376"/>
      <c r="CD70" s="376"/>
    </row>
    <row r="71" spans="49:82" ht="12" thickTop="1" x14ac:dyDescent="0.2">
      <c r="AW71" s="161"/>
      <c r="AX71" s="161"/>
      <c r="AY71" s="161"/>
      <c r="AZ71" s="161"/>
      <c r="BA71" s="161"/>
      <c r="BB71" s="161"/>
      <c r="BC71" s="161"/>
      <c r="BD71" s="161"/>
      <c r="BE71" s="161"/>
      <c r="BF71" s="161"/>
      <c r="BH71" s="153"/>
      <c r="BI71" s="87"/>
      <c r="BJ71" s="153"/>
      <c r="BK71" s="153"/>
      <c r="BL71" s="153"/>
      <c r="BM71" s="153"/>
      <c r="BN71" s="153"/>
    </row>
    <row r="72" spans="49:82" x14ac:dyDescent="0.2"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J72" s="115"/>
      <c r="BK72" s="115"/>
      <c r="BL72" s="115"/>
      <c r="BM72" s="115"/>
      <c r="BN72" s="115"/>
      <c r="BO72" s="115"/>
      <c r="BP72" s="161"/>
      <c r="BQ72" s="161"/>
      <c r="BR72" s="161"/>
      <c r="BS72" s="161"/>
      <c r="BT72" s="161"/>
      <c r="BU72" s="161"/>
      <c r="BV72" s="161"/>
      <c r="BW72" s="161"/>
      <c r="BX72" s="161"/>
      <c r="BY72" s="161"/>
    </row>
    <row r="73" spans="49:82" x14ac:dyDescent="0.2"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J73" s="161"/>
      <c r="BK73" s="161"/>
      <c r="BL73" s="161"/>
      <c r="BM73" s="161"/>
      <c r="BN73" s="161"/>
      <c r="BO73" s="161"/>
      <c r="BP73" s="161"/>
      <c r="BQ73" s="161"/>
      <c r="BR73" s="161"/>
      <c r="BS73" s="161"/>
      <c r="BT73" s="161"/>
      <c r="BU73" s="161"/>
      <c r="BV73" s="161"/>
      <c r="BW73" s="161"/>
      <c r="BX73" s="161"/>
      <c r="BY73" s="161"/>
    </row>
    <row r="74" spans="49:82" x14ac:dyDescent="0.2"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</row>
    <row r="75" spans="49:82" x14ac:dyDescent="0.2"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</row>
    <row r="76" spans="49:82" x14ac:dyDescent="0.2"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</row>
    <row r="77" spans="49:82" x14ac:dyDescent="0.2">
      <c r="BJ77" s="161"/>
      <c r="BK77" s="161"/>
      <c r="BL77" s="161"/>
      <c r="BM77" s="161"/>
      <c r="BN77" s="161"/>
      <c r="BO77" s="161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</row>
    <row r="78" spans="49:82" x14ac:dyDescent="0.2">
      <c r="BJ78" s="161"/>
      <c r="BK78" s="161"/>
      <c r="BL78" s="161"/>
      <c r="BM78" s="161"/>
      <c r="BN78" s="161"/>
      <c r="BO78" s="161"/>
      <c r="BP78" s="161"/>
      <c r="BQ78" s="161"/>
      <c r="BR78" s="161"/>
      <c r="BS78" s="161"/>
      <c r="BT78" s="161"/>
      <c r="BU78" s="161"/>
      <c r="BV78" s="161"/>
      <c r="BW78" s="161"/>
      <c r="BX78" s="161"/>
      <c r="BY78" s="161"/>
    </row>
    <row r="79" spans="49:82" x14ac:dyDescent="0.2">
      <c r="BJ79" s="161"/>
      <c r="BK79" s="161"/>
      <c r="BL79" s="161"/>
      <c r="BM79" s="161"/>
      <c r="BN79" s="161"/>
      <c r="BO79" s="161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</row>
    <row r="80" spans="49:82" x14ac:dyDescent="0.2">
      <c r="BJ80" s="161"/>
      <c r="BK80" s="161"/>
      <c r="BL80" s="161"/>
      <c r="BM80" s="161"/>
      <c r="BN80" s="161"/>
      <c r="BO80" s="161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</row>
    <row r="81" spans="62:77" x14ac:dyDescent="0.2">
      <c r="BJ81" s="161"/>
      <c r="BK81" s="161"/>
      <c r="BL81" s="161"/>
      <c r="BM81" s="161"/>
      <c r="BN81" s="161"/>
      <c r="BO81" s="161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</row>
    <row r="82" spans="62:77" x14ac:dyDescent="0.2">
      <c r="BJ82" s="161"/>
      <c r="BK82" s="161"/>
      <c r="BL82" s="161"/>
      <c r="BM82" s="161"/>
      <c r="BN82" s="161"/>
      <c r="BO82" s="161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</row>
    <row r="83" spans="62:77" x14ac:dyDescent="0.2">
      <c r="BJ83" s="161"/>
      <c r="BK83" s="161"/>
      <c r="BL83" s="161"/>
      <c r="BM83" s="161"/>
      <c r="BN83" s="161"/>
      <c r="BO83" s="161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</row>
    <row r="84" spans="62:77" x14ac:dyDescent="0.2">
      <c r="BJ84" s="161"/>
      <c r="BK84" s="161"/>
      <c r="BL84" s="161"/>
      <c r="BM84" s="161"/>
      <c r="BN84" s="161"/>
      <c r="BO84" s="161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</row>
    <row r="85" spans="62:77" x14ac:dyDescent="0.2">
      <c r="BJ85" s="161"/>
      <c r="BK85" s="161"/>
      <c r="BL85" s="161"/>
      <c r="BM85" s="161"/>
      <c r="BN85" s="161"/>
      <c r="BO85" s="161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</row>
    <row r="86" spans="62:77" x14ac:dyDescent="0.2">
      <c r="BJ86" s="161"/>
      <c r="BK86" s="161"/>
      <c r="BL86" s="161"/>
      <c r="BM86" s="161"/>
      <c r="BN86" s="161"/>
      <c r="BO86" s="161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</row>
    <row r="87" spans="62:77" x14ac:dyDescent="0.2">
      <c r="BJ87" s="161"/>
      <c r="BK87" s="161"/>
      <c r="BL87" s="161"/>
      <c r="BM87" s="161"/>
      <c r="BN87" s="161"/>
      <c r="BO87" s="161"/>
      <c r="BP87" s="117"/>
      <c r="BQ87" s="117"/>
      <c r="BR87" s="117"/>
      <c r="BS87" s="117"/>
      <c r="BT87" s="117"/>
      <c r="BU87" s="117"/>
      <c r="BV87" s="117"/>
      <c r="BW87" s="117"/>
      <c r="BX87" s="117"/>
      <c r="BY87" s="117"/>
    </row>
    <row r="88" spans="62:77" x14ac:dyDescent="0.2">
      <c r="BJ88" s="161"/>
      <c r="BK88" s="161"/>
      <c r="BL88" s="161"/>
      <c r="BM88" s="161"/>
      <c r="BN88" s="161"/>
      <c r="BO88" s="161"/>
      <c r="BP88" s="117"/>
      <c r="BQ88" s="117"/>
      <c r="BR88" s="117"/>
      <c r="BS88" s="117"/>
      <c r="BT88" s="117"/>
      <c r="BU88" s="117"/>
      <c r="BV88" s="117"/>
      <c r="BW88" s="117"/>
      <c r="BX88" s="117"/>
      <c r="BY88" s="117"/>
    </row>
    <row r="89" spans="62:77" x14ac:dyDescent="0.2">
      <c r="BJ89" s="161"/>
      <c r="BK89" s="161"/>
      <c r="BL89" s="161"/>
      <c r="BM89" s="161"/>
      <c r="BN89" s="161"/>
      <c r="BO89" s="161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</row>
    <row r="90" spans="62:77" x14ac:dyDescent="0.2">
      <c r="BJ90" s="161"/>
      <c r="BK90" s="161"/>
      <c r="BL90" s="161"/>
      <c r="BM90" s="161"/>
      <c r="BN90" s="161"/>
      <c r="BO90" s="161"/>
      <c r="BP90" s="115"/>
      <c r="BQ90" s="115"/>
      <c r="BR90" s="115"/>
      <c r="BS90" s="115"/>
      <c r="BT90" s="115"/>
      <c r="BU90" s="115"/>
      <c r="BV90" s="115"/>
      <c r="BW90" s="115"/>
      <c r="BX90" s="115"/>
      <c r="BY90" s="115"/>
    </row>
    <row r="91" spans="62:77" x14ac:dyDescent="0.2">
      <c r="BJ91" s="161"/>
      <c r="BK91" s="161"/>
      <c r="BL91" s="161"/>
      <c r="BM91" s="161"/>
      <c r="BN91" s="161"/>
      <c r="BO91" s="161"/>
      <c r="BP91" s="116"/>
      <c r="BQ91" s="116"/>
      <c r="BR91" s="117"/>
      <c r="BS91" s="116"/>
      <c r="BT91" s="116"/>
      <c r="BU91" s="116"/>
      <c r="BV91" s="116"/>
      <c r="BW91" s="116"/>
      <c r="BX91" s="116"/>
      <c r="BY91" s="116"/>
    </row>
    <row r="92" spans="62:77" x14ac:dyDescent="0.2">
      <c r="BJ92" s="161"/>
      <c r="BK92" s="161"/>
      <c r="BL92" s="161"/>
      <c r="BM92" s="161"/>
      <c r="BN92" s="161"/>
      <c r="BO92" s="161"/>
      <c r="BP92" s="117"/>
      <c r="BQ92" s="117"/>
      <c r="BR92" s="117"/>
      <c r="BS92" s="117"/>
      <c r="BT92" s="117"/>
      <c r="BU92" s="117"/>
      <c r="BV92" s="117"/>
      <c r="BW92" s="117"/>
      <c r="BX92" s="117"/>
      <c r="BY92" s="117"/>
    </row>
    <row r="93" spans="62:77" x14ac:dyDescent="0.2">
      <c r="BJ93" s="161"/>
      <c r="BK93" s="161"/>
      <c r="BL93" s="161"/>
      <c r="BM93" s="161"/>
      <c r="BN93" s="161"/>
      <c r="BO93" s="161"/>
      <c r="BP93" s="117"/>
      <c r="BQ93" s="117"/>
      <c r="BR93" s="117"/>
      <c r="BS93" s="117"/>
      <c r="BT93" s="117"/>
      <c r="BU93" s="117"/>
      <c r="BV93" s="117"/>
      <c r="BW93" s="117"/>
      <c r="BX93" s="117"/>
      <c r="BY93" s="117"/>
    </row>
    <row r="94" spans="62:77" x14ac:dyDescent="0.2">
      <c r="BJ94" s="161"/>
      <c r="BK94" s="161"/>
      <c r="BL94" s="161"/>
      <c r="BM94" s="161"/>
      <c r="BN94" s="161"/>
      <c r="BO94" s="161"/>
      <c r="BP94" s="117"/>
      <c r="BQ94" s="117"/>
      <c r="BR94" s="117"/>
      <c r="BS94" s="117"/>
      <c r="BT94" s="117"/>
      <c r="BU94" s="117"/>
      <c r="BV94" s="117"/>
      <c r="BW94" s="117"/>
      <c r="BX94" s="117"/>
      <c r="BY94" s="117"/>
    </row>
    <row r="95" spans="62:77" x14ac:dyDescent="0.2">
      <c r="BJ95" s="161"/>
      <c r="BK95" s="161"/>
      <c r="BL95" s="161"/>
      <c r="BM95" s="161"/>
      <c r="BN95" s="161"/>
      <c r="BO95" s="161"/>
      <c r="BP95" s="117"/>
      <c r="BQ95" s="117"/>
      <c r="BR95" s="117"/>
      <c r="BS95" s="116"/>
      <c r="BT95" s="116"/>
      <c r="BU95" s="116"/>
      <c r="BV95" s="116"/>
      <c r="BW95" s="116"/>
      <c r="BX95" s="116"/>
      <c r="BY95" s="116"/>
    </row>
    <row r="96" spans="62:77" x14ac:dyDescent="0.2">
      <c r="BJ96" s="161"/>
      <c r="BK96" s="161"/>
      <c r="BL96" s="161"/>
      <c r="BM96" s="161"/>
      <c r="BN96" s="161"/>
      <c r="BO96" s="161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</row>
    <row r="97" spans="62:77" x14ac:dyDescent="0.2">
      <c r="BJ97" s="161"/>
      <c r="BK97" s="161"/>
      <c r="BL97" s="161"/>
      <c r="BM97" s="161"/>
      <c r="BN97" s="161"/>
      <c r="BO97" s="161"/>
      <c r="BP97" s="117"/>
      <c r="BQ97" s="117"/>
      <c r="BR97" s="117"/>
      <c r="BS97" s="117"/>
      <c r="BT97" s="117"/>
      <c r="BU97" s="117"/>
      <c r="BV97" s="117"/>
      <c r="BW97" s="117"/>
      <c r="BX97" s="117"/>
      <c r="BY97" s="117"/>
    </row>
    <row r="98" spans="62:77" x14ac:dyDescent="0.2">
      <c r="BJ98" s="161"/>
      <c r="BK98" s="161"/>
      <c r="BL98" s="161"/>
      <c r="BM98" s="161"/>
      <c r="BN98" s="161"/>
      <c r="BO98" s="161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</row>
    <row r="99" spans="62:77" x14ac:dyDescent="0.2">
      <c r="BJ99" s="161"/>
      <c r="BK99" s="161"/>
      <c r="BL99" s="161"/>
      <c r="BM99" s="161"/>
      <c r="BN99" s="161"/>
      <c r="BO99" s="161"/>
      <c r="BP99" s="115"/>
      <c r="BQ99" s="115"/>
      <c r="BR99" s="115"/>
      <c r="BS99" s="115"/>
      <c r="BT99" s="115"/>
      <c r="BU99" s="115"/>
      <c r="BV99" s="115"/>
      <c r="BW99" s="115"/>
      <c r="BX99" s="115"/>
      <c r="BY99" s="115"/>
    </row>
    <row r="100" spans="62:77" x14ac:dyDescent="0.2">
      <c r="BJ100" s="161"/>
      <c r="BK100" s="161"/>
      <c r="BL100" s="161"/>
      <c r="BM100" s="161"/>
      <c r="BN100" s="161"/>
      <c r="BO100" s="161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</row>
    <row r="101" spans="62:77" x14ac:dyDescent="0.2">
      <c r="BJ101" s="161"/>
      <c r="BK101" s="161"/>
      <c r="BL101" s="161"/>
      <c r="BM101" s="161"/>
      <c r="BN101" s="161"/>
      <c r="BO101" s="161"/>
      <c r="BP101" s="117"/>
      <c r="BQ101" s="117"/>
      <c r="BR101" s="117"/>
      <c r="BS101" s="117"/>
      <c r="BT101" s="117"/>
      <c r="BU101" s="117"/>
      <c r="BV101" s="117"/>
      <c r="BW101" s="117"/>
      <c r="BX101" s="117"/>
      <c r="BY101" s="117"/>
    </row>
    <row r="102" spans="62:77" x14ac:dyDescent="0.2">
      <c r="BJ102" s="161"/>
      <c r="BK102" s="161"/>
      <c r="BL102" s="161"/>
      <c r="BM102" s="161"/>
      <c r="BN102" s="161"/>
      <c r="BO102" s="161"/>
      <c r="BP102" s="117"/>
      <c r="BQ102" s="117"/>
      <c r="BR102" s="117"/>
      <c r="BS102" s="117"/>
      <c r="BT102" s="117"/>
      <c r="BU102" s="117"/>
      <c r="BV102" s="117"/>
      <c r="BW102" s="117"/>
      <c r="BX102" s="117"/>
      <c r="BY102" s="117"/>
    </row>
    <row r="103" spans="62:77" x14ac:dyDescent="0.2">
      <c r="BJ103" s="161"/>
      <c r="BK103" s="161"/>
      <c r="BL103" s="161"/>
      <c r="BM103" s="161"/>
      <c r="BN103" s="161"/>
      <c r="BO103" s="161"/>
      <c r="BP103" s="115"/>
      <c r="BQ103" s="115"/>
      <c r="BR103" s="115"/>
      <c r="BS103" s="115"/>
      <c r="BT103" s="115"/>
      <c r="BU103" s="115"/>
      <c r="BV103" s="115"/>
      <c r="BW103" s="115"/>
      <c r="BX103" s="115"/>
      <c r="BY103" s="115"/>
    </row>
    <row r="104" spans="62:77" x14ac:dyDescent="0.2">
      <c r="BJ104" s="161"/>
      <c r="BK104" s="161"/>
      <c r="BL104" s="161"/>
      <c r="BM104" s="161"/>
      <c r="BN104" s="161"/>
      <c r="BO104" s="161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</row>
    <row r="105" spans="62:77" x14ac:dyDescent="0.2">
      <c r="BJ105" s="161"/>
      <c r="BK105" s="161"/>
      <c r="BL105" s="161"/>
      <c r="BM105" s="161"/>
      <c r="BN105" s="161"/>
      <c r="BO105" s="161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</row>
    <row r="106" spans="62:77" x14ac:dyDescent="0.2">
      <c r="BJ106" s="161"/>
      <c r="BK106" s="161"/>
      <c r="BL106" s="161"/>
      <c r="BM106" s="161"/>
      <c r="BN106" s="161"/>
      <c r="BO106" s="161"/>
      <c r="BP106" s="115"/>
      <c r="BQ106" s="115"/>
      <c r="BR106" s="115"/>
      <c r="BS106" s="115"/>
      <c r="BT106" s="115"/>
      <c r="BU106" s="115"/>
      <c r="BV106" s="115"/>
      <c r="BW106" s="115"/>
      <c r="BX106" s="115"/>
      <c r="BY106" s="115"/>
    </row>
    <row r="107" spans="62:77" x14ac:dyDescent="0.2">
      <c r="BJ107" s="161"/>
      <c r="BK107" s="161"/>
      <c r="BL107" s="161"/>
      <c r="BM107" s="161"/>
      <c r="BN107" s="161"/>
      <c r="BO107" s="161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</row>
    <row r="108" spans="62:77" x14ac:dyDescent="0.2">
      <c r="BJ108" s="161"/>
      <c r="BK108" s="161"/>
      <c r="BL108" s="161"/>
      <c r="BM108" s="161"/>
      <c r="BN108" s="161"/>
      <c r="BO108" s="161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</row>
    <row r="109" spans="62:77" x14ac:dyDescent="0.2">
      <c r="BJ109" s="161"/>
      <c r="BK109" s="161"/>
      <c r="BL109" s="161"/>
      <c r="BM109" s="161"/>
      <c r="BN109" s="161"/>
      <c r="BO109" s="161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</row>
    <row r="110" spans="62:77" x14ac:dyDescent="0.2">
      <c r="BJ110" s="161"/>
      <c r="BK110" s="161"/>
      <c r="BL110" s="161"/>
      <c r="BM110" s="161"/>
      <c r="BN110" s="161"/>
      <c r="BO110" s="161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</row>
    <row r="111" spans="62:77" x14ac:dyDescent="0.2">
      <c r="BJ111" s="161"/>
      <c r="BK111" s="161"/>
      <c r="BL111" s="161"/>
      <c r="BM111" s="161"/>
      <c r="BN111" s="161"/>
      <c r="BO111" s="161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</row>
    <row r="112" spans="62:77" x14ac:dyDescent="0.2">
      <c r="BJ112" s="161"/>
      <c r="BK112" s="161"/>
      <c r="BL112" s="161"/>
      <c r="BM112" s="161"/>
      <c r="BN112" s="161"/>
      <c r="BO112" s="161"/>
      <c r="BP112" s="115"/>
      <c r="BQ112" s="115"/>
      <c r="BR112" s="115"/>
      <c r="BS112" s="115"/>
      <c r="BT112" s="115"/>
      <c r="BU112" s="115"/>
      <c r="BV112" s="115"/>
      <c r="BW112" s="115"/>
      <c r="BX112" s="115"/>
      <c r="BY112" s="115"/>
    </row>
    <row r="113" spans="62:77" x14ac:dyDescent="0.2">
      <c r="BJ113" s="161"/>
      <c r="BK113" s="161"/>
      <c r="BL113" s="161"/>
      <c r="BM113" s="161"/>
      <c r="BN113" s="161"/>
      <c r="BO113" s="161"/>
      <c r="BP113" s="117"/>
      <c r="BQ113" s="116"/>
      <c r="BR113" s="117"/>
      <c r="BS113" s="117"/>
      <c r="BT113" s="117"/>
      <c r="BU113" s="117"/>
      <c r="BV113" s="117"/>
      <c r="BW113" s="117"/>
      <c r="BX113" s="117"/>
      <c r="BY113" s="117"/>
    </row>
    <row r="114" spans="62:77" x14ac:dyDescent="0.2">
      <c r="BJ114" s="161"/>
      <c r="BK114" s="161"/>
      <c r="BL114" s="161"/>
      <c r="BM114" s="161"/>
      <c r="BN114" s="161"/>
      <c r="BO114" s="161"/>
      <c r="BP114" s="117"/>
      <c r="BQ114" s="117"/>
      <c r="BR114" s="117"/>
      <c r="BS114" s="117"/>
      <c r="BT114" s="117"/>
      <c r="BU114" s="117"/>
      <c r="BV114" s="117"/>
      <c r="BW114" s="117"/>
      <c r="BX114" s="117"/>
      <c r="BY114" s="117"/>
    </row>
    <row r="115" spans="62:77" x14ac:dyDescent="0.2">
      <c r="BJ115" s="161"/>
      <c r="BK115" s="161"/>
      <c r="BL115" s="161"/>
      <c r="BM115" s="161"/>
      <c r="BN115" s="161"/>
      <c r="BO115" s="161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</row>
    <row r="116" spans="62:77" x14ac:dyDescent="0.2">
      <c r="BJ116" s="161"/>
      <c r="BK116" s="161"/>
      <c r="BL116" s="161"/>
      <c r="BM116" s="161"/>
      <c r="BN116" s="161"/>
      <c r="BO116" s="161"/>
      <c r="BP116" s="117"/>
      <c r="BQ116" s="117"/>
      <c r="BR116" s="117"/>
      <c r="BS116" s="117"/>
      <c r="BT116" s="117"/>
      <c r="BU116" s="117"/>
      <c r="BV116" s="117"/>
      <c r="BW116" s="117"/>
      <c r="BX116" s="117"/>
      <c r="BY116" s="117"/>
    </row>
    <row r="117" spans="62:77" x14ac:dyDescent="0.2">
      <c r="BJ117" s="161"/>
      <c r="BK117" s="161"/>
      <c r="BL117" s="161"/>
      <c r="BM117" s="161"/>
      <c r="BN117" s="161"/>
      <c r="BO117" s="161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</row>
    <row r="118" spans="62:77" x14ac:dyDescent="0.2">
      <c r="BJ118" s="161"/>
      <c r="BK118" s="161"/>
      <c r="BL118" s="161"/>
      <c r="BM118" s="161"/>
      <c r="BN118" s="161"/>
      <c r="BO118" s="161"/>
      <c r="BP118" s="115"/>
      <c r="BQ118" s="115"/>
      <c r="BR118" s="115"/>
      <c r="BS118" s="115"/>
      <c r="BT118" s="115"/>
      <c r="BU118" s="115"/>
      <c r="BV118" s="115"/>
      <c r="BW118" s="115"/>
      <c r="BX118" s="115"/>
      <c r="BY118" s="115"/>
    </row>
    <row r="119" spans="62:77" x14ac:dyDescent="0.2">
      <c r="BJ119" s="161"/>
      <c r="BK119" s="161"/>
      <c r="BL119" s="161"/>
      <c r="BM119" s="161"/>
      <c r="BN119" s="161"/>
      <c r="BO119" s="161"/>
      <c r="BP119" s="117"/>
      <c r="BQ119" s="117"/>
      <c r="BR119" s="117"/>
      <c r="BS119" s="117"/>
      <c r="BT119" s="117"/>
      <c r="BU119" s="117"/>
      <c r="BV119" s="117"/>
      <c r="BW119" s="117"/>
      <c r="BX119" s="117"/>
      <c r="BY119" s="117"/>
    </row>
    <row r="120" spans="62:77" x14ac:dyDescent="0.2">
      <c r="BJ120" s="161"/>
      <c r="BK120" s="161"/>
      <c r="BL120" s="161"/>
      <c r="BM120" s="161"/>
      <c r="BN120" s="161"/>
      <c r="BO120" s="161"/>
      <c r="BP120" s="117"/>
      <c r="BQ120" s="117"/>
      <c r="BR120" s="117"/>
      <c r="BS120" s="117"/>
      <c r="BT120" s="116"/>
      <c r="BU120" s="116"/>
      <c r="BV120" s="116"/>
      <c r="BW120" s="116"/>
      <c r="BX120" s="116"/>
      <c r="BY120" s="116"/>
    </row>
    <row r="121" spans="62:77" x14ac:dyDescent="0.2">
      <c r="BJ121" s="161"/>
      <c r="BK121" s="161"/>
      <c r="BL121" s="161"/>
      <c r="BM121" s="161"/>
      <c r="BN121" s="161"/>
      <c r="BO121" s="161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</row>
    <row r="122" spans="62:77" x14ac:dyDescent="0.2">
      <c r="BJ122" s="161"/>
      <c r="BK122" s="161"/>
      <c r="BL122" s="161"/>
      <c r="BM122" s="161"/>
      <c r="BN122" s="161"/>
      <c r="BO122" s="161"/>
      <c r="BP122" s="117"/>
      <c r="BQ122" s="117"/>
      <c r="BR122" s="117"/>
      <c r="BS122" s="117"/>
      <c r="BT122" s="117"/>
      <c r="BU122" s="117"/>
      <c r="BV122" s="117"/>
      <c r="BW122" s="117"/>
      <c r="BX122" s="117"/>
      <c r="BY122" s="117"/>
    </row>
    <row r="123" spans="62:77" x14ac:dyDescent="0.2">
      <c r="BJ123" s="161"/>
      <c r="BK123" s="161"/>
      <c r="BL123" s="161"/>
      <c r="BM123" s="161"/>
      <c r="BN123" s="161"/>
      <c r="BO123" s="161"/>
      <c r="BP123" s="117"/>
      <c r="BQ123" s="117"/>
      <c r="BR123" s="117"/>
      <c r="BS123" s="117"/>
      <c r="BT123" s="117"/>
      <c r="BU123" s="117"/>
      <c r="BV123" s="117"/>
      <c r="BW123" s="117"/>
      <c r="BX123" s="117"/>
      <c r="BY123" s="117"/>
    </row>
    <row r="124" spans="62:77" x14ac:dyDescent="0.2">
      <c r="BJ124" s="161"/>
      <c r="BK124" s="161"/>
      <c r="BL124" s="161"/>
      <c r="BM124" s="161"/>
      <c r="BN124" s="161"/>
      <c r="BO124" s="161"/>
      <c r="BP124" s="118"/>
      <c r="BQ124" s="118"/>
      <c r="BR124" s="118"/>
      <c r="BS124" s="118"/>
      <c r="BT124" s="115"/>
      <c r="BU124" s="115"/>
      <c r="BV124" s="115"/>
      <c r="BW124" s="115"/>
      <c r="BX124" s="115"/>
      <c r="BY124" s="115"/>
    </row>
    <row r="125" spans="62:77" x14ac:dyDescent="0.2">
      <c r="BJ125" s="161"/>
      <c r="BK125" s="161"/>
      <c r="BL125" s="161"/>
      <c r="BM125" s="161"/>
      <c r="BN125" s="161"/>
      <c r="BO125" s="161"/>
      <c r="BP125" s="117"/>
      <c r="BQ125" s="117"/>
      <c r="BR125" s="117"/>
      <c r="BS125" s="117"/>
      <c r="BT125" s="117"/>
      <c r="BU125" s="117"/>
      <c r="BV125" s="117"/>
      <c r="BW125" s="117"/>
      <c r="BX125" s="117"/>
      <c r="BY125" s="117"/>
    </row>
    <row r="126" spans="62:77" x14ac:dyDescent="0.2">
      <c r="BJ126" s="161"/>
      <c r="BK126" s="161"/>
      <c r="BL126" s="161"/>
      <c r="BM126" s="161"/>
      <c r="BN126" s="161"/>
      <c r="BO126" s="161"/>
      <c r="BP126" s="117"/>
      <c r="BQ126" s="117"/>
      <c r="BR126" s="117"/>
      <c r="BS126" s="117"/>
      <c r="BT126" s="117"/>
      <c r="BU126" s="117"/>
      <c r="BV126" s="117"/>
      <c r="BW126" s="117"/>
      <c r="BX126" s="117"/>
      <c r="BY126" s="117"/>
    </row>
    <row r="127" spans="62:77" x14ac:dyDescent="0.2">
      <c r="BJ127" s="161"/>
      <c r="BK127" s="161"/>
      <c r="BL127" s="161"/>
      <c r="BM127" s="161"/>
      <c r="BN127" s="161"/>
      <c r="BO127" s="161"/>
      <c r="BP127" s="117"/>
      <c r="BQ127" s="117"/>
      <c r="BR127" s="117"/>
      <c r="BS127" s="117"/>
      <c r="BT127" s="117"/>
      <c r="BU127" s="117"/>
      <c r="BV127" s="117"/>
      <c r="BW127" s="117"/>
      <c r="BX127" s="117"/>
      <c r="BY127" s="117"/>
    </row>
    <row r="128" spans="62:77" x14ac:dyDescent="0.2">
      <c r="BJ128" s="161"/>
      <c r="BK128" s="161"/>
      <c r="BL128" s="161"/>
      <c r="BM128" s="161"/>
      <c r="BN128" s="161"/>
      <c r="BO128" s="161"/>
      <c r="BP128" s="117"/>
      <c r="BQ128" s="117"/>
      <c r="BR128" s="117"/>
      <c r="BS128" s="117"/>
      <c r="BT128" s="117"/>
      <c r="BU128" s="117"/>
      <c r="BV128" s="117"/>
      <c r="BW128" s="117"/>
      <c r="BX128" s="117"/>
      <c r="BY128" s="117"/>
    </row>
    <row r="129" spans="62:77" x14ac:dyDescent="0.2">
      <c r="BJ129" s="161"/>
      <c r="BK129" s="161"/>
      <c r="BL129" s="161"/>
      <c r="BM129" s="161"/>
      <c r="BN129" s="161"/>
      <c r="BO129" s="161"/>
      <c r="BP129" s="117"/>
      <c r="BQ129" s="117"/>
      <c r="BR129" s="117"/>
      <c r="BS129" s="117"/>
      <c r="BT129" s="117"/>
      <c r="BU129" s="117"/>
      <c r="BV129" s="117"/>
      <c r="BW129" s="117"/>
      <c r="BX129" s="117"/>
      <c r="BY129" s="117"/>
    </row>
    <row r="130" spans="62:77" x14ac:dyDescent="0.2">
      <c r="BJ130" s="161"/>
      <c r="BK130" s="161"/>
      <c r="BL130" s="161"/>
      <c r="BM130" s="161"/>
      <c r="BN130" s="161"/>
      <c r="BO130" s="161"/>
      <c r="BP130" s="115"/>
      <c r="BQ130" s="115"/>
      <c r="BR130" s="115"/>
      <c r="BS130" s="115"/>
      <c r="BT130" s="115"/>
      <c r="BU130" s="115"/>
      <c r="BV130" s="115"/>
      <c r="BW130" s="115"/>
      <c r="BX130" s="115"/>
      <c r="BY130" s="115"/>
    </row>
    <row r="131" spans="62:77" x14ac:dyDescent="0.2">
      <c r="BJ131" s="161"/>
      <c r="BK131" s="161"/>
      <c r="BL131" s="161"/>
      <c r="BM131" s="161"/>
      <c r="BN131" s="161"/>
      <c r="BO131" s="161"/>
      <c r="BP131" s="115"/>
      <c r="BQ131" s="115"/>
      <c r="BR131" s="115"/>
      <c r="BS131" s="115"/>
      <c r="BT131" s="115"/>
      <c r="BU131" s="115"/>
      <c r="BV131" s="115"/>
      <c r="BW131" s="115"/>
      <c r="BX131" s="115"/>
      <c r="BY131" s="115"/>
    </row>
  </sheetData>
  <mergeCells count="5">
    <mergeCell ref="BH5:BI5"/>
    <mergeCell ref="AU5:AV5"/>
    <mergeCell ref="B2:G2"/>
    <mergeCell ref="B3:G3"/>
    <mergeCell ref="C4:D4"/>
  </mergeCells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T117"/>
  <sheetViews>
    <sheetView topLeftCell="EE1" workbookViewId="0">
      <selection activeCell="EK60" sqref="EK60:ET111"/>
    </sheetView>
  </sheetViews>
  <sheetFormatPr defaultRowHeight="12.75" x14ac:dyDescent="0.2"/>
  <cols>
    <col min="1" max="1" width="5.140625" style="1" customWidth="1"/>
    <col min="2" max="2" width="2.7109375" style="1" customWidth="1"/>
    <col min="3" max="3" width="19.7109375" style="1" customWidth="1"/>
    <col min="4" max="73" width="9.140625" style="1"/>
    <col min="74" max="74" width="2.42578125" style="1" customWidth="1"/>
    <col min="75" max="75" width="1.85546875" style="1" bestFit="1" customWidth="1"/>
    <col min="76" max="76" width="25" style="1" customWidth="1"/>
    <col min="77" max="77" width="10.140625" style="1" bestFit="1" customWidth="1"/>
    <col min="78" max="82" width="9.42578125" style="1" bestFit="1" customWidth="1"/>
    <col min="83" max="83" width="9.85546875" style="1" bestFit="1" customWidth="1"/>
    <col min="84" max="88" width="9.42578125" style="1" bestFit="1" customWidth="1"/>
    <col min="89" max="89" width="9.85546875" style="1" bestFit="1" customWidth="1"/>
    <col min="90" max="93" width="9.42578125" style="1" bestFit="1" customWidth="1"/>
    <col min="94" max="94" width="10.42578125" style="1" bestFit="1" customWidth="1"/>
    <col min="95" max="95" width="9.85546875" style="1" bestFit="1" customWidth="1"/>
    <col min="96" max="96" width="10.42578125" style="1" bestFit="1" customWidth="1"/>
    <col min="97" max="97" width="9.42578125" style="1" bestFit="1" customWidth="1"/>
    <col min="98" max="98" width="10.42578125" style="1" bestFit="1" customWidth="1"/>
    <col min="99" max="99" width="9.42578125" style="1" bestFit="1" customWidth="1"/>
    <col min="100" max="100" width="10.42578125" style="1" bestFit="1" customWidth="1"/>
    <col min="101" max="101" width="9.85546875" style="1" bestFit="1" customWidth="1"/>
    <col min="102" max="103" width="9.42578125" style="1" bestFit="1" customWidth="1"/>
    <col min="104" max="104" width="10.42578125" style="1" bestFit="1" customWidth="1"/>
    <col min="105" max="105" width="9.42578125" style="1" bestFit="1" customWidth="1"/>
    <col min="106" max="106" width="10.42578125" style="1" bestFit="1" customWidth="1"/>
    <col min="107" max="107" width="4.85546875" style="30" customWidth="1"/>
    <col min="108" max="108" width="2.28515625" style="30" customWidth="1"/>
    <col min="109" max="109" width="18.85546875" style="30" bestFit="1" customWidth="1"/>
    <col min="110" max="110" width="17.42578125" style="1" bestFit="1" customWidth="1"/>
    <col min="111" max="115" width="9.5703125" style="1" bestFit="1" customWidth="1"/>
    <col min="116" max="116" width="10.7109375" style="1" bestFit="1" customWidth="1"/>
    <col min="117" max="119" width="9.28515625" style="1" bestFit="1" customWidth="1"/>
    <col min="120" max="120" width="9.140625" style="1"/>
    <col min="121" max="121" width="2.85546875" style="1" bestFit="1" customWidth="1"/>
    <col min="122" max="122" width="20" style="1" bestFit="1" customWidth="1"/>
    <col min="123" max="123" width="7.85546875" style="1" customWidth="1"/>
    <col min="124" max="128" width="9.140625" style="1" customWidth="1"/>
    <col min="129" max="130" width="9.140625" style="1"/>
    <col min="131" max="131" width="9.28515625" style="1" bestFit="1" customWidth="1"/>
    <col min="132" max="138" width="9.140625" style="1"/>
    <col min="139" max="139" width="8.28515625" style="1" customWidth="1"/>
    <col min="140" max="140" width="8.42578125" style="1" customWidth="1"/>
    <col min="141" max="16384" width="9.140625" style="1"/>
  </cols>
  <sheetData>
    <row r="2" spans="1:150" ht="18.75" x14ac:dyDescent="0.3">
      <c r="B2" s="178" t="s">
        <v>227</v>
      </c>
      <c r="C2" s="178"/>
      <c r="D2" s="178"/>
      <c r="E2" s="178"/>
      <c r="F2" s="178"/>
      <c r="G2" s="178"/>
      <c r="H2" s="178"/>
      <c r="I2" s="178"/>
      <c r="J2" s="178"/>
      <c r="DQ2" s="399"/>
      <c r="DR2" s="399"/>
      <c r="DS2" s="399"/>
      <c r="DT2" s="399"/>
      <c r="DU2" s="399"/>
      <c r="DV2" s="399"/>
      <c r="DW2" s="399"/>
      <c r="DX2" s="399"/>
    </row>
    <row r="3" spans="1:150" x14ac:dyDescent="0.2">
      <c r="B3" s="179"/>
      <c r="C3" s="179"/>
      <c r="D3" s="179"/>
      <c r="E3" s="179"/>
      <c r="F3" s="179"/>
      <c r="G3" s="179"/>
      <c r="H3" s="180"/>
      <c r="I3" s="180"/>
      <c r="J3" s="179"/>
      <c r="DQ3" s="181"/>
      <c r="DR3" s="181"/>
      <c r="DS3" s="181"/>
      <c r="DT3" s="181"/>
      <c r="DU3" s="181"/>
      <c r="DV3" s="181"/>
      <c r="DW3" s="181"/>
      <c r="DX3" s="181"/>
    </row>
    <row r="4" spans="1:150" ht="13.5" customHeight="1" thickBot="1" x14ac:dyDescent="0.25">
      <c r="B4" s="182"/>
      <c r="C4" s="183" t="s">
        <v>316</v>
      </c>
      <c r="D4" s="182"/>
      <c r="E4" s="182"/>
      <c r="F4" s="182"/>
      <c r="G4" s="182"/>
      <c r="H4" s="184"/>
      <c r="I4" s="184"/>
      <c r="J4" s="184"/>
      <c r="DQ4" s="400"/>
      <c r="DR4" s="400"/>
      <c r="DS4" s="400"/>
      <c r="DT4" s="400"/>
      <c r="DU4" s="400"/>
      <c r="DV4" s="400"/>
      <c r="DW4" s="400"/>
      <c r="DX4" s="400"/>
    </row>
    <row r="5" spans="1:150" ht="14.25" thickTop="1" thickBot="1" x14ac:dyDescent="0.25">
      <c r="A5" s="30"/>
      <c r="B5" s="403" t="s">
        <v>228</v>
      </c>
      <c r="C5" s="403"/>
      <c r="D5" s="408" t="s">
        <v>79</v>
      </c>
      <c r="E5" s="408"/>
      <c r="F5" s="408" t="s">
        <v>80</v>
      </c>
      <c r="G5" s="408"/>
      <c r="H5" s="407" t="s">
        <v>81</v>
      </c>
      <c r="I5" s="407"/>
      <c r="J5" s="407" t="s">
        <v>82</v>
      </c>
      <c r="K5" s="407"/>
      <c r="L5" s="407" t="s">
        <v>83</v>
      </c>
      <c r="M5" s="407"/>
      <c r="N5" s="407" t="s">
        <v>86</v>
      </c>
      <c r="O5" s="407"/>
      <c r="P5" s="407" t="s">
        <v>87</v>
      </c>
      <c r="Q5" s="407"/>
      <c r="R5" s="407" t="s">
        <v>88</v>
      </c>
      <c r="S5" s="407"/>
      <c r="T5" s="407" t="s">
        <v>89</v>
      </c>
      <c r="U5" s="407"/>
      <c r="V5" s="407" t="s">
        <v>90</v>
      </c>
      <c r="W5" s="407"/>
      <c r="X5" s="407" t="s">
        <v>91</v>
      </c>
      <c r="Y5" s="407"/>
      <c r="Z5" s="407" t="s">
        <v>92</v>
      </c>
      <c r="AA5" s="407"/>
      <c r="AB5" s="407" t="s">
        <v>93</v>
      </c>
      <c r="AC5" s="407"/>
      <c r="AD5" s="407" t="s">
        <v>94</v>
      </c>
      <c r="AE5" s="407"/>
      <c r="AF5" s="407" t="s">
        <v>95</v>
      </c>
      <c r="AG5" s="407"/>
      <c r="AH5" s="407" t="s">
        <v>96</v>
      </c>
      <c r="AI5" s="407"/>
      <c r="AJ5" s="407" t="s">
        <v>97</v>
      </c>
      <c r="AK5" s="407"/>
      <c r="AL5" s="407" t="s">
        <v>98</v>
      </c>
      <c r="AM5" s="407"/>
      <c r="AN5" s="407" t="s">
        <v>99</v>
      </c>
      <c r="AO5" s="407"/>
      <c r="AP5" s="407" t="s">
        <v>100</v>
      </c>
      <c r="AQ5" s="407"/>
      <c r="AR5" s="407" t="s">
        <v>101</v>
      </c>
      <c r="AS5" s="407"/>
      <c r="AT5" s="407" t="s">
        <v>102</v>
      </c>
      <c r="AU5" s="407"/>
      <c r="AV5" s="407" t="s">
        <v>103</v>
      </c>
      <c r="AW5" s="407"/>
      <c r="AX5" s="407" t="s">
        <v>104</v>
      </c>
      <c r="AY5" s="407"/>
      <c r="AZ5" s="407" t="s">
        <v>105</v>
      </c>
      <c r="BA5" s="407"/>
      <c r="BB5" s="407" t="s">
        <v>106</v>
      </c>
      <c r="BC5" s="407"/>
      <c r="BD5" s="407" t="s">
        <v>107</v>
      </c>
      <c r="BE5" s="407"/>
      <c r="BF5" s="407" t="s">
        <v>108</v>
      </c>
      <c r="BG5" s="407"/>
      <c r="BH5" s="407" t="s">
        <v>109</v>
      </c>
      <c r="BI5" s="407"/>
      <c r="BJ5" s="407" t="s">
        <v>110</v>
      </c>
      <c r="BK5" s="407"/>
      <c r="BL5" s="407" t="s">
        <v>111</v>
      </c>
      <c r="BM5" s="407"/>
      <c r="BN5" s="407" t="s">
        <v>112</v>
      </c>
      <c r="BO5" s="407"/>
      <c r="BP5" s="407" t="s">
        <v>113</v>
      </c>
      <c r="BQ5" s="407"/>
      <c r="BR5" s="407" t="s">
        <v>114</v>
      </c>
      <c r="BS5" s="407"/>
      <c r="BT5" s="407" t="s">
        <v>115</v>
      </c>
      <c r="BU5" s="407"/>
      <c r="BW5" s="405" t="s">
        <v>255</v>
      </c>
      <c r="BX5" s="405"/>
      <c r="BY5" s="407" t="s">
        <v>116</v>
      </c>
      <c r="BZ5" s="407"/>
      <c r="CA5" s="407" t="s">
        <v>117</v>
      </c>
      <c r="CB5" s="407"/>
      <c r="CC5" s="407" t="s">
        <v>118</v>
      </c>
      <c r="CD5" s="407"/>
      <c r="CE5" s="407" t="s">
        <v>119</v>
      </c>
      <c r="CF5" s="407"/>
      <c r="CG5" s="407" t="s">
        <v>120</v>
      </c>
      <c r="CH5" s="407"/>
      <c r="CI5" s="407" t="s">
        <v>121</v>
      </c>
      <c r="CJ5" s="407"/>
      <c r="CK5" s="407" t="s">
        <v>122</v>
      </c>
      <c r="CL5" s="407"/>
      <c r="CM5" s="407" t="s">
        <v>123</v>
      </c>
      <c r="CN5" s="407"/>
      <c r="CO5" s="407" t="s">
        <v>155</v>
      </c>
      <c r="CP5" s="407"/>
      <c r="CQ5" s="407" t="s">
        <v>156</v>
      </c>
      <c r="CR5" s="407"/>
      <c r="CS5" s="407" t="s">
        <v>157</v>
      </c>
      <c r="CT5" s="407"/>
      <c r="CU5" s="407" t="s">
        <v>158</v>
      </c>
      <c r="CV5" s="407"/>
      <c r="CW5" s="407" t="s">
        <v>159</v>
      </c>
      <c r="CX5" s="407"/>
      <c r="CY5" s="407" t="s">
        <v>160</v>
      </c>
      <c r="CZ5" s="407"/>
      <c r="DA5" s="407" t="s">
        <v>161</v>
      </c>
      <c r="DB5" s="407"/>
      <c r="DC5" s="185"/>
      <c r="DD5" s="405" t="s">
        <v>255</v>
      </c>
      <c r="DE5" s="405"/>
      <c r="DF5" s="407" t="s">
        <v>162</v>
      </c>
      <c r="DG5" s="407"/>
      <c r="DH5" s="407" t="s">
        <v>163</v>
      </c>
      <c r="DI5" s="407"/>
      <c r="DJ5" s="407" t="s">
        <v>164</v>
      </c>
      <c r="DK5" s="407"/>
      <c r="DL5" s="407" t="s">
        <v>165</v>
      </c>
      <c r="DM5" s="407"/>
      <c r="DN5" s="407" t="s">
        <v>317</v>
      </c>
      <c r="DO5" s="407"/>
      <c r="DQ5" s="401" t="s">
        <v>321</v>
      </c>
      <c r="DR5" s="401"/>
      <c r="DS5" s="398" t="s">
        <v>319</v>
      </c>
      <c r="DT5" s="398"/>
      <c r="DU5" s="398" t="s">
        <v>320</v>
      </c>
      <c r="DV5" s="398"/>
      <c r="DW5" s="398" t="s">
        <v>322</v>
      </c>
      <c r="DX5" s="398"/>
      <c r="DY5" s="398" t="s">
        <v>450</v>
      </c>
      <c r="DZ5" s="398"/>
      <c r="EA5" s="398" t="s">
        <v>457</v>
      </c>
      <c r="EB5" s="398"/>
      <c r="EC5" s="398" t="s">
        <v>458</v>
      </c>
      <c r="ED5" s="398"/>
      <c r="EE5" s="398" t="s">
        <v>459</v>
      </c>
      <c r="EF5" s="398"/>
      <c r="EG5" s="398" t="s">
        <v>460</v>
      </c>
      <c r="EH5" s="398"/>
      <c r="EI5" s="398" t="s">
        <v>461</v>
      </c>
      <c r="EJ5" s="398"/>
      <c r="EK5" s="398" t="s">
        <v>475</v>
      </c>
      <c r="EL5" s="398"/>
      <c r="EM5" s="398" t="s">
        <v>476</v>
      </c>
      <c r="EN5" s="398"/>
      <c r="EO5" s="398" t="s">
        <v>477</v>
      </c>
      <c r="EP5" s="398"/>
      <c r="EQ5" s="398" t="s">
        <v>478</v>
      </c>
      <c r="ER5" s="398"/>
      <c r="ES5" s="398" t="s">
        <v>479</v>
      </c>
      <c r="ET5" s="398"/>
    </row>
    <row r="6" spans="1:150" ht="13.5" thickBot="1" x14ac:dyDescent="0.25">
      <c r="A6" s="30"/>
      <c r="B6" s="404"/>
      <c r="C6" s="404"/>
      <c r="D6" s="186" t="s">
        <v>3</v>
      </c>
      <c r="E6" s="186" t="s">
        <v>5</v>
      </c>
      <c r="F6" s="186" t="s">
        <v>3</v>
      </c>
      <c r="G6" s="187" t="s">
        <v>5</v>
      </c>
      <c r="H6" s="187" t="s">
        <v>3</v>
      </c>
      <c r="I6" s="188" t="s">
        <v>5</v>
      </c>
      <c r="J6" s="187" t="s">
        <v>3</v>
      </c>
      <c r="K6" s="188" t="s">
        <v>5</v>
      </c>
      <c r="L6" s="187" t="s">
        <v>3</v>
      </c>
      <c r="M6" s="188" t="s">
        <v>5</v>
      </c>
      <c r="N6" s="187" t="s">
        <v>3</v>
      </c>
      <c r="O6" s="188" t="s">
        <v>5</v>
      </c>
      <c r="P6" s="187" t="s">
        <v>3</v>
      </c>
      <c r="Q6" s="188" t="s">
        <v>5</v>
      </c>
      <c r="R6" s="187" t="s">
        <v>3</v>
      </c>
      <c r="S6" s="188" t="s">
        <v>5</v>
      </c>
      <c r="T6" s="187" t="s">
        <v>3</v>
      </c>
      <c r="U6" s="188" t="s">
        <v>5</v>
      </c>
      <c r="V6" s="187" t="s">
        <v>3</v>
      </c>
      <c r="W6" s="188" t="s">
        <v>5</v>
      </c>
      <c r="X6" s="187" t="s">
        <v>3</v>
      </c>
      <c r="Y6" s="188" t="s">
        <v>5</v>
      </c>
      <c r="Z6" s="187" t="s">
        <v>3</v>
      </c>
      <c r="AA6" s="188" t="s">
        <v>5</v>
      </c>
      <c r="AB6" s="187" t="s">
        <v>3</v>
      </c>
      <c r="AC6" s="188" t="s">
        <v>5</v>
      </c>
      <c r="AD6" s="187" t="s">
        <v>3</v>
      </c>
      <c r="AE6" s="188" t="s">
        <v>5</v>
      </c>
      <c r="AF6" s="187" t="s">
        <v>3</v>
      </c>
      <c r="AG6" s="188" t="s">
        <v>5</v>
      </c>
      <c r="AH6" s="187" t="s">
        <v>3</v>
      </c>
      <c r="AI6" s="188" t="s">
        <v>5</v>
      </c>
      <c r="AJ6" s="187" t="s">
        <v>3</v>
      </c>
      <c r="AK6" s="188" t="s">
        <v>5</v>
      </c>
      <c r="AL6" s="187" t="s">
        <v>3</v>
      </c>
      <c r="AM6" s="188" t="s">
        <v>5</v>
      </c>
      <c r="AN6" s="187" t="s">
        <v>3</v>
      </c>
      <c r="AO6" s="188" t="s">
        <v>5</v>
      </c>
      <c r="AP6" s="187" t="s">
        <v>3</v>
      </c>
      <c r="AQ6" s="188" t="s">
        <v>5</v>
      </c>
      <c r="AR6" s="187" t="s">
        <v>3</v>
      </c>
      <c r="AS6" s="188" t="s">
        <v>5</v>
      </c>
      <c r="AT6" s="187" t="s">
        <v>3</v>
      </c>
      <c r="AU6" s="188" t="s">
        <v>5</v>
      </c>
      <c r="AV6" s="187" t="s">
        <v>3</v>
      </c>
      <c r="AW6" s="188" t="s">
        <v>5</v>
      </c>
      <c r="AX6" s="187" t="s">
        <v>3</v>
      </c>
      <c r="AY6" s="188" t="s">
        <v>5</v>
      </c>
      <c r="AZ6" s="187" t="s">
        <v>3</v>
      </c>
      <c r="BA6" s="188" t="s">
        <v>5</v>
      </c>
      <c r="BB6" s="187" t="s">
        <v>3</v>
      </c>
      <c r="BC6" s="188" t="s">
        <v>5</v>
      </c>
      <c r="BD6" s="187" t="s">
        <v>3</v>
      </c>
      <c r="BE6" s="188" t="s">
        <v>5</v>
      </c>
      <c r="BF6" s="187" t="s">
        <v>3</v>
      </c>
      <c r="BG6" s="188" t="s">
        <v>5</v>
      </c>
      <c r="BH6" s="187" t="s">
        <v>3</v>
      </c>
      <c r="BI6" s="188" t="s">
        <v>5</v>
      </c>
      <c r="BJ6" s="187" t="s">
        <v>3</v>
      </c>
      <c r="BK6" s="188" t="s">
        <v>5</v>
      </c>
      <c r="BL6" s="187" t="s">
        <v>3</v>
      </c>
      <c r="BM6" s="188" t="s">
        <v>5</v>
      </c>
      <c r="BN6" s="187" t="s">
        <v>3</v>
      </c>
      <c r="BO6" s="188" t="s">
        <v>5</v>
      </c>
      <c r="BP6" s="187" t="s">
        <v>3</v>
      </c>
      <c r="BQ6" s="188" t="s">
        <v>5</v>
      </c>
      <c r="BR6" s="187" t="s">
        <v>3</v>
      </c>
      <c r="BS6" s="188" t="s">
        <v>5</v>
      </c>
      <c r="BT6" s="187" t="s">
        <v>3</v>
      </c>
      <c r="BU6" s="188" t="s">
        <v>5</v>
      </c>
      <c r="BW6" s="406"/>
      <c r="BX6" s="406"/>
      <c r="BY6" s="187" t="s">
        <v>3</v>
      </c>
      <c r="BZ6" s="188" t="s">
        <v>5</v>
      </c>
      <c r="CA6" s="187" t="s">
        <v>3</v>
      </c>
      <c r="CB6" s="188" t="s">
        <v>5</v>
      </c>
      <c r="CC6" s="187" t="s">
        <v>3</v>
      </c>
      <c r="CD6" s="188" t="s">
        <v>5</v>
      </c>
      <c r="CE6" s="187" t="s">
        <v>3</v>
      </c>
      <c r="CF6" s="188" t="s">
        <v>5</v>
      </c>
      <c r="CG6" s="187" t="s">
        <v>3</v>
      </c>
      <c r="CH6" s="188" t="s">
        <v>5</v>
      </c>
      <c r="CI6" s="187" t="s">
        <v>3</v>
      </c>
      <c r="CJ6" s="188" t="s">
        <v>5</v>
      </c>
      <c r="CK6" s="187" t="s">
        <v>3</v>
      </c>
      <c r="CL6" s="188" t="s">
        <v>5</v>
      </c>
      <c r="CM6" s="187" t="s">
        <v>3</v>
      </c>
      <c r="CN6" s="188" t="s">
        <v>5</v>
      </c>
      <c r="CO6" s="187" t="s">
        <v>3</v>
      </c>
      <c r="CP6" s="188" t="s">
        <v>5</v>
      </c>
      <c r="CQ6" s="187" t="s">
        <v>3</v>
      </c>
      <c r="CR6" s="188" t="s">
        <v>5</v>
      </c>
      <c r="CS6" s="187" t="s">
        <v>3</v>
      </c>
      <c r="CT6" s="188" t="s">
        <v>5</v>
      </c>
      <c r="CU6" s="187" t="s">
        <v>3</v>
      </c>
      <c r="CV6" s="188" t="s">
        <v>5</v>
      </c>
      <c r="CW6" s="187" t="s">
        <v>3</v>
      </c>
      <c r="CX6" s="188" t="s">
        <v>5</v>
      </c>
      <c r="CY6" s="187" t="s">
        <v>3</v>
      </c>
      <c r="CZ6" s="188" t="s">
        <v>5</v>
      </c>
      <c r="DA6" s="187" t="s">
        <v>3</v>
      </c>
      <c r="DB6" s="186" t="s">
        <v>5</v>
      </c>
      <c r="DC6" s="183"/>
      <c r="DD6" s="406"/>
      <c r="DE6" s="406"/>
      <c r="DF6" s="187" t="s">
        <v>3</v>
      </c>
      <c r="DG6" s="188" t="s">
        <v>5</v>
      </c>
      <c r="DH6" s="187" t="s">
        <v>3</v>
      </c>
      <c r="DI6" s="188" t="s">
        <v>5</v>
      </c>
      <c r="DJ6" s="187" t="s">
        <v>3</v>
      </c>
      <c r="DK6" s="188" t="s">
        <v>5</v>
      </c>
      <c r="DL6" s="187" t="s">
        <v>3</v>
      </c>
      <c r="DM6" s="188" t="s">
        <v>5</v>
      </c>
      <c r="DN6" s="187" t="s">
        <v>3</v>
      </c>
      <c r="DO6" s="188" t="s">
        <v>5</v>
      </c>
      <c r="DQ6" s="402"/>
      <c r="DR6" s="402"/>
      <c r="DS6" s="189" t="s">
        <v>323</v>
      </c>
      <c r="DT6" s="189" t="s">
        <v>324</v>
      </c>
      <c r="DU6" s="189" t="s">
        <v>323</v>
      </c>
      <c r="DV6" s="189" t="s">
        <v>324</v>
      </c>
      <c r="DW6" s="189" t="s">
        <v>323</v>
      </c>
      <c r="DX6" s="189" t="s">
        <v>324</v>
      </c>
      <c r="DY6" s="189" t="s">
        <v>323</v>
      </c>
      <c r="DZ6" s="189" t="s">
        <v>324</v>
      </c>
      <c r="EA6" s="189" t="s">
        <v>323</v>
      </c>
      <c r="EB6" s="189" t="s">
        <v>324</v>
      </c>
      <c r="EC6" s="189" t="s">
        <v>323</v>
      </c>
      <c r="ED6" s="189" t="s">
        <v>324</v>
      </c>
      <c r="EE6" s="189" t="s">
        <v>323</v>
      </c>
      <c r="EF6" s="189" t="s">
        <v>324</v>
      </c>
      <c r="EG6" s="189" t="s">
        <v>323</v>
      </c>
      <c r="EH6" s="189" t="s">
        <v>324</v>
      </c>
      <c r="EI6" s="189" t="s">
        <v>323</v>
      </c>
      <c r="EJ6" s="189" t="s">
        <v>324</v>
      </c>
      <c r="EK6" s="189" t="s">
        <v>323</v>
      </c>
      <c r="EL6" s="189" t="s">
        <v>324</v>
      </c>
      <c r="EM6" s="189" t="s">
        <v>323</v>
      </c>
      <c r="EN6" s="189" t="s">
        <v>324</v>
      </c>
      <c r="EO6" s="189" t="s">
        <v>323</v>
      </c>
      <c r="EP6" s="189" t="s">
        <v>324</v>
      </c>
      <c r="EQ6" s="189" t="s">
        <v>323</v>
      </c>
      <c r="ER6" s="189" t="s">
        <v>324</v>
      </c>
      <c r="ES6" s="189" t="s">
        <v>323</v>
      </c>
      <c r="ET6" s="189" t="s">
        <v>324</v>
      </c>
    </row>
    <row r="7" spans="1:150" ht="13.5" thickTop="1" x14ac:dyDescent="0.2">
      <c r="B7" s="190"/>
      <c r="C7" s="191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Q7" s="193"/>
      <c r="DR7" s="71"/>
      <c r="DS7" s="71"/>
      <c r="DT7" s="71"/>
      <c r="DU7" s="71"/>
      <c r="DV7" s="71"/>
      <c r="DW7" s="71"/>
      <c r="DX7" s="71"/>
    </row>
    <row r="8" spans="1:150" s="196" customFormat="1" x14ac:dyDescent="0.2">
      <c r="A8" s="1"/>
      <c r="B8" s="179">
        <v>1</v>
      </c>
      <c r="C8" s="179" t="s">
        <v>229</v>
      </c>
      <c r="D8" s="194">
        <v>16.2</v>
      </c>
      <c r="E8" s="194">
        <v>39.6</v>
      </c>
      <c r="F8" s="194">
        <v>30.7</v>
      </c>
      <c r="G8" s="68">
        <v>25.9</v>
      </c>
      <c r="H8" s="68">
        <v>23.3</v>
      </c>
      <c r="I8" s="194">
        <v>16.8</v>
      </c>
      <c r="J8" s="194">
        <v>20.2</v>
      </c>
      <c r="K8" s="195">
        <v>21.9</v>
      </c>
      <c r="L8" s="194">
        <v>32.6</v>
      </c>
      <c r="M8" s="68">
        <v>28.3</v>
      </c>
      <c r="N8" s="68">
        <v>37.9</v>
      </c>
      <c r="O8" s="194">
        <v>105.3</v>
      </c>
      <c r="P8" s="194">
        <v>35.200000000000003</v>
      </c>
      <c r="Q8" s="194">
        <v>114.4</v>
      </c>
      <c r="R8" s="194">
        <v>30</v>
      </c>
      <c r="S8" s="68">
        <v>91.2</v>
      </c>
      <c r="T8" s="68">
        <v>36.6</v>
      </c>
      <c r="U8" s="194">
        <v>137.80000000000001</v>
      </c>
      <c r="V8" s="194">
        <v>36</v>
      </c>
      <c r="W8" s="194">
        <v>175.7</v>
      </c>
      <c r="X8" s="194">
        <v>40.6</v>
      </c>
      <c r="Y8" s="68">
        <v>211.3</v>
      </c>
      <c r="Z8" s="68">
        <v>45.1</v>
      </c>
      <c r="AA8" s="194">
        <v>343.4</v>
      </c>
      <c r="AB8" s="194">
        <v>49.8</v>
      </c>
      <c r="AC8" s="194">
        <v>415.2</v>
      </c>
      <c r="AD8" s="194">
        <v>44.5</v>
      </c>
      <c r="AE8" s="68">
        <v>462.6</v>
      </c>
      <c r="AF8" s="68">
        <v>66.599999999999994</v>
      </c>
      <c r="AG8" s="194">
        <v>323.5</v>
      </c>
      <c r="AH8" s="194">
        <v>64.3</v>
      </c>
      <c r="AI8" s="194">
        <v>356.4</v>
      </c>
      <c r="AJ8" s="194">
        <v>63</v>
      </c>
      <c r="AK8" s="68">
        <v>331.1</v>
      </c>
      <c r="AL8" s="68">
        <v>78.099999999999994</v>
      </c>
      <c r="AM8" s="194">
        <v>320.3</v>
      </c>
      <c r="AN8" s="194">
        <v>86.4</v>
      </c>
      <c r="AO8" s="194">
        <v>327.5</v>
      </c>
      <c r="AP8" s="194">
        <v>88.4</v>
      </c>
      <c r="AQ8" s="68">
        <v>364.9</v>
      </c>
      <c r="AR8" s="68">
        <v>38.9</v>
      </c>
      <c r="AS8" s="194">
        <v>146.19999999999999</v>
      </c>
      <c r="AT8" s="194">
        <v>40</v>
      </c>
      <c r="AU8" s="194">
        <v>208.3</v>
      </c>
      <c r="AV8" s="194">
        <v>68.5</v>
      </c>
      <c r="AW8" s="68">
        <v>400.7</v>
      </c>
      <c r="AX8" s="68">
        <v>46.5</v>
      </c>
      <c r="AY8" s="194">
        <v>378.3</v>
      </c>
      <c r="AZ8" s="194">
        <v>74.099999999999994</v>
      </c>
      <c r="BA8" s="194">
        <v>474.3</v>
      </c>
      <c r="BB8" s="194">
        <v>66</v>
      </c>
      <c r="BC8" s="68">
        <v>395.7</v>
      </c>
      <c r="BD8" s="68">
        <v>73.7</v>
      </c>
      <c r="BE8" s="194">
        <v>411.4</v>
      </c>
      <c r="BF8" s="194">
        <v>127.5</v>
      </c>
      <c r="BG8" s="194">
        <v>662.7</v>
      </c>
      <c r="BH8" s="194">
        <v>135.30000000000001</v>
      </c>
      <c r="BI8" s="68">
        <v>610.6</v>
      </c>
      <c r="BJ8" s="68">
        <v>192.7</v>
      </c>
      <c r="BK8" s="194">
        <v>653.5</v>
      </c>
      <c r="BL8" s="194">
        <v>194</v>
      </c>
      <c r="BM8" s="194">
        <v>593.6</v>
      </c>
      <c r="BN8" s="194">
        <v>178</v>
      </c>
      <c r="BO8" s="68">
        <v>592.29999999999995</v>
      </c>
      <c r="BP8" s="68">
        <v>261.7</v>
      </c>
      <c r="BQ8" s="194">
        <v>722.4</v>
      </c>
      <c r="BR8" s="194">
        <v>284.89999999999998</v>
      </c>
      <c r="BS8" s="194">
        <v>824.5</v>
      </c>
      <c r="BT8" s="194">
        <v>349</v>
      </c>
      <c r="BU8" s="194">
        <v>805.6</v>
      </c>
      <c r="BW8" s="197">
        <v>1</v>
      </c>
      <c r="BX8" s="198" t="s">
        <v>229</v>
      </c>
      <c r="BY8" s="195">
        <v>414.9</v>
      </c>
      <c r="BZ8" s="195">
        <v>650.1</v>
      </c>
      <c r="CA8" s="194">
        <v>552.79999999999995</v>
      </c>
      <c r="CB8" s="68">
        <v>787.4</v>
      </c>
      <c r="CC8" s="68">
        <v>610.29999999999995</v>
      </c>
      <c r="CD8" s="194">
        <v>1203.2</v>
      </c>
      <c r="CE8" s="195">
        <v>738.3</v>
      </c>
      <c r="CF8" s="194">
        <v>1009.5</v>
      </c>
      <c r="CG8" s="194">
        <v>768.1</v>
      </c>
      <c r="CH8" s="68">
        <v>988.7</v>
      </c>
      <c r="CI8" s="199">
        <v>1019</v>
      </c>
      <c r="CJ8" s="200">
        <v>1054.5</v>
      </c>
      <c r="CK8" s="195">
        <v>1100.7</v>
      </c>
      <c r="CL8" s="194">
        <v>1037.0999999999999</v>
      </c>
      <c r="CM8" s="194">
        <v>1140.4000000000001</v>
      </c>
      <c r="CN8" s="68">
        <v>948.8</v>
      </c>
      <c r="CO8" s="68">
        <v>1483.5</v>
      </c>
      <c r="CP8" s="194">
        <v>1099</v>
      </c>
      <c r="CQ8" s="195">
        <v>1494.6</v>
      </c>
      <c r="CR8" s="194">
        <v>1163.5</v>
      </c>
      <c r="CS8" s="194">
        <v>1629.1</v>
      </c>
      <c r="CT8" s="68">
        <v>1493.3</v>
      </c>
      <c r="CU8" s="68">
        <v>1941</v>
      </c>
      <c r="CV8" s="194">
        <v>1260.5</v>
      </c>
      <c r="CW8" s="195">
        <v>1855.9</v>
      </c>
      <c r="CX8" s="194">
        <v>793.3</v>
      </c>
      <c r="CY8" s="194">
        <v>2307.3000000000002</v>
      </c>
      <c r="CZ8" s="68">
        <v>724.9</v>
      </c>
      <c r="DA8" s="68">
        <v>2429.8000000000002</v>
      </c>
      <c r="DB8" s="194">
        <v>644.29999999999995</v>
      </c>
      <c r="DC8" s="172"/>
      <c r="DD8" s="201">
        <v>1</v>
      </c>
      <c r="DE8" s="198" t="s">
        <v>229</v>
      </c>
      <c r="DF8" s="202">
        <v>2434.6</v>
      </c>
      <c r="DG8" s="203">
        <v>762.3</v>
      </c>
      <c r="DH8" s="204">
        <v>2822.6</v>
      </c>
      <c r="DI8" s="24">
        <v>856.4</v>
      </c>
      <c r="DJ8" s="205">
        <v>3126.1</v>
      </c>
      <c r="DK8" s="204">
        <v>1535</v>
      </c>
      <c r="DL8" s="206">
        <v>3638.1</v>
      </c>
      <c r="DM8" s="99">
        <v>1761.8</v>
      </c>
      <c r="DN8" s="99">
        <v>4402.7</v>
      </c>
      <c r="DO8" s="145">
        <v>1979.6</v>
      </c>
      <c r="DQ8" s="197" t="s">
        <v>325</v>
      </c>
      <c r="DR8" s="207" t="s">
        <v>326</v>
      </c>
      <c r="DS8" s="208">
        <v>24.7</v>
      </c>
      <c r="DT8" s="208">
        <v>7.8</v>
      </c>
      <c r="DU8" s="145">
        <v>45.1</v>
      </c>
      <c r="DV8" s="145">
        <v>12.7</v>
      </c>
      <c r="DW8" s="145">
        <v>40.299999999999997</v>
      </c>
      <c r="DX8" s="145">
        <v>7</v>
      </c>
      <c r="DY8" s="145">
        <v>41.9</v>
      </c>
      <c r="DZ8" s="145">
        <v>10.1</v>
      </c>
      <c r="EA8" s="145">
        <v>33.761000000000003</v>
      </c>
      <c r="EB8" s="145">
        <v>20.527000000000001</v>
      </c>
      <c r="EC8" s="145">
        <v>26.521000000000001</v>
      </c>
      <c r="ED8" s="145">
        <v>13.16</v>
      </c>
      <c r="EE8" s="145">
        <v>31.533999999999999</v>
      </c>
      <c r="EF8" s="145">
        <v>10.641999999999999</v>
      </c>
      <c r="EG8" s="145">
        <v>28.597000000000001</v>
      </c>
      <c r="EH8" s="145">
        <v>3.0110000000000001</v>
      </c>
      <c r="EI8" s="145">
        <v>32.003</v>
      </c>
      <c r="EJ8" s="145">
        <v>7.625</v>
      </c>
      <c r="EK8" s="145">
        <v>28.564</v>
      </c>
      <c r="EL8" s="145">
        <v>48.953000000000003</v>
      </c>
      <c r="EM8" s="145">
        <v>29.607204376844173</v>
      </c>
      <c r="EN8" s="145">
        <v>18.424348765072128</v>
      </c>
      <c r="EO8" s="145">
        <v>23.312714246489861</v>
      </c>
      <c r="EP8" s="145">
        <v>47.982073627303194</v>
      </c>
      <c r="EQ8" s="145">
        <v>21.972865059751971</v>
      </c>
      <c r="ER8" s="145">
        <v>11.130816306307162</v>
      </c>
      <c r="ES8" s="145">
        <v>34.317174276449428</v>
      </c>
      <c r="ET8" s="145">
        <v>11.351070379725194</v>
      </c>
    </row>
    <row r="9" spans="1:150" s="196" customFormat="1" x14ac:dyDescent="0.2">
      <c r="A9" s="1"/>
      <c r="B9" s="209"/>
      <c r="C9" s="209" t="s">
        <v>230</v>
      </c>
      <c r="D9" s="73">
        <v>0.3</v>
      </c>
      <c r="E9" s="73">
        <v>4</v>
      </c>
      <c r="F9" s="73">
        <v>0.3</v>
      </c>
      <c r="G9" s="74">
        <v>1.2</v>
      </c>
      <c r="H9" s="74">
        <v>0.7</v>
      </c>
      <c r="I9" s="73">
        <v>1.1000000000000001</v>
      </c>
      <c r="J9" s="73">
        <v>0.6</v>
      </c>
      <c r="K9" s="73">
        <v>3.2</v>
      </c>
      <c r="L9" s="73">
        <v>1.2</v>
      </c>
      <c r="M9" s="74">
        <v>1.2</v>
      </c>
      <c r="N9" s="74">
        <v>1.9</v>
      </c>
      <c r="O9" s="73">
        <v>5.9</v>
      </c>
      <c r="P9" s="73">
        <v>0.5</v>
      </c>
      <c r="Q9" s="73">
        <v>0.7</v>
      </c>
      <c r="R9" s="73">
        <v>0.9</v>
      </c>
      <c r="S9" s="74">
        <v>16.100000000000001</v>
      </c>
      <c r="T9" s="74">
        <v>1.9</v>
      </c>
      <c r="U9" s="73">
        <v>16.3</v>
      </c>
      <c r="V9" s="73">
        <v>1.4</v>
      </c>
      <c r="W9" s="73">
        <v>15.5</v>
      </c>
      <c r="X9" s="73">
        <v>3.8</v>
      </c>
      <c r="Y9" s="74">
        <v>9.9</v>
      </c>
      <c r="Z9" s="74">
        <v>2.6</v>
      </c>
      <c r="AA9" s="73">
        <v>15.9</v>
      </c>
      <c r="AB9" s="73">
        <v>4.5999999999999996</v>
      </c>
      <c r="AC9" s="73">
        <v>16.7</v>
      </c>
      <c r="AD9" s="73">
        <v>4.5999999999999996</v>
      </c>
      <c r="AE9" s="74">
        <v>27</v>
      </c>
      <c r="AF9" s="74">
        <v>4.9000000000000004</v>
      </c>
      <c r="AG9" s="73">
        <v>19.399999999999999</v>
      </c>
      <c r="AH9" s="73">
        <v>3.8</v>
      </c>
      <c r="AI9" s="73">
        <v>35.299999999999997</v>
      </c>
      <c r="AJ9" s="73">
        <v>4.9000000000000004</v>
      </c>
      <c r="AK9" s="74">
        <v>27.2</v>
      </c>
      <c r="AL9" s="74">
        <v>6.6</v>
      </c>
      <c r="AM9" s="73">
        <v>21.5</v>
      </c>
      <c r="AN9" s="73">
        <v>8</v>
      </c>
      <c r="AO9" s="73">
        <v>39.4</v>
      </c>
      <c r="AP9" s="73">
        <v>8.1999999999999993</v>
      </c>
      <c r="AQ9" s="74">
        <v>43.5</v>
      </c>
      <c r="AR9" s="74">
        <v>5.9</v>
      </c>
      <c r="AS9" s="73">
        <v>8.1999999999999993</v>
      </c>
      <c r="AT9" s="73">
        <v>7.2</v>
      </c>
      <c r="AU9" s="73">
        <v>11.3</v>
      </c>
      <c r="AV9" s="73">
        <v>13.9</v>
      </c>
      <c r="AW9" s="74">
        <v>52</v>
      </c>
      <c r="AX9" s="74">
        <v>7.8</v>
      </c>
      <c r="AY9" s="73">
        <v>65.5</v>
      </c>
      <c r="AZ9" s="73">
        <v>8.9</v>
      </c>
      <c r="BA9" s="73">
        <v>72.099999999999994</v>
      </c>
      <c r="BB9" s="73">
        <v>7.3</v>
      </c>
      <c r="BC9" s="74">
        <v>51.6</v>
      </c>
      <c r="BD9" s="74">
        <v>7.4</v>
      </c>
      <c r="BE9" s="73">
        <v>58.1</v>
      </c>
      <c r="BF9" s="73">
        <v>1</v>
      </c>
      <c r="BG9" s="73">
        <v>77.7</v>
      </c>
      <c r="BH9" s="73">
        <v>13.9</v>
      </c>
      <c r="BI9" s="74">
        <v>83.4</v>
      </c>
      <c r="BJ9" s="74">
        <v>13.9</v>
      </c>
      <c r="BK9" s="73">
        <v>62.5</v>
      </c>
      <c r="BL9" s="73">
        <v>14.2</v>
      </c>
      <c r="BM9" s="73">
        <v>95.9</v>
      </c>
      <c r="BN9" s="73">
        <v>15</v>
      </c>
      <c r="BO9" s="74">
        <v>71.400000000000006</v>
      </c>
      <c r="BP9" s="74">
        <v>19.8</v>
      </c>
      <c r="BQ9" s="73">
        <v>74</v>
      </c>
      <c r="BR9" s="73">
        <v>23.4</v>
      </c>
      <c r="BS9" s="73">
        <v>80</v>
      </c>
      <c r="BT9" s="73">
        <v>30.6</v>
      </c>
      <c r="BU9" s="73">
        <v>133.69999999999999</v>
      </c>
      <c r="BW9" s="98"/>
      <c r="BX9" s="65" t="s">
        <v>230</v>
      </c>
      <c r="BY9" s="210">
        <v>41.1</v>
      </c>
      <c r="BZ9" s="73">
        <v>56.7</v>
      </c>
      <c r="CA9" s="73">
        <v>63.9</v>
      </c>
      <c r="CB9" s="74">
        <v>75.7</v>
      </c>
      <c r="CC9" s="74">
        <v>71.7</v>
      </c>
      <c r="CD9" s="73">
        <v>91.8</v>
      </c>
      <c r="CE9" s="210">
        <v>81.099999999999994</v>
      </c>
      <c r="CF9" s="73">
        <v>53.7</v>
      </c>
      <c r="CG9" s="73">
        <v>103.6</v>
      </c>
      <c r="CH9" s="74">
        <v>86.7</v>
      </c>
      <c r="CI9" s="144">
        <v>132.6</v>
      </c>
      <c r="CJ9" s="211">
        <v>83.3</v>
      </c>
      <c r="CK9" s="210">
        <v>154.9</v>
      </c>
      <c r="CL9" s="73">
        <v>97.4</v>
      </c>
      <c r="CM9" s="73">
        <v>161.5</v>
      </c>
      <c r="CN9" s="74">
        <v>41.2</v>
      </c>
      <c r="CO9" s="74">
        <v>167</v>
      </c>
      <c r="CP9" s="73">
        <v>123</v>
      </c>
      <c r="CQ9" s="210">
        <v>132.6</v>
      </c>
      <c r="CR9" s="73">
        <v>102.9</v>
      </c>
      <c r="CS9" s="73">
        <v>150.9</v>
      </c>
      <c r="CT9" s="74">
        <v>57.9</v>
      </c>
      <c r="CU9" s="74">
        <v>166</v>
      </c>
      <c r="CV9" s="73">
        <v>125.6</v>
      </c>
      <c r="CW9" s="210">
        <v>158.5</v>
      </c>
      <c r="CX9" s="73">
        <v>66.2</v>
      </c>
      <c r="CY9" s="73">
        <v>183.4</v>
      </c>
      <c r="CZ9" s="74">
        <v>77.8</v>
      </c>
      <c r="DA9" s="74">
        <v>182.4</v>
      </c>
      <c r="DB9" s="73">
        <v>80.8</v>
      </c>
      <c r="DC9" s="212"/>
      <c r="DD9" s="201"/>
      <c r="DE9" s="65" t="s">
        <v>230</v>
      </c>
      <c r="DF9" s="213">
        <v>174.7</v>
      </c>
      <c r="DG9" s="214">
        <v>75.8</v>
      </c>
      <c r="DH9" s="215">
        <v>205.9</v>
      </c>
      <c r="DI9" s="22">
        <v>121</v>
      </c>
      <c r="DJ9" s="23">
        <v>181.7</v>
      </c>
      <c r="DK9" s="215">
        <v>205.4</v>
      </c>
      <c r="DL9" s="216">
        <v>193.9</v>
      </c>
      <c r="DM9" s="142">
        <v>196.6</v>
      </c>
      <c r="DN9" s="142">
        <v>209</v>
      </c>
      <c r="DO9" s="217">
        <v>321.5</v>
      </c>
      <c r="DQ9" s="197"/>
      <c r="DR9" s="207"/>
      <c r="DS9" s="218"/>
      <c r="DT9" s="218"/>
      <c r="DU9" s="137"/>
      <c r="DV9" s="137"/>
      <c r="DW9" s="137"/>
      <c r="DX9" s="137"/>
      <c r="DY9" s="137"/>
      <c r="DZ9" s="137"/>
      <c r="ET9" s="378"/>
    </row>
    <row r="10" spans="1:150" s="196" customFormat="1" x14ac:dyDescent="0.2">
      <c r="A10" s="1"/>
      <c r="B10" s="209"/>
      <c r="C10" s="209" t="s">
        <v>231</v>
      </c>
      <c r="D10" s="73">
        <v>15.9</v>
      </c>
      <c r="E10" s="73">
        <v>35.6</v>
      </c>
      <c r="F10" s="73">
        <v>30.4</v>
      </c>
      <c r="G10" s="74">
        <v>24.6</v>
      </c>
      <c r="H10" s="74">
        <v>22.6</v>
      </c>
      <c r="I10" s="73">
        <v>15.8</v>
      </c>
      <c r="J10" s="73">
        <v>19.7</v>
      </c>
      <c r="K10" s="73">
        <v>18.8</v>
      </c>
      <c r="L10" s="73">
        <v>31.4</v>
      </c>
      <c r="M10" s="74">
        <v>27.1</v>
      </c>
      <c r="N10" s="74">
        <v>36.1</v>
      </c>
      <c r="O10" s="73">
        <v>99.4</v>
      </c>
      <c r="P10" s="73">
        <v>34.700000000000003</v>
      </c>
      <c r="Q10" s="73">
        <v>113.7</v>
      </c>
      <c r="R10" s="73">
        <v>29.2</v>
      </c>
      <c r="S10" s="74">
        <v>75.099999999999994</v>
      </c>
      <c r="T10" s="74">
        <v>34.700000000000003</v>
      </c>
      <c r="U10" s="73">
        <v>121.5</v>
      </c>
      <c r="V10" s="73">
        <v>34.6</v>
      </c>
      <c r="W10" s="73">
        <v>160.19999999999999</v>
      </c>
      <c r="X10" s="73">
        <v>36.799999999999997</v>
      </c>
      <c r="Y10" s="74">
        <v>201.4</v>
      </c>
      <c r="Z10" s="74">
        <v>42.5</v>
      </c>
      <c r="AA10" s="73">
        <v>327.39999999999998</v>
      </c>
      <c r="AB10" s="73">
        <v>45.2</v>
      </c>
      <c r="AC10" s="73">
        <v>398.5</v>
      </c>
      <c r="AD10" s="73">
        <v>39.9</v>
      </c>
      <c r="AE10" s="74">
        <v>435.5</v>
      </c>
      <c r="AF10" s="74">
        <v>61.7</v>
      </c>
      <c r="AG10" s="73">
        <v>304.2</v>
      </c>
      <c r="AH10" s="73">
        <v>60.4</v>
      </c>
      <c r="AI10" s="73">
        <v>321</v>
      </c>
      <c r="AJ10" s="73">
        <v>58.1</v>
      </c>
      <c r="AK10" s="74">
        <v>303.8</v>
      </c>
      <c r="AL10" s="74">
        <v>71.400000000000006</v>
      </c>
      <c r="AM10" s="73">
        <v>298.7</v>
      </c>
      <c r="AN10" s="73">
        <v>78.400000000000006</v>
      </c>
      <c r="AO10" s="73">
        <v>288.10000000000002</v>
      </c>
      <c r="AP10" s="73">
        <v>80.3</v>
      </c>
      <c r="AQ10" s="74">
        <v>321.39999999999998</v>
      </c>
      <c r="AR10" s="74">
        <v>33</v>
      </c>
      <c r="AS10" s="73">
        <v>138</v>
      </c>
      <c r="AT10" s="73">
        <v>32.799999999999997</v>
      </c>
      <c r="AU10" s="73">
        <v>197</v>
      </c>
      <c r="AV10" s="73">
        <v>54.6</v>
      </c>
      <c r="AW10" s="74">
        <v>348.7</v>
      </c>
      <c r="AX10" s="74">
        <v>38.700000000000003</v>
      </c>
      <c r="AY10" s="73">
        <v>312.8</v>
      </c>
      <c r="AZ10" s="73">
        <v>65.2</v>
      </c>
      <c r="BA10" s="73">
        <v>401.7</v>
      </c>
      <c r="BB10" s="73">
        <v>58.8</v>
      </c>
      <c r="BC10" s="74">
        <v>342.7</v>
      </c>
      <c r="BD10" s="74">
        <v>66.3</v>
      </c>
      <c r="BE10" s="73">
        <v>353.2</v>
      </c>
      <c r="BF10" s="73">
        <v>117.6</v>
      </c>
      <c r="BG10" s="73">
        <v>584.9</v>
      </c>
      <c r="BH10" s="73">
        <v>121.3</v>
      </c>
      <c r="BI10" s="74">
        <v>527.20000000000005</v>
      </c>
      <c r="BJ10" s="74">
        <v>178.7</v>
      </c>
      <c r="BK10" s="73">
        <v>591</v>
      </c>
      <c r="BL10" s="73">
        <v>179.8</v>
      </c>
      <c r="BM10" s="73">
        <v>497.7</v>
      </c>
      <c r="BN10" s="73">
        <v>163</v>
      </c>
      <c r="BO10" s="74">
        <v>520.9</v>
      </c>
      <c r="BP10" s="74">
        <v>241.8</v>
      </c>
      <c r="BQ10" s="73">
        <v>648.29999999999995</v>
      </c>
      <c r="BR10" s="73">
        <v>261.39999999999998</v>
      </c>
      <c r="BS10" s="73">
        <v>744.3</v>
      </c>
      <c r="BT10" s="73">
        <v>318.39999999999998</v>
      </c>
      <c r="BU10" s="73">
        <v>671.8</v>
      </c>
      <c r="BW10" s="98"/>
      <c r="BX10" s="65" t="s">
        <v>256</v>
      </c>
      <c r="BY10" s="210">
        <v>373.2</v>
      </c>
      <c r="BZ10" s="73">
        <v>593.4</v>
      </c>
      <c r="CA10" s="73">
        <v>488.8</v>
      </c>
      <c r="CB10" s="74">
        <v>708.6</v>
      </c>
      <c r="CC10" s="74">
        <v>538.5</v>
      </c>
      <c r="CD10" s="73">
        <v>1111.3</v>
      </c>
      <c r="CE10" s="210">
        <v>656.7</v>
      </c>
      <c r="CF10" s="73">
        <v>955.7</v>
      </c>
      <c r="CG10" s="73">
        <v>664.2</v>
      </c>
      <c r="CH10" s="74">
        <v>902</v>
      </c>
      <c r="CI10" s="144">
        <v>885.8</v>
      </c>
      <c r="CJ10" s="211">
        <v>971</v>
      </c>
      <c r="CK10" s="210">
        <v>945.4</v>
      </c>
      <c r="CL10" s="73">
        <v>939.7</v>
      </c>
      <c r="CM10" s="73">
        <v>978.1</v>
      </c>
      <c r="CN10" s="74">
        <v>907.3</v>
      </c>
      <c r="CO10" s="74">
        <v>1316</v>
      </c>
      <c r="CP10" s="73">
        <v>976</v>
      </c>
      <c r="CQ10" s="210">
        <v>1361.2</v>
      </c>
      <c r="CR10" s="73">
        <v>1059.8</v>
      </c>
      <c r="CS10" s="73">
        <v>1477.9</v>
      </c>
      <c r="CT10" s="74">
        <v>1435.3</v>
      </c>
      <c r="CU10" s="74">
        <v>1774.8</v>
      </c>
      <c r="CV10" s="73">
        <v>1134.8</v>
      </c>
      <c r="CW10" s="210">
        <v>1696.8</v>
      </c>
      <c r="CX10" s="73">
        <v>726.9</v>
      </c>
      <c r="CY10" s="73">
        <v>2123.5</v>
      </c>
      <c r="CZ10" s="74">
        <v>646.6</v>
      </c>
      <c r="DA10" s="74">
        <v>2246.1999999999998</v>
      </c>
      <c r="DB10" s="73">
        <v>563</v>
      </c>
      <c r="DC10" s="212"/>
      <c r="DD10" s="201"/>
      <c r="DE10" s="65" t="s">
        <v>256</v>
      </c>
      <c r="DF10" s="213">
        <v>2259.5</v>
      </c>
      <c r="DG10" s="214">
        <v>686.3</v>
      </c>
      <c r="DH10" s="215">
        <v>2616.5</v>
      </c>
      <c r="DI10" s="22">
        <v>734.8</v>
      </c>
      <c r="DJ10" s="23">
        <v>2944.2</v>
      </c>
      <c r="DK10" s="215">
        <v>1328.9</v>
      </c>
      <c r="DL10" s="216">
        <v>3444</v>
      </c>
      <c r="DM10" s="142">
        <v>1563.6</v>
      </c>
      <c r="DN10" s="142">
        <v>4193.2</v>
      </c>
      <c r="DO10" s="217">
        <v>1657.6</v>
      </c>
      <c r="DQ10" s="197" t="s">
        <v>327</v>
      </c>
      <c r="DR10" s="207" t="s">
        <v>232</v>
      </c>
      <c r="DS10" s="208">
        <v>160.80000000000001</v>
      </c>
      <c r="DT10" s="208">
        <v>37.1</v>
      </c>
      <c r="DU10" s="145">
        <v>156.19999999999999</v>
      </c>
      <c r="DV10" s="145">
        <v>31.9</v>
      </c>
      <c r="DW10" s="145">
        <v>142.6</v>
      </c>
      <c r="DX10" s="145">
        <v>68.2</v>
      </c>
      <c r="DY10" s="145">
        <v>134.5</v>
      </c>
      <c r="DZ10" s="145">
        <v>73</v>
      </c>
      <c r="EA10" s="145">
        <v>174.30099999999999</v>
      </c>
      <c r="EB10" s="145">
        <v>37.436</v>
      </c>
      <c r="EC10" s="145">
        <v>162.625</v>
      </c>
      <c r="ED10" s="145">
        <v>32.674999999999997</v>
      </c>
      <c r="EE10" s="145">
        <v>170.31800000000001</v>
      </c>
      <c r="EF10" s="145">
        <v>49.826999999999998</v>
      </c>
      <c r="EG10" s="145">
        <v>159.256</v>
      </c>
      <c r="EH10" s="145">
        <v>47.896000000000001</v>
      </c>
      <c r="EI10" s="145">
        <v>150.21799999999999</v>
      </c>
      <c r="EJ10" s="145">
        <v>58.588999999999999</v>
      </c>
      <c r="EK10" s="145">
        <v>146.66900000000001</v>
      </c>
      <c r="EL10" s="145">
        <v>60.970999999999997</v>
      </c>
      <c r="EM10" s="145">
        <v>127.17603414725143</v>
      </c>
      <c r="EN10" s="145">
        <v>73.100944412387364</v>
      </c>
      <c r="EO10" s="145">
        <v>148.91528085757787</v>
      </c>
      <c r="EP10" s="145">
        <v>104.68553956214659</v>
      </c>
      <c r="EQ10" s="145">
        <v>133.10009541649072</v>
      </c>
      <c r="ER10" s="145">
        <v>122.21571013797566</v>
      </c>
      <c r="ES10" s="145">
        <v>107.80244874271861</v>
      </c>
      <c r="ET10" s="145">
        <v>152.54623074206899</v>
      </c>
    </row>
    <row r="11" spans="1:150" s="196" customFormat="1" x14ac:dyDescent="0.2">
      <c r="A11" s="1"/>
      <c r="B11" s="209"/>
      <c r="C11" s="209" t="s">
        <v>154</v>
      </c>
      <c r="D11" s="73" t="s">
        <v>84</v>
      </c>
      <c r="E11" s="73" t="s">
        <v>84</v>
      </c>
      <c r="F11" s="73" t="s">
        <v>84</v>
      </c>
      <c r="G11" s="74" t="s">
        <v>84</v>
      </c>
      <c r="H11" s="74" t="s">
        <v>84</v>
      </c>
      <c r="I11" s="73" t="s">
        <v>84</v>
      </c>
      <c r="J11" s="73" t="s">
        <v>84</v>
      </c>
      <c r="K11" s="73" t="s">
        <v>84</v>
      </c>
      <c r="L11" s="73" t="s">
        <v>84</v>
      </c>
      <c r="M11" s="74" t="s">
        <v>84</v>
      </c>
      <c r="N11" s="74" t="s">
        <v>84</v>
      </c>
      <c r="O11" s="73" t="s">
        <v>84</v>
      </c>
      <c r="P11" s="73" t="s">
        <v>84</v>
      </c>
      <c r="Q11" s="73" t="s">
        <v>84</v>
      </c>
      <c r="R11" s="73" t="s">
        <v>84</v>
      </c>
      <c r="S11" s="74" t="s">
        <v>84</v>
      </c>
      <c r="T11" s="74" t="s">
        <v>84</v>
      </c>
      <c r="U11" s="73" t="s">
        <v>84</v>
      </c>
      <c r="V11" s="73" t="s">
        <v>84</v>
      </c>
      <c r="W11" s="73" t="s">
        <v>84</v>
      </c>
      <c r="X11" s="73" t="s">
        <v>84</v>
      </c>
      <c r="Y11" s="74" t="s">
        <v>84</v>
      </c>
      <c r="Z11" s="74" t="s">
        <v>84</v>
      </c>
      <c r="AA11" s="73" t="s">
        <v>84</v>
      </c>
      <c r="AB11" s="73" t="s">
        <v>84</v>
      </c>
      <c r="AC11" s="73" t="s">
        <v>84</v>
      </c>
      <c r="AD11" s="73" t="s">
        <v>84</v>
      </c>
      <c r="AE11" s="74" t="s">
        <v>84</v>
      </c>
      <c r="AF11" s="74" t="s">
        <v>84</v>
      </c>
      <c r="AG11" s="73" t="s">
        <v>84</v>
      </c>
      <c r="AH11" s="73" t="s">
        <v>84</v>
      </c>
      <c r="AI11" s="73" t="s">
        <v>84</v>
      </c>
      <c r="AJ11" s="73" t="s">
        <v>84</v>
      </c>
      <c r="AK11" s="74" t="s">
        <v>84</v>
      </c>
      <c r="AL11" s="74">
        <v>0.1</v>
      </c>
      <c r="AM11" s="73" t="s">
        <v>84</v>
      </c>
      <c r="AN11" s="73" t="s">
        <v>84</v>
      </c>
      <c r="AO11" s="73" t="s">
        <v>84</v>
      </c>
      <c r="AP11" s="73" t="s">
        <v>84</v>
      </c>
      <c r="AQ11" s="74" t="s">
        <v>84</v>
      </c>
      <c r="AR11" s="74" t="s">
        <v>84</v>
      </c>
      <c r="AS11" s="73" t="s">
        <v>84</v>
      </c>
      <c r="AT11" s="73" t="s">
        <v>84</v>
      </c>
      <c r="AU11" s="73" t="s">
        <v>84</v>
      </c>
      <c r="AV11" s="73" t="s">
        <v>84</v>
      </c>
      <c r="AW11" s="74" t="s">
        <v>84</v>
      </c>
      <c r="AX11" s="74" t="s">
        <v>84</v>
      </c>
      <c r="AY11" s="73" t="s">
        <v>84</v>
      </c>
      <c r="AZ11" s="73" t="s">
        <v>84</v>
      </c>
      <c r="BA11" s="73">
        <v>0.5</v>
      </c>
      <c r="BB11" s="73" t="s">
        <v>84</v>
      </c>
      <c r="BC11" s="74">
        <v>1.4</v>
      </c>
      <c r="BD11" s="74" t="s">
        <v>84</v>
      </c>
      <c r="BE11" s="73" t="s">
        <v>84</v>
      </c>
      <c r="BF11" s="73">
        <v>8.9</v>
      </c>
      <c r="BG11" s="73">
        <v>0.1</v>
      </c>
      <c r="BH11" s="73">
        <v>0.1</v>
      </c>
      <c r="BI11" s="74" t="s">
        <v>84</v>
      </c>
      <c r="BJ11" s="74" t="s">
        <v>84</v>
      </c>
      <c r="BK11" s="73" t="s">
        <v>84</v>
      </c>
      <c r="BL11" s="73" t="s">
        <v>84</v>
      </c>
      <c r="BM11" s="73" t="s">
        <v>84</v>
      </c>
      <c r="BN11" s="73" t="s">
        <v>84</v>
      </c>
      <c r="BO11" s="74" t="s">
        <v>84</v>
      </c>
      <c r="BP11" s="74" t="s">
        <v>84</v>
      </c>
      <c r="BQ11" s="73" t="s">
        <v>84</v>
      </c>
      <c r="BR11" s="73" t="s">
        <v>84</v>
      </c>
      <c r="BS11" s="73">
        <v>0.1</v>
      </c>
      <c r="BT11" s="73" t="s">
        <v>84</v>
      </c>
      <c r="BU11" s="73">
        <v>0.1</v>
      </c>
      <c r="BW11" s="98"/>
      <c r="BX11" s="65" t="s">
        <v>154</v>
      </c>
      <c r="BY11" s="210">
        <v>0.7</v>
      </c>
      <c r="BZ11" s="73" t="s">
        <v>84</v>
      </c>
      <c r="CA11" s="73" t="s">
        <v>84</v>
      </c>
      <c r="CB11" s="74">
        <v>3.1</v>
      </c>
      <c r="CC11" s="74">
        <v>0.1</v>
      </c>
      <c r="CD11" s="73">
        <v>0.1</v>
      </c>
      <c r="CE11" s="210">
        <v>0.5</v>
      </c>
      <c r="CF11" s="73">
        <v>0.1</v>
      </c>
      <c r="CG11" s="73">
        <v>0.3</v>
      </c>
      <c r="CH11" s="74">
        <v>0.1</v>
      </c>
      <c r="CI11" s="144">
        <v>0.6</v>
      </c>
      <c r="CJ11" s="211">
        <v>0.2</v>
      </c>
      <c r="CK11" s="210">
        <v>0.5</v>
      </c>
      <c r="CL11" s="73" t="s">
        <v>279</v>
      </c>
      <c r="CM11" s="73">
        <v>0.9</v>
      </c>
      <c r="CN11" s="74">
        <v>0.4</v>
      </c>
      <c r="CO11" s="74">
        <v>0.5</v>
      </c>
      <c r="CP11" s="73" t="s">
        <v>279</v>
      </c>
      <c r="CQ11" s="210">
        <v>0.8</v>
      </c>
      <c r="CR11" s="73">
        <v>0.8</v>
      </c>
      <c r="CS11" s="73">
        <v>0.2</v>
      </c>
      <c r="CT11" s="74">
        <v>0.1</v>
      </c>
      <c r="CU11" s="74">
        <v>0.2</v>
      </c>
      <c r="CV11" s="73">
        <v>0.1</v>
      </c>
      <c r="CW11" s="210">
        <v>0.6</v>
      </c>
      <c r="CX11" s="73">
        <v>0.2</v>
      </c>
      <c r="CY11" s="73">
        <v>0.4</v>
      </c>
      <c r="CZ11" s="74">
        <v>0.5</v>
      </c>
      <c r="DA11" s="74">
        <v>1.2</v>
      </c>
      <c r="DB11" s="73">
        <v>0.4</v>
      </c>
      <c r="DC11" s="212"/>
      <c r="DD11" s="201"/>
      <c r="DE11" s="65" t="s">
        <v>154</v>
      </c>
      <c r="DF11" s="213">
        <v>0.5</v>
      </c>
      <c r="DG11" s="214">
        <v>0.3</v>
      </c>
      <c r="DH11" s="215">
        <v>0.2</v>
      </c>
      <c r="DI11" s="22">
        <v>0.6</v>
      </c>
      <c r="DJ11" s="23">
        <v>0.2</v>
      </c>
      <c r="DK11" s="215">
        <v>0.5</v>
      </c>
      <c r="DL11" s="216">
        <v>0.2</v>
      </c>
      <c r="DM11" s="142">
        <v>1.6</v>
      </c>
      <c r="DN11" s="142">
        <v>0.5</v>
      </c>
      <c r="DO11" s="217">
        <v>0.5</v>
      </c>
      <c r="DQ11" s="98"/>
      <c r="DR11" s="130" t="s">
        <v>328</v>
      </c>
      <c r="DS11" s="218">
        <v>65.099999999999994</v>
      </c>
      <c r="DT11" s="218">
        <v>31.4</v>
      </c>
      <c r="DU11" s="137">
        <v>72.2</v>
      </c>
      <c r="DV11" s="137">
        <v>28.6</v>
      </c>
      <c r="DW11" s="137">
        <v>74</v>
      </c>
      <c r="DX11" s="137">
        <v>45.9</v>
      </c>
      <c r="DY11" s="137">
        <v>73</v>
      </c>
      <c r="DZ11" s="137">
        <v>67.2</v>
      </c>
      <c r="EA11" s="137">
        <v>99.381</v>
      </c>
      <c r="EB11" s="137">
        <v>21.225999999999999</v>
      </c>
      <c r="EC11" s="137">
        <v>111.223</v>
      </c>
      <c r="ED11" s="137">
        <v>22.594000000000001</v>
      </c>
      <c r="EE11" s="137">
        <v>125.045</v>
      </c>
      <c r="EF11" s="137">
        <v>29.437000000000001</v>
      </c>
      <c r="EG11" s="137">
        <v>110.77</v>
      </c>
      <c r="EH11" s="137">
        <v>39.521000000000001</v>
      </c>
      <c r="EI11" s="137">
        <v>111.20699999999999</v>
      </c>
      <c r="EJ11" s="137">
        <v>44.89</v>
      </c>
      <c r="EK11" s="137">
        <v>103.108</v>
      </c>
      <c r="EL11" s="137">
        <v>48.637999999999998</v>
      </c>
      <c r="EM11" s="137">
        <v>94.083870935100535</v>
      </c>
      <c r="EN11" s="137">
        <v>58.040787779956574</v>
      </c>
      <c r="EO11" s="137">
        <v>101.1149687071452</v>
      </c>
      <c r="EP11" s="137">
        <v>88.692485767805152</v>
      </c>
      <c r="EQ11" s="137">
        <v>97.082323295635433</v>
      </c>
      <c r="ER11" s="137">
        <v>102.35302203623131</v>
      </c>
      <c r="ES11" s="137">
        <v>80.830109496467344</v>
      </c>
      <c r="ET11" s="137">
        <v>103.28254755569763</v>
      </c>
    </row>
    <row r="12" spans="1:150" s="196" customFormat="1" x14ac:dyDescent="0.2">
      <c r="A12" s="1"/>
      <c r="B12" s="209"/>
      <c r="C12" s="209"/>
      <c r="D12" s="73"/>
      <c r="E12" s="73"/>
      <c r="F12" s="73"/>
      <c r="G12" s="74"/>
      <c r="H12" s="74"/>
      <c r="I12" s="73"/>
      <c r="J12" s="73"/>
      <c r="K12" s="73"/>
      <c r="L12" s="73"/>
      <c r="M12" s="74"/>
      <c r="N12" s="74"/>
      <c r="O12" s="73"/>
      <c r="P12" s="73"/>
      <c r="Q12" s="73"/>
      <c r="R12" s="73"/>
      <c r="S12" s="74"/>
      <c r="T12" s="74"/>
      <c r="U12" s="73"/>
      <c r="V12" s="73"/>
      <c r="W12" s="73"/>
      <c r="X12" s="73"/>
      <c r="Y12" s="74"/>
      <c r="Z12" s="74"/>
      <c r="AA12" s="73"/>
      <c r="AB12" s="73"/>
      <c r="AC12" s="73"/>
      <c r="AD12" s="73"/>
      <c r="AE12" s="74"/>
      <c r="AF12" s="74"/>
      <c r="AG12" s="73"/>
      <c r="AH12" s="73"/>
      <c r="AI12" s="73"/>
      <c r="AJ12" s="73"/>
      <c r="AK12" s="74"/>
      <c r="AL12" s="74"/>
      <c r="AM12" s="73"/>
      <c r="AN12" s="73"/>
      <c r="AO12" s="73"/>
      <c r="AP12" s="73"/>
      <c r="AQ12" s="74"/>
      <c r="AR12" s="74"/>
      <c r="AS12" s="73"/>
      <c r="AT12" s="73"/>
      <c r="AU12" s="73"/>
      <c r="AV12" s="73"/>
      <c r="AW12" s="74"/>
      <c r="AX12" s="74"/>
      <c r="AY12" s="73"/>
      <c r="AZ12" s="73"/>
      <c r="BA12" s="73"/>
      <c r="BB12" s="73"/>
      <c r="BC12" s="74"/>
      <c r="BD12" s="74"/>
      <c r="BE12" s="73"/>
      <c r="BF12" s="73"/>
      <c r="BG12" s="73"/>
      <c r="BH12" s="73"/>
      <c r="BI12" s="74"/>
      <c r="BJ12" s="74"/>
      <c r="BK12" s="73"/>
      <c r="BL12" s="73"/>
      <c r="BM12" s="73"/>
      <c r="BN12" s="73"/>
      <c r="BO12" s="74"/>
      <c r="BP12" s="74"/>
      <c r="BQ12" s="73"/>
      <c r="BR12" s="73"/>
      <c r="BS12" s="73"/>
      <c r="BT12" s="73"/>
      <c r="BU12" s="73"/>
      <c r="BW12" s="98"/>
      <c r="BX12" s="65"/>
      <c r="BY12" s="210"/>
      <c r="BZ12" s="73"/>
      <c r="CA12" s="73"/>
      <c r="CB12" s="74"/>
      <c r="CC12" s="74"/>
      <c r="CD12" s="73"/>
      <c r="CE12" s="210"/>
      <c r="CF12" s="73"/>
      <c r="CG12" s="73"/>
      <c r="CH12" s="74"/>
      <c r="CI12" s="144"/>
      <c r="CJ12" s="211"/>
      <c r="CK12" s="210"/>
      <c r="CL12" s="73"/>
      <c r="CM12" s="73"/>
      <c r="CN12" s="74"/>
      <c r="CO12" s="74"/>
      <c r="CP12" s="73"/>
      <c r="CQ12" s="210"/>
      <c r="CR12" s="73"/>
      <c r="CS12" s="73"/>
      <c r="CT12" s="74"/>
      <c r="CU12" s="74"/>
      <c r="CV12" s="73"/>
      <c r="CW12" s="210"/>
      <c r="CX12" s="73"/>
      <c r="CY12" s="73"/>
      <c r="CZ12" s="74"/>
      <c r="DA12" s="74"/>
      <c r="DB12" s="73"/>
      <c r="DC12" s="172"/>
      <c r="DD12" s="201"/>
      <c r="DE12" s="65"/>
      <c r="DF12" s="213"/>
      <c r="DG12" s="214"/>
      <c r="DH12" s="215"/>
      <c r="DI12" s="22"/>
      <c r="DJ12" s="23"/>
      <c r="DK12" s="215"/>
      <c r="DL12" s="216"/>
      <c r="DM12" s="142"/>
      <c r="DN12" s="142"/>
      <c r="DO12" s="217"/>
      <c r="DQ12" s="98"/>
      <c r="DR12" s="130" t="s">
        <v>154</v>
      </c>
      <c r="DS12" s="218">
        <v>95.8</v>
      </c>
      <c r="DT12" s="218">
        <v>5.7</v>
      </c>
      <c r="DU12" s="137">
        <v>84.1</v>
      </c>
      <c r="DV12" s="137">
        <v>3.3</v>
      </c>
      <c r="DW12" s="137">
        <v>68.599999999999994</v>
      </c>
      <c r="DX12" s="137">
        <v>22.3</v>
      </c>
      <c r="DY12" s="137">
        <v>61.5</v>
      </c>
      <c r="DZ12" s="137">
        <v>5.8</v>
      </c>
      <c r="EA12" s="137">
        <v>74.92</v>
      </c>
      <c r="EB12" s="137">
        <v>16.209</v>
      </c>
      <c r="EC12" s="137">
        <v>51.402999999999999</v>
      </c>
      <c r="ED12" s="137">
        <v>10.082000000000001</v>
      </c>
      <c r="EE12" s="137">
        <v>45.274999999999999</v>
      </c>
      <c r="EF12" s="137">
        <v>20.390999999999998</v>
      </c>
      <c r="EG12" s="137">
        <v>48.484999999999999</v>
      </c>
      <c r="EH12" s="137">
        <v>8.3759999999999994</v>
      </c>
      <c r="EI12" s="137">
        <v>39.006999999999998</v>
      </c>
      <c r="EJ12" s="137">
        <v>13.7</v>
      </c>
      <c r="EK12" s="137">
        <v>43.561999999999998</v>
      </c>
      <c r="EL12" s="137">
        <v>12.334</v>
      </c>
      <c r="EM12" s="137">
        <v>33.091144119826922</v>
      </c>
      <c r="EN12" s="137">
        <v>15.059166180055984</v>
      </c>
      <c r="EO12" s="137">
        <v>47.800304074796969</v>
      </c>
      <c r="EP12" s="137">
        <v>15.993017739510924</v>
      </c>
      <c r="EQ12" s="137">
        <v>36.017780467212162</v>
      </c>
      <c r="ER12" s="137">
        <v>19.862718763220489</v>
      </c>
      <c r="ES12" s="137">
        <v>26.972370578131351</v>
      </c>
      <c r="ET12" s="137">
        <v>49.263676442431581</v>
      </c>
    </row>
    <row r="13" spans="1:150" s="196" customFormat="1" x14ac:dyDescent="0.2">
      <c r="A13" s="1"/>
      <c r="B13" s="179">
        <v>2</v>
      </c>
      <c r="C13" s="179" t="s">
        <v>232</v>
      </c>
      <c r="D13" s="194">
        <v>0.5</v>
      </c>
      <c r="E13" s="194">
        <v>2.1</v>
      </c>
      <c r="F13" s="194">
        <v>0.8</v>
      </c>
      <c r="G13" s="68">
        <v>0.6</v>
      </c>
      <c r="H13" s="68">
        <v>1.9</v>
      </c>
      <c r="I13" s="194">
        <v>0.1</v>
      </c>
      <c r="J13" s="194">
        <v>1.5</v>
      </c>
      <c r="K13" s="68">
        <v>0</v>
      </c>
      <c r="L13" s="194">
        <v>1.9</v>
      </c>
      <c r="M13" s="68">
        <v>0.2</v>
      </c>
      <c r="N13" s="68">
        <v>1.1000000000000001</v>
      </c>
      <c r="O13" s="194">
        <v>1.5</v>
      </c>
      <c r="P13" s="194">
        <v>1.3</v>
      </c>
      <c r="Q13" s="194">
        <v>18.899999999999999</v>
      </c>
      <c r="R13" s="194">
        <v>3.6</v>
      </c>
      <c r="S13" s="68">
        <v>8.4</v>
      </c>
      <c r="T13" s="68">
        <v>4.5999999999999996</v>
      </c>
      <c r="U13" s="194">
        <v>0.4</v>
      </c>
      <c r="V13" s="194">
        <v>5.7</v>
      </c>
      <c r="W13" s="194">
        <v>0.1</v>
      </c>
      <c r="X13" s="194">
        <v>5.9</v>
      </c>
      <c r="Y13" s="68">
        <v>2.7</v>
      </c>
      <c r="Z13" s="68">
        <v>7.8</v>
      </c>
      <c r="AA13" s="194">
        <v>0.4</v>
      </c>
      <c r="AB13" s="194">
        <v>4.7</v>
      </c>
      <c r="AC13" s="194">
        <v>0.3</v>
      </c>
      <c r="AD13" s="194">
        <v>7.1</v>
      </c>
      <c r="AE13" s="68">
        <v>0.5</v>
      </c>
      <c r="AF13" s="68">
        <v>2.4</v>
      </c>
      <c r="AG13" s="194">
        <v>0.2</v>
      </c>
      <c r="AH13" s="194">
        <v>5.7</v>
      </c>
      <c r="AI13" s="194">
        <v>0.2</v>
      </c>
      <c r="AJ13" s="194">
        <v>1.5</v>
      </c>
      <c r="AK13" s="68">
        <v>0</v>
      </c>
      <c r="AL13" s="68">
        <v>1.5</v>
      </c>
      <c r="AM13" s="68">
        <v>0</v>
      </c>
      <c r="AN13" s="194">
        <v>3.5</v>
      </c>
      <c r="AO13" s="68">
        <v>0</v>
      </c>
      <c r="AP13" s="194">
        <v>1.7</v>
      </c>
      <c r="AQ13" s="68">
        <v>0</v>
      </c>
      <c r="AR13" s="68">
        <v>0.9</v>
      </c>
      <c r="AS13" s="194">
        <v>3.8</v>
      </c>
      <c r="AT13" s="194">
        <v>0.6</v>
      </c>
      <c r="AU13" s="194">
        <v>0.4</v>
      </c>
      <c r="AV13" s="194">
        <v>3.7</v>
      </c>
      <c r="AW13" s="68">
        <v>0.2</v>
      </c>
      <c r="AX13" s="68">
        <v>3.9</v>
      </c>
      <c r="AY13" s="194">
        <v>3.7</v>
      </c>
      <c r="AZ13" s="194">
        <v>5.8</v>
      </c>
      <c r="BA13" s="194">
        <v>3.3</v>
      </c>
      <c r="BB13" s="194">
        <v>5.7</v>
      </c>
      <c r="BC13" s="68">
        <v>1.2</v>
      </c>
      <c r="BD13" s="68">
        <v>4.9000000000000004</v>
      </c>
      <c r="BE13" s="194">
        <v>2</v>
      </c>
      <c r="BF13" s="194">
        <v>1.1000000000000001</v>
      </c>
      <c r="BG13" s="194">
        <v>5.9</v>
      </c>
      <c r="BH13" s="194">
        <v>12.2</v>
      </c>
      <c r="BI13" s="68">
        <v>1.6</v>
      </c>
      <c r="BJ13" s="68">
        <v>37.9</v>
      </c>
      <c r="BK13" s="194">
        <v>3.9</v>
      </c>
      <c r="BL13" s="194">
        <v>22.1</v>
      </c>
      <c r="BM13" s="194">
        <v>0.5</v>
      </c>
      <c r="BN13" s="194">
        <v>24.9</v>
      </c>
      <c r="BO13" s="68">
        <v>4</v>
      </c>
      <c r="BP13" s="68">
        <v>4.7</v>
      </c>
      <c r="BQ13" s="194">
        <v>10.3</v>
      </c>
      <c r="BR13" s="194">
        <v>1.5</v>
      </c>
      <c r="BS13" s="194">
        <v>2.2000000000000002</v>
      </c>
      <c r="BT13" s="194">
        <v>3</v>
      </c>
      <c r="BU13" s="194">
        <v>6.7</v>
      </c>
      <c r="BW13" s="197">
        <v>2</v>
      </c>
      <c r="BX13" s="198" t="s">
        <v>232</v>
      </c>
      <c r="BY13" s="195">
        <v>6.4</v>
      </c>
      <c r="BZ13" s="194">
        <v>9.5</v>
      </c>
      <c r="CA13" s="194">
        <v>4.5</v>
      </c>
      <c r="CB13" s="68">
        <v>8.9</v>
      </c>
      <c r="CC13" s="68">
        <v>6.1</v>
      </c>
      <c r="CD13" s="194">
        <v>16.3</v>
      </c>
      <c r="CE13" s="195">
        <v>6</v>
      </c>
      <c r="CF13" s="194">
        <v>11.9</v>
      </c>
      <c r="CG13" s="194">
        <v>8.6999999999999993</v>
      </c>
      <c r="CH13" s="68">
        <v>14.8</v>
      </c>
      <c r="CI13" s="199">
        <v>12.8</v>
      </c>
      <c r="CJ13" s="200">
        <v>9.5</v>
      </c>
      <c r="CK13" s="195">
        <v>18.7</v>
      </c>
      <c r="CL13" s="194">
        <v>5.6</v>
      </c>
      <c r="CM13" s="194">
        <v>31.6</v>
      </c>
      <c r="CN13" s="68">
        <v>8.6</v>
      </c>
      <c r="CO13" s="68">
        <v>29.4</v>
      </c>
      <c r="CP13" s="194">
        <v>6.2</v>
      </c>
      <c r="CQ13" s="195">
        <v>27.5</v>
      </c>
      <c r="CR13" s="194">
        <v>20.8</v>
      </c>
      <c r="CS13" s="194">
        <v>40.299999999999997</v>
      </c>
      <c r="CT13" s="68">
        <v>23.9</v>
      </c>
      <c r="CU13" s="68">
        <v>61.1</v>
      </c>
      <c r="CV13" s="194">
        <v>9.8000000000000007</v>
      </c>
      <c r="CW13" s="195">
        <v>62.5</v>
      </c>
      <c r="CX13" s="194">
        <v>26.3</v>
      </c>
      <c r="CY13" s="194">
        <v>73.099999999999994</v>
      </c>
      <c r="CZ13" s="68">
        <v>21.3</v>
      </c>
      <c r="DA13" s="68">
        <v>78.099999999999994</v>
      </c>
      <c r="DB13" s="194">
        <v>23.5</v>
      </c>
      <c r="DC13" s="172"/>
      <c r="DD13" s="201">
        <v>2</v>
      </c>
      <c r="DE13" s="198" t="s">
        <v>232</v>
      </c>
      <c r="DF13" s="202">
        <v>91.8</v>
      </c>
      <c r="DG13" s="203">
        <v>14.5</v>
      </c>
      <c r="DH13" s="204">
        <v>106.4</v>
      </c>
      <c r="DI13" s="24">
        <v>10.8</v>
      </c>
      <c r="DJ13" s="205">
        <v>112.5</v>
      </c>
      <c r="DK13" s="204">
        <v>11.2</v>
      </c>
      <c r="DL13" s="206">
        <v>131.1</v>
      </c>
      <c r="DM13" s="99">
        <v>23.5</v>
      </c>
      <c r="DN13" s="99">
        <v>150.6</v>
      </c>
      <c r="DO13" s="145">
        <v>37.1</v>
      </c>
      <c r="DQ13" s="197"/>
      <c r="DR13" s="207"/>
      <c r="DS13" s="218"/>
      <c r="DT13" s="218"/>
      <c r="DU13" s="137"/>
      <c r="DV13" s="137"/>
      <c r="DW13" s="137"/>
      <c r="DX13" s="137"/>
      <c r="DY13" s="137"/>
      <c r="DZ13" s="137"/>
      <c r="ET13" s="378"/>
    </row>
    <row r="14" spans="1:150" s="196" customFormat="1" x14ac:dyDescent="0.2">
      <c r="A14" s="1"/>
      <c r="B14" s="179"/>
      <c r="C14" s="179"/>
      <c r="D14" s="194"/>
      <c r="E14" s="194"/>
      <c r="F14" s="194"/>
      <c r="G14" s="68"/>
      <c r="H14" s="68"/>
      <c r="I14" s="194"/>
      <c r="J14" s="194"/>
      <c r="K14" s="68"/>
      <c r="L14" s="194"/>
      <c r="M14" s="68"/>
      <c r="N14" s="68"/>
      <c r="O14" s="194"/>
      <c r="P14" s="194"/>
      <c r="Q14" s="194"/>
      <c r="R14" s="194"/>
      <c r="S14" s="68"/>
      <c r="T14" s="68"/>
      <c r="U14" s="194"/>
      <c r="V14" s="194"/>
      <c r="W14" s="194"/>
      <c r="X14" s="194"/>
      <c r="Y14" s="68"/>
      <c r="Z14" s="68"/>
      <c r="AA14" s="194"/>
      <c r="AB14" s="194"/>
      <c r="AC14" s="194"/>
      <c r="AD14" s="194"/>
      <c r="AE14" s="68"/>
      <c r="AF14" s="68"/>
      <c r="AG14" s="194"/>
      <c r="AH14" s="194"/>
      <c r="AI14" s="194"/>
      <c r="AJ14" s="194"/>
      <c r="AK14" s="68"/>
      <c r="AL14" s="68"/>
      <c r="AM14" s="68"/>
      <c r="AN14" s="194"/>
      <c r="AO14" s="68"/>
      <c r="AP14" s="194"/>
      <c r="AQ14" s="68"/>
      <c r="AR14" s="68"/>
      <c r="AS14" s="194"/>
      <c r="AT14" s="194"/>
      <c r="AU14" s="194"/>
      <c r="AV14" s="194"/>
      <c r="AW14" s="68"/>
      <c r="AX14" s="68"/>
      <c r="AY14" s="194"/>
      <c r="AZ14" s="194"/>
      <c r="BA14" s="194"/>
      <c r="BB14" s="194"/>
      <c r="BC14" s="68"/>
      <c r="BD14" s="68"/>
      <c r="BE14" s="194"/>
      <c r="BF14" s="194"/>
      <c r="BG14" s="194"/>
      <c r="BH14" s="194"/>
      <c r="BI14" s="68"/>
      <c r="BJ14" s="68"/>
      <c r="BK14" s="194"/>
      <c r="BL14" s="194"/>
      <c r="BM14" s="194"/>
      <c r="BN14" s="194"/>
      <c r="BO14" s="68"/>
      <c r="BP14" s="68"/>
      <c r="BQ14" s="194"/>
      <c r="BR14" s="194"/>
      <c r="BS14" s="194"/>
      <c r="BT14" s="194"/>
      <c r="BU14" s="194"/>
      <c r="BW14" s="197"/>
      <c r="BX14" s="198"/>
      <c r="BY14" s="195"/>
      <c r="BZ14" s="194"/>
      <c r="CA14" s="194"/>
      <c r="CB14" s="68"/>
      <c r="CC14" s="68"/>
      <c r="CD14" s="194"/>
      <c r="CE14" s="195"/>
      <c r="CF14" s="194"/>
      <c r="CG14" s="194"/>
      <c r="CH14" s="68"/>
      <c r="CI14" s="199"/>
      <c r="CJ14" s="200"/>
      <c r="CK14" s="195"/>
      <c r="CL14" s="194"/>
      <c r="CM14" s="194"/>
      <c r="CN14" s="68"/>
      <c r="CO14" s="68"/>
      <c r="CP14" s="194"/>
      <c r="CQ14" s="195"/>
      <c r="CR14" s="194"/>
      <c r="CS14" s="194"/>
      <c r="CT14" s="68"/>
      <c r="CU14" s="68"/>
      <c r="CV14" s="194"/>
      <c r="CW14" s="195"/>
      <c r="CX14" s="194"/>
      <c r="CY14" s="194"/>
      <c r="CZ14" s="68"/>
      <c r="DA14" s="68"/>
      <c r="DB14" s="194"/>
      <c r="DC14" s="212"/>
      <c r="DD14" s="201"/>
      <c r="DE14" s="198"/>
      <c r="DF14" s="202"/>
      <c r="DG14" s="203"/>
      <c r="DH14" s="204"/>
      <c r="DI14" s="24"/>
      <c r="DJ14" s="205"/>
      <c r="DK14" s="204"/>
      <c r="DL14" s="206"/>
      <c r="DM14" s="99"/>
      <c r="DN14" s="99"/>
      <c r="DO14" s="145"/>
      <c r="DQ14" s="197" t="s">
        <v>329</v>
      </c>
      <c r="DR14" s="207" t="s">
        <v>233</v>
      </c>
      <c r="DS14" s="208">
        <v>234.5</v>
      </c>
      <c r="DT14" s="208">
        <v>236</v>
      </c>
      <c r="DU14" s="145">
        <v>290.89999999999998</v>
      </c>
      <c r="DV14" s="145">
        <v>680.2</v>
      </c>
      <c r="DW14" s="145">
        <v>243.2</v>
      </c>
      <c r="DX14" s="145">
        <v>414.4</v>
      </c>
      <c r="DY14" s="145">
        <v>238</v>
      </c>
      <c r="DZ14" s="145">
        <v>194.5</v>
      </c>
      <c r="EA14" s="145">
        <v>365.68900000000002</v>
      </c>
      <c r="EB14" s="145">
        <v>447.86399999999998</v>
      </c>
      <c r="EC14" s="145">
        <v>339.94299999999998</v>
      </c>
      <c r="ED14" s="145">
        <v>279.91300000000001</v>
      </c>
      <c r="EE14" s="145">
        <v>343.12799999999999</v>
      </c>
      <c r="EF14" s="145">
        <v>358.03699999999998</v>
      </c>
      <c r="EG14" s="145">
        <v>349.22399999999999</v>
      </c>
      <c r="EH14" s="145">
        <v>349.64100000000002</v>
      </c>
      <c r="EI14" s="145">
        <v>302.53199999999998</v>
      </c>
      <c r="EJ14" s="145">
        <v>597.55600000000004</v>
      </c>
      <c r="EK14" s="145">
        <v>242.45400000000001</v>
      </c>
      <c r="EL14" s="145">
        <v>987.35500000000002</v>
      </c>
      <c r="EM14" s="145">
        <v>241.8891302585551</v>
      </c>
      <c r="EN14" s="145">
        <v>754.17375078159102</v>
      </c>
      <c r="EO14" s="145">
        <v>277.89133595847562</v>
      </c>
      <c r="EP14" s="145">
        <v>900.40338900408119</v>
      </c>
      <c r="EQ14" s="145">
        <v>252.75303723145655</v>
      </c>
      <c r="ER14" s="145">
        <v>623.24873038640931</v>
      </c>
      <c r="ES14" s="145">
        <v>223.34732167604133</v>
      </c>
      <c r="ET14" s="145">
        <v>881.00774371749924</v>
      </c>
    </row>
    <row r="15" spans="1:150" s="196" customFormat="1" x14ac:dyDescent="0.2">
      <c r="A15" s="1"/>
      <c r="B15" s="179">
        <v>3</v>
      </c>
      <c r="C15" s="179" t="s">
        <v>233</v>
      </c>
      <c r="D15" s="194">
        <v>12.1</v>
      </c>
      <c r="E15" s="194">
        <v>0.2</v>
      </c>
      <c r="F15" s="194">
        <v>1.8</v>
      </c>
      <c r="G15" s="68">
        <v>0</v>
      </c>
      <c r="H15" s="68">
        <v>3.5</v>
      </c>
      <c r="I15" s="68">
        <v>0</v>
      </c>
      <c r="J15" s="194">
        <v>3.5</v>
      </c>
      <c r="K15" s="68">
        <v>0</v>
      </c>
      <c r="L15" s="194">
        <v>2.5</v>
      </c>
      <c r="M15" s="68">
        <v>0</v>
      </c>
      <c r="N15" s="68">
        <v>3.6</v>
      </c>
      <c r="O15" s="194">
        <v>1.4</v>
      </c>
      <c r="P15" s="194">
        <v>3</v>
      </c>
      <c r="Q15" s="194">
        <v>4.7</v>
      </c>
      <c r="R15" s="194">
        <v>2.7</v>
      </c>
      <c r="S15" s="68">
        <v>0.1</v>
      </c>
      <c r="T15" s="68">
        <v>4.8</v>
      </c>
      <c r="U15" s="68">
        <v>0</v>
      </c>
      <c r="V15" s="194">
        <v>6</v>
      </c>
      <c r="W15" s="194">
        <v>0.5</v>
      </c>
      <c r="X15" s="194">
        <v>6.1</v>
      </c>
      <c r="Y15" s="68">
        <v>0</v>
      </c>
      <c r="Z15" s="68">
        <v>6.4</v>
      </c>
      <c r="AA15" s="68">
        <v>0</v>
      </c>
      <c r="AB15" s="194">
        <v>9.1</v>
      </c>
      <c r="AC15" s="68">
        <v>0</v>
      </c>
      <c r="AD15" s="194">
        <v>10</v>
      </c>
      <c r="AE15" s="68">
        <v>0.1</v>
      </c>
      <c r="AF15" s="68">
        <v>11.7</v>
      </c>
      <c r="AG15" s="68">
        <v>0</v>
      </c>
      <c r="AH15" s="194">
        <v>10.1</v>
      </c>
      <c r="AI15" s="194">
        <v>0.4</v>
      </c>
      <c r="AJ15" s="194">
        <v>8.6999999999999993</v>
      </c>
      <c r="AK15" s="68">
        <v>0.1</v>
      </c>
      <c r="AL15" s="68">
        <v>10.5</v>
      </c>
      <c r="AM15" s="194">
        <v>0.7</v>
      </c>
      <c r="AN15" s="194">
        <v>19.899999999999999</v>
      </c>
      <c r="AO15" s="68">
        <v>0</v>
      </c>
      <c r="AP15" s="194">
        <v>15.6</v>
      </c>
      <c r="AQ15" s="68">
        <v>0.1</v>
      </c>
      <c r="AR15" s="68">
        <v>0.5</v>
      </c>
      <c r="AS15" s="194">
        <v>0.9</v>
      </c>
      <c r="AT15" s="194">
        <v>0.7</v>
      </c>
      <c r="AU15" s="194">
        <v>32.6</v>
      </c>
      <c r="AV15" s="194">
        <v>3.4</v>
      </c>
      <c r="AW15" s="68">
        <v>8.6</v>
      </c>
      <c r="AX15" s="68">
        <v>4.5999999999999996</v>
      </c>
      <c r="AY15" s="194">
        <v>3.4</v>
      </c>
      <c r="AZ15" s="194">
        <v>1</v>
      </c>
      <c r="BA15" s="194">
        <v>3.2</v>
      </c>
      <c r="BB15" s="194">
        <v>0.9</v>
      </c>
      <c r="BC15" s="68">
        <v>10</v>
      </c>
      <c r="BD15" s="68">
        <v>10.199999999999999</v>
      </c>
      <c r="BE15" s="194">
        <v>7.2</v>
      </c>
      <c r="BF15" s="194">
        <v>4.2</v>
      </c>
      <c r="BG15" s="194">
        <v>65.2</v>
      </c>
      <c r="BH15" s="194">
        <v>42.5</v>
      </c>
      <c r="BI15" s="68">
        <v>70.2</v>
      </c>
      <c r="BJ15" s="68">
        <v>24.3</v>
      </c>
      <c r="BK15" s="194">
        <v>106.6</v>
      </c>
      <c r="BL15" s="194">
        <v>1.4</v>
      </c>
      <c r="BM15" s="194">
        <v>52.3</v>
      </c>
      <c r="BN15" s="194">
        <v>1.5</v>
      </c>
      <c r="BO15" s="68">
        <v>44.8</v>
      </c>
      <c r="BP15" s="68">
        <v>6.1</v>
      </c>
      <c r="BQ15" s="194">
        <v>64.900000000000006</v>
      </c>
      <c r="BR15" s="194">
        <v>1.2</v>
      </c>
      <c r="BS15" s="194">
        <v>86.9</v>
      </c>
      <c r="BT15" s="194">
        <v>40.1</v>
      </c>
      <c r="BU15" s="194">
        <v>73.900000000000006</v>
      </c>
      <c r="BW15" s="197">
        <v>3</v>
      </c>
      <c r="BX15" s="198" t="s">
        <v>233</v>
      </c>
      <c r="BY15" s="195">
        <v>22.4</v>
      </c>
      <c r="BZ15" s="194">
        <v>57.3</v>
      </c>
      <c r="CA15" s="194">
        <v>3.6</v>
      </c>
      <c r="CB15" s="68">
        <v>66.599999999999994</v>
      </c>
      <c r="CC15" s="68">
        <v>5.8</v>
      </c>
      <c r="CD15" s="194">
        <v>79.8</v>
      </c>
      <c r="CE15" s="195">
        <v>6.1</v>
      </c>
      <c r="CF15" s="194">
        <v>75.7</v>
      </c>
      <c r="CG15" s="194">
        <v>12.1</v>
      </c>
      <c r="CH15" s="68">
        <v>125.7</v>
      </c>
      <c r="CI15" s="199">
        <v>35.799999999999997</v>
      </c>
      <c r="CJ15" s="200">
        <v>121.3</v>
      </c>
      <c r="CK15" s="195">
        <v>37.1</v>
      </c>
      <c r="CL15" s="194">
        <v>161.5</v>
      </c>
      <c r="CM15" s="194">
        <v>59.6</v>
      </c>
      <c r="CN15" s="68">
        <v>84.4</v>
      </c>
      <c r="CO15" s="68">
        <v>78.7</v>
      </c>
      <c r="CP15" s="194">
        <v>150.1</v>
      </c>
      <c r="CQ15" s="195">
        <v>125.7</v>
      </c>
      <c r="CR15" s="194">
        <v>143.1</v>
      </c>
      <c r="CS15" s="194">
        <v>104.3</v>
      </c>
      <c r="CT15" s="68">
        <v>203.8</v>
      </c>
      <c r="CU15" s="68">
        <v>138.5</v>
      </c>
      <c r="CV15" s="194">
        <v>115.2</v>
      </c>
      <c r="CW15" s="195">
        <v>97.4</v>
      </c>
      <c r="CX15" s="194">
        <v>199.6</v>
      </c>
      <c r="CY15" s="194">
        <v>99.1</v>
      </c>
      <c r="CZ15" s="68">
        <v>106.6</v>
      </c>
      <c r="DA15" s="68">
        <v>113.5</v>
      </c>
      <c r="DB15" s="194">
        <v>171.4</v>
      </c>
      <c r="DC15" s="212"/>
      <c r="DD15" s="201">
        <v>3</v>
      </c>
      <c r="DE15" s="198" t="s">
        <v>233</v>
      </c>
      <c r="DF15" s="202">
        <v>78.599999999999994</v>
      </c>
      <c r="DG15" s="203">
        <v>69.099999999999994</v>
      </c>
      <c r="DH15" s="204">
        <v>73.599999999999994</v>
      </c>
      <c r="DI15" s="24">
        <v>74.400000000000006</v>
      </c>
      <c r="DJ15" s="205">
        <v>92.5</v>
      </c>
      <c r="DK15" s="204">
        <v>85.3</v>
      </c>
      <c r="DL15" s="206">
        <v>133.80000000000001</v>
      </c>
      <c r="DM15" s="99">
        <v>227.8</v>
      </c>
      <c r="DN15" s="99">
        <v>169.6</v>
      </c>
      <c r="DO15" s="145">
        <v>401.9</v>
      </c>
      <c r="DQ15" s="98"/>
      <c r="DR15" s="130" t="s">
        <v>330</v>
      </c>
      <c r="DS15" s="218">
        <v>42.1</v>
      </c>
      <c r="DT15" s="218">
        <v>64.3</v>
      </c>
      <c r="DU15" s="137">
        <v>52.7</v>
      </c>
      <c r="DV15" s="137">
        <v>223.5</v>
      </c>
      <c r="DW15" s="137">
        <v>38</v>
      </c>
      <c r="DX15" s="137">
        <v>87.2</v>
      </c>
      <c r="DY15" s="137">
        <v>40.6</v>
      </c>
      <c r="DZ15" s="137">
        <v>55.4</v>
      </c>
      <c r="EA15" s="137">
        <v>56.265999999999998</v>
      </c>
      <c r="EB15" s="137">
        <v>50.012</v>
      </c>
      <c r="EC15" s="137">
        <v>46.127000000000002</v>
      </c>
      <c r="ED15" s="137">
        <v>55.548999999999999</v>
      </c>
      <c r="EE15" s="137">
        <v>55.889000000000003</v>
      </c>
      <c r="EF15" s="137">
        <v>134.23400000000001</v>
      </c>
      <c r="EG15" s="137">
        <v>56.143999999999998</v>
      </c>
      <c r="EH15" s="137">
        <v>187.22499999999999</v>
      </c>
      <c r="EI15" s="137">
        <v>40.81</v>
      </c>
      <c r="EJ15" s="137">
        <v>324.04700000000003</v>
      </c>
      <c r="EK15" s="137">
        <v>54.686999999999998</v>
      </c>
      <c r="EL15" s="137">
        <v>515.40200000000004</v>
      </c>
      <c r="EM15" s="137">
        <v>39.97467138660943</v>
      </c>
      <c r="EN15" s="137">
        <v>253.09909905005333</v>
      </c>
      <c r="EO15" s="137">
        <v>55.72327116503147</v>
      </c>
      <c r="EP15" s="137">
        <v>150.35432729737252</v>
      </c>
      <c r="EQ15" s="137">
        <v>27.409582853206707</v>
      </c>
      <c r="ER15" s="137">
        <v>119.51516403015077</v>
      </c>
      <c r="ES15" s="137">
        <v>32.388939557326907</v>
      </c>
      <c r="ET15" s="137">
        <v>85.206953720566389</v>
      </c>
    </row>
    <row r="16" spans="1:150" s="196" customFormat="1" x14ac:dyDescent="0.2">
      <c r="A16" s="1"/>
      <c r="B16" s="179"/>
      <c r="C16" s="179"/>
      <c r="D16" s="194"/>
      <c r="E16" s="194"/>
      <c r="F16" s="194"/>
      <c r="G16" s="68"/>
      <c r="H16" s="68"/>
      <c r="I16" s="68"/>
      <c r="J16" s="194"/>
      <c r="K16" s="68"/>
      <c r="L16" s="194"/>
      <c r="M16" s="68"/>
      <c r="N16" s="68"/>
      <c r="O16" s="194"/>
      <c r="P16" s="194"/>
      <c r="Q16" s="194"/>
      <c r="R16" s="194"/>
      <c r="S16" s="68"/>
      <c r="T16" s="68"/>
      <c r="U16" s="68"/>
      <c r="V16" s="194"/>
      <c r="W16" s="194"/>
      <c r="X16" s="194"/>
      <c r="Y16" s="68"/>
      <c r="Z16" s="68"/>
      <c r="AA16" s="68"/>
      <c r="AB16" s="194"/>
      <c r="AC16" s="68"/>
      <c r="AD16" s="194"/>
      <c r="AE16" s="68"/>
      <c r="AF16" s="68"/>
      <c r="AG16" s="68"/>
      <c r="AH16" s="194"/>
      <c r="AI16" s="194"/>
      <c r="AJ16" s="194"/>
      <c r="AK16" s="68"/>
      <c r="AL16" s="68"/>
      <c r="AM16" s="194"/>
      <c r="AN16" s="194"/>
      <c r="AO16" s="68"/>
      <c r="AP16" s="194"/>
      <c r="AQ16" s="68"/>
      <c r="AR16" s="68"/>
      <c r="AS16" s="194"/>
      <c r="AT16" s="194"/>
      <c r="AU16" s="194"/>
      <c r="AV16" s="194"/>
      <c r="AW16" s="68"/>
      <c r="AX16" s="68"/>
      <c r="AY16" s="194"/>
      <c r="AZ16" s="194"/>
      <c r="BA16" s="194"/>
      <c r="BB16" s="194"/>
      <c r="BC16" s="68"/>
      <c r="BD16" s="68"/>
      <c r="BE16" s="194"/>
      <c r="BF16" s="194"/>
      <c r="BG16" s="194"/>
      <c r="BH16" s="194"/>
      <c r="BI16" s="68"/>
      <c r="BJ16" s="68"/>
      <c r="BK16" s="194"/>
      <c r="BL16" s="194"/>
      <c r="BM16" s="194"/>
      <c r="BN16" s="194"/>
      <c r="BO16" s="68"/>
      <c r="BP16" s="68"/>
      <c r="BQ16" s="194"/>
      <c r="BR16" s="194"/>
      <c r="BS16" s="194"/>
      <c r="BT16" s="194"/>
      <c r="BU16" s="194"/>
      <c r="BX16" s="65" t="s">
        <v>280</v>
      </c>
      <c r="BY16" s="219"/>
      <c r="BZ16" s="219"/>
      <c r="CA16" s="219"/>
      <c r="CB16" s="219"/>
      <c r="CC16" s="219"/>
      <c r="CD16" s="219"/>
      <c r="CE16" s="219"/>
      <c r="CF16" s="219"/>
      <c r="CG16" s="219"/>
      <c r="CH16" s="219"/>
      <c r="CI16" s="219"/>
      <c r="CJ16" s="219"/>
      <c r="CK16" s="210">
        <v>10.3</v>
      </c>
      <c r="CL16" s="73">
        <v>59.4</v>
      </c>
      <c r="CM16" s="73">
        <v>16.899999999999999</v>
      </c>
      <c r="CN16" s="74">
        <v>19.600000000000001</v>
      </c>
      <c r="CO16" s="74">
        <v>12.1</v>
      </c>
      <c r="CP16" s="73">
        <v>70.5</v>
      </c>
      <c r="CQ16" s="210">
        <v>11.6</v>
      </c>
      <c r="CR16" s="73">
        <v>44.6</v>
      </c>
      <c r="CS16" s="73">
        <v>22</v>
      </c>
      <c r="CT16" s="74">
        <v>86.7</v>
      </c>
      <c r="CU16" s="74">
        <v>28.4</v>
      </c>
      <c r="CV16" s="73">
        <v>54.8</v>
      </c>
      <c r="CW16" s="210">
        <v>28.7</v>
      </c>
      <c r="CX16" s="73">
        <v>168.9</v>
      </c>
      <c r="CY16" s="73">
        <v>27.1</v>
      </c>
      <c r="CZ16" s="74">
        <v>83.7</v>
      </c>
      <c r="DA16" s="74">
        <v>28.211187243327565</v>
      </c>
      <c r="DB16" s="73">
        <v>38.799999999999997</v>
      </c>
      <c r="DC16" s="212"/>
      <c r="DD16" s="201"/>
      <c r="DE16" s="65" t="s">
        <v>280</v>
      </c>
      <c r="DF16" s="213">
        <v>10.6</v>
      </c>
      <c r="DG16" s="214">
        <v>41.1</v>
      </c>
      <c r="DH16" s="215">
        <v>7.3</v>
      </c>
      <c r="DI16" s="22">
        <v>54</v>
      </c>
      <c r="DJ16" s="23">
        <v>22.2</v>
      </c>
      <c r="DK16" s="215">
        <v>45.6</v>
      </c>
      <c r="DL16" s="216">
        <v>28.5</v>
      </c>
      <c r="DM16" s="142">
        <v>66.8</v>
      </c>
      <c r="DN16" s="142">
        <v>37.4</v>
      </c>
      <c r="DO16" s="217">
        <v>45.9</v>
      </c>
      <c r="DQ16" s="98"/>
      <c r="DR16" s="130" t="s">
        <v>257</v>
      </c>
      <c r="DS16" s="218">
        <v>39.299999999999997</v>
      </c>
      <c r="DT16" s="218">
        <v>157.1</v>
      </c>
      <c r="DU16" s="137">
        <v>67.400000000000006</v>
      </c>
      <c r="DV16" s="137">
        <v>370</v>
      </c>
      <c r="DW16" s="137">
        <v>57.2</v>
      </c>
      <c r="DX16" s="137">
        <v>293.39999999999998</v>
      </c>
      <c r="DY16" s="137">
        <v>49.3</v>
      </c>
      <c r="DZ16" s="137">
        <v>119.2</v>
      </c>
      <c r="EA16" s="137">
        <v>87.837999999999994</v>
      </c>
      <c r="EB16" s="137">
        <v>378.459</v>
      </c>
      <c r="EC16" s="137">
        <v>85.093000000000004</v>
      </c>
      <c r="ED16" s="137">
        <v>197.47300000000001</v>
      </c>
      <c r="EE16" s="137">
        <v>72.563000000000002</v>
      </c>
      <c r="EF16" s="137">
        <v>186.97499999999999</v>
      </c>
      <c r="EG16" s="137">
        <v>88.037999999999997</v>
      </c>
      <c r="EH16" s="137">
        <v>116.001</v>
      </c>
      <c r="EI16" s="137">
        <v>70.311999999999998</v>
      </c>
      <c r="EJ16" s="137">
        <v>213.46799999999999</v>
      </c>
      <c r="EK16" s="137">
        <v>38.08</v>
      </c>
      <c r="EL16" s="137">
        <v>422.06200000000001</v>
      </c>
      <c r="EM16" s="137">
        <v>42.196252402709895</v>
      </c>
      <c r="EN16" s="137">
        <v>468.7419033834596</v>
      </c>
      <c r="EO16" s="137">
        <v>52.932479264963249</v>
      </c>
      <c r="EP16" s="137">
        <v>679.05144881054082</v>
      </c>
      <c r="EQ16" s="137">
        <v>65.415381465460982</v>
      </c>
      <c r="ER16" s="137">
        <v>456.68275565102897</v>
      </c>
      <c r="ES16" s="137">
        <v>67.945116557050142</v>
      </c>
      <c r="ET16" s="137">
        <v>754.46344915752286</v>
      </c>
    </row>
    <row r="17" spans="1:150" s="196" customFormat="1" x14ac:dyDescent="0.2">
      <c r="A17" s="1"/>
      <c r="B17" s="179">
        <v>4</v>
      </c>
      <c r="C17" s="179" t="s">
        <v>234</v>
      </c>
      <c r="D17" s="194">
        <v>250.9</v>
      </c>
      <c r="E17" s="194">
        <v>234.6</v>
      </c>
      <c r="F17" s="194">
        <v>191.9</v>
      </c>
      <c r="G17" s="68">
        <v>132.80000000000001</v>
      </c>
      <c r="H17" s="68">
        <v>186.9</v>
      </c>
      <c r="I17" s="194">
        <v>130.4</v>
      </c>
      <c r="J17" s="194">
        <v>132.69999999999999</v>
      </c>
      <c r="K17" s="194">
        <v>110.5</v>
      </c>
      <c r="L17" s="194">
        <v>160.9</v>
      </c>
      <c r="M17" s="68">
        <v>108.7</v>
      </c>
      <c r="N17" s="68">
        <v>153.19999999999999</v>
      </c>
      <c r="O17" s="194">
        <v>147.4</v>
      </c>
      <c r="P17" s="194">
        <v>152.5</v>
      </c>
      <c r="Q17" s="194">
        <v>162.30000000000001</v>
      </c>
      <c r="R17" s="194">
        <v>118.9</v>
      </c>
      <c r="S17" s="68">
        <v>140.69999999999999</v>
      </c>
      <c r="T17" s="68">
        <v>153.19999999999999</v>
      </c>
      <c r="U17" s="194">
        <v>215.9</v>
      </c>
      <c r="V17" s="194">
        <v>139.6</v>
      </c>
      <c r="W17" s="194">
        <v>273.3</v>
      </c>
      <c r="X17" s="194">
        <v>160.4</v>
      </c>
      <c r="Y17" s="68">
        <v>268.8</v>
      </c>
      <c r="Z17" s="68">
        <v>172.4</v>
      </c>
      <c r="AA17" s="194">
        <v>273</v>
      </c>
      <c r="AB17" s="194">
        <v>158</v>
      </c>
      <c r="AC17" s="194">
        <v>305.89999999999998</v>
      </c>
      <c r="AD17" s="194">
        <v>150.1</v>
      </c>
      <c r="AE17" s="68">
        <v>408.2</v>
      </c>
      <c r="AF17" s="68">
        <v>196.7</v>
      </c>
      <c r="AG17" s="194">
        <v>356.5</v>
      </c>
      <c r="AH17" s="194">
        <v>183.7</v>
      </c>
      <c r="AI17" s="194">
        <v>367.2</v>
      </c>
      <c r="AJ17" s="194">
        <v>213.6</v>
      </c>
      <c r="AK17" s="68">
        <v>352.1</v>
      </c>
      <c r="AL17" s="68">
        <v>202.1</v>
      </c>
      <c r="AM17" s="194">
        <v>340.8</v>
      </c>
      <c r="AN17" s="194">
        <v>213.1</v>
      </c>
      <c r="AO17" s="194">
        <v>375.5</v>
      </c>
      <c r="AP17" s="194">
        <v>168.5</v>
      </c>
      <c r="AQ17" s="68">
        <v>339.8</v>
      </c>
      <c r="AR17" s="68">
        <v>139.69999999999999</v>
      </c>
      <c r="AS17" s="194">
        <v>221.8</v>
      </c>
      <c r="AT17" s="194">
        <v>200.6</v>
      </c>
      <c r="AU17" s="194">
        <v>222.5</v>
      </c>
      <c r="AV17" s="194">
        <v>282.7</v>
      </c>
      <c r="AW17" s="68">
        <v>386.3</v>
      </c>
      <c r="AX17" s="68">
        <v>244.8</v>
      </c>
      <c r="AY17" s="194">
        <v>540.6</v>
      </c>
      <c r="AZ17" s="194">
        <v>298.2</v>
      </c>
      <c r="BA17" s="194">
        <v>519.9</v>
      </c>
      <c r="BB17" s="194">
        <v>322.7</v>
      </c>
      <c r="BC17" s="68">
        <v>631.1</v>
      </c>
      <c r="BD17" s="68">
        <v>320.2</v>
      </c>
      <c r="BE17" s="194">
        <v>800.5</v>
      </c>
      <c r="BF17" s="194">
        <v>500</v>
      </c>
      <c r="BG17" s="194">
        <v>1029.8</v>
      </c>
      <c r="BH17" s="194">
        <v>596.5</v>
      </c>
      <c r="BI17" s="68">
        <v>1272.0999999999999</v>
      </c>
      <c r="BJ17" s="68">
        <v>554.5</v>
      </c>
      <c r="BK17" s="194">
        <v>1288</v>
      </c>
      <c r="BL17" s="194">
        <v>519.1</v>
      </c>
      <c r="BM17" s="194">
        <v>1300</v>
      </c>
      <c r="BN17" s="194">
        <v>542</v>
      </c>
      <c r="BO17" s="68">
        <v>1265.0999999999999</v>
      </c>
      <c r="BP17" s="68">
        <v>582.6</v>
      </c>
      <c r="BQ17" s="194">
        <v>1404.8</v>
      </c>
      <c r="BR17" s="194">
        <v>690.5</v>
      </c>
      <c r="BS17" s="194">
        <v>1318.5</v>
      </c>
      <c r="BT17" s="194">
        <v>907.2</v>
      </c>
      <c r="BU17" s="194">
        <v>1558.2</v>
      </c>
      <c r="BX17" s="65" t="s">
        <v>257</v>
      </c>
      <c r="BY17" s="210">
        <v>20.399999999999999</v>
      </c>
      <c r="BZ17" s="73">
        <v>46.7</v>
      </c>
      <c r="CA17" s="73">
        <v>1.8</v>
      </c>
      <c r="CB17" s="74">
        <v>50.6</v>
      </c>
      <c r="CC17" s="74">
        <v>3.5</v>
      </c>
      <c r="CD17" s="73">
        <v>52</v>
      </c>
      <c r="CE17" s="210">
        <v>2.4</v>
      </c>
      <c r="CF17" s="73">
        <v>56.5</v>
      </c>
      <c r="CG17" s="73">
        <v>3.7</v>
      </c>
      <c r="CH17" s="74">
        <v>61.6</v>
      </c>
      <c r="CI17" s="144">
        <v>2.5</v>
      </c>
      <c r="CJ17" s="211">
        <v>74.599999999999994</v>
      </c>
      <c r="CK17" s="210">
        <v>11.2</v>
      </c>
      <c r="CL17" s="73">
        <v>97.7</v>
      </c>
      <c r="CM17" s="73">
        <v>18.899999999999999</v>
      </c>
      <c r="CN17" s="74">
        <v>61.3</v>
      </c>
      <c r="CO17" s="74">
        <v>40.9</v>
      </c>
      <c r="CP17" s="73">
        <v>74.8</v>
      </c>
      <c r="CQ17" s="210">
        <v>66.599999999999994</v>
      </c>
      <c r="CR17" s="73">
        <v>95.4</v>
      </c>
      <c r="CS17" s="73">
        <v>39</v>
      </c>
      <c r="CT17" s="74">
        <v>111.6</v>
      </c>
      <c r="CU17" s="74">
        <v>37.200000000000003</v>
      </c>
      <c r="CV17" s="73">
        <v>48.9</v>
      </c>
      <c r="CW17" s="210">
        <v>15.4</v>
      </c>
      <c r="CX17" s="73">
        <v>26.8</v>
      </c>
      <c r="CY17" s="73">
        <v>6.1</v>
      </c>
      <c r="CZ17" s="74">
        <v>20.9</v>
      </c>
      <c r="DA17" s="74">
        <v>7.6474460627460195</v>
      </c>
      <c r="DB17" s="73">
        <v>126.8</v>
      </c>
      <c r="DC17" s="212"/>
      <c r="DD17" s="201"/>
      <c r="DE17" s="65" t="s">
        <v>257</v>
      </c>
      <c r="DF17" s="213">
        <v>4.5999999999999996</v>
      </c>
      <c r="DG17" s="214">
        <v>22.6</v>
      </c>
      <c r="DH17" s="215">
        <v>4.8</v>
      </c>
      <c r="DI17" s="22">
        <v>16.600000000000001</v>
      </c>
      <c r="DJ17" s="23">
        <v>5</v>
      </c>
      <c r="DK17" s="215">
        <v>33.5</v>
      </c>
      <c r="DL17" s="216">
        <v>9</v>
      </c>
      <c r="DM17" s="142">
        <v>145.69999999999999</v>
      </c>
      <c r="DN17" s="142">
        <v>19.399999999999999</v>
      </c>
      <c r="DO17" s="217">
        <v>332.8</v>
      </c>
      <c r="DQ17" s="98"/>
      <c r="DR17" s="130" t="s">
        <v>331</v>
      </c>
      <c r="DS17" s="218">
        <v>5.0999999999999996</v>
      </c>
      <c r="DT17" s="218">
        <v>4.2</v>
      </c>
      <c r="DU17" s="137">
        <v>7.4</v>
      </c>
      <c r="DV17" s="137">
        <v>73.599999999999994</v>
      </c>
      <c r="DW17" s="137">
        <v>9.1</v>
      </c>
      <c r="DX17" s="137">
        <v>16.100000000000001</v>
      </c>
      <c r="DY17" s="137">
        <v>8.8000000000000007</v>
      </c>
      <c r="DZ17" s="137">
        <v>6.2</v>
      </c>
      <c r="EA17" s="137">
        <v>15.372999999999999</v>
      </c>
      <c r="EB17" s="137">
        <v>3.226</v>
      </c>
      <c r="EC17" s="137">
        <v>14.486000000000001</v>
      </c>
      <c r="ED17" s="137">
        <v>3.56</v>
      </c>
      <c r="EE17" s="137">
        <v>19.876999999999999</v>
      </c>
      <c r="EF17" s="137">
        <v>10.923</v>
      </c>
      <c r="EG17" s="137">
        <v>12.178000000000001</v>
      </c>
      <c r="EH17" s="137">
        <v>2.766</v>
      </c>
      <c r="EI17" s="137">
        <v>7.6260000000000003</v>
      </c>
      <c r="EJ17" s="137">
        <v>3.7679999999999998</v>
      </c>
      <c r="EK17" s="137">
        <v>5.6189999999999998</v>
      </c>
      <c r="EL17" s="137">
        <v>2.246</v>
      </c>
      <c r="EM17" s="137">
        <v>7.9745848955060392</v>
      </c>
      <c r="EN17" s="137">
        <v>1.1957807778160221</v>
      </c>
      <c r="EO17" s="137">
        <v>8.9442527198846395</v>
      </c>
      <c r="EP17" s="137">
        <v>1.5509536597813822</v>
      </c>
      <c r="EQ17" s="137">
        <v>7.6438617521402765</v>
      </c>
      <c r="ER17" s="137">
        <v>2.0268029577618298</v>
      </c>
      <c r="ES17" s="137">
        <v>4.9414707539315899</v>
      </c>
      <c r="ET17" s="137">
        <v>3.6223035588309935</v>
      </c>
    </row>
    <row r="18" spans="1:150" s="196" customFormat="1" x14ac:dyDescent="0.2">
      <c r="A18" s="1"/>
      <c r="B18" s="209"/>
      <c r="C18" s="209" t="s">
        <v>235</v>
      </c>
      <c r="D18" s="73">
        <v>230</v>
      </c>
      <c r="E18" s="73">
        <v>197.7</v>
      </c>
      <c r="F18" s="73">
        <v>174.6</v>
      </c>
      <c r="G18" s="74">
        <v>119.2</v>
      </c>
      <c r="H18" s="74">
        <v>173.4</v>
      </c>
      <c r="I18" s="73">
        <v>121.5</v>
      </c>
      <c r="J18" s="73">
        <v>126.2</v>
      </c>
      <c r="K18" s="73">
        <v>104</v>
      </c>
      <c r="L18" s="73">
        <v>149.1</v>
      </c>
      <c r="M18" s="74">
        <v>102.1</v>
      </c>
      <c r="N18" s="74">
        <v>144.19999999999999</v>
      </c>
      <c r="O18" s="73">
        <v>138.6</v>
      </c>
      <c r="P18" s="73">
        <v>142.69999999999999</v>
      </c>
      <c r="Q18" s="73">
        <v>154.6</v>
      </c>
      <c r="R18" s="73">
        <v>107.2</v>
      </c>
      <c r="S18" s="74">
        <v>130.19999999999999</v>
      </c>
      <c r="T18" s="74">
        <v>142.30000000000001</v>
      </c>
      <c r="U18" s="73">
        <v>204.6</v>
      </c>
      <c r="V18" s="73">
        <v>129.6</v>
      </c>
      <c r="W18" s="73">
        <v>257.8</v>
      </c>
      <c r="X18" s="73">
        <v>143.4</v>
      </c>
      <c r="Y18" s="74">
        <v>252</v>
      </c>
      <c r="Z18" s="74">
        <v>156.5</v>
      </c>
      <c r="AA18" s="73">
        <v>259.10000000000002</v>
      </c>
      <c r="AB18" s="73">
        <v>142.9</v>
      </c>
      <c r="AC18" s="73">
        <v>289.3</v>
      </c>
      <c r="AD18" s="73">
        <v>133.5</v>
      </c>
      <c r="AE18" s="74">
        <v>387.5</v>
      </c>
      <c r="AF18" s="74">
        <v>178.6</v>
      </c>
      <c r="AG18" s="73">
        <v>332.1</v>
      </c>
      <c r="AH18" s="73">
        <v>162.19999999999999</v>
      </c>
      <c r="AI18" s="73">
        <v>338.3</v>
      </c>
      <c r="AJ18" s="73">
        <v>188.5</v>
      </c>
      <c r="AK18" s="74">
        <v>330.6</v>
      </c>
      <c r="AL18" s="74">
        <v>181.6</v>
      </c>
      <c r="AM18" s="73">
        <v>316.5</v>
      </c>
      <c r="AN18" s="73">
        <v>189.7</v>
      </c>
      <c r="AO18" s="73">
        <v>347.9</v>
      </c>
      <c r="AP18" s="73">
        <v>150</v>
      </c>
      <c r="AQ18" s="74">
        <v>313</v>
      </c>
      <c r="AR18" s="74">
        <v>121.6</v>
      </c>
      <c r="AS18" s="73">
        <v>205.8</v>
      </c>
      <c r="AT18" s="73">
        <v>170.5</v>
      </c>
      <c r="AU18" s="73">
        <v>203.1</v>
      </c>
      <c r="AV18" s="73">
        <v>231.2</v>
      </c>
      <c r="AW18" s="74">
        <v>346.6</v>
      </c>
      <c r="AX18" s="74">
        <v>196.5</v>
      </c>
      <c r="AY18" s="73">
        <v>487.6</v>
      </c>
      <c r="AZ18" s="73">
        <v>231.1</v>
      </c>
      <c r="BA18" s="73">
        <v>473.9</v>
      </c>
      <c r="BB18" s="73">
        <v>260.60000000000002</v>
      </c>
      <c r="BC18" s="74">
        <v>587.5</v>
      </c>
      <c r="BD18" s="74">
        <v>270.60000000000002</v>
      </c>
      <c r="BE18" s="73">
        <v>740.4</v>
      </c>
      <c r="BF18" s="73">
        <v>411</v>
      </c>
      <c r="BG18" s="73">
        <v>954.4</v>
      </c>
      <c r="BH18" s="73">
        <v>493.4</v>
      </c>
      <c r="BI18" s="74">
        <v>1167.4000000000001</v>
      </c>
      <c r="BJ18" s="74">
        <v>458.3</v>
      </c>
      <c r="BK18" s="73">
        <v>1161</v>
      </c>
      <c r="BL18" s="73">
        <v>430.7</v>
      </c>
      <c r="BM18" s="73">
        <v>1157.9000000000001</v>
      </c>
      <c r="BN18" s="73">
        <v>449.9</v>
      </c>
      <c r="BO18" s="74">
        <v>1087.0999999999999</v>
      </c>
      <c r="BP18" s="74">
        <v>483.8</v>
      </c>
      <c r="BQ18" s="73">
        <v>1156.5999999999999</v>
      </c>
      <c r="BR18" s="73">
        <v>563.6</v>
      </c>
      <c r="BS18" s="73">
        <v>1081</v>
      </c>
      <c r="BT18" s="73">
        <v>696.1</v>
      </c>
      <c r="BU18" s="73">
        <v>1321.8</v>
      </c>
      <c r="BW18" s="98"/>
      <c r="BX18" s="65" t="s">
        <v>281</v>
      </c>
      <c r="BY18" s="219"/>
      <c r="BZ18" s="219"/>
      <c r="CA18" s="219"/>
      <c r="CB18" s="219"/>
      <c r="CC18" s="219"/>
      <c r="CD18" s="219"/>
      <c r="CE18" s="219"/>
      <c r="CF18" s="219"/>
      <c r="CG18" s="219"/>
      <c r="CH18" s="219"/>
      <c r="CI18" s="219"/>
      <c r="CJ18" s="219"/>
      <c r="CK18" s="210">
        <v>8.6999999999999993</v>
      </c>
      <c r="CL18" s="73">
        <v>0.1</v>
      </c>
      <c r="CM18" s="73">
        <v>15.2</v>
      </c>
      <c r="CN18" s="74">
        <v>0.6</v>
      </c>
      <c r="CO18" s="74">
        <v>16.399999999999999</v>
      </c>
      <c r="CP18" s="73">
        <v>3.3</v>
      </c>
      <c r="CQ18" s="210">
        <v>28.3</v>
      </c>
      <c r="CR18" s="73">
        <v>1.1000000000000001</v>
      </c>
      <c r="CS18" s="73">
        <v>28.2</v>
      </c>
      <c r="CT18" s="74">
        <v>0.7</v>
      </c>
      <c r="CU18" s="74">
        <v>50.9</v>
      </c>
      <c r="CV18" s="73">
        <v>8.6999999999999993</v>
      </c>
      <c r="CW18" s="210">
        <v>36.200000000000003</v>
      </c>
      <c r="CX18" s="73">
        <v>1</v>
      </c>
      <c r="CY18" s="73">
        <v>40.5</v>
      </c>
      <c r="CZ18" s="74">
        <v>0.3</v>
      </c>
      <c r="DA18" s="74">
        <v>40.822885046513548</v>
      </c>
      <c r="DB18" s="73">
        <v>0.4</v>
      </c>
      <c r="DC18" s="173"/>
      <c r="DD18" s="201"/>
      <c r="DE18" s="65" t="s">
        <v>281</v>
      </c>
      <c r="DF18" s="213">
        <v>31.7</v>
      </c>
      <c r="DG18" s="214">
        <v>0.3</v>
      </c>
      <c r="DH18" s="215">
        <v>38.799999999999997</v>
      </c>
      <c r="DI18" s="22">
        <v>0.6</v>
      </c>
      <c r="DJ18" s="23">
        <v>40.1</v>
      </c>
      <c r="DK18" s="215">
        <v>2.9</v>
      </c>
      <c r="DL18" s="216">
        <v>49.5</v>
      </c>
      <c r="DM18" s="142">
        <v>2.1</v>
      </c>
      <c r="DN18" s="142">
        <v>58.6</v>
      </c>
      <c r="DO18" s="217">
        <v>2.7</v>
      </c>
      <c r="DQ18" s="98"/>
      <c r="DR18" s="130" t="s">
        <v>154</v>
      </c>
      <c r="DS18" s="218">
        <v>148</v>
      </c>
      <c r="DT18" s="218">
        <v>10.3</v>
      </c>
      <c r="DU18" s="137">
        <v>163.4</v>
      </c>
      <c r="DV18" s="137">
        <v>13</v>
      </c>
      <c r="DW18" s="137">
        <v>138.80000000000001</v>
      </c>
      <c r="DX18" s="137">
        <v>17.600000000000001</v>
      </c>
      <c r="DY18" s="137">
        <v>139.19999999999999</v>
      </c>
      <c r="DZ18" s="137">
        <v>13.6</v>
      </c>
      <c r="EA18" s="137">
        <v>206.21299999999999</v>
      </c>
      <c r="EB18" s="137">
        <v>16.167999999999999</v>
      </c>
      <c r="EC18" s="137">
        <v>194.23699999999999</v>
      </c>
      <c r="ED18" s="137">
        <v>23.332000000000001</v>
      </c>
      <c r="EE18" s="137">
        <v>194.79900000000001</v>
      </c>
      <c r="EF18" s="137">
        <v>25.907</v>
      </c>
      <c r="EG18" s="137">
        <v>192.863</v>
      </c>
      <c r="EH18" s="137">
        <v>43.651000000000003</v>
      </c>
      <c r="EI18" s="137">
        <v>183.78800000000001</v>
      </c>
      <c r="EJ18" s="137">
        <v>56.276000000000003</v>
      </c>
      <c r="EK18" s="137">
        <v>144.06800000000001</v>
      </c>
      <c r="EL18" s="137">
        <v>47.640999999999998</v>
      </c>
      <c r="EM18" s="137">
        <v>151.74464066865076</v>
      </c>
      <c r="EN18" s="137">
        <v>31.134958025563225</v>
      </c>
      <c r="EO18" s="137">
        <v>160.29134271133037</v>
      </c>
      <c r="EP18" s="137">
        <v>69.446678366465022</v>
      </c>
      <c r="EQ18" s="137">
        <v>152.28421382606368</v>
      </c>
      <c r="ER18" s="137">
        <v>45.023987031004317</v>
      </c>
      <c r="ES18" s="137">
        <v>118.07177600724316</v>
      </c>
      <c r="ET18" s="137">
        <v>37.715075368739285</v>
      </c>
    </row>
    <row r="19" spans="1:150" s="196" customFormat="1" x14ac:dyDescent="0.2">
      <c r="A19" s="1"/>
      <c r="B19" s="209"/>
      <c r="C19" s="209" t="s">
        <v>236</v>
      </c>
      <c r="D19" s="73">
        <v>52.1</v>
      </c>
      <c r="E19" s="73" t="s">
        <v>84</v>
      </c>
      <c r="F19" s="73">
        <v>23.8</v>
      </c>
      <c r="G19" s="74" t="s">
        <v>84</v>
      </c>
      <c r="H19" s="74">
        <v>28.8</v>
      </c>
      <c r="I19" s="73">
        <v>8.3000000000000007</v>
      </c>
      <c r="J19" s="73">
        <v>17.399999999999999</v>
      </c>
      <c r="K19" s="73">
        <v>5.6</v>
      </c>
      <c r="L19" s="73">
        <v>26.1</v>
      </c>
      <c r="M19" s="74">
        <v>8.1999999999999993</v>
      </c>
      <c r="N19" s="74">
        <v>25.7</v>
      </c>
      <c r="O19" s="73">
        <v>8.4</v>
      </c>
      <c r="P19" s="73">
        <v>28.5</v>
      </c>
      <c r="Q19" s="73">
        <v>10.9</v>
      </c>
      <c r="R19" s="73">
        <v>14.8</v>
      </c>
      <c r="S19" s="74">
        <v>7.9</v>
      </c>
      <c r="T19" s="74">
        <v>16.3</v>
      </c>
      <c r="U19" s="73">
        <v>21</v>
      </c>
      <c r="V19" s="73">
        <v>14.8</v>
      </c>
      <c r="W19" s="73">
        <v>16.3</v>
      </c>
      <c r="X19" s="73">
        <v>17.8</v>
      </c>
      <c r="Y19" s="74">
        <v>9.3000000000000007</v>
      </c>
      <c r="Z19" s="74">
        <v>19</v>
      </c>
      <c r="AA19" s="73">
        <v>13.7</v>
      </c>
      <c r="AB19" s="73">
        <v>19.8</v>
      </c>
      <c r="AC19" s="73">
        <v>9.6</v>
      </c>
      <c r="AD19" s="73">
        <v>16.2</v>
      </c>
      <c r="AE19" s="74">
        <v>15.3</v>
      </c>
      <c r="AF19" s="74">
        <v>22.1</v>
      </c>
      <c r="AG19" s="73">
        <v>13.3</v>
      </c>
      <c r="AH19" s="73">
        <v>16.2</v>
      </c>
      <c r="AI19" s="73">
        <v>22.8</v>
      </c>
      <c r="AJ19" s="73">
        <v>21.2</v>
      </c>
      <c r="AK19" s="74">
        <v>35.4</v>
      </c>
      <c r="AL19" s="74">
        <v>17.2</v>
      </c>
      <c r="AM19" s="73">
        <v>39.4</v>
      </c>
      <c r="AN19" s="73">
        <v>16</v>
      </c>
      <c r="AO19" s="73">
        <v>29.2</v>
      </c>
      <c r="AP19" s="73">
        <v>11.4</v>
      </c>
      <c r="AQ19" s="74">
        <v>15.4</v>
      </c>
      <c r="AR19" s="74">
        <v>11.8</v>
      </c>
      <c r="AS19" s="73">
        <v>14.4</v>
      </c>
      <c r="AT19" s="73">
        <v>17.3</v>
      </c>
      <c r="AU19" s="73">
        <v>10.6</v>
      </c>
      <c r="AV19" s="73">
        <v>26.9</v>
      </c>
      <c r="AW19" s="74">
        <v>25.5</v>
      </c>
      <c r="AX19" s="74">
        <v>19.7</v>
      </c>
      <c r="AY19" s="73">
        <v>50.6</v>
      </c>
      <c r="AZ19" s="73">
        <v>23.1</v>
      </c>
      <c r="BA19" s="73">
        <v>55.3</v>
      </c>
      <c r="BB19" s="73">
        <v>26.4</v>
      </c>
      <c r="BC19" s="74">
        <v>50.6</v>
      </c>
      <c r="BD19" s="74">
        <v>25.5</v>
      </c>
      <c r="BE19" s="73">
        <v>81.599999999999994</v>
      </c>
      <c r="BF19" s="73">
        <v>42.8</v>
      </c>
      <c r="BG19" s="73">
        <v>107.2</v>
      </c>
      <c r="BH19" s="73">
        <v>58.7</v>
      </c>
      <c r="BI19" s="74">
        <v>217.1</v>
      </c>
      <c r="BJ19" s="74">
        <v>63</v>
      </c>
      <c r="BK19" s="73">
        <v>152.4</v>
      </c>
      <c r="BL19" s="73">
        <v>57.5</v>
      </c>
      <c r="BM19" s="73">
        <v>93.4</v>
      </c>
      <c r="BN19" s="73">
        <v>48.5</v>
      </c>
      <c r="BO19" s="74">
        <v>92.3</v>
      </c>
      <c r="BP19" s="74">
        <v>56.9</v>
      </c>
      <c r="BQ19" s="73">
        <v>105.7</v>
      </c>
      <c r="BR19" s="73">
        <v>64.5</v>
      </c>
      <c r="BS19" s="73">
        <v>104.3</v>
      </c>
      <c r="BT19" s="73">
        <v>85.6</v>
      </c>
      <c r="BU19" s="73">
        <v>85.8</v>
      </c>
      <c r="BW19" s="98"/>
      <c r="BX19" s="65" t="s">
        <v>154</v>
      </c>
      <c r="BY19" s="210">
        <v>2.1</v>
      </c>
      <c r="BZ19" s="73">
        <v>10.6</v>
      </c>
      <c r="CA19" s="73">
        <v>1.8</v>
      </c>
      <c r="CB19" s="74">
        <v>15.9</v>
      </c>
      <c r="CC19" s="74">
        <v>2.2999999999999998</v>
      </c>
      <c r="CD19" s="73">
        <v>27.7</v>
      </c>
      <c r="CE19" s="210">
        <v>3.7</v>
      </c>
      <c r="CF19" s="73">
        <v>19.100000000000001</v>
      </c>
      <c r="CG19" s="73">
        <v>8.4</v>
      </c>
      <c r="CH19" s="74">
        <v>64.099999999999994</v>
      </c>
      <c r="CI19" s="144">
        <v>33.200000000000003</v>
      </c>
      <c r="CJ19" s="211">
        <v>46.8</v>
      </c>
      <c r="CK19" s="210">
        <v>7</v>
      </c>
      <c r="CL19" s="73">
        <v>4.3</v>
      </c>
      <c r="CM19" s="73">
        <v>8.6</v>
      </c>
      <c r="CN19" s="74">
        <v>2.9</v>
      </c>
      <c r="CO19" s="74">
        <v>9.4</v>
      </c>
      <c r="CP19" s="73">
        <v>1.5</v>
      </c>
      <c r="CQ19" s="210">
        <v>19.2</v>
      </c>
      <c r="CR19" s="73">
        <v>2</v>
      </c>
      <c r="CS19" s="73">
        <v>15.1</v>
      </c>
      <c r="CT19" s="74">
        <v>4.7</v>
      </c>
      <c r="CU19" s="74">
        <v>22</v>
      </c>
      <c r="CV19" s="73">
        <v>2.8</v>
      </c>
      <c r="CW19" s="210">
        <v>17.100000000000001</v>
      </c>
      <c r="CX19" s="73">
        <v>2.9</v>
      </c>
      <c r="CY19" s="73">
        <v>25.3</v>
      </c>
      <c r="CZ19" s="74">
        <v>1.7</v>
      </c>
      <c r="DA19" s="74">
        <v>36.774136470891023</v>
      </c>
      <c r="DB19" s="73">
        <v>5.5</v>
      </c>
      <c r="DC19" s="220"/>
      <c r="DD19" s="201"/>
      <c r="DE19" s="65" t="s">
        <v>154</v>
      </c>
      <c r="DF19" s="213">
        <v>31.8</v>
      </c>
      <c r="DG19" s="214">
        <v>5.2</v>
      </c>
      <c r="DH19" s="215">
        <v>22.8</v>
      </c>
      <c r="DI19" s="22">
        <v>3.3</v>
      </c>
      <c r="DJ19" s="23">
        <v>25.2</v>
      </c>
      <c r="DK19" s="215">
        <v>3.3</v>
      </c>
      <c r="DL19" s="216">
        <v>46.8</v>
      </c>
      <c r="DM19" s="142">
        <v>13.2</v>
      </c>
      <c r="DN19" s="142">
        <v>54.1</v>
      </c>
      <c r="DO19" s="217">
        <v>20.3</v>
      </c>
      <c r="DQ19" s="197"/>
      <c r="DR19" s="207"/>
      <c r="DS19" s="218"/>
      <c r="DT19" s="218"/>
      <c r="DU19" s="137"/>
      <c r="DV19" s="137"/>
      <c r="DW19" s="137"/>
      <c r="DX19" s="137"/>
      <c r="DY19" s="137"/>
      <c r="DZ19" s="137"/>
      <c r="ET19" s="378"/>
    </row>
    <row r="20" spans="1:150" s="196" customFormat="1" x14ac:dyDescent="0.2">
      <c r="A20" s="1"/>
      <c r="B20" s="209"/>
      <c r="C20" s="209" t="s">
        <v>237</v>
      </c>
      <c r="D20" s="73">
        <v>32.299999999999997</v>
      </c>
      <c r="E20" s="73" t="s">
        <v>84</v>
      </c>
      <c r="F20" s="73">
        <v>32.1</v>
      </c>
      <c r="G20" s="74" t="s">
        <v>84</v>
      </c>
      <c r="H20" s="74">
        <v>28.4</v>
      </c>
      <c r="I20" s="73">
        <v>15.5</v>
      </c>
      <c r="J20" s="73">
        <v>20.399999999999999</v>
      </c>
      <c r="K20" s="73">
        <v>18</v>
      </c>
      <c r="L20" s="73">
        <v>24.2</v>
      </c>
      <c r="M20" s="74">
        <v>20.2</v>
      </c>
      <c r="N20" s="74">
        <v>23.4</v>
      </c>
      <c r="O20" s="73">
        <v>28.1</v>
      </c>
      <c r="P20" s="73">
        <v>29</v>
      </c>
      <c r="Q20" s="73">
        <v>35</v>
      </c>
      <c r="R20" s="73">
        <v>15.9</v>
      </c>
      <c r="S20" s="74">
        <v>34.6</v>
      </c>
      <c r="T20" s="74">
        <v>21.1</v>
      </c>
      <c r="U20" s="73">
        <v>51.5</v>
      </c>
      <c r="V20" s="73">
        <v>19.100000000000001</v>
      </c>
      <c r="W20" s="73">
        <v>57.6</v>
      </c>
      <c r="X20" s="73">
        <v>19.600000000000001</v>
      </c>
      <c r="Y20" s="74">
        <v>61.5</v>
      </c>
      <c r="Z20" s="74">
        <v>19.5</v>
      </c>
      <c r="AA20" s="73">
        <v>83.5</v>
      </c>
      <c r="AB20" s="73">
        <v>14</v>
      </c>
      <c r="AC20" s="73">
        <v>100.3</v>
      </c>
      <c r="AD20" s="73">
        <v>14.9</v>
      </c>
      <c r="AE20" s="74">
        <v>158.19999999999999</v>
      </c>
      <c r="AF20" s="74">
        <v>21.5</v>
      </c>
      <c r="AG20" s="73">
        <v>106.3</v>
      </c>
      <c r="AH20" s="73">
        <v>23.5</v>
      </c>
      <c r="AI20" s="73">
        <v>96.2</v>
      </c>
      <c r="AJ20" s="73">
        <v>25.6</v>
      </c>
      <c r="AK20" s="74">
        <v>91.6</v>
      </c>
      <c r="AL20" s="74">
        <v>24.4</v>
      </c>
      <c r="AM20" s="73">
        <v>95.8</v>
      </c>
      <c r="AN20" s="73">
        <v>28.6</v>
      </c>
      <c r="AO20" s="73">
        <v>122.8</v>
      </c>
      <c r="AP20" s="73">
        <v>22.4</v>
      </c>
      <c r="AQ20" s="74">
        <v>110.1</v>
      </c>
      <c r="AR20" s="74">
        <v>19.899999999999999</v>
      </c>
      <c r="AS20" s="73">
        <v>65.400000000000006</v>
      </c>
      <c r="AT20" s="73">
        <v>28.8</v>
      </c>
      <c r="AU20" s="73">
        <v>71.400000000000006</v>
      </c>
      <c r="AV20" s="73">
        <v>46.8</v>
      </c>
      <c r="AW20" s="74">
        <v>107</v>
      </c>
      <c r="AX20" s="74">
        <v>46.8</v>
      </c>
      <c r="AY20" s="73">
        <v>157.69999999999999</v>
      </c>
      <c r="AZ20" s="73">
        <v>60.4</v>
      </c>
      <c r="BA20" s="73">
        <v>126.6</v>
      </c>
      <c r="BB20" s="73">
        <v>65.5</v>
      </c>
      <c r="BC20" s="74">
        <v>154</v>
      </c>
      <c r="BD20" s="74">
        <v>73.900000000000006</v>
      </c>
      <c r="BE20" s="73">
        <v>222.1</v>
      </c>
      <c r="BF20" s="73">
        <v>104.7</v>
      </c>
      <c r="BG20" s="73">
        <v>213.9</v>
      </c>
      <c r="BH20" s="73">
        <v>144.4</v>
      </c>
      <c r="BI20" s="74">
        <v>237.4</v>
      </c>
      <c r="BJ20" s="74">
        <v>127.3</v>
      </c>
      <c r="BK20" s="73">
        <v>273.39999999999998</v>
      </c>
      <c r="BL20" s="73">
        <v>96.4</v>
      </c>
      <c r="BM20" s="73">
        <v>335.3</v>
      </c>
      <c r="BN20" s="73">
        <v>121.6</v>
      </c>
      <c r="BO20" s="74">
        <v>305.7</v>
      </c>
      <c r="BP20" s="74">
        <v>131.80000000000001</v>
      </c>
      <c r="BQ20" s="73">
        <v>366.3</v>
      </c>
      <c r="BR20" s="73">
        <v>142.6</v>
      </c>
      <c r="BS20" s="73">
        <v>340.4</v>
      </c>
      <c r="BT20" s="73">
        <v>184.9</v>
      </c>
      <c r="BU20" s="73">
        <v>487</v>
      </c>
      <c r="BW20" s="98"/>
      <c r="BX20" s="65"/>
      <c r="BY20" s="210"/>
      <c r="BZ20" s="73"/>
      <c r="CA20" s="73"/>
      <c r="CB20" s="74"/>
      <c r="CC20" s="74"/>
      <c r="CD20" s="73"/>
      <c r="CE20" s="210"/>
      <c r="CF20" s="73"/>
      <c r="CG20" s="73"/>
      <c r="CH20" s="74"/>
      <c r="CI20" s="144"/>
      <c r="CJ20" s="211"/>
      <c r="CK20" s="210"/>
      <c r="CL20" s="73"/>
      <c r="CM20" s="73"/>
      <c r="CN20" s="74"/>
      <c r="CO20" s="74"/>
      <c r="CP20" s="73"/>
      <c r="CQ20" s="210"/>
      <c r="CR20" s="73"/>
      <c r="CS20" s="73"/>
      <c r="CT20" s="74"/>
      <c r="CU20" s="74"/>
      <c r="CV20" s="73"/>
      <c r="CW20" s="210"/>
      <c r="CX20" s="73"/>
      <c r="CY20" s="73"/>
      <c r="CZ20" s="74"/>
      <c r="DA20" s="74"/>
      <c r="DB20" s="73"/>
      <c r="DC20" s="212"/>
      <c r="DD20" s="201"/>
      <c r="DE20" s="65"/>
      <c r="DF20" s="213"/>
      <c r="DG20" s="214"/>
      <c r="DH20" s="215"/>
      <c r="DI20" s="22"/>
      <c r="DJ20" s="23"/>
      <c r="DK20" s="215"/>
      <c r="DL20" s="216"/>
      <c r="DM20" s="142"/>
      <c r="DN20" s="142"/>
      <c r="DO20" s="217"/>
      <c r="DQ20" s="197" t="s">
        <v>332</v>
      </c>
      <c r="DR20" s="207" t="s">
        <v>229</v>
      </c>
      <c r="DS20" s="221">
        <v>4383.8999999999996</v>
      </c>
      <c r="DT20" s="221">
        <v>2795.2</v>
      </c>
      <c r="DU20" s="145">
        <v>3902.6</v>
      </c>
      <c r="DV20" s="145">
        <v>2946.7</v>
      </c>
      <c r="DW20" s="145">
        <v>3514.9</v>
      </c>
      <c r="DX20" s="145">
        <v>2329.4</v>
      </c>
      <c r="DY20" s="145">
        <v>3560.1</v>
      </c>
      <c r="DZ20" s="145">
        <v>2013.8</v>
      </c>
      <c r="EA20" s="145">
        <v>4180.9750000000004</v>
      </c>
      <c r="EB20" s="145">
        <v>2387.1660000000002</v>
      </c>
      <c r="EC20" s="145">
        <v>3743.6590000000001</v>
      </c>
      <c r="ED20" s="145">
        <v>2123.473</v>
      </c>
      <c r="EE20" s="145">
        <v>3748.5329999999999</v>
      </c>
      <c r="EF20" s="145">
        <v>1758.5</v>
      </c>
      <c r="EG20" s="145">
        <v>3945.569</v>
      </c>
      <c r="EH20" s="145">
        <v>1945.3530000000001</v>
      </c>
      <c r="EI20" s="145">
        <v>3924.873</v>
      </c>
      <c r="EJ20" s="145">
        <v>2213.1930000000002</v>
      </c>
      <c r="EK20" s="145">
        <v>3717.8229999999999</v>
      </c>
      <c r="EL20" s="145">
        <v>2416.2170000000001</v>
      </c>
      <c r="EM20" s="145">
        <v>3679.6564902076498</v>
      </c>
      <c r="EN20" s="145">
        <v>3293.4861492814239</v>
      </c>
      <c r="EO20" s="145">
        <v>3896.4248439976391</v>
      </c>
      <c r="EP20" s="145">
        <v>3570.8446860750432</v>
      </c>
      <c r="EQ20" s="145">
        <v>4181.7363426569464</v>
      </c>
      <c r="ER20" s="145">
        <v>3261.8211559075148</v>
      </c>
      <c r="ES20" s="145">
        <v>3987.399205859238</v>
      </c>
      <c r="ET20" s="145">
        <v>3041.246742950942</v>
      </c>
    </row>
    <row r="21" spans="1:150" s="196" customFormat="1" ht="15.75" customHeight="1" x14ac:dyDescent="0.2">
      <c r="A21" s="1"/>
      <c r="B21" s="209"/>
      <c r="C21" s="209" t="s">
        <v>238</v>
      </c>
      <c r="D21" s="73">
        <v>78.5</v>
      </c>
      <c r="E21" s="73">
        <v>120.7</v>
      </c>
      <c r="F21" s="73">
        <v>68.599999999999994</v>
      </c>
      <c r="G21" s="74">
        <v>81.7</v>
      </c>
      <c r="H21" s="74">
        <v>67.900000000000006</v>
      </c>
      <c r="I21" s="73">
        <v>70.7</v>
      </c>
      <c r="J21" s="73">
        <v>55.3</v>
      </c>
      <c r="K21" s="73">
        <v>65.599999999999994</v>
      </c>
      <c r="L21" s="73">
        <v>53.1</v>
      </c>
      <c r="M21" s="74">
        <v>55.2</v>
      </c>
      <c r="N21" s="74">
        <v>55.5</v>
      </c>
      <c r="O21" s="73">
        <v>74.2</v>
      </c>
      <c r="P21" s="73">
        <v>54.3</v>
      </c>
      <c r="Q21" s="73">
        <v>79.2</v>
      </c>
      <c r="R21" s="73">
        <v>51.1</v>
      </c>
      <c r="S21" s="74">
        <v>57.2</v>
      </c>
      <c r="T21" s="74">
        <v>67.900000000000006</v>
      </c>
      <c r="U21" s="73">
        <v>90.3</v>
      </c>
      <c r="V21" s="73">
        <v>59</v>
      </c>
      <c r="W21" s="73">
        <v>125</v>
      </c>
      <c r="X21" s="73">
        <v>61.9</v>
      </c>
      <c r="Y21" s="74">
        <v>133.19999999999999</v>
      </c>
      <c r="Z21" s="74">
        <v>70.5</v>
      </c>
      <c r="AA21" s="73">
        <v>124.1</v>
      </c>
      <c r="AB21" s="73">
        <v>69.7</v>
      </c>
      <c r="AC21" s="73">
        <v>133.80000000000001</v>
      </c>
      <c r="AD21" s="73">
        <v>64.3</v>
      </c>
      <c r="AE21" s="74">
        <v>154.4</v>
      </c>
      <c r="AF21" s="74">
        <v>74.5</v>
      </c>
      <c r="AG21" s="73">
        <v>133.69999999999999</v>
      </c>
      <c r="AH21" s="73">
        <v>74</v>
      </c>
      <c r="AI21" s="73">
        <v>143</v>
      </c>
      <c r="AJ21" s="73">
        <v>83.3</v>
      </c>
      <c r="AK21" s="74">
        <v>135.9</v>
      </c>
      <c r="AL21" s="74">
        <v>81.3</v>
      </c>
      <c r="AM21" s="73">
        <v>116.6</v>
      </c>
      <c r="AN21" s="73">
        <v>77.900000000000006</v>
      </c>
      <c r="AO21" s="73">
        <v>121.9</v>
      </c>
      <c r="AP21" s="73">
        <v>66.8</v>
      </c>
      <c r="AQ21" s="74">
        <v>114.6</v>
      </c>
      <c r="AR21" s="74">
        <v>49.2</v>
      </c>
      <c r="AS21" s="73">
        <v>66.900000000000006</v>
      </c>
      <c r="AT21" s="73">
        <v>59.4</v>
      </c>
      <c r="AU21" s="73">
        <v>64.3</v>
      </c>
      <c r="AV21" s="73">
        <v>69.400000000000006</v>
      </c>
      <c r="AW21" s="74">
        <v>96</v>
      </c>
      <c r="AX21" s="74">
        <v>69.400000000000006</v>
      </c>
      <c r="AY21" s="73">
        <v>124.2</v>
      </c>
      <c r="AZ21" s="73">
        <v>71.8</v>
      </c>
      <c r="BA21" s="73">
        <v>152.6</v>
      </c>
      <c r="BB21" s="73">
        <v>81.599999999999994</v>
      </c>
      <c r="BC21" s="74">
        <v>188</v>
      </c>
      <c r="BD21" s="74">
        <v>86.9</v>
      </c>
      <c r="BE21" s="73">
        <v>233</v>
      </c>
      <c r="BF21" s="73">
        <v>130.19999999999999</v>
      </c>
      <c r="BG21" s="73">
        <v>230.2</v>
      </c>
      <c r="BH21" s="73">
        <v>113.9</v>
      </c>
      <c r="BI21" s="74">
        <v>290.7</v>
      </c>
      <c r="BJ21" s="74">
        <v>117.5</v>
      </c>
      <c r="BK21" s="73">
        <v>333</v>
      </c>
      <c r="BL21" s="73">
        <v>127.9</v>
      </c>
      <c r="BM21" s="73">
        <v>357.2</v>
      </c>
      <c r="BN21" s="73">
        <v>130.6</v>
      </c>
      <c r="BO21" s="74">
        <v>344.6</v>
      </c>
      <c r="BP21" s="74">
        <v>121</v>
      </c>
      <c r="BQ21" s="73">
        <v>379.4</v>
      </c>
      <c r="BR21" s="73">
        <v>167.3</v>
      </c>
      <c r="BS21" s="73">
        <v>347.9</v>
      </c>
      <c r="BT21" s="73">
        <v>169.2</v>
      </c>
      <c r="BU21" s="73">
        <v>370.3</v>
      </c>
      <c r="BW21" s="197">
        <v>4</v>
      </c>
      <c r="BX21" s="198" t="s">
        <v>234</v>
      </c>
      <c r="BY21" s="195">
        <v>1252.9000000000001</v>
      </c>
      <c r="BZ21" s="194">
        <v>1631.5</v>
      </c>
      <c r="CA21" s="194">
        <v>1578.2</v>
      </c>
      <c r="CB21" s="68">
        <v>1936.4</v>
      </c>
      <c r="CC21" s="68">
        <v>1409.5</v>
      </c>
      <c r="CD21" s="194">
        <v>1916.8</v>
      </c>
      <c r="CE21" s="195">
        <v>1803.1</v>
      </c>
      <c r="CF21" s="194">
        <v>1758.5</v>
      </c>
      <c r="CG21" s="194">
        <v>2180.1</v>
      </c>
      <c r="CH21" s="68">
        <v>2155.9</v>
      </c>
      <c r="CI21" s="199">
        <v>2117.4</v>
      </c>
      <c r="CJ21" s="200">
        <v>2862.9</v>
      </c>
      <c r="CK21" s="195">
        <v>2185.5</v>
      </c>
      <c r="CL21" s="194">
        <v>2846.9</v>
      </c>
      <c r="CM21" s="194">
        <v>2289.3000000000002</v>
      </c>
      <c r="CN21" s="68">
        <v>2328.6999999999998</v>
      </c>
      <c r="CO21" s="68">
        <v>2618.5</v>
      </c>
      <c r="CP21" s="194">
        <v>2797.4</v>
      </c>
      <c r="CQ21" s="195">
        <v>2655.5</v>
      </c>
      <c r="CR21" s="194">
        <v>3164.7</v>
      </c>
      <c r="CS21" s="194">
        <v>2740.3</v>
      </c>
      <c r="CT21" s="68">
        <v>2967.4</v>
      </c>
      <c r="CU21" s="68">
        <v>2706.1</v>
      </c>
      <c r="CV21" s="194">
        <v>2197.9</v>
      </c>
      <c r="CW21" s="195">
        <v>2391.6999999999998</v>
      </c>
      <c r="CX21" s="194">
        <v>2076.9</v>
      </c>
      <c r="CY21" s="194">
        <v>2502.3000000000002</v>
      </c>
      <c r="CZ21" s="68">
        <v>2004.1</v>
      </c>
      <c r="DA21" s="68">
        <v>2480.8000000000002</v>
      </c>
      <c r="DB21" s="194">
        <v>1831.7</v>
      </c>
      <c r="DC21" s="212"/>
      <c r="DD21" s="201" t="s">
        <v>284</v>
      </c>
      <c r="DE21" s="198" t="s">
        <v>285</v>
      </c>
      <c r="DF21" s="202">
        <v>2642.5</v>
      </c>
      <c r="DG21" s="203">
        <v>2089.6999999999998</v>
      </c>
      <c r="DH21" s="204">
        <v>3210</v>
      </c>
      <c r="DI21" s="24">
        <v>2432.9</v>
      </c>
      <c r="DJ21" s="205">
        <v>3823.4</v>
      </c>
      <c r="DK21" s="204">
        <v>2945.2</v>
      </c>
      <c r="DL21" s="206">
        <v>4219.5</v>
      </c>
      <c r="DM21" s="99">
        <v>4476.8999999999996</v>
      </c>
      <c r="DN21" s="99">
        <v>4452.8</v>
      </c>
      <c r="DO21" s="145">
        <v>6301.7</v>
      </c>
      <c r="DQ21" s="98"/>
      <c r="DR21" s="130" t="s">
        <v>230</v>
      </c>
      <c r="DS21" s="218">
        <v>201.6</v>
      </c>
      <c r="DT21" s="218">
        <v>494.5</v>
      </c>
      <c r="DU21" s="137">
        <v>196.6</v>
      </c>
      <c r="DV21" s="137">
        <v>507.9</v>
      </c>
      <c r="DW21" s="137">
        <v>173.8</v>
      </c>
      <c r="DX21" s="137">
        <v>471.8</v>
      </c>
      <c r="DY21" s="137">
        <v>199.2</v>
      </c>
      <c r="DZ21" s="137">
        <v>402.4</v>
      </c>
      <c r="EA21" s="137">
        <v>223.45400000000001</v>
      </c>
      <c r="EB21" s="137">
        <v>576.91399999999999</v>
      </c>
      <c r="EC21" s="137">
        <v>211.292</v>
      </c>
      <c r="ED21" s="137">
        <v>646.59500000000003</v>
      </c>
      <c r="EE21" s="137">
        <v>215.815</v>
      </c>
      <c r="EF21" s="137">
        <v>139.99</v>
      </c>
      <c r="EG21" s="137">
        <v>233.8</v>
      </c>
      <c r="EH21" s="137">
        <v>198.041</v>
      </c>
      <c r="EI21" s="137">
        <v>228.09399999999999</v>
      </c>
      <c r="EJ21" s="137">
        <v>429.62200000000001</v>
      </c>
      <c r="EK21" s="137">
        <v>216.38200000000001</v>
      </c>
      <c r="EL21" s="137">
        <v>639.15300000000002</v>
      </c>
      <c r="EM21" s="137">
        <v>230.2843822617132</v>
      </c>
      <c r="EN21" s="137">
        <v>735.28857076606391</v>
      </c>
      <c r="EO21" s="137">
        <v>254.56661122375391</v>
      </c>
      <c r="EP21" s="137">
        <v>626.50457021228453</v>
      </c>
      <c r="EQ21" s="137">
        <v>270.76399942605605</v>
      </c>
      <c r="ER21" s="137">
        <v>493.09631055635532</v>
      </c>
      <c r="ES21" s="137">
        <v>272.90965648979716</v>
      </c>
      <c r="ET21" s="137">
        <v>500.65844399152365</v>
      </c>
    </row>
    <row r="22" spans="1:150" s="196" customFormat="1" x14ac:dyDescent="0.2">
      <c r="A22" s="1"/>
      <c r="B22" s="209"/>
      <c r="C22" s="209" t="s">
        <v>154</v>
      </c>
      <c r="D22" s="73">
        <v>67.099999999999994</v>
      </c>
      <c r="E22" s="73">
        <v>77</v>
      </c>
      <c r="F22" s="73">
        <v>50.1</v>
      </c>
      <c r="G22" s="74">
        <v>37.6</v>
      </c>
      <c r="H22" s="74">
        <v>48.4</v>
      </c>
      <c r="I22" s="73">
        <v>27</v>
      </c>
      <c r="J22" s="73">
        <v>33.1</v>
      </c>
      <c r="K22" s="73">
        <v>14.8</v>
      </c>
      <c r="L22" s="73">
        <v>45.7</v>
      </c>
      <c r="M22" s="74">
        <v>18.5</v>
      </c>
      <c r="N22" s="74">
        <v>39.6</v>
      </c>
      <c r="O22" s="73">
        <v>28</v>
      </c>
      <c r="P22" s="73">
        <v>30.9</v>
      </c>
      <c r="Q22" s="73">
        <v>29.4</v>
      </c>
      <c r="R22" s="73">
        <v>25.4</v>
      </c>
      <c r="S22" s="74">
        <v>30.4</v>
      </c>
      <c r="T22" s="74">
        <v>37</v>
      </c>
      <c r="U22" s="73">
        <v>41.8</v>
      </c>
      <c r="V22" s="73">
        <v>36.6</v>
      </c>
      <c r="W22" s="73">
        <v>58.8</v>
      </c>
      <c r="X22" s="73">
        <v>44.1</v>
      </c>
      <c r="Y22" s="74">
        <v>48</v>
      </c>
      <c r="Z22" s="74">
        <v>47.5</v>
      </c>
      <c r="AA22" s="73">
        <v>37.799999999999997</v>
      </c>
      <c r="AB22" s="73">
        <v>39.5</v>
      </c>
      <c r="AC22" s="73">
        <v>45.6</v>
      </c>
      <c r="AD22" s="73">
        <v>38</v>
      </c>
      <c r="AE22" s="74">
        <v>59.6</v>
      </c>
      <c r="AF22" s="74">
        <v>60.5</v>
      </c>
      <c r="AG22" s="73">
        <v>78.7</v>
      </c>
      <c r="AH22" s="73">
        <v>48.4</v>
      </c>
      <c r="AI22" s="73">
        <v>76.3</v>
      </c>
      <c r="AJ22" s="73">
        <v>58.5</v>
      </c>
      <c r="AK22" s="74">
        <v>67.8</v>
      </c>
      <c r="AL22" s="74">
        <v>58.7</v>
      </c>
      <c r="AM22" s="73">
        <v>64.599999999999994</v>
      </c>
      <c r="AN22" s="73">
        <v>67.2</v>
      </c>
      <c r="AO22" s="73">
        <v>74.099999999999994</v>
      </c>
      <c r="AP22" s="73">
        <v>49.4</v>
      </c>
      <c r="AQ22" s="74">
        <v>72.900000000000006</v>
      </c>
      <c r="AR22" s="74">
        <v>40.700000000000003</v>
      </c>
      <c r="AS22" s="73">
        <v>59.1</v>
      </c>
      <c r="AT22" s="73">
        <v>65.099999999999994</v>
      </c>
      <c r="AU22" s="73">
        <v>56.8</v>
      </c>
      <c r="AV22" s="73">
        <v>88.1</v>
      </c>
      <c r="AW22" s="74">
        <v>118.1</v>
      </c>
      <c r="AX22" s="74">
        <v>60.7</v>
      </c>
      <c r="AY22" s="73">
        <v>155.1</v>
      </c>
      <c r="AZ22" s="73">
        <v>75.900000000000006</v>
      </c>
      <c r="BA22" s="73">
        <v>139.19999999999999</v>
      </c>
      <c r="BB22" s="73">
        <v>87.1</v>
      </c>
      <c r="BC22" s="74">
        <v>194.9</v>
      </c>
      <c r="BD22" s="74">
        <v>84.2</v>
      </c>
      <c r="BE22" s="73">
        <v>203.7</v>
      </c>
      <c r="BF22" s="73">
        <v>133.30000000000001</v>
      </c>
      <c r="BG22" s="73">
        <v>403.1</v>
      </c>
      <c r="BH22" s="73">
        <v>176.3</v>
      </c>
      <c r="BI22" s="74">
        <v>422.2</v>
      </c>
      <c r="BJ22" s="74">
        <v>150.5</v>
      </c>
      <c r="BK22" s="73">
        <v>402.1</v>
      </c>
      <c r="BL22" s="73">
        <v>148.80000000000001</v>
      </c>
      <c r="BM22" s="73">
        <v>372</v>
      </c>
      <c r="BN22" s="73">
        <v>149.19999999999999</v>
      </c>
      <c r="BO22" s="74">
        <v>344.5</v>
      </c>
      <c r="BP22" s="74">
        <v>174</v>
      </c>
      <c r="BQ22" s="73">
        <v>305.2</v>
      </c>
      <c r="BR22" s="73">
        <v>189.2</v>
      </c>
      <c r="BS22" s="73">
        <v>288.3</v>
      </c>
      <c r="BT22" s="73">
        <v>256.39999999999998</v>
      </c>
      <c r="BU22" s="73">
        <v>378.7</v>
      </c>
      <c r="BW22" s="98"/>
      <c r="BX22" s="65" t="s">
        <v>258</v>
      </c>
      <c r="BY22" s="210">
        <v>1018.9</v>
      </c>
      <c r="BZ22" s="73">
        <v>1305.2</v>
      </c>
      <c r="CA22" s="73">
        <v>1393.8</v>
      </c>
      <c r="CB22" s="74">
        <v>1669.4</v>
      </c>
      <c r="CC22" s="74">
        <v>1264</v>
      </c>
      <c r="CD22" s="73">
        <v>1633.8</v>
      </c>
      <c r="CE22" s="210">
        <v>1524.3</v>
      </c>
      <c r="CF22" s="73">
        <v>1455.7</v>
      </c>
      <c r="CG22" s="73">
        <v>1909.8</v>
      </c>
      <c r="CH22" s="74">
        <v>1808.8</v>
      </c>
      <c r="CI22" s="144">
        <v>1901.5</v>
      </c>
      <c r="CJ22" s="211">
        <v>2459.3000000000002</v>
      </c>
      <c r="CK22" s="210">
        <v>1995.2</v>
      </c>
      <c r="CL22" s="73">
        <v>2429.4</v>
      </c>
      <c r="CM22" s="73">
        <v>2112.6999999999998</v>
      </c>
      <c r="CN22" s="74">
        <v>2001.7</v>
      </c>
      <c r="CO22" s="74">
        <v>2427.4</v>
      </c>
      <c r="CP22" s="73">
        <v>2423.3000000000002</v>
      </c>
      <c r="CQ22" s="210">
        <v>2474.9</v>
      </c>
      <c r="CR22" s="73">
        <v>2395.6999999999998</v>
      </c>
      <c r="CS22" s="73">
        <v>2542.4</v>
      </c>
      <c r="CT22" s="74">
        <v>2432.4</v>
      </c>
      <c r="CU22" s="74">
        <v>2526.8000000000002</v>
      </c>
      <c r="CV22" s="73">
        <v>1743.3</v>
      </c>
      <c r="CW22" s="210">
        <v>2231.1</v>
      </c>
      <c r="CX22" s="73">
        <v>1641.3</v>
      </c>
      <c r="CY22" s="73">
        <v>2341.3000000000002</v>
      </c>
      <c r="CZ22" s="74">
        <v>1559.9</v>
      </c>
      <c r="DA22" s="74">
        <v>2332.4</v>
      </c>
      <c r="DB22" s="73">
        <v>1520.7</v>
      </c>
      <c r="DC22" s="212"/>
      <c r="DD22" s="201"/>
      <c r="DE22" s="65" t="s">
        <v>282</v>
      </c>
      <c r="DF22" s="213">
        <v>27.3</v>
      </c>
      <c r="DG22" s="214">
        <v>16.899999999999999</v>
      </c>
      <c r="DH22" s="215">
        <v>26</v>
      </c>
      <c r="DI22" s="22">
        <v>26.1</v>
      </c>
      <c r="DJ22" s="23">
        <v>24.4</v>
      </c>
      <c r="DK22" s="215">
        <v>29</v>
      </c>
      <c r="DL22" s="216">
        <v>29.5</v>
      </c>
      <c r="DM22" s="142">
        <v>72.5</v>
      </c>
      <c r="DN22" s="142">
        <v>31.6</v>
      </c>
      <c r="DO22" s="217">
        <v>92.7</v>
      </c>
      <c r="DQ22" s="98"/>
      <c r="DR22" s="130" t="s">
        <v>333</v>
      </c>
      <c r="DS22" s="222">
        <v>4182.2</v>
      </c>
      <c r="DT22" s="222">
        <v>2299.9</v>
      </c>
      <c r="DU22" s="137">
        <v>3705.9</v>
      </c>
      <c r="DV22" s="137">
        <v>2438.6</v>
      </c>
      <c r="DW22" s="137">
        <v>3341</v>
      </c>
      <c r="DX22" s="137">
        <v>1857.2</v>
      </c>
      <c r="DY22" s="137">
        <v>3360.7</v>
      </c>
      <c r="DZ22" s="137">
        <v>1611.3</v>
      </c>
      <c r="EA22" s="137">
        <v>3957.1860000000001</v>
      </c>
      <c r="EB22" s="137">
        <v>1810.1089999999999</v>
      </c>
      <c r="EC22" s="137">
        <v>3532.2750000000001</v>
      </c>
      <c r="ED22" s="137">
        <v>1476.8050000000001</v>
      </c>
      <c r="EE22" s="137">
        <v>3532.6309999999999</v>
      </c>
      <c r="EF22" s="137">
        <v>1618.13</v>
      </c>
      <c r="EG22" s="137">
        <v>3711.7069999999999</v>
      </c>
      <c r="EH22" s="137">
        <v>1747.0630000000001</v>
      </c>
      <c r="EI22" s="137">
        <v>3696.71</v>
      </c>
      <c r="EJ22" s="137">
        <v>1783.309</v>
      </c>
      <c r="EK22" s="137">
        <v>3501.3440000000001</v>
      </c>
      <c r="EL22" s="137">
        <v>1777.029</v>
      </c>
      <c r="EM22" s="137">
        <v>3449.2902125220617</v>
      </c>
      <c r="EN22" s="137">
        <v>2558.1965785153607</v>
      </c>
      <c r="EO22" s="137">
        <v>3641.7599280355071</v>
      </c>
      <c r="EP22" s="137">
        <v>2868.9399923490014</v>
      </c>
      <c r="EQ22" s="137">
        <v>3910.8775968939844</v>
      </c>
      <c r="ER22" s="137">
        <v>2702.6849970737921</v>
      </c>
      <c r="ES22" s="137">
        <v>3714.4282709610461</v>
      </c>
      <c r="ET22" s="137">
        <v>2516.9018114578403</v>
      </c>
    </row>
    <row r="23" spans="1:150" s="196" customFormat="1" x14ac:dyDescent="0.2">
      <c r="A23" s="1"/>
      <c r="B23" s="209"/>
      <c r="C23" s="209" t="s">
        <v>239</v>
      </c>
      <c r="D23" s="73">
        <v>11.4</v>
      </c>
      <c r="E23" s="73">
        <v>13.2</v>
      </c>
      <c r="F23" s="73">
        <v>7.5</v>
      </c>
      <c r="G23" s="74">
        <v>8.4</v>
      </c>
      <c r="H23" s="74">
        <v>6.8</v>
      </c>
      <c r="I23" s="73">
        <v>9</v>
      </c>
      <c r="J23" s="73">
        <v>4.8</v>
      </c>
      <c r="K23" s="73">
        <v>6.5</v>
      </c>
      <c r="L23" s="73">
        <v>6.8</v>
      </c>
      <c r="M23" s="74">
        <v>6.6</v>
      </c>
      <c r="N23" s="74">
        <v>5.6</v>
      </c>
      <c r="O23" s="73">
        <v>8.6999999999999993</v>
      </c>
      <c r="P23" s="73">
        <v>5.9</v>
      </c>
      <c r="Q23" s="73">
        <v>7.7</v>
      </c>
      <c r="R23" s="73">
        <v>6.1</v>
      </c>
      <c r="S23" s="74">
        <v>10.5</v>
      </c>
      <c r="T23" s="74">
        <v>5.8</v>
      </c>
      <c r="U23" s="73">
        <v>11.1</v>
      </c>
      <c r="V23" s="73">
        <v>5.2</v>
      </c>
      <c r="W23" s="73">
        <v>14.4</v>
      </c>
      <c r="X23" s="73">
        <v>7.9</v>
      </c>
      <c r="Y23" s="74">
        <v>15.7</v>
      </c>
      <c r="Z23" s="74">
        <v>8.8000000000000007</v>
      </c>
      <c r="AA23" s="73">
        <v>13.9</v>
      </c>
      <c r="AB23" s="73">
        <v>8.6</v>
      </c>
      <c r="AC23" s="73">
        <v>15.6</v>
      </c>
      <c r="AD23" s="73">
        <v>9.1999999999999993</v>
      </c>
      <c r="AE23" s="74">
        <v>19.8</v>
      </c>
      <c r="AF23" s="74">
        <v>9.6999999999999993</v>
      </c>
      <c r="AG23" s="73">
        <v>23.3</v>
      </c>
      <c r="AH23" s="73">
        <v>11.4</v>
      </c>
      <c r="AI23" s="73">
        <v>27.4</v>
      </c>
      <c r="AJ23" s="73">
        <v>13.3</v>
      </c>
      <c r="AK23" s="74">
        <v>21.4</v>
      </c>
      <c r="AL23" s="74">
        <v>13.3</v>
      </c>
      <c r="AM23" s="73">
        <v>24</v>
      </c>
      <c r="AN23" s="73">
        <v>16.3</v>
      </c>
      <c r="AO23" s="73">
        <v>27.5</v>
      </c>
      <c r="AP23" s="73">
        <v>13.3</v>
      </c>
      <c r="AQ23" s="74">
        <v>26.8</v>
      </c>
      <c r="AR23" s="74">
        <v>11.5</v>
      </c>
      <c r="AS23" s="73">
        <v>16</v>
      </c>
      <c r="AT23" s="73">
        <v>17.2</v>
      </c>
      <c r="AU23" s="73">
        <v>19.3</v>
      </c>
      <c r="AV23" s="73">
        <v>35</v>
      </c>
      <c r="AW23" s="74">
        <v>39.6</v>
      </c>
      <c r="AX23" s="74">
        <v>27.6</v>
      </c>
      <c r="AY23" s="73">
        <v>53</v>
      </c>
      <c r="AZ23" s="73">
        <v>31.6</v>
      </c>
      <c r="BA23" s="73">
        <v>46</v>
      </c>
      <c r="BB23" s="73">
        <v>34.6</v>
      </c>
      <c r="BC23" s="74">
        <v>43.4</v>
      </c>
      <c r="BD23" s="74">
        <v>30.4</v>
      </c>
      <c r="BE23" s="73">
        <v>60</v>
      </c>
      <c r="BF23" s="73">
        <v>53.7</v>
      </c>
      <c r="BG23" s="73">
        <v>75.3</v>
      </c>
      <c r="BH23" s="73">
        <v>70.2</v>
      </c>
      <c r="BI23" s="74">
        <v>104.7</v>
      </c>
      <c r="BJ23" s="74">
        <v>72.7</v>
      </c>
      <c r="BK23" s="73">
        <v>118.5</v>
      </c>
      <c r="BL23" s="73">
        <v>63.1</v>
      </c>
      <c r="BM23" s="73">
        <v>141.69999999999999</v>
      </c>
      <c r="BN23" s="73">
        <v>64.2</v>
      </c>
      <c r="BO23" s="74">
        <v>146.1</v>
      </c>
      <c r="BP23" s="74">
        <v>76.7</v>
      </c>
      <c r="BQ23" s="73">
        <v>162.80000000000001</v>
      </c>
      <c r="BR23" s="73">
        <v>95.1</v>
      </c>
      <c r="BS23" s="73">
        <v>183.2</v>
      </c>
      <c r="BT23" s="73">
        <v>165.1</v>
      </c>
      <c r="BU23" s="73">
        <v>193.5</v>
      </c>
      <c r="BW23" s="98"/>
      <c r="BX23" s="223" t="s">
        <v>259</v>
      </c>
      <c r="BY23" s="210">
        <v>61.1</v>
      </c>
      <c r="BZ23" s="210">
        <v>70.900000000000006</v>
      </c>
      <c r="CA23" s="73">
        <v>62.1</v>
      </c>
      <c r="CB23" s="74">
        <v>78.599999999999994</v>
      </c>
      <c r="CC23" s="74">
        <v>49.9</v>
      </c>
      <c r="CD23" s="73">
        <v>86.1</v>
      </c>
      <c r="CE23" s="210">
        <v>81</v>
      </c>
      <c r="CF23" s="73">
        <v>97.4</v>
      </c>
      <c r="CG23" s="73">
        <v>106.2</v>
      </c>
      <c r="CH23" s="74">
        <v>111.2</v>
      </c>
      <c r="CI23" s="144">
        <v>96.5</v>
      </c>
      <c r="CJ23" s="211">
        <v>112.1</v>
      </c>
      <c r="CK23" s="210">
        <v>115.6</v>
      </c>
      <c r="CL23" s="73">
        <v>106.6</v>
      </c>
      <c r="CM23" s="73">
        <v>157.9</v>
      </c>
      <c r="CN23" s="74">
        <v>121</v>
      </c>
      <c r="CO23" s="74">
        <v>211.7</v>
      </c>
      <c r="CP23" s="73">
        <v>95.9</v>
      </c>
      <c r="CQ23" s="210">
        <v>208.6</v>
      </c>
      <c r="CR23" s="73">
        <v>129.9</v>
      </c>
      <c r="CS23" s="73">
        <v>216.8</v>
      </c>
      <c r="CT23" s="74">
        <v>122.5</v>
      </c>
      <c r="CU23" s="74">
        <v>236.2</v>
      </c>
      <c r="CV23" s="73">
        <v>112</v>
      </c>
      <c r="CW23" s="210">
        <v>186.9</v>
      </c>
      <c r="CX23" s="73">
        <v>136.9</v>
      </c>
      <c r="CY23" s="73">
        <v>202.2</v>
      </c>
      <c r="CZ23" s="74">
        <v>121.4</v>
      </c>
      <c r="DA23" s="74">
        <v>175.4</v>
      </c>
      <c r="DB23" s="73">
        <v>183.2</v>
      </c>
      <c r="DC23" s="212"/>
      <c r="DD23" s="201"/>
      <c r="DE23" s="65" t="s">
        <v>259</v>
      </c>
      <c r="DF23" s="213">
        <v>178</v>
      </c>
      <c r="DG23" s="214">
        <v>258.39999999999998</v>
      </c>
      <c r="DH23" s="215">
        <v>239.6</v>
      </c>
      <c r="DI23" s="22">
        <v>295.3</v>
      </c>
      <c r="DJ23" s="23">
        <v>262.39999999999998</v>
      </c>
      <c r="DK23" s="215">
        <v>261.89999999999998</v>
      </c>
      <c r="DL23" s="216">
        <v>312.8</v>
      </c>
      <c r="DM23" s="142">
        <v>177.1</v>
      </c>
      <c r="DN23" s="142">
        <v>321.89999999999998</v>
      </c>
      <c r="DO23" s="217">
        <v>353.1</v>
      </c>
      <c r="DQ23" s="98"/>
      <c r="DR23" s="130" t="s">
        <v>154</v>
      </c>
      <c r="DS23" s="218">
        <v>0.1</v>
      </c>
      <c r="DT23" s="218">
        <v>0.8</v>
      </c>
      <c r="DU23" s="137">
        <v>0.1</v>
      </c>
      <c r="DV23" s="137">
        <v>0.2</v>
      </c>
      <c r="DW23" s="137">
        <v>0.1</v>
      </c>
      <c r="DX23" s="137">
        <v>0.3</v>
      </c>
      <c r="DY23" s="137">
        <v>0.2</v>
      </c>
      <c r="DZ23" s="137" t="s">
        <v>451</v>
      </c>
      <c r="EA23" s="137">
        <v>0.33500000000000002</v>
      </c>
      <c r="EB23" s="137">
        <v>0.14299999999999999</v>
      </c>
      <c r="EC23" s="137">
        <v>9.1999999999999998E-2</v>
      </c>
      <c r="ED23" s="137">
        <v>7.4999999999999997E-2</v>
      </c>
      <c r="EE23" s="137">
        <v>8.7999999999999995E-2</v>
      </c>
      <c r="EF23" s="137">
        <v>0.38200000000000001</v>
      </c>
      <c r="EG23" s="137">
        <v>0.06</v>
      </c>
      <c r="EH23" s="137">
        <v>0.25</v>
      </c>
      <c r="EI23" s="137">
        <v>6.6000000000000003E-2</v>
      </c>
      <c r="EJ23" s="137">
        <v>0.26400000000000001</v>
      </c>
      <c r="EK23" s="137">
        <v>9.7000000000000003E-2</v>
      </c>
      <c r="EL23" s="137">
        <v>3.5999999999999997E-2</v>
      </c>
      <c r="EM23" s="137">
        <v>8.088587657870841E-2</v>
      </c>
      <c r="EN23" s="137">
        <v>0</v>
      </c>
      <c r="EO23" s="137">
        <v>9.8322897075098711E-2</v>
      </c>
      <c r="EP23" s="137">
        <v>75.401106087100118</v>
      </c>
      <c r="EQ23" s="137">
        <v>9.4760849681946452E-2</v>
      </c>
      <c r="ER23" s="137">
        <v>66.039841193436047</v>
      </c>
      <c r="ES23" s="137">
        <v>6.1278222025367542E-2</v>
      </c>
      <c r="ET23" s="137">
        <v>23.686506312350325</v>
      </c>
    </row>
    <row r="24" spans="1:150" s="196" customFormat="1" x14ac:dyDescent="0.2">
      <c r="A24" s="1"/>
      <c r="B24" s="209"/>
      <c r="C24" s="209" t="s">
        <v>240</v>
      </c>
      <c r="D24" s="73">
        <v>9.5</v>
      </c>
      <c r="E24" s="73">
        <v>23.7</v>
      </c>
      <c r="F24" s="73">
        <v>9.8000000000000007</v>
      </c>
      <c r="G24" s="74">
        <v>5.2</v>
      </c>
      <c r="H24" s="74">
        <v>6.6</v>
      </c>
      <c r="I24" s="73">
        <v>0</v>
      </c>
      <c r="J24" s="73">
        <v>1.7</v>
      </c>
      <c r="K24" s="73">
        <v>0</v>
      </c>
      <c r="L24" s="73">
        <v>5</v>
      </c>
      <c r="M24" s="74">
        <v>0</v>
      </c>
      <c r="N24" s="74">
        <v>3.4</v>
      </c>
      <c r="O24" s="73">
        <v>0</v>
      </c>
      <c r="P24" s="73">
        <v>3.8</v>
      </c>
      <c r="Q24" s="73">
        <v>0</v>
      </c>
      <c r="R24" s="73">
        <v>5.6</v>
      </c>
      <c r="S24" s="74">
        <v>0</v>
      </c>
      <c r="T24" s="74">
        <v>5.0999999999999996</v>
      </c>
      <c r="U24" s="73">
        <v>0.3</v>
      </c>
      <c r="V24" s="73">
        <v>4.9000000000000004</v>
      </c>
      <c r="W24" s="73">
        <v>1.1000000000000001</v>
      </c>
      <c r="X24" s="73">
        <v>9.1</v>
      </c>
      <c r="Y24" s="74">
        <v>1</v>
      </c>
      <c r="Z24" s="74">
        <v>7.1</v>
      </c>
      <c r="AA24" s="73">
        <v>0</v>
      </c>
      <c r="AB24" s="73">
        <v>6.5</v>
      </c>
      <c r="AC24" s="73">
        <v>1</v>
      </c>
      <c r="AD24" s="73">
        <v>7.4</v>
      </c>
      <c r="AE24" s="74">
        <v>0.9</v>
      </c>
      <c r="AF24" s="74">
        <v>8.4</v>
      </c>
      <c r="AG24" s="73">
        <v>1.2</v>
      </c>
      <c r="AH24" s="73">
        <v>10.1</v>
      </c>
      <c r="AI24" s="73">
        <v>1.5</v>
      </c>
      <c r="AJ24" s="73">
        <v>11.7</v>
      </c>
      <c r="AK24" s="74">
        <v>0</v>
      </c>
      <c r="AL24" s="74">
        <v>7.2</v>
      </c>
      <c r="AM24" s="73">
        <v>0.3</v>
      </c>
      <c r="AN24" s="73">
        <v>7</v>
      </c>
      <c r="AO24" s="73">
        <v>0</v>
      </c>
      <c r="AP24" s="73">
        <v>5.2</v>
      </c>
      <c r="AQ24" s="74">
        <v>0</v>
      </c>
      <c r="AR24" s="74">
        <v>6.6</v>
      </c>
      <c r="AS24" s="73">
        <v>0</v>
      </c>
      <c r="AT24" s="73">
        <v>13</v>
      </c>
      <c r="AU24" s="73">
        <v>0.1</v>
      </c>
      <c r="AV24" s="73">
        <v>16.5</v>
      </c>
      <c r="AW24" s="74">
        <v>0</v>
      </c>
      <c r="AX24" s="74">
        <v>20.7</v>
      </c>
      <c r="AY24" s="73">
        <v>0</v>
      </c>
      <c r="AZ24" s="73">
        <v>35.4</v>
      </c>
      <c r="BA24" s="73">
        <v>0</v>
      </c>
      <c r="BB24" s="73">
        <v>27.5</v>
      </c>
      <c r="BC24" s="74">
        <v>0.3</v>
      </c>
      <c r="BD24" s="74">
        <v>19.2</v>
      </c>
      <c r="BE24" s="73">
        <v>0.1</v>
      </c>
      <c r="BF24" s="73">
        <v>35.299999999999997</v>
      </c>
      <c r="BG24" s="73">
        <v>0.2</v>
      </c>
      <c r="BH24" s="73">
        <v>32.9</v>
      </c>
      <c r="BI24" s="74">
        <v>0</v>
      </c>
      <c r="BJ24" s="74">
        <v>23.5</v>
      </c>
      <c r="BK24" s="73">
        <v>8.5</v>
      </c>
      <c r="BL24" s="73">
        <v>25.4</v>
      </c>
      <c r="BM24" s="73">
        <v>0.4</v>
      </c>
      <c r="BN24" s="73">
        <v>27.9</v>
      </c>
      <c r="BO24" s="74">
        <v>31.9</v>
      </c>
      <c r="BP24" s="74">
        <v>22.1</v>
      </c>
      <c r="BQ24" s="73">
        <v>85.4</v>
      </c>
      <c r="BR24" s="73">
        <v>31.9</v>
      </c>
      <c r="BS24" s="73">
        <v>54.3</v>
      </c>
      <c r="BT24" s="73">
        <v>45.9</v>
      </c>
      <c r="BU24" s="73">
        <v>42.8</v>
      </c>
      <c r="BW24" s="98"/>
      <c r="BX24" s="223" t="s">
        <v>236</v>
      </c>
      <c r="BY24" s="210">
        <v>122.9</v>
      </c>
      <c r="BZ24" s="210">
        <v>137.9</v>
      </c>
      <c r="CA24" s="73">
        <v>142.80000000000001</v>
      </c>
      <c r="CB24" s="74">
        <v>279.10000000000002</v>
      </c>
      <c r="CC24" s="74">
        <v>134.30000000000001</v>
      </c>
      <c r="CD24" s="73">
        <v>193.1</v>
      </c>
      <c r="CE24" s="210">
        <v>183.7</v>
      </c>
      <c r="CF24" s="73">
        <v>129</v>
      </c>
      <c r="CG24" s="73">
        <v>236.4</v>
      </c>
      <c r="CH24" s="74">
        <v>220.7</v>
      </c>
      <c r="CI24" s="144">
        <v>268.39999999999998</v>
      </c>
      <c r="CJ24" s="211">
        <v>438.1</v>
      </c>
      <c r="CK24" s="210">
        <v>293.89999999999998</v>
      </c>
      <c r="CL24" s="73">
        <v>414</v>
      </c>
      <c r="CM24" s="73">
        <v>277.5</v>
      </c>
      <c r="CN24" s="74">
        <v>343.9</v>
      </c>
      <c r="CO24" s="74">
        <v>269.60000000000002</v>
      </c>
      <c r="CP24" s="73">
        <v>251.6</v>
      </c>
      <c r="CQ24" s="210">
        <v>271.60000000000002</v>
      </c>
      <c r="CR24" s="73">
        <v>225</v>
      </c>
      <c r="CS24" s="73">
        <v>240.5</v>
      </c>
      <c r="CT24" s="74">
        <v>231.2</v>
      </c>
      <c r="CU24" s="74">
        <v>249</v>
      </c>
      <c r="CV24" s="73">
        <v>188.4</v>
      </c>
      <c r="CW24" s="210">
        <v>248</v>
      </c>
      <c r="CX24" s="73">
        <v>179.7</v>
      </c>
      <c r="CY24" s="73">
        <v>282.7</v>
      </c>
      <c r="CZ24" s="74">
        <v>224.8</v>
      </c>
      <c r="DA24" s="74">
        <v>265.8</v>
      </c>
      <c r="DB24" s="73">
        <v>146</v>
      </c>
      <c r="DC24" s="212"/>
      <c r="DD24" s="201"/>
      <c r="DE24" s="65" t="s">
        <v>286</v>
      </c>
      <c r="DF24" s="213">
        <v>35.1</v>
      </c>
      <c r="DG24" s="214">
        <v>21.1</v>
      </c>
      <c r="DH24" s="215">
        <v>40.1</v>
      </c>
      <c r="DI24" s="22">
        <v>33.9</v>
      </c>
      <c r="DJ24" s="23">
        <v>45.3</v>
      </c>
      <c r="DK24" s="215">
        <v>28.3</v>
      </c>
      <c r="DL24" s="216">
        <v>47.3</v>
      </c>
      <c r="DM24" s="142">
        <v>56</v>
      </c>
      <c r="DN24" s="142">
        <v>54.5</v>
      </c>
      <c r="DO24" s="217">
        <v>107.2</v>
      </c>
      <c r="DQ24" s="197"/>
      <c r="DR24" s="207"/>
      <c r="DS24" s="218"/>
      <c r="DT24" s="218"/>
      <c r="DU24" s="137"/>
      <c r="DV24" s="137"/>
      <c r="DW24" s="137"/>
      <c r="DX24" s="137"/>
      <c r="DY24" s="137"/>
      <c r="DZ24" s="137"/>
      <c r="ET24" s="378"/>
    </row>
    <row r="25" spans="1:150" s="196" customFormat="1" x14ac:dyDescent="0.2">
      <c r="A25" s="1"/>
      <c r="B25" s="209"/>
      <c r="C25" s="209"/>
      <c r="D25" s="73"/>
      <c r="E25" s="73"/>
      <c r="F25" s="73"/>
      <c r="G25" s="74"/>
      <c r="H25" s="74"/>
      <c r="I25" s="73"/>
      <c r="J25" s="73"/>
      <c r="K25" s="73"/>
      <c r="L25" s="73"/>
      <c r="M25" s="74"/>
      <c r="N25" s="74"/>
      <c r="O25" s="73"/>
      <c r="P25" s="73"/>
      <c r="Q25" s="73"/>
      <c r="R25" s="73"/>
      <c r="S25" s="74"/>
      <c r="T25" s="74"/>
      <c r="U25" s="73"/>
      <c r="V25" s="73"/>
      <c r="W25" s="73"/>
      <c r="X25" s="73"/>
      <c r="Y25" s="74"/>
      <c r="Z25" s="74"/>
      <c r="AA25" s="73"/>
      <c r="AB25" s="73"/>
      <c r="AC25" s="73"/>
      <c r="AD25" s="73"/>
      <c r="AE25" s="74"/>
      <c r="AF25" s="74"/>
      <c r="AG25" s="73"/>
      <c r="AH25" s="73"/>
      <c r="AI25" s="73"/>
      <c r="AJ25" s="73"/>
      <c r="AK25" s="74"/>
      <c r="AL25" s="74"/>
      <c r="AM25" s="73"/>
      <c r="AN25" s="73"/>
      <c r="AO25" s="73"/>
      <c r="AP25" s="73"/>
      <c r="AQ25" s="74"/>
      <c r="AR25" s="74"/>
      <c r="AS25" s="73"/>
      <c r="AT25" s="73"/>
      <c r="AU25" s="73"/>
      <c r="AV25" s="73"/>
      <c r="AW25" s="74"/>
      <c r="AX25" s="74"/>
      <c r="AY25" s="73"/>
      <c r="AZ25" s="73"/>
      <c r="BA25" s="73"/>
      <c r="BB25" s="73"/>
      <c r="BC25" s="74"/>
      <c r="BD25" s="74"/>
      <c r="BE25" s="73"/>
      <c r="BF25" s="73"/>
      <c r="BG25" s="73"/>
      <c r="BH25" s="73"/>
      <c r="BI25" s="74"/>
      <c r="BJ25" s="74"/>
      <c r="BK25" s="73"/>
      <c r="BL25" s="73"/>
      <c r="BM25" s="73"/>
      <c r="BN25" s="73"/>
      <c r="BO25" s="74"/>
      <c r="BP25" s="74"/>
      <c r="BQ25" s="73"/>
      <c r="BR25" s="73"/>
      <c r="BS25" s="73"/>
      <c r="BT25" s="73"/>
      <c r="BU25" s="73"/>
      <c r="BW25" s="98"/>
      <c r="BX25" s="223" t="s">
        <v>237</v>
      </c>
      <c r="BY25" s="210">
        <v>59.9</v>
      </c>
      <c r="BZ25" s="210">
        <v>405</v>
      </c>
      <c r="CA25" s="73">
        <v>91.5</v>
      </c>
      <c r="CB25" s="74">
        <v>498.1</v>
      </c>
      <c r="CC25" s="74">
        <v>79.900000000000006</v>
      </c>
      <c r="CD25" s="73">
        <v>509.8</v>
      </c>
      <c r="CE25" s="210">
        <v>97.4</v>
      </c>
      <c r="CF25" s="73">
        <v>532.20000000000005</v>
      </c>
      <c r="CG25" s="73">
        <v>122.8</v>
      </c>
      <c r="CH25" s="74">
        <v>579.79999999999995</v>
      </c>
      <c r="CI25" s="144">
        <v>149.19999999999999</v>
      </c>
      <c r="CJ25" s="211">
        <v>735.7</v>
      </c>
      <c r="CK25" s="210">
        <v>531.6</v>
      </c>
      <c r="CL25" s="73">
        <v>745.5</v>
      </c>
      <c r="CM25" s="73">
        <v>544.5</v>
      </c>
      <c r="CN25" s="74">
        <v>662.1</v>
      </c>
      <c r="CO25" s="74">
        <v>571.1</v>
      </c>
      <c r="CP25" s="73">
        <v>703.8</v>
      </c>
      <c r="CQ25" s="210">
        <v>597.6</v>
      </c>
      <c r="CR25" s="73">
        <v>689.5</v>
      </c>
      <c r="CS25" s="73">
        <v>626</v>
      </c>
      <c r="CT25" s="74">
        <v>672.1</v>
      </c>
      <c r="CU25" s="74">
        <v>540.29999999999995</v>
      </c>
      <c r="CV25" s="73">
        <v>521</v>
      </c>
      <c r="CW25" s="210">
        <v>513.6</v>
      </c>
      <c r="CX25" s="73">
        <v>391.8</v>
      </c>
      <c r="CY25" s="73">
        <v>512.70000000000005</v>
      </c>
      <c r="CZ25" s="74">
        <v>423.3</v>
      </c>
      <c r="DA25" s="74">
        <v>495.9</v>
      </c>
      <c r="DB25" s="73">
        <v>383</v>
      </c>
      <c r="DC25" s="212"/>
      <c r="DD25" s="201"/>
      <c r="DE25" s="65" t="s">
        <v>236</v>
      </c>
      <c r="DF25" s="213">
        <v>247.3</v>
      </c>
      <c r="DG25" s="214">
        <v>133</v>
      </c>
      <c r="DH25" s="215">
        <v>291.10000000000002</v>
      </c>
      <c r="DI25" s="22">
        <v>162</v>
      </c>
      <c r="DJ25" s="23">
        <v>338.7</v>
      </c>
      <c r="DK25" s="215">
        <v>160.6</v>
      </c>
      <c r="DL25" s="216">
        <v>367.4</v>
      </c>
      <c r="DM25" s="142">
        <v>207.6</v>
      </c>
      <c r="DN25" s="142">
        <v>336.7</v>
      </c>
      <c r="DO25" s="217">
        <v>340.5</v>
      </c>
      <c r="DQ25" s="197" t="s">
        <v>334</v>
      </c>
      <c r="DR25" s="207" t="s">
        <v>241</v>
      </c>
      <c r="DS25" s="208">
        <v>230.9</v>
      </c>
      <c r="DT25" s="208">
        <v>808.2</v>
      </c>
      <c r="DU25" s="145">
        <v>278.7</v>
      </c>
      <c r="DV25" s="145">
        <v>1032.4000000000001</v>
      </c>
      <c r="DW25" s="145">
        <v>248.6</v>
      </c>
      <c r="DX25" s="145">
        <v>1400.5</v>
      </c>
      <c r="DY25" s="145">
        <v>274.3</v>
      </c>
      <c r="DZ25" s="145">
        <v>663.3</v>
      </c>
      <c r="EA25" s="145">
        <v>433.625</v>
      </c>
      <c r="EB25" s="145">
        <v>531.79100000000005</v>
      </c>
      <c r="EC25" s="145">
        <v>427.15</v>
      </c>
      <c r="ED25" s="145">
        <v>758.55399999999997</v>
      </c>
      <c r="EE25" s="145">
        <v>436.06700000000001</v>
      </c>
      <c r="EF25" s="145">
        <v>560.41300000000001</v>
      </c>
      <c r="EG25" s="145">
        <v>478.51100000000002</v>
      </c>
      <c r="EH25" s="145">
        <v>761.31500000000005</v>
      </c>
      <c r="EI25" s="145">
        <v>468.036</v>
      </c>
      <c r="EJ25" s="145">
        <v>1056.33</v>
      </c>
      <c r="EK25" s="145">
        <v>425.20299999999997</v>
      </c>
      <c r="EL25" s="145">
        <v>610.77</v>
      </c>
      <c r="EM25" s="145">
        <v>442.78837287301553</v>
      </c>
      <c r="EN25" s="145">
        <v>843.4953535809849</v>
      </c>
      <c r="EO25" s="145">
        <v>515.06769883918776</v>
      </c>
      <c r="EP25" s="145">
        <v>834.34966587357417</v>
      </c>
      <c r="EQ25" s="145">
        <v>569.32075974804889</v>
      </c>
      <c r="ER25" s="145">
        <v>673.18525985092981</v>
      </c>
      <c r="ES25" s="145">
        <v>552.40526623868072</v>
      </c>
      <c r="ET25" s="145">
        <v>579.61975154187212</v>
      </c>
    </row>
    <row r="26" spans="1:150" s="196" customFormat="1" x14ac:dyDescent="0.2">
      <c r="A26" s="1"/>
      <c r="B26" s="179">
        <v>5</v>
      </c>
      <c r="C26" s="179" t="s">
        <v>241</v>
      </c>
      <c r="D26" s="194">
        <v>32.799999999999997</v>
      </c>
      <c r="E26" s="194">
        <v>6.1</v>
      </c>
      <c r="F26" s="194">
        <v>23.3</v>
      </c>
      <c r="G26" s="68">
        <v>3.2</v>
      </c>
      <c r="H26" s="68">
        <v>10.199999999999999</v>
      </c>
      <c r="I26" s="194">
        <v>1</v>
      </c>
      <c r="J26" s="194">
        <v>3.8</v>
      </c>
      <c r="K26" s="194">
        <v>0.8</v>
      </c>
      <c r="L26" s="194">
        <v>5.4</v>
      </c>
      <c r="M26" s="68">
        <v>1</v>
      </c>
      <c r="N26" s="68">
        <v>7.1</v>
      </c>
      <c r="O26" s="194">
        <v>2.2999999999999998</v>
      </c>
      <c r="P26" s="194">
        <v>13.2</v>
      </c>
      <c r="Q26" s="194">
        <v>7.7</v>
      </c>
      <c r="R26" s="194">
        <v>15</v>
      </c>
      <c r="S26" s="68">
        <v>4.8</v>
      </c>
      <c r="T26" s="68">
        <v>21.5</v>
      </c>
      <c r="U26" s="194">
        <v>10.199999999999999</v>
      </c>
      <c r="V26" s="194">
        <v>16.899999999999999</v>
      </c>
      <c r="W26" s="194">
        <v>11.5</v>
      </c>
      <c r="X26" s="194">
        <v>19.5</v>
      </c>
      <c r="Y26" s="68">
        <v>9.9</v>
      </c>
      <c r="Z26" s="68">
        <v>17.399999999999999</v>
      </c>
      <c r="AA26" s="194">
        <v>13.6</v>
      </c>
      <c r="AB26" s="194">
        <v>20.9</v>
      </c>
      <c r="AC26" s="194">
        <v>15.1</v>
      </c>
      <c r="AD26" s="194">
        <v>17.7</v>
      </c>
      <c r="AE26" s="68">
        <v>31</v>
      </c>
      <c r="AF26" s="68">
        <v>37.4</v>
      </c>
      <c r="AG26" s="194">
        <v>38.700000000000003</v>
      </c>
      <c r="AH26" s="194">
        <v>60.7</v>
      </c>
      <c r="AI26" s="194">
        <v>72.8</v>
      </c>
      <c r="AJ26" s="194">
        <v>54</v>
      </c>
      <c r="AK26" s="68">
        <v>71.900000000000006</v>
      </c>
      <c r="AL26" s="68">
        <v>77.599999999999994</v>
      </c>
      <c r="AM26" s="194">
        <v>107.1</v>
      </c>
      <c r="AN26" s="194">
        <v>86.7</v>
      </c>
      <c r="AO26" s="194">
        <v>101.2</v>
      </c>
      <c r="AP26" s="194">
        <v>98.9</v>
      </c>
      <c r="AQ26" s="68">
        <v>96.9</v>
      </c>
      <c r="AR26" s="68">
        <v>75</v>
      </c>
      <c r="AS26" s="194">
        <v>68.2</v>
      </c>
      <c r="AT26" s="194">
        <v>60.2</v>
      </c>
      <c r="AU26" s="194">
        <v>51.6</v>
      </c>
      <c r="AV26" s="194">
        <v>63.9</v>
      </c>
      <c r="AW26" s="68">
        <v>79.2</v>
      </c>
      <c r="AX26" s="68">
        <v>76.7</v>
      </c>
      <c r="AY26" s="194">
        <v>111.1</v>
      </c>
      <c r="AZ26" s="194">
        <v>59.7</v>
      </c>
      <c r="BA26" s="194">
        <v>103.2</v>
      </c>
      <c r="BB26" s="194">
        <v>50.2</v>
      </c>
      <c r="BC26" s="68">
        <v>98</v>
      </c>
      <c r="BD26" s="68">
        <v>58.6</v>
      </c>
      <c r="BE26" s="194">
        <v>105.3</v>
      </c>
      <c r="BF26" s="194">
        <v>66.400000000000006</v>
      </c>
      <c r="BG26" s="194">
        <v>137.6</v>
      </c>
      <c r="BH26" s="194">
        <v>100.4</v>
      </c>
      <c r="BI26" s="68">
        <v>159.4</v>
      </c>
      <c r="BJ26" s="68">
        <v>122</v>
      </c>
      <c r="BK26" s="194">
        <v>197.8</v>
      </c>
      <c r="BL26" s="194">
        <v>104.4</v>
      </c>
      <c r="BM26" s="194">
        <v>202.7</v>
      </c>
      <c r="BN26" s="194">
        <v>116.3</v>
      </c>
      <c r="BO26" s="68">
        <v>143.69999999999999</v>
      </c>
      <c r="BP26" s="68">
        <v>123.7</v>
      </c>
      <c r="BQ26" s="194">
        <v>199.5</v>
      </c>
      <c r="BR26" s="194">
        <v>138.80000000000001</v>
      </c>
      <c r="BS26" s="194">
        <v>110</v>
      </c>
      <c r="BT26" s="194">
        <v>185.3</v>
      </c>
      <c r="BU26" s="194">
        <v>134.6</v>
      </c>
      <c r="BW26" s="98"/>
      <c r="BX26" s="223" t="s">
        <v>260</v>
      </c>
      <c r="BY26" s="210">
        <v>259.3</v>
      </c>
      <c r="BZ26" s="210">
        <v>148</v>
      </c>
      <c r="CA26" s="73">
        <v>312</v>
      </c>
      <c r="CB26" s="74">
        <v>153.30000000000001</v>
      </c>
      <c r="CC26" s="74">
        <v>291.89999999999998</v>
      </c>
      <c r="CD26" s="73">
        <v>205.9</v>
      </c>
      <c r="CE26" s="210">
        <v>395.1</v>
      </c>
      <c r="CF26" s="73">
        <v>126.1</v>
      </c>
      <c r="CG26" s="73">
        <v>547.70000000000005</v>
      </c>
      <c r="CH26" s="74">
        <v>264</v>
      </c>
      <c r="CI26" s="144">
        <v>490.1</v>
      </c>
      <c r="CJ26" s="211">
        <v>383.9</v>
      </c>
      <c r="CK26" s="210">
        <v>174.1</v>
      </c>
      <c r="CL26" s="73">
        <v>335.9</v>
      </c>
      <c r="CM26" s="73">
        <v>185.1</v>
      </c>
      <c r="CN26" s="74">
        <v>206.3</v>
      </c>
      <c r="CO26" s="74">
        <v>239.1</v>
      </c>
      <c r="CP26" s="73">
        <v>543.1</v>
      </c>
      <c r="CQ26" s="210">
        <v>245.1</v>
      </c>
      <c r="CR26" s="73">
        <v>403.6</v>
      </c>
      <c r="CS26" s="73">
        <v>242.5</v>
      </c>
      <c r="CT26" s="74">
        <v>401.7</v>
      </c>
      <c r="CU26" s="74">
        <v>232.7</v>
      </c>
      <c r="CV26" s="73">
        <v>235.4</v>
      </c>
      <c r="CW26" s="210">
        <v>206.5</v>
      </c>
      <c r="CX26" s="73">
        <v>260.10000000000002</v>
      </c>
      <c r="CY26" s="73">
        <v>209.3</v>
      </c>
      <c r="CZ26" s="74">
        <v>171.3</v>
      </c>
      <c r="DA26" s="74">
        <v>231.8</v>
      </c>
      <c r="DB26" s="73">
        <v>179.5</v>
      </c>
      <c r="DC26" s="212"/>
      <c r="DD26" s="201"/>
      <c r="DE26" s="65" t="s">
        <v>237</v>
      </c>
      <c r="DF26" s="213">
        <v>452</v>
      </c>
      <c r="DG26" s="214">
        <v>213.7</v>
      </c>
      <c r="DH26" s="215">
        <v>578.9</v>
      </c>
      <c r="DI26" s="22">
        <v>257.60000000000002</v>
      </c>
      <c r="DJ26" s="23">
        <v>606.6</v>
      </c>
      <c r="DK26" s="215">
        <v>611.9</v>
      </c>
      <c r="DL26" s="216">
        <v>688.4</v>
      </c>
      <c r="DM26" s="142">
        <v>363.9</v>
      </c>
      <c r="DN26" s="142">
        <v>687.3</v>
      </c>
      <c r="DO26" s="217">
        <v>523.79999999999995</v>
      </c>
      <c r="DQ26" s="98"/>
      <c r="DR26" s="130" t="s">
        <v>335</v>
      </c>
      <c r="DS26" s="218">
        <v>25.6</v>
      </c>
      <c r="DT26" s="218">
        <v>120</v>
      </c>
      <c r="DU26" s="137">
        <v>19.5</v>
      </c>
      <c r="DV26" s="137">
        <v>106.3</v>
      </c>
      <c r="DW26" s="137">
        <v>15.4</v>
      </c>
      <c r="DX26" s="137">
        <v>38</v>
      </c>
      <c r="DY26" s="137">
        <v>13.8</v>
      </c>
      <c r="DZ26" s="137">
        <v>17.7</v>
      </c>
      <c r="EA26" s="137">
        <v>14.801</v>
      </c>
      <c r="EB26" s="137">
        <v>46.933999999999997</v>
      </c>
      <c r="EC26" s="137">
        <v>13.237</v>
      </c>
      <c r="ED26" s="137">
        <v>45.722999999999999</v>
      </c>
      <c r="EE26" s="137">
        <v>10.464</v>
      </c>
      <c r="EF26" s="137">
        <v>21.88</v>
      </c>
      <c r="EG26" s="137">
        <v>12.523</v>
      </c>
      <c r="EH26" s="137">
        <v>31.925999999999998</v>
      </c>
      <c r="EI26" s="137">
        <v>10.808</v>
      </c>
      <c r="EJ26" s="137">
        <v>28.064</v>
      </c>
      <c r="EK26" s="137">
        <v>11.657</v>
      </c>
      <c r="EL26" s="137">
        <v>37.658000000000001</v>
      </c>
      <c r="EM26" s="137">
        <v>11.343309660539658</v>
      </c>
      <c r="EN26" s="137">
        <v>49.274354724282368</v>
      </c>
      <c r="EO26" s="137">
        <v>12.019822669721872</v>
      </c>
      <c r="EP26" s="137">
        <v>69.48876150500044</v>
      </c>
      <c r="EQ26" s="137">
        <v>11.487174865857238</v>
      </c>
      <c r="ER26" s="137">
        <v>30.935422374557653</v>
      </c>
      <c r="ES26" s="137">
        <v>10.257228408873761</v>
      </c>
      <c r="ET26" s="137">
        <v>22.098562231148275</v>
      </c>
    </row>
    <row r="27" spans="1:150" s="196" customFormat="1" x14ac:dyDescent="0.2">
      <c r="A27" s="1"/>
      <c r="B27" s="209"/>
      <c r="C27" s="209" t="s">
        <v>242</v>
      </c>
      <c r="D27" s="73">
        <v>6.5</v>
      </c>
      <c r="E27" s="73">
        <v>0.3</v>
      </c>
      <c r="F27" s="73">
        <v>18.899999999999999</v>
      </c>
      <c r="G27" s="74">
        <v>0.2</v>
      </c>
      <c r="H27" s="74">
        <v>3.6</v>
      </c>
      <c r="I27" s="73">
        <v>0.1</v>
      </c>
      <c r="J27" s="73" t="s">
        <v>84</v>
      </c>
      <c r="K27" s="73">
        <v>0.2</v>
      </c>
      <c r="L27" s="73" t="s">
        <v>84</v>
      </c>
      <c r="M27" s="74">
        <v>0.2</v>
      </c>
      <c r="N27" s="74">
        <v>1.5</v>
      </c>
      <c r="O27" s="73">
        <v>0.7</v>
      </c>
      <c r="P27" s="73">
        <v>6.1</v>
      </c>
      <c r="Q27" s="73">
        <v>1.4</v>
      </c>
      <c r="R27" s="73">
        <v>4.5</v>
      </c>
      <c r="S27" s="74">
        <v>1.9</v>
      </c>
      <c r="T27" s="74">
        <v>6.4</v>
      </c>
      <c r="U27" s="73">
        <v>2.6</v>
      </c>
      <c r="V27" s="73">
        <v>3</v>
      </c>
      <c r="W27" s="73">
        <v>5.3</v>
      </c>
      <c r="X27" s="73">
        <v>4</v>
      </c>
      <c r="Y27" s="74">
        <v>2.6</v>
      </c>
      <c r="Z27" s="74">
        <v>8.1999999999999993</v>
      </c>
      <c r="AA27" s="73">
        <v>4.7</v>
      </c>
      <c r="AB27" s="73">
        <v>2.7</v>
      </c>
      <c r="AC27" s="73">
        <v>8.5</v>
      </c>
      <c r="AD27" s="73">
        <v>2.5</v>
      </c>
      <c r="AE27" s="74">
        <v>13.2</v>
      </c>
      <c r="AF27" s="74">
        <v>16.8</v>
      </c>
      <c r="AG27" s="73">
        <v>14.3</v>
      </c>
      <c r="AH27" s="73">
        <v>27.4</v>
      </c>
      <c r="AI27" s="73">
        <v>37.700000000000003</v>
      </c>
      <c r="AJ27" s="73">
        <v>19</v>
      </c>
      <c r="AK27" s="74">
        <v>30.7</v>
      </c>
      <c r="AL27" s="74">
        <v>22.9</v>
      </c>
      <c r="AM27" s="73">
        <v>29.7</v>
      </c>
      <c r="AN27" s="73">
        <v>22.8</v>
      </c>
      <c r="AO27" s="73">
        <v>28.4</v>
      </c>
      <c r="AP27" s="73">
        <v>37</v>
      </c>
      <c r="AQ27" s="74">
        <v>28</v>
      </c>
      <c r="AR27" s="74">
        <v>25.7</v>
      </c>
      <c r="AS27" s="73">
        <v>16</v>
      </c>
      <c r="AT27" s="73">
        <v>20.9</v>
      </c>
      <c r="AU27" s="73">
        <v>15.6</v>
      </c>
      <c r="AV27" s="73">
        <v>25.9</v>
      </c>
      <c r="AW27" s="74">
        <v>18.3</v>
      </c>
      <c r="AX27" s="74">
        <v>32</v>
      </c>
      <c r="AY27" s="73">
        <v>41.4</v>
      </c>
      <c r="AZ27" s="73">
        <v>19.600000000000001</v>
      </c>
      <c r="BA27" s="73">
        <v>51.5</v>
      </c>
      <c r="BB27" s="73">
        <v>25.4</v>
      </c>
      <c r="BC27" s="74">
        <v>43.6</v>
      </c>
      <c r="BD27" s="74">
        <v>27.6</v>
      </c>
      <c r="BE27" s="73">
        <v>36</v>
      </c>
      <c r="BF27" s="73">
        <v>29.9</v>
      </c>
      <c r="BG27" s="73">
        <v>55.4</v>
      </c>
      <c r="BH27" s="73">
        <v>52.9</v>
      </c>
      <c r="BI27" s="74">
        <v>51.7</v>
      </c>
      <c r="BJ27" s="74">
        <v>45.2</v>
      </c>
      <c r="BK27" s="73">
        <v>46.1</v>
      </c>
      <c r="BL27" s="73">
        <v>45.9</v>
      </c>
      <c r="BM27" s="73">
        <v>29.2</v>
      </c>
      <c r="BN27" s="73">
        <v>54.2</v>
      </c>
      <c r="BO27" s="74">
        <v>26.1</v>
      </c>
      <c r="BP27" s="74">
        <v>72.900000000000006</v>
      </c>
      <c r="BQ27" s="73">
        <v>40.799999999999997</v>
      </c>
      <c r="BR27" s="73">
        <v>62.7</v>
      </c>
      <c r="BS27" s="73">
        <v>28.9</v>
      </c>
      <c r="BT27" s="73">
        <v>72.400000000000006</v>
      </c>
      <c r="BU27" s="73">
        <v>35.799999999999997</v>
      </c>
      <c r="BW27" s="98"/>
      <c r="BX27" s="223" t="s">
        <v>261</v>
      </c>
      <c r="BY27" s="210">
        <v>213.9</v>
      </c>
      <c r="BZ27" s="210">
        <v>143.30000000000001</v>
      </c>
      <c r="CA27" s="73">
        <v>256.89999999999998</v>
      </c>
      <c r="CB27" s="74">
        <v>122.8</v>
      </c>
      <c r="CC27" s="74">
        <v>214.4</v>
      </c>
      <c r="CD27" s="73">
        <v>135.6</v>
      </c>
      <c r="CE27" s="210">
        <v>236.1</v>
      </c>
      <c r="CF27" s="73">
        <v>111.7</v>
      </c>
      <c r="CG27" s="73">
        <v>231.9</v>
      </c>
      <c r="CH27" s="74">
        <v>136.5</v>
      </c>
      <c r="CI27" s="144">
        <v>220.6</v>
      </c>
      <c r="CJ27" s="211">
        <v>149.69999999999999</v>
      </c>
      <c r="CK27" s="210">
        <v>180.3</v>
      </c>
      <c r="CL27" s="73">
        <v>198.5</v>
      </c>
      <c r="CM27" s="73">
        <v>208.6</v>
      </c>
      <c r="CN27" s="74">
        <v>138.30000000000001</v>
      </c>
      <c r="CO27" s="74">
        <v>262.2</v>
      </c>
      <c r="CP27" s="73">
        <v>139.69999999999999</v>
      </c>
      <c r="CQ27" s="210">
        <v>265.7</v>
      </c>
      <c r="CR27" s="73">
        <v>192.8</v>
      </c>
      <c r="CS27" s="73">
        <v>272.3</v>
      </c>
      <c r="CT27" s="74">
        <v>213.4</v>
      </c>
      <c r="CU27" s="74">
        <v>272.7</v>
      </c>
      <c r="CV27" s="73">
        <v>136.1</v>
      </c>
      <c r="CW27" s="210">
        <v>243</v>
      </c>
      <c r="CX27" s="73">
        <v>150</v>
      </c>
      <c r="CY27" s="73">
        <v>229.1</v>
      </c>
      <c r="CZ27" s="74">
        <v>153</v>
      </c>
      <c r="DA27" s="74">
        <v>233.4</v>
      </c>
      <c r="DB27" s="73">
        <v>179.2</v>
      </c>
      <c r="DC27" s="212"/>
      <c r="DD27" s="201"/>
      <c r="DE27" s="65" t="s">
        <v>260</v>
      </c>
      <c r="DF27" s="213">
        <v>252.5</v>
      </c>
      <c r="DG27" s="214">
        <v>175</v>
      </c>
      <c r="DH27" s="215">
        <v>340.5</v>
      </c>
      <c r="DI27" s="22">
        <v>562.1</v>
      </c>
      <c r="DJ27" s="23">
        <v>454.1</v>
      </c>
      <c r="DK27" s="215">
        <v>312.7</v>
      </c>
      <c r="DL27" s="216">
        <v>588.29999999999995</v>
      </c>
      <c r="DM27" s="142">
        <v>897.4</v>
      </c>
      <c r="DN27" s="142">
        <v>585.5</v>
      </c>
      <c r="DO27" s="217">
        <v>1176.5</v>
      </c>
      <c r="DQ27" s="98"/>
      <c r="DR27" s="130" t="s">
        <v>336</v>
      </c>
      <c r="DS27" s="218">
        <v>12.3</v>
      </c>
      <c r="DT27" s="218">
        <v>52.1</v>
      </c>
      <c r="DU27" s="137">
        <v>21.1</v>
      </c>
      <c r="DV27" s="137">
        <v>41.6</v>
      </c>
      <c r="DW27" s="137">
        <v>20.399999999999999</v>
      </c>
      <c r="DX27" s="137">
        <v>156.4</v>
      </c>
      <c r="DY27" s="137">
        <v>23.8</v>
      </c>
      <c r="DZ27" s="137">
        <v>92.5</v>
      </c>
      <c r="EA27" s="137">
        <v>26.486999999999998</v>
      </c>
      <c r="EB27" s="137">
        <v>119.024</v>
      </c>
      <c r="EC27" s="137">
        <v>26.843</v>
      </c>
      <c r="ED27" s="137">
        <v>175.09200000000001</v>
      </c>
      <c r="EE27" s="137">
        <v>20.949000000000002</v>
      </c>
      <c r="EF27" s="137">
        <v>45.027999999999999</v>
      </c>
      <c r="EG27" s="137">
        <v>26.472000000000001</v>
      </c>
      <c r="EH27" s="137">
        <v>75.844999999999999</v>
      </c>
      <c r="EI27" s="137">
        <v>23.581</v>
      </c>
      <c r="EJ27" s="137">
        <v>183.67599999999999</v>
      </c>
      <c r="EK27" s="137">
        <v>19.152999999999999</v>
      </c>
      <c r="EL27" s="137">
        <v>31.827999999999999</v>
      </c>
      <c r="EM27" s="137">
        <v>21.780645099613327</v>
      </c>
      <c r="EN27" s="137">
        <v>76.716928621246311</v>
      </c>
      <c r="EO27" s="137">
        <v>28.001374734745788</v>
      </c>
      <c r="EP27" s="137">
        <v>43.260498305373687</v>
      </c>
      <c r="EQ27" s="137">
        <v>25.647778063117141</v>
      </c>
      <c r="ER27" s="137">
        <v>49.407306260396481</v>
      </c>
      <c r="ES27" s="137">
        <v>27.637450104184506</v>
      </c>
      <c r="ET27" s="137">
        <v>21.344331266053025</v>
      </c>
    </row>
    <row r="28" spans="1:150" s="196" customFormat="1" x14ac:dyDescent="0.2">
      <c r="A28" s="1"/>
      <c r="B28" s="209"/>
      <c r="C28" s="209" t="s">
        <v>154</v>
      </c>
      <c r="D28" s="73">
        <v>26.3</v>
      </c>
      <c r="E28" s="73">
        <v>5.8</v>
      </c>
      <c r="F28" s="73">
        <v>4.4000000000000004</v>
      </c>
      <c r="G28" s="74">
        <v>3</v>
      </c>
      <c r="H28" s="74">
        <v>6.6</v>
      </c>
      <c r="I28" s="73">
        <v>0.9</v>
      </c>
      <c r="J28" s="73">
        <v>3.8</v>
      </c>
      <c r="K28" s="73">
        <v>0.5</v>
      </c>
      <c r="L28" s="73">
        <v>5.4</v>
      </c>
      <c r="M28" s="74">
        <v>0.8</v>
      </c>
      <c r="N28" s="74">
        <v>5.7</v>
      </c>
      <c r="O28" s="73">
        <v>1.5</v>
      </c>
      <c r="P28" s="73">
        <v>7.1</v>
      </c>
      <c r="Q28" s="73">
        <v>6.2</v>
      </c>
      <c r="R28" s="73">
        <v>10.5</v>
      </c>
      <c r="S28" s="74">
        <v>2.9</v>
      </c>
      <c r="T28" s="74">
        <v>15.2</v>
      </c>
      <c r="U28" s="73">
        <v>7.5</v>
      </c>
      <c r="V28" s="73">
        <v>14</v>
      </c>
      <c r="W28" s="73">
        <v>6.2</v>
      </c>
      <c r="X28" s="73">
        <v>15.5</v>
      </c>
      <c r="Y28" s="74">
        <v>7.3</v>
      </c>
      <c r="Z28" s="74">
        <v>9.1999999999999993</v>
      </c>
      <c r="AA28" s="73">
        <v>8.9</v>
      </c>
      <c r="AB28" s="73">
        <v>18.2</v>
      </c>
      <c r="AC28" s="73">
        <v>6.6</v>
      </c>
      <c r="AD28" s="73">
        <v>15.2</v>
      </c>
      <c r="AE28" s="74">
        <v>17.7</v>
      </c>
      <c r="AF28" s="74">
        <v>20.6</v>
      </c>
      <c r="AG28" s="73">
        <v>24.4</v>
      </c>
      <c r="AH28" s="73">
        <v>33.299999999999997</v>
      </c>
      <c r="AI28" s="73">
        <v>35.200000000000003</v>
      </c>
      <c r="AJ28" s="73">
        <v>35</v>
      </c>
      <c r="AK28" s="74">
        <v>41.1</v>
      </c>
      <c r="AL28" s="74">
        <v>54.7</v>
      </c>
      <c r="AM28" s="73">
        <v>77.400000000000006</v>
      </c>
      <c r="AN28" s="73">
        <v>63.9</v>
      </c>
      <c r="AO28" s="73">
        <v>72.8</v>
      </c>
      <c r="AP28" s="73">
        <v>61.8</v>
      </c>
      <c r="AQ28" s="74">
        <v>68.900000000000006</v>
      </c>
      <c r="AR28" s="74">
        <v>49.2</v>
      </c>
      <c r="AS28" s="73">
        <v>52.2</v>
      </c>
      <c r="AT28" s="73">
        <v>39.299999999999997</v>
      </c>
      <c r="AU28" s="73">
        <v>36</v>
      </c>
      <c r="AV28" s="73">
        <v>38</v>
      </c>
      <c r="AW28" s="74">
        <v>60.9</v>
      </c>
      <c r="AX28" s="74">
        <v>44.7</v>
      </c>
      <c r="AY28" s="73">
        <v>69.8</v>
      </c>
      <c r="AZ28" s="73">
        <v>40.1</v>
      </c>
      <c r="BA28" s="73">
        <v>51.6</v>
      </c>
      <c r="BB28" s="73">
        <v>24.8</v>
      </c>
      <c r="BC28" s="74">
        <v>54.5</v>
      </c>
      <c r="BD28" s="74">
        <v>31</v>
      </c>
      <c r="BE28" s="73">
        <v>69.3</v>
      </c>
      <c r="BF28" s="73">
        <v>36.6</v>
      </c>
      <c r="BG28" s="73">
        <v>82.2</v>
      </c>
      <c r="BH28" s="73">
        <v>47.5</v>
      </c>
      <c r="BI28" s="74">
        <v>107.8</v>
      </c>
      <c r="BJ28" s="74">
        <v>76.7</v>
      </c>
      <c r="BK28" s="73">
        <v>151.69999999999999</v>
      </c>
      <c r="BL28" s="73">
        <v>58.5</v>
      </c>
      <c r="BM28" s="73">
        <v>173.6</v>
      </c>
      <c r="BN28" s="73">
        <v>62</v>
      </c>
      <c r="BO28" s="74">
        <v>117.6</v>
      </c>
      <c r="BP28" s="74">
        <v>50.8</v>
      </c>
      <c r="BQ28" s="73">
        <v>158.6</v>
      </c>
      <c r="BR28" s="73">
        <v>76.099999999999994</v>
      </c>
      <c r="BS28" s="73">
        <v>81</v>
      </c>
      <c r="BT28" s="73">
        <v>112.9</v>
      </c>
      <c r="BU28" s="73">
        <v>98.8</v>
      </c>
      <c r="BW28" s="98"/>
      <c r="BX28" s="223" t="s">
        <v>238</v>
      </c>
      <c r="BY28" s="210">
        <v>263.60000000000002</v>
      </c>
      <c r="BZ28" s="210">
        <v>359.5</v>
      </c>
      <c r="CA28" s="73">
        <v>302.39999999999998</v>
      </c>
      <c r="CB28" s="74">
        <v>433.3</v>
      </c>
      <c r="CC28" s="74">
        <v>292.2</v>
      </c>
      <c r="CD28" s="73">
        <v>416.6</v>
      </c>
      <c r="CE28" s="210">
        <v>337.3</v>
      </c>
      <c r="CF28" s="73">
        <v>366.6</v>
      </c>
      <c r="CG28" s="73">
        <v>448.2</v>
      </c>
      <c r="CH28" s="74">
        <v>376.2</v>
      </c>
      <c r="CI28" s="144">
        <v>457.8</v>
      </c>
      <c r="CJ28" s="211">
        <v>504.5</v>
      </c>
      <c r="CK28" s="210">
        <v>487.4</v>
      </c>
      <c r="CL28" s="73">
        <v>516.70000000000005</v>
      </c>
      <c r="CM28" s="73">
        <v>531.5</v>
      </c>
      <c r="CN28" s="74">
        <v>419.6</v>
      </c>
      <c r="CO28" s="74">
        <v>574.6</v>
      </c>
      <c r="CP28" s="73">
        <v>531.9</v>
      </c>
      <c r="CQ28" s="210">
        <v>560.4</v>
      </c>
      <c r="CR28" s="73">
        <v>515.70000000000005</v>
      </c>
      <c r="CS28" s="73">
        <v>597.1</v>
      </c>
      <c r="CT28" s="74">
        <v>599</v>
      </c>
      <c r="CU28" s="74">
        <v>592.6</v>
      </c>
      <c r="CV28" s="73">
        <v>410.2</v>
      </c>
      <c r="CW28" s="210">
        <v>516</v>
      </c>
      <c r="CX28" s="73">
        <v>410.8</v>
      </c>
      <c r="CY28" s="73">
        <v>579.6</v>
      </c>
      <c r="CZ28" s="74">
        <v>355.7</v>
      </c>
      <c r="DA28" s="74">
        <v>577.9</v>
      </c>
      <c r="DB28" s="73">
        <v>352</v>
      </c>
      <c r="DC28" s="212"/>
      <c r="DD28" s="201"/>
      <c r="DE28" s="65" t="s">
        <v>261</v>
      </c>
      <c r="DF28" s="213">
        <v>257.60000000000002</v>
      </c>
      <c r="DG28" s="214">
        <v>439.3</v>
      </c>
      <c r="DH28" s="215">
        <v>286.60000000000002</v>
      </c>
      <c r="DI28" s="22">
        <v>193.7</v>
      </c>
      <c r="DJ28" s="23">
        <v>335.1</v>
      </c>
      <c r="DK28" s="215">
        <v>220.3</v>
      </c>
      <c r="DL28" s="216">
        <v>345</v>
      </c>
      <c r="DM28" s="142">
        <v>146.9</v>
      </c>
      <c r="DN28" s="142">
        <v>399.1</v>
      </c>
      <c r="DO28" s="217">
        <v>249.6</v>
      </c>
      <c r="DQ28" s="98"/>
      <c r="DR28" s="130" t="s">
        <v>337</v>
      </c>
      <c r="DS28" s="218">
        <v>83.5</v>
      </c>
      <c r="DT28" s="218">
        <v>275.89999999999998</v>
      </c>
      <c r="DU28" s="137">
        <v>98.6</v>
      </c>
      <c r="DV28" s="137">
        <v>346.7</v>
      </c>
      <c r="DW28" s="137">
        <v>105</v>
      </c>
      <c r="DX28" s="137">
        <v>600.6</v>
      </c>
      <c r="DY28" s="137">
        <v>119.2</v>
      </c>
      <c r="DZ28" s="137">
        <v>188.4</v>
      </c>
      <c r="EA28" s="137">
        <v>183.57</v>
      </c>
      <c r="EB28" s="137">
        <v>163.41900000000001</v>
      </c>
      <c r="EC28" s="137">
        <v>189.61199999999999</v>
      </c>
      <c r="ED28" s="137">
        <v>202.05099999999999</v>
      </c>
      <c r="EE28" s="137">
        <v>207.30799999999999</v>
      </c>
      <c r="EF28" s="137">
        <v>277.17</v>
      </c>
      <c r="EG28" s="137">
        <v>185.85300000000001</v>
      </c>
      <c r="EH28" s="137">
        <v>233.495</v>
      </c>
      <c r="EI28" s="137">
        <v>184.108</v>
      </c>
      <c r="EJ28" s="137">
        <v>206.06700000000001</v>
      </c>
      <c r="EK28" s="137">
        <v>145.93899999999999</v>
      </c>
      <c r="EL28" s="137">
        <v>217.011</v>
      </c>
      <c r="EM28" s="137">
        <v>129.45917683426649</v>
      </c>
      <c r="EN28" s="137">
        <v>333.67012967044053</v>
      </c>
      <c r="EO28" s="137">
        <v>146.17318903770757</v>
      </c>
      <c r="EP28" s="137">
        <v>337.40559201347025</v>
      </c>
      <c r="EQ28" s="137">
        <v>152.93968214053456</v>
      </c>
      <c r="ER28" s="137">
        <v>284.28385262933455</v>
      </c>
      <c r="ES28" s="137">
        <v>129.51639431347641</v>
      </c>
      <c r="ET28" s="137">
        <v>291.64173267185407</v>
      </c>
    </row>
    <row r="29" spans="1:150" s="196" customFormat="1" x14ac:dyDescent="0.2">
      <c r="A29" s="1"/>
      <c r="B29" s="209"/>
      <c r="C29" s="209"/>
      <c r="D29" s="73"/>
      <c r="E29" s="73"/>
      <c r="F29" s="73"/>
      <c r="G29" s="74"/>
      <c r="H29" s="74"/>
      <c r="I29" s="73"/>
      <c r="J29" s="73"/>
      <c r="K29" s="73"/>
      <c r="L29" s="73"/>
      <c r="M29" s="74"/>
      <c r="N29" s="74"/>
      <c r="O29" s="73"/>
      <c r="P29" s="73"/>
      <c r="Q29" s="73"/>
      <c r="R29" s="73"/>
      <c r="S29" s="74"/>
      <c r="T29" s="74"/>
      <c r="U29" s="73"/>
      <c r="V29" s="73"/>
      <c r="W29" s="73"/>
      <c r="X29" s="73"/>
      <c r="Y29" s="74"/>
      <c r="Z29" s="74"/>
      <c r="AA29" s="73"/>
      <c r="AB29" s="73"/>
      <c r="AC29" s="73"/>
      <c r="AD29" s="73"/>
      <c r="AE29" s="74"/>
      <c r="AF29" s="74"/>
      <c r="AG29" s="73"/>
      <c r="AH29" s="73"/>
      <c r="AI29" s="73"/>
      <c r="AJ29" s="73"/>
      <c r="AK29" s="74"/>
      <c r="AL29" s="74"/>
      <c r="AM29" s="73"/>
      <c r="AN29" s="73"/>
      <c r="AO29" s="73"/>
      <c r="AP29" s="73"/>
      <c r="AQ29" s="74"/>
      <c r="AR29" s="74"/>
      <c r="AS29" s="73"/>
      <c r="AT29" s="73"/>
      <c r="AU29" s="73"/>
      <c r="AV29" s="73"/>
      <c r="AW29" s="74"/>
      <c r="AX29" s="74"/>
      <c r="AY29" s="73"/>
      <c r="AZ29" s="73"/>
      <c r="BA29" s="73"/>
      <c r="BB29" s="73"/>
      <c r="BC29" s="74"/>
      <c r="BD29" s="74"/>
      <c r="BE29" s="73"/>
      <c r="BF29" s="73"/>
      <c r="BG29" s="73"/>
      <c r="BH29" s="73"/>
      <c r="BI29" s="74"/>
      <c r="BJ29" s="74"/>
      <c r="BK29" s="73"/>
      <c r="BL29" s="73"/>
      <c r="BM29" s="73"/>
      <c r="BN29" s="73"/>
      <c r="BO29" s="74"/>
      <c r="BP29" s="74"/>
      <c r="BQ29" s="73"/>
      <c r="BR29" s="73"/>
      <c r="BS29" s="73"/>
      <c r="BT29" s="73"/>
      <c r="BU29" s="73"/>
      <c r="BW29" s="98"/>
      <c r="BX29" s="223" t="s">
        <v>154</v>
      </c>
      <c r="BY29" s="210">
        <v>38.200000000000003</v>
      </c>
      <c r="BZ29" s="210">
        <v>40.700000000000003</v>
      </c>
      <c r="CA29" s="73">
        <v>226.1</v>
      </c>
      <c r="CB29" s="74">
        <v>104.1</v>
      </c>
      <c r="CC29" s="74">
        <f>223.310702156294-21.89</f>
        <v>201.420702156294</v>
      </c>
      <c r="CD29" s="73">
        <f>111.9-25.2</f>
        <v>86.7</v>
      </c>
      <c r="CE29" s="210">
        <v>193.7</v>
      </c>
      <c r="CF29" s="73">
        <v>92.6</v>
      </c>
      <c r="CG29" s="73">
        <f>662.7-446.1</f>
        <v>216.60000000000002</v>
      </c>
      <c r="CH29" s="74">
        <v>120.5</v>
      </c>
      <c r="CI29" s="144">
        <v>218.8</v>
      </c>
      <c r="CJ29" s="211">
        <v>135.4</v>
      </c>
      <c r="CK29" s="210">
        <v>212.2</v>
      </c>
      <c r="CL29" s="73">
        <f>64.9+47.3</f>
        <v>112.2</v>
      </c>
      <c r="CM29" s="73">
        <v>207.7</v>
      </c>
      <c r="CN29" s="74">
        <v>110.5</v>
      </c>
      <c r="CO29" s="74">
        <v>299.2</v>
      </c>
      <c r="CP29" s="73">
        <v>157.4</v>
      </c>
      <c r="CQ29" s="210">
        <v>325.89999999999998</v>
      </c>
      <c r="CR29" s="73">
        <v>239.3</v>
      </c>
      <c r="CS29" s="73">
        <v>347.4</v>
      </c>
      <c r="CT29" s="74">
        <v>192.3</v>
      </c>
      <c r="CU29" s="74">
        <v>403.4</v>
      </c>
      <c r="CV29" s="73">
        <v>140</v>
      </c>
      <c r="CW29" s="210">
        <v>317.10000000000002</v>
      </c>
      <c r="CX29" s="73">
        <v>112</v>
      </c>
      <c r="CY29" s="73">
        <v>325.60000000000002</v>
      </c>
      <c r="CZ29" s="74">
        <v>110.4</v>
      </c>
      <c r="DA29" s="74">
        <v>352.2</v>
      </c>
      <c r="DB29" s="73">
        <v>97.9</v>
      </c>
      <c r="DC29" s="212"/>
      <c r="DD29" s="201"/>
      <c r="DE29" s="65" t="s">
        <v>283</v>
      </c>
      <c r="DF29" s="213">
        <v>26.6</v>
      </c>
      <c r="DG29" s="214">
        <v>4.0999999999999996</v>
      </c>
      <c r="DH29" s="215">
        <v>26.8</v>
      </c>
      <c r="DI29" s="22">
        <v>7.7</v>
      </c>
      <c r="DJ29" s="23">
        <v>27.3</v>
      </c>
      <c r="DK29" s="215">
        <v>7</v>
      </c>
      <c r="DL29" s="216">
        <v>38.6</v>
      </c>
      <c r="DM29" s="142">
        <v>16</v>
      </c>
      <c r="DN29" s="142">
        <v>60.6</v>
      </c>
      <c r="DO29" s="217">
        <v>9.1</v>
      </c>
      <c r="DQ29" s="98"/>
      <c r="DR29" s="130" t="s">
        <v>338</v>
      </c>
      <c r="DS29" s="218">
        <v>29.9</v>
      </c>
      <c r="DT29" s="218">
        <v>165.7</v>
      </c>
      <c r="DU29" s="137">
        <v>42.4</v>
      </c>
      <c r="DV29" s="137">
        <v>346.4</v>
      </c>
      <c r="DW29" s="137">
        <v>32.299999999999997</v>
      </c>
      <c r="DX29" s="137">
        <v>286.5</v>
      </c>
      <c r="DY29" s="137">
        <v>45.7</v>
      </c>
      <c r="DZ29" s="137">
        <v>135.30000000000001</v>
      </c>
      <c r="EA29" s="137">
        <v>81.900000000000006</v>
      </c>
      <c r="EB29" s="137">
        <v>71.135999999999996</v>
      </c>
      <c r="EC29" s="137">
        <v>89.685000000000002</v>
      </c>
      <c r="ED29" s="137">
        <v>149.501</v>
      </c>
      <c r="EE29" s="137">
        <v>70.438000000000002</v>
      </c>
      <c r="EF29" s="137">
        <v>69.347999999999999</v>
      </c>
      <c r="EG29" s="137">
        <v>71.451999999999998</v>
      </c>
      <c r="EH29" s="137">
        <v>227.30799999999999</v>
      </c>
      <c r="EI29" s="137">
        <v>55.691000000000003</v>
      </c>
      <c r="EJ29" s="137">
        <v>378.79399999999998</v>
      </c>
      <c r="EK29" s="137">
        <v>37.036000000000001</v>
      </c>
      <c r="EL29" s="137">
        <v>133.79</v>
      </c>
      <c r="EM29" s="137">
        <v>36.721634218812</v>
      </c>
      <c r="EN29" s="137">
        <v>96.735030366009866</v>
      </c>
      <c r="EO29" s="137">
        <v>46.616932954142875</v>
      </c>
      <c r="EP29" s="137">
        <v>143.36911414976112</v>
      </c>
      <c r="EQ29" s="137">
        <v>48.124633813423969</v>
      </c>
      <c r="ER29" s="137">
        <v>95.390616873595107</v>
      </c>
      <c r="ES29" s="137">
        <v>53.70017267223573</v>
      </c>
      <c r="ET29" s="137">
        <v>70.303274610547774</v>
      </c>
    </row>
    <row r="30" spans="1:150" s="196" customFormat="1" x14ac:dyDescent="0.2">
      <c r="A30" s="1"/>
      <c r="B30" s="179" t="s">
        <v>243</v>
      </c>
      <c r="C30" s="179" t="s">
        <v>244</v>
      </c>
      <c r="D30" s="194">
        <v>283.5</v>
      </c>
      <c r="E30" s="194">
        <v>287</v>
      </c>
      <c r="F30" s="194">
        <v>188.2</v>
      </c>
      <c r="G30" s="68">
        <v>109.4</v>
      </c>
      <c r="H30" s="68">
        <v>139.1</v>
      </c>
      <c r="I30" s="194">
        <v>68.5</v>
      </c>
      <c r="J30" s="194">
        <v>85.9</v>
      </c>
      <c r="K30" s="194">
        <v>67.400000000000006</v>
      </c>
      <c r="L30" s="194">
        <v>148.4</v>
      </c>
      <c r="M30" s="68">
        <v>66.8</v>
      </c>
      <c r="N30" s="68">
        <v>118</v>
      </c>
      <c r="O30" s="194">
        <v>67.900000000000006</v>
      </c>
      <c r="P30" s="194">
        <v>76.3</v>
      </c>
      <c r="Q30" s="194">
        <v>106.6</v>
      </c>
      <c r="R30" s="194">
        <v>79</v>
      </c>
      <c r="S30" s="68">
        <v>82.3</v>
      </c>
      <c r="T30" s="68">
        <v>135.30000000000001</v>
      </c>
      <c r="U30" s="194">
        <v>134.9</v>
      </c>
      <c r="V30" s="194">
        <v>120</v>
      </c>
      <c r="W30" s="194">
        <v>166.8</v>
      </c>
      <c r="X30" s="194">
        <v>104.3</v>
      </c>
      <c r="Y30" s="68">
        <v>144.30000000000001</v>
      </c>
      <c r="Z30" s="68">
        <v>169.1</v>
      </c>
      <c r="AA30" s="194">
        <v>150.69999999999999</v>
      </c>
      <c r="AB30" s="194">
        <v>183.1</v>
      </c>
      <c r="AC30" s="194">
        <v>165.4</v>
      </c>
      <c r="AD30" s="194">
        <v>220</v>
      </c>
      <c r="AE30" s="68">
        <v>200.2</v>
      </c>
      <c r="AF30" s="68">
        <v>182.3</v>
      </c>
      <c r="AG30" s="194">
        <v>148.69999999999999</v>
      </c>
      <c r="AH30" s="194">
        <v>212</v>
      </c>
      <c r="AI30" s="194">
        <v>216.8</v>
      </c>
      <c r="AJ30" s="194">
        <v>234</v>
      </c>
      <c r="AK30" s="68">
        <v>208.3</v>
      </c>
      <c r="AL30" s="68">
        <v>230.8</v>
      </c>
      <c r="AM30" s="194">
        <v>248.2</v>
      </c>
      <c r="AN30" s="194">
        <v>206.6</v>
      </c>
      <c r="AO30" s="194">
        <v>240.5</v>
      </c>
      <c r="AP30" s="194">
        <v>229.7</v>
      </c>
      <c r="AQ30" s="68">
        <v>268.3</v>
      </c>
      <c r="AR30" s="68">
        <v>364.1</v>
      </c>
      <c r="AS30" s="194">
        <v>208.8</v>
      </c>
      <c r="AT30" s="194">
        <v>451.1</v>
      </c>
      <c r="AU30" s="194">
        <v>253.4</v>
      </c>
      <c r="AV30" s="194">
        <v>541.9</v>
      </c>
      <c r="AW30" s="68">
        <v>463.1</v>
      </c>
      <c r="AX30" s="68">
        <v>573.70000000000005</v>
      </c>
      <c r="AY30" s="194">
        <v>930.1</v>
      </c>
      <c r="AZ30" s="194">
        <v>632.70000000000005</v>
      </c>
      <c r="BA30" s="194">
        <v>917.6</v>
      </c>
      <c r="BB30" s="194">
        <v>616.20000000000005</v>
      </c>
      <c r="BC30" s="68">
        <v>1102.9000000000001</v>
      </c>
      <c r="BD30" s="68">
        <v>716</v>
      </c>
      <c r="BE30" s="194">
        <v>1373.3</v>
      </c>
      <c r="BF30" s="194">
        <v>829.7</v>
      </c>
      <c r="BG30" s="194">
        <v>1638.9</v>
      </c>
      <c r="BH30" s="194">
        <v>1317</v>
      </c>
      <c r="BI30" s="68">
        <v>2473.3000000000002</v>
      </c>
      <c r="BJ30" s="68">
        <v>1747.6</v>
      </c>
      <c r="BK30" s="194">
        <v>3021.7</v>
      </c>
      <c r="BL30" s="194">
        <v>1426.7</v>
      </c>
      <c r="BM30" s="194">
        <v>3356.4</v>
      </c>
      <c r="BN30" s="194">
        <v>1688.4</v>
      </c>
      <c r="BO30" s="68">
        <v>3150.1</v>
      </c>
      <c r="BP30" s="68">
        <v>1608.6</v>
      </c>
      <c r="BQ30" s="194">
        <v>3102.4</v>
      </c>
      <c r="BR30" s="194">
        <v>1200.3</v>
      </c>
      <c r="BS30" s="194">
        <v>3267.1</v>
      </c>
      <c r="BT30" s="194">
        <v>1375.4</v>
      </c>
      <c r="BU30" s="194">
        <v>2776</v>
      </c>
      <c r="BW30" s="98"/>
      <c r="BX30" s="65" t="s">
        <v>262</v>
      </c>
      <c r="BY30" s="210">
        <v>168</v>
      </c>
      <c r="BZ30" s="210">
        <v>273.5</v>
      </c>
      <c r="CA30" s="73">
        <v>182.6</v>
      </c>
      <c r="CB30" s="74">
        <v>266.2</v>
      </c>
      <c r="CC30" s="74">
        <v>144.4</v>
      </c>
      <c r="CD30" s="73">
        <v>282.89999999999998</v>
      </c>
      <c r="CE30" s="210">
        <v>276.60000000000002</v>
      </c>
      <c r="CF30" s="73">
        <v>302.7</v>
      </c>
      <c r="CG30" s="73">
        <v>268.2</v>
      </c>
      <c r="CH30" s="74">
        <v>337.2</v>
      </c>
      <c r="CI30" s="144">
        <v>213.5</v>
      </c>
      <c r="CJ30" s="211">
        <v>399.4</v>
      </c>
      <c r="CK30" s="210">
        <v>186.7</v>
      </c>
      <c r="CL30" s="73">
        <v>414.4</v>
      </c>
      <c r="CM30" s="73">
        <v>173.5</v>
      </c>
      <c r="CN30" s="74">
        <v>325.5</v>
      </c>
      <c r="CO30" s="74">
        <v>188</v>
      </c>
      <c r="CP30" s="73">
        <v>373.6</v>
      </c>
      <c r="CQ30" s="210">
        <v>177.7</v>
      </c>
      <c r="CR30" s="73">
        <v>757.9</v>
      </c>
      <c r="CS30" s="73">
        <v>193.9</v>
      </c>
      <c r="CT30" s="74">
        <v>533.6</v>
      </c>
      <c r="CU30" s="74">
        <v>176.2</v>
      </c>
      <c r="CV30" s="73">
        <v>454.1</v>
      </c>
      <c r="CW30" s="210">
        <v>157.69999999999999</v>
      </c>
      <c r="CX30" s="73">
        <v>433.6</v>
      </c>
      <c r="CY30" s="73">
        <v>157.69999999999999</v>
      </c>
      <c r="CZ30" s="74">
        <v>443.8</v>
      </c>
      <c r="DA30" s="74">
        <v>145.30000000000001</v>
      </c>
      <c r="DB30" s="73">
        <v>310.2</v>
      </c>
      <c r="DC30" s="212"/>
      <c r="DD30" s="201"/>
      <c r="DE30" s="65" t="s">
        <v>287</v>
      </c>
      <c r="DF30" s="213">
        <v>173.8</v>
      </c>
      <c r="DG30" s="214">
        <v>58.3</v>
      </c>
      <c r="DH30" s="215">
        <v>228.5</v>
      </c>
      <c r="DI30" s="22">
        <v>56.1</v>
      </c>
      <c r="DJ30" s="23">
        <v>301.39999999999998</v>
      </c>
      <c r="DK30" s="215">
        <v>78.900000000000006</v>
      </c>
      <c r="DL30" s="216">
        <v>340.9</v>
      </c>
      <c r="DM30" s="142">
        <v>86.3</v>
      </c>
      <c r="DN30" s="142">
        <v>415.6</v>
      </c>
      <c r="DO30" s="217">
        <v>96.5</v>
      </c>
      <c r="DQ30" s="98"/>
      <c r="DR30" s="130" t="s">
        <v>154</v>
      </c>
      <c r="DS30" s="218">
        <v>79.7</v>
      </c>
      <c r="DT30" s="218">
        <v>194.6</v>
      </c>
      <c r="DU30" s="137">
        <v>97.1</v>
      </c>
      <c r="DV30" s="137">
        <v>191.4</v>
      </c>
      <c r="DW30" s="137">
        <v>75.5</v>
      </c>
      <c r="DX30" s="137">
        <v>319.10000000000002</v>
      </c>
      <c r="DY30" s="137">
        <v>71.7</v>
      </c>
      <c r="DZ30" s="137">
        <v>229.4</v>
      </c>
      <c r="EA30" s="137">
        <v>126.86499999999999</v>
      </c>
      <c r="EB30" s="137">
        <v>131.27799999999999</v>
      </c>
      <c r="EC30" s="137">
        <v>107.773</v>
      </c>
      <c r="ED30" s="137">
        <v>186.18700000000001</v>
      </c>
      <c r="EE30" s="137">
        <v>126.90900000000001</v>
      </c>
      <c r="EF30" s="137">
        <v>146.98599999999999</v>
      </c>
      <c r="EG30" s="137">
        <v>182.21</v>
      </c>
      <c r="EH30" s="137">
        <v>192.74199999999999</v>
      </c>
      <c r="EI30" s="137">
        <v>193.851</v>
      </c>
      <c r="EJ30" s="137">
        <v>259.72899999999998</v>
      </c>
      <c r="EK30" s="137">
        <v>211.42</v>
      </c>
      <c r="EL30" s="137">
        <v>190.48099999999999</v>
      </c>
      <c r="EM30" s="137">
        <v>243.48459751508531</v>
      </c>
      <c r="EN30" s="137">
        <v>287.09690065138051</v>
      </c>
      <c r="EO30" s="137">
        <v>282.25638795697125</v>
      </c>
      <c r="EP30" s="137">
        <v>240.82576367521679</v>
      </c>
      <c r="EQ30" s="137">
        <v>331.12147502936301</v>
      </c>
      <c r="ER30" s="137">
        <v>213.16808152937836</v>
      </c>
      <c r="ES30" s="137">
        <v>331.29398237723495</v>
      </c>
      <c r="ET30" s="137">
        <v>174.23186329784545</v>
      </c>
    </row>
    <row r="31" spans="1:150" s="196" customFormat="1" x14ac:dyDescent="0.2">
      <c r="A31" s="1"/>
      <c r="B31" s="209"/>
      <c r="C31" s="209" t="s">
        <v>245</v>
      </c>
      <c r="D31" s="73">
        <v>75.900000000000006</v>
      </c>
      <c r="E31" s="73">
        <v>0.1</v>
      </c>
      <c r="F31" s="73">
        <v>32.9</v>
      </c>
      <c r="G31" s="74">
        <v>2</v>
      </c>
      <c r="H31" s="74">
        <v>26.2</v>
      </c>
      <c r="I31" s="73">
        <v>3</v>
      </c>
      <c r="J31" s="73">
        <v>7.2</v>
      </c>
      <c r="K31" s="73">
        <v>0.6</v>
      </c>
      <c r="L31" s="73">
        <v>30.2</v>
      </c>
      <c r="M31" s="74">
        <v>0.4</v>
      </c>
      <c r="N31" s="74">
        <v>9.6999999999999993</v>
      </c>
      <c r="O31" s="73">
        <v>4.0999999999999996</v>
      </c>
      <c r="P31" s="73">
        <v>3.8</v>
      </c>
      <c r="Q31" s="73">
        <v>4.7</v>
      </c>
      <c r="R31" s="73">
        <v>7.4</v>
      </c>
      <c r="S31" s="74">
        <v>12.2</v>
      </c>
      <c r="T31" s="74">
        <v>9.1</v>
      </c>
      <c r="U31" s="73">
        <v>4.3</v>
      </c>
      <c r="V31" s="73">
        <v>15.7</v>
      </c>
      <c r="W31" s="73">
        <v>3.2</v>
      </c>
      <c r="X31" s="73">
        <v>2.2000000000000002</v>
      </c>
      <c r="Y31" s="74">
        <v>3.5</v>
      </c>
      <c r="Z31" s="74">
        <v>9</v>
      </c>
      <c r="AA31" s="73">
        <v>4.9000000000000004</v>
      </c>
      <c r="AB31" s="73">
        <v>35</v>
      </c>
      <c r="AC31" s="73">
        <v>10.8</v>
      </c>
      <c r="AD31" s="73">
        <v>37.700000000000003</v>
      </c>
      <c r="AE31" s="74">
        <v>20.3</v>
      </c>
      <c r="AF31" s="74">
        <v>32.5</v>
      </c>
      <c r="AG31" s="73">
        <v>20.3</v>
      </c>
      <c r="AH31" s="73">
        <v>44.5</v>
      </c>
      <c r="AI31" s="73">
        <v>33.5</v>
      </c>
      <c r="AJ31" s="73">
        <v>22.4</v>
      </c>
      <c r="AK31" s="74">
        <v>27.9</v>
      </c>
      <c r="AL31" s="74">
        <v>22.7</v>
      </c>
      <c r="AM31" s="73">
        <v>33.4</v>
      </c>
      <c r="AN31" s="73">
        <v>29</v>
      </c>
      <c r="AO31" s="73">
        <v>19.899999999999999</v>
      </c>
      <c r="AP31" s="73">
        <v>19.899999999999999</v>
      </c>
      <c r="AQ31" s="74">
        <v>31.5</v>
      </c>
      <c r="AR31" s="74">
        <v>27.7</v>
      </c>
      <c r="AS31" s="73">
        <v>18.8</v>
      </c>
      <c r="AT31" s="73">
        <v>18.2</v>
      </c>
      <c r="AU31" s="73">
        <v>34</v>
      </c>
      <c r="AV31" s="73">
        <v>4</v>
      </c>
      <c r="AW31" s="74">
        <v>57.7</v>
      </c>
      <c r="AX31" s="74">
        <v>15.2</v>
      </c>
      <c r="AY31" s="73">
        <v>54</v>
      </c>
      <c r="AZ31" s="73">
        <v>17.7</v>
      </c>
      <c r="BA31" s="73">
        <v>55.5</v>
      </c>
      <c r="BB31" s="73">
        <v>9.6999999999999993</v>
      </c>
      <c r="BC31" s="74">
        <v>64</v>
      </c>
      <c r="BD31" s="74">
        <v>37.1</v>
      </c>
      <c r="BE31" s="73">
        <v>63.6</v>
      </c>
      <c r="BF31" s="73">
        <v>14.4</v>
      </c>
      <c r="BG31" s="73">
        <v>99.1</v>
      </c>
      <c r="BH31" s="73">
        <v>145.6</v>
      </c>
      <c r="BI31" s="74">
        <v>147.9</v>
      </c>
      <c r="BJ31" s="74">
        <v>360.7</v>
      </c>
      <c r="BK31" s="73">
        <v>178.3</v>
      </c>
      <c r="BL31" s="73">
        <v>147.80000000000001</v>
      </c>
      <c r="BM31" s="73">
        <v>179.2</v>
      </c>
      <c r="BN31" s="73">
        <v>132.19999999999999</v>
      </c>
      <c r="BO31" s="74">
        <v>141</v>
      </c>
      <c r="BP31" s="74">
        <v>57.1</v>
      </c>
      <c r="BQ31" s="73">
        <v>141.4</v>
      </c>
      <c r="BR31" s="73">
        <v>68</v>
      </c>
      <c r="BS31" s="73">
        <v>162.5</v>
      </c>
      <c r="BT31" s="73">
        <v>17.100000000000001</v>
      </c>
      <c r="BU31" s="73">
        <v>121.1</v>
      </c>
      <c r="BW31" s="98"/>
      <c r="BX31" s="223" t="s">
        <v>282</v>
      </c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19"/>
      <c r="CJ31" s="219"/>
      <c r="CK31" s="210">
        <v>25.5</v>
      </c>
      <c r="CL31" s="73">
        <v>39</v>
      </c>
      <c r="CM31" s="73">
        <v>27.2</v>
      </c>
      <c r="CN31" s="74">
        <v>20.8</v>
      </c>
      <c r="CO31" s="74">
        <v>31</v>
      </c>
      <c r="CP31" s="73">
        <v>19.3</v>
      </c>
      <c r="CQ31" s="210">
        <v>22.9</v>
      </c>
      <c r="CR31" s="73">
        <v>24.8</v>
      </c>
      <c r="CS31" s="73">
        <v>22.1</v>
      </c>
      <c r="CT31" s="74">
        <v>15.8</v>
      </c>
      <c r="CU31" s="74">
        <v>17.7</v>
      </c>
      <c r="CV31" s="73">
        <v>11.5</v>
      </c>
      <c r="CW31" s="210">
        <v>17.899999999999999</v>
      </c>
      <c r="CX31" s="73">
        <v>12.8</v>
      </c>
      <c r="CY31" s="73">
        <v>17.5</v>
      </c>
      <c r="CZ31" s="74">
        <v>19.5</v>
      </c>
      <c r="DA31" s="74">
        <v>18.399999999999999</v>
      </c>
      <c r="DB31" s="73">
        <v>13.1</v>
      </c>
      <c r="DC31" s="212"/>
      <c r="DD31" s="201"/>
      <c r="DE31" s="65" t="s">
        <v>263</v>
      </c>
      <c r="DF31" s="213">
        <v>59.9</v>
      </c>
      <c r="DG31" s="214">
        <v>33.799999999999997</v>
      </c>
      <c r="DH31" s="215">
        <v>58.4</v>
      </c>
      <c r="DI31" s="22">
        <v>39.4</v>
      </c>
      <c r="DJ31" s="23">
        <v>71.5</v>
      </c>
      <c r="DK31" s="215">
        <v>67.400000000000006</v>
      </c>
      <c r="DL31" s="216">
        <v>78.8</v>
      </c>
      <c r="DM31" s="142">
        <v>201.3</v>
      </c>
      <c r="DN31" s="142">
        <v>95</v>
      </c>
      <c r="DO31" s="217">
        <v>460.3</v>
      </c>
      <c r="DQ31" s="98"/>
      <c r="DR31" s="130"/>
      <c r="DS31" s="218"/>
      <c r="DT31" s="218"/>
      <c r="DU31" s="137"/>
      <c r="DV31" s="137"/>
      <c r="DW31" s="137"/>
      <c r="DX31" s="137"/>
      <c r="DY31" s="137"/>
      <c r="DZ31" s="137"/>
      <c r="ET31" s="378"/>
    </row>
    <row r="32" spans="1:150" s="196" customFormat="1" x14ac:dyDescent="0.2">
      <c r="A32" s="1"/>
      <c r="B32" s="209"/>
      <c r="C32" s="209" t="s">
        <v>246</v>
      </c>
      <c r="D32" s="73">
        <v>17</v>
      </c>
      <c r="E32" s="73" t="s">
        <v>84</v>
      </c>
      <c r="F32" s="73">
        <v>14.6</v>
      </c>
      <c r="G32" s="74" t="s">
        <v>84</v>
      </c>
      <c r="H32" s="74">
        <v>16.600000000000001</v>
      </c>
      <c r="I32" s="73">
        <v>2</v>
      </c>
      <c r="J32" s="73">
        <v>8.1</v>
      </c>
      <c r="K32" s="73">
        <v>0.1</v>
      </c>
      <c r="L32" s="73">
        <v>12.9</v>
      </c>
      <c r="M32" s="74">
        <v>0.4</v>
      </c>
      <c r="N32" s="74">
        <v>15.1</v>
      </c>
      <c r="O32" s="73">
        <v>0.6</v>
      </c>
      <c r="P32" s="73">
        <v>8.1</v>
      </c>
      <c r="Q32" s="73">
        <v>0.6</v>
      </c>
      <c r="R32" s="73">
        <v>9.9</v>
      </c>
      <c r="S32" s="74">
        <v>0.4</v>
      </c>
      <c r="T32" s="74">
        <v>30.3</v>
      </c>
      <c r="U32" s="73">
        <v>0.9</v>
      </c>
      <c r="V32" s="73">
        <v>13.2</v>
      </c>
      <c r="W32" s="73">
        <v>1.6</v>
      </c>
      <c r="X32" s="73">
        <v>6.7</v>
      </c>
      <c r="Y32" s="74">
        <v>1.9</v>
      </c>
      <c r="Z32" s="74">
        <v>20.7</v>
      </c>
      <c r="AA32" s="73">
        <v>1.7</v>
      </c>
      <c r="AB32" s="73">
        <v>32.1</v>
      </c>
      <c r="AC32" s="73">
        <v>2.2000000000000002</v>
      </c>
      <c r="AD32" s="73">
        <v>23.8</v>
      </c>
      <c r="AE32" s="74">
        <v>3.7</v>
      </c>
      <c r="AF32" s="74">
        <v>23.2</v>
      </c>
      <c r="AG32" s="73">
        <v>2.1</v>
      </c>
      <c r="AH32" s="73">
        <v>27.4</v>
      </c>
      <c r="AI32" s="73">
        <v>2.6</v>
      </c>
      <c r="AJ32" s="73">
        <v>43.6</v>
      </c>
      <c r="AK32" s="74">
        <v>1.6</v>
      </c>
      <c r="AL32" s="74">
        <v>40</v>
      </c>
      <c r="AM32" s="73">
        <v>3.2</v>
      </c>
      <c r="AN32" s="73">
        <v>32.299999999999997</v>
      </c>
      <c r="AO32" s="73">
        <v>4.5999999999999996</v>
      </c>
      <c r="AP32" s="73">
        <v>52.7</v>
      </c>
      <c r="AQ32" s="74">
        <v>3.4</v>
      </c>
      <c r="AR32" s="74">
        <v>95.7</v>
      </c>
      <c r="AS32" s="73">
        <v>4.5999999999999996</v>
      </c>
      <c r="AT32" s="73">
        <v>90.4</v>
      </c>
      <c r="AU32" s="73">
        <v>3.1</v>
      </c>
      <c r="AV32" s="73">
        <v>112.8</v>
      </c>
      <c r="AW32" s="74">
        <v>5.6</v>
      </c>
      <c r="AX32" s="74">
        <v>79.5</v>
      </c>
      <c r="AY32" s="73">
        <v>10.6</v>
      </c>
      <c r="AZ32" s="73">
        <v>125.3</v>
      </c>
      <c r="BA32" s="73">
        <v>13.7</v>
      </c>
      <c r="BB32" s="73">
        <v>71.900000000000006</v>
      </c>
      <c r="BC32" s="74">
        <v>17.7</v>
      </c>
      <c r="BD32" s="74">
        <v>80.2</v>
      </c>
      <c r="BE32" s="73">
        <v>26.3</v>
      </c>
      <c r="BF32" s="73">
        <v>140.80000000000001</v>
      </c>
      <c r="BG32" s="73">
        <v>24.1</v>
      </c>
      <c r="BH32" s="73">
        <v>186</v>
      </c>
      <c r="BI32" s="74">
        <v>23</v>
      </c>
      <c r="BJ32" s="74">
        <v>115.3</v>
      </c>
      <c r="BK32" s="73">
        <v>26.2</v>
      </c>
      <c r="BL32" s="73">
        <v>114.6</v>
      </c>
      <c r="BM32" s="73">
        <v>24</v>
      </c>
      <c r="BN32" s="73">
        <v>118.2</v>
      </c>
      <c r="BO32" s="74">
        <v>18.399999999999999</v>
      </c>
      <c r="BP32" s="74">
        <v>37.1</v>
      </c>
      <c r="BQ32" s="73">
        <v>17.3</v>
      </c>
      <c r="BR32" s="73">
        <v>70.8</v>
      </c>
      <c r="BS32" s="73">
        <v>24.8</v>
      </c>
      <c r="BT32" s="73">
        <v>80.2</v>
      </c>
      <c r="BU32" s="73">
        <v>20.8</v>
      </c>
      <c r="BW32" s="98"/>
      <c r="BX32" s="223" t="s">
        <v>283</v>
      </c>
      <c r="BY32" s="219"/>
      <c r="BZ32" s="219"/>
      <c r="CA32" s="219"/>
      <c r="CB32" s="219"/>
      <c r="CC32" s="219"/>
      <c r="CD32" s="219"/>
      <c r="CE32" s="219"/>
      <c r="CF32" s="219"/>
      <c r="CG32" s="219"/>
      <c r="CH32" s="219"/>
      <c r="CI32" s="219"/>
      <c r="CJ32" s="219"/>
      <c r="CK32" s="210">
        <v>29.2</v>
      </c>
      <c r="CL32" s="73">
        <v>17</v>
      </c>
      <c r="CM32" s="73">
        <v>28.5</v>
      </c>
      <c r="CN32" s="74">
        <v>13.1</v>
      </c>
      <c r="CO32" s="74">
        <v>32.700000000000003</v>
      </c>
      <c r="CP32" s="73">
        <v>10.4</v>
      </c>
      <c r="CQ32" s="210">
        <v>28.4</v>
      </c>
      <c r="CR32" s="73">
        <v>23.4</v>
      </c>
      <c r="CS32" s="73">
        <v>32.6</v>
      </c>
      <c r="CT32" s="74">
        <v>11.9</v>
      </c>
      <c r="CU32" s="74">
        <v>34.799999999999997</v>
      </c>
      <c r="CV32" s="73">
        <v>8.5</v>
      </c>
      <c r="CW32" s="210">
        <v>30.3</v>
      </c>
      <c r="CX32" s="73">
        <v>4.8</v>
      </c>
      <c r="CY32" s="73">
        <v>27.4</v>
      </c>
      <c r="CZ32" s="74">
        <v>10.7</v>
      </c>
      <c r="DA32" s="74">
        <v>25.6</v>
      </c>
      <c r="DB32" s="73">
        <v>3.8</v>
      </c>
      <c r="DC32" s="212"/>
      <c r="DD32" s="201"/>
      <c r="DE32" s="65" t="s">
        <v>264</v>
      </c>
      <c r="DF32" s="213">
        <v>22.5</v>
      </c>
      <c r="DG32" s="214">
        <v>168.5</v>
      </c>
      <c r="DH32" s="215">
        <v>20.7</v>
      </c>
      <c r="DI32" s="22">
        <v>189.3</v>
      </c>
      <c r="DJ32" s="23">
        <v>31.4</v>
      </c>
      <c r="DK32" s="215">
        <v>330.2</v>
      </c>
      <c r="DL32" s="216">
        <v>31</v>
      </c>
      <c r="DM32" s="142">
        <v>423.3</v>
      </c>
      <c r="DN32" s="142">
        <v>36.6</v>
      </c>
      <c r="DO32" s="217">
        <v>471.6</v>
      </c>
      <c r="DQ32" s="197" t="s">
        <v>339</v>
      </c>
      <c r="DR32" s="207" t="s">
        <v>340</v>
      </c>
      <c r="DS32" s="221">
        <v>1293.9000000000001</v>
      </c>
      <c r="DT32" s="221">
        <v>1600.8</v>
      </c>
      <c r="DU32" s="145">
        <v>1421</v>
      </c>
      <c r="DV32" s="145">
        <v>1732.4</v>
      </c>
      <c r="DW32" s="145">
        <v>1227.3</v>
      </c>
      <c r="DX32" s="145">
        <v>1715.9</v>
      </c>
      <c r="DY32" s="145">
        <v>1360.1</v>
      </c>
      <c r="DZ32" s="145">
        <v>1313.3</v>
      </c>
      <c r="EA32" s="145">
        <v>1626.96</v>
      </c>
      <c r="EB32" s="145">
        <v>1230.3150000000001</v>
      </c>
      <c r="EC32" s="145">
        <v>1596.3109999999999</v>
      </c>
      <c r="ED32" s="145">
        <v>1182.454</v>
      </c>
      <c r="EE32" s="145">
        <v>1708.739</v>
      </c>
      <c r="EF32" s="145">
        <v>1397.4459999999999</v>
      </c>
      <c r="EG32" s="145">
        <v>2071.2640000000001</v>
      </c>
      <c r="EH32" s="145">
        <v>1127.087</v>
      </c>
      <c r="EI32" s="145">
        <v>2032.876</v>
      </c>
      <c r="EJ32" s="145">
        <v>1302.7449999999999</v>
      </c>
      <c r="EK32" s="145">
        <v>2008.7449999999999</v>
      </c>
      <c r="EL32" s="145">
        <v>1179.386</v>
      </c>
      <c r="EM32" s="145">
        <v>2032.9779924578131</v>
      </c>
      <c r="EN32" s="145">
        <v>1137.512051304974</v>
      </c>
      <c r="EO32" s="145">
        <v>2229.4179832008599</v>
      </c>
      <c r="EP32" s="145">
        <v>1487.6864658563145</v>
      </c>
      <c r="EQ32" s="145">
        <v>2216.4361635029704</v>
      </c>
      <c r="ER32" s="145">
        <v>1446.7495561157552</v>
      </c>
      <c r="ES32" s="145">
        <v>2048.7219374548072</v>
      </c>
      <c r="ET32" s="145">
        <v>1124.4663477182776</v>
      </c>
    </row>
    <row r="33" spans="1:150" s="196" customFormat="1" x14ac:dyDescent="0.2">
      <c r="A33" s="1"/>
      <c r="B33" s="209"/>
      <c r="C33" s="209" t="s">
        <v>247</v>
      </c>
      <c r="D33" s="73" t="s">
        <v>84</v>
      </c>
      <c r="E33" s="73">
        <v>5.7</v>
      </c>
      <c r="F33" s="73" t="s">
        <v>84</v>
      </c>
      <c r="G33" s="74">
        <v>7.3</v>
      </c>
      <c r="H33" s="74">
        <v>0.3</v>
      </c>
      <c r="I33" s="73">
        <v>8</v>
      </c>
      <c r="J33" s="73">
        <v>1.2</v>
      </c>
      <c r="K33" s="73">
        <v>2.4</v>
      </c>
      <c r="L33" s="73">
        <v>1.3</v>
      </c>
      <c r="M33" s="74">
        <v>6.9</v>
      </c>
      <c r="N33" s="74">
        <v>1.6</v>
      </c>
      <c r="O33" s="73">
        <v>7.4</v>
      </c>
      <c r="P33" s="73">
        <v>2.7</v>
      </c>
      <c r="Q33" s="73">
        <v>8.5</v>
      </c>
      <c r="R33" s="73">
        <v>3</v>
      </c>
      <c r="S33" s="74">
        <v>11</v>
      </c>
      <c r="T33" s="74">
        <v>2.6</v>
      </c>
      <c r="U33" s="73">
        <v>31.8</v>
      </c>
      <c r="V33" s="73">
        <v>0.7</v>
      </c>
      <c r="W33" s="73">
        <v>31.9</v>
      </c>
      <c r="X33" s="73">
        <v>1.8</v>
      </c>
      <c r="Y33" s="74">
        <v>24.2</v>
      </c>
      <c r="Z33" s="74">
        <v>3.7</v>
      </c>
      <c r="AA33" s="73">
        <v>29.6</v>
      </c>
      <c r="AB33" s="73">
        <v>2</v>
      </c>
      <c r="AC33" s="73">
        <v>35.200000000000003</v>
      </c>
      <c r="AD33" s="73">
        <v>2.5</v>
      </c>
      <c r="AE33" s="74">
        <v>14.1</v>
      </c>
      <c r="AF33" s="74">
        <v>2.9</v>
      </c>
      <c r="AG33" s="73">
        <v>6.1</v>
      </c>
      <c r="AH33" s="73">
        <v>3.3</v>
      </c>
      <c r="AI33" s="73">
        <v>26.1</v>
      </c>
      <c r="AJ33" s="73">
        <v>4.4000000000000004</v>
      </c>
      <c r="AK33" s="74">
        <v>33</v>
      </c>
      <c r="AL33" s="74">
        <v>5.0999999999999996</v>
      </c>
      <c r="AM33" s="73">
        <v>31.6</v>
      </c>
      <c r="AN33" s="73">
        <v>5.4</v>
      </c>
      <c r="AO33" s="73">
        <v>25.3</v>
      </c>
      <c r="AP33" s="73">
        <v>4.5999999999999996</v>
      </c>
      <c r="AQ33" s="74">
        <v>38</v>
      </c>
      <c r="AR33" s="74">
        <v>3.9</v>
      </c>
      <c r="AS33" s="73">
        <v>12.1</v>
      </c>
      <c r="AT33" s="73">
        <v>5.6</v>
      </c>
      <c r="AU33" s="73">
        <v>9.1999999999999993</v>
      </c>
      <c r="AV33" s="73">
        <v>33.299999999999997</v>
      </c>
      <c r="AW33" s="74">
        <v>22.4</v>
      </c>
      <c r="AX33" s="74">
        <v>60</v>
      </c>
      <c r="AY33" s="73">
        <v>11.8</v>
      </c>
      <c r="AZ33" s="73">
        <v>17.8</v>
      </c>
      <c r="BA33" s="73">
        <v>6.3</v>
      </c>
      <c r="BB33" s="73">
        <v>88.8</v>
      </c>
      <c r="BC33" s="74">
        <v>3.1</v>
      </c>
      <c r="BD33" s="74">
        <v>53</v>
      </c>
      <c r="BE33" s="73">
        <v>5.7</v>
      </c>
      <c r="BF33" s="73">
        <v>46.9</v>
      </c>
      <c r="BG33" s="73">
        <v>6</v>
      </c>
      <c r="BH33" s="73">
        <v>105</v>
      </c>
      <c r="BI33" s="74">
        <v>9.6</v>
      </c>
      <c r="BJ33" s="74">
        <v>231.8</v>
      </c>
      <c r="BK33" s="73">
        <v>2.6</v>
      </c>
      <c r="BL33" s="73">
        <v>78</v>
      </c>
      <c r="BM33" s="73">
        <v>2.1</v>
      </c>
      <c r="BN33" s="73">
        <v>332.5</v>
      </c>
      <c r="BO33" s="74">
        <v>90.1</v>
      </c>
      <c r="BP33" s="74">
        <v>448.9</v>
      </c>
      <c r="BQ33" s="73">
        <v>89.1</v>
      </c>
      <c r="BR33" s="73">
        <v>74.599999999999994</v>
      </c>
      <c r="BS33" s="73">
        <v>70</v>
      </c>
      <c r="BT33" s="73">
        <v>63.5</v>
      </c>
      <c r="BU33" s="73">
        <v>131.6</v>
      </c>
      <c r="BW33" s="98"/>
      <c r="BX33" s="223" t="s">
        <v>263</v>
      </c>
      <c r="BY33" s="210">
        <v>44.3</v>
      </c>
      <c r="BZ33" s="210">
        <v>53.1</v>
      </c>
      <c r="CA33" s="73">
        <v>57.1</v>
      </c>
      <c r="CB33" s="74">
        <v>52.1</v>
      </c>
      <c r="CC33" s="74">
        <v>46.8</v>
      </c>
      <c r="CD33" s="73">
        <v>55.1</v>
      </c>
      <c r="CE33" s="210">
        <v>116.4</v>
      </c>
      <c r="CF33" s="73">
        <v>58.2</v>
      </c>
      <c r="CG33" s="73">
        <v>116.8</v>
      </c>
      <c r="CH33" s="74">
        <v>73.599999999999994</v>
      </c>
      <c r="CI33" s="144">
        <v>103.2</v>
      </c>
      <c r="CJ33" s="211">
        <v>80.900000000000006</v>
      </c>
      <c r="CK33" s="210">
        <v>75.3</v>
      </c>
      <c r="CL33" s="73">
        <v>110.1</v>
      </c>
      <c r="CM33" s="73">
        <v>70</v>
      </c>
      <c r="CN33" s="74">
        <v>92.7</v>
      </c>
      <c r="CO33" s="74">
        <v>75.2</v>
      </c>
      <c r="CP33" s="73">
        <v>70.8</v>
      </c>
      <c r="CQ33" s="210">
        <v>76.400000000000006</v>
      </c>
      <c r="CR33" s="73">
        <v>78.8</v>
      </c>
      <c r="CS33" s="73">
        <v>83.9</v>
      </c>
      <c r="CT33" s="74">
        <v>76</v>
      </c>
      <c r="CU33" s="74">
        <v>77.099999999999994</v>
      </c>
      <c r="CV33" s="73">
        <v>101.9</v>
      </c>
      <c r="CW33" s="210">
        <v>64.400000000000006</v>
      </c>
      <c r="CX33" s="73">
        <v>40</v>
      </c>
      <c r="CY33" s="73">
        <v>61.3</v>
      </c>
      <c r="CZ33" s="74">
        <v>49.5</v>
      </c>
      <c r="DA33" s="74">
        <v>61.6</v>
      </c>
      <c r="DB33" s="73">
        <v>47.7</v>
      </c>
      <c r="DC33" s="212"/>
      <c r="DD33" s="201"/>
      <c r="DE33" s="65" t="s">
        <v>238</v>
      </c>
      <c r="DF33" s="213">
        <v>659.1</v>
      </c>
      <c r="DG33" s="214">
        <v>356.2</v>
      </c>
      <c r="DH33" s="215">
        <v>787.6</v>
      </c>
      <c r="DI33" s="22">
        <v>355.9</v>
      </c>
      <c r="DJ33" s="23">
        <v>940.9</v>
      </c>
      <c r="DK33" s="215">
        <v>438.2</v>
      </c>
      <c r="DL33" s="216">
        <v>892.8</v>
      </c>
      <c r="DM33" s="142">
        <v>532.4</v>
      </c>
      <c r="DN33" s="142">
        <v>894.3</v>
      </c>
      <c r="DO33" s="217">
        <v>805.2</v>
      </c>
      <c r="DQ33" s="98"/>
      <c r="DR33" s="130" t="s">
        <v>286</v>
      </c>
      <c r="DS33" s="218">
        <v>63.7</v>
      </c>
      <c r="DT33" s="218">
        <v>76.7</v>
      </c>
      <c r="DU33" s="137">
        <v>75.5</v>
      </c>
      <c r="DV33" s="137">
        <v>58.6</v>
      </c>
      <c r="DW33" s="137">
        <v>80.8</v>
      </c>
      <c r="DX33" s="137">
        <v>78.2</v>
      </c>
      <c r="DY33" s="137">
        <v>69.7</v>
      </c>
      <c r="DZ33" s="137">
        <v>115.2</v>
      </c>
      <c r="EA33" s="137">
        <v>87.31</v>
      </c>
      <c r="EB33" s="137">
        <v>162.93</v>
      </c>
      <c r="EC33" s="137">
        <v>86.36</v>
      </c>
      <c r="ED33" s="137">
        <v>216.17699999999999</v>
      </c>
      <c r="EE33" s="137">
        <v>92.433000000000007</v>
      </c>
      <c r="EF33" s="137">
        <v>303.02199999999999</v>
      </c>
      <c r="EG33" s="137">
        <v>100.45699999999999</v>
      </c>
      <c r="EH33" s="137">
        <v>168.53</v>
      </c>
      <c r="EI33" s="137">
        <v>101.05200000000001</v>
      </c>
      <c r="EJ33" s="137">
        <v>187.982</v>
      </c>
      <c r="EK33" s="137">
        <v>127.496</v>
      </c>
      <c r="EL33" s="137">
        <v>114.22</v>
      </c>
      <c r="EM33" s="137">
        <v>144.69751466090514</v>
      </c>
      <c r="EN33" s="137">
        <v>81.833425110779586</v>
      </c>
      <c r="EO33" s="137">
        <v>165.81344404417405</v>
      </c>
      <c r="EP33" s="137">
        <v>142.0855043826644</v>
      </c>
      <c r="EQ33" s="137">
        <v>181.80708026716945</v>
      </c>
      <c r="ER33" s="137">
        <v>92.629826767426664</v>
      </c>
      <c r="ES33" s="137">
        <v>185.01578179021467</v>
      </c>
      <c r="ET33" s="137">
        <v>130.88648794852847</v>
      </c>
    </row>
    <row r="34" spans="1:150" x14ac:dyDescent="0.2">
      <c r="B34" s="209"/>
      <c r="C34" s="209" t="s">
        <v>248</v>
      </c>
      <c r="D34" s="73">
        <v>66.3</v>
      </c>
      <c r="E34" s="73">
        <v>141.19999999999999</v>
      </c>
      <c r="F34" s="73">
        <v>84.4</v>
      </c>
      <c r="G34" s="74">
        <v>43.4</v>
      </c>
      <c r="H34" s="74">
        <v>53.7</v>
      </c>
      <c r="I34" s="73">
        <v>19.3</v>
      </c>
      <c r="J34" s="73">
        <v>30.7</v>
      </c>
      <c r="K34" s="73">
        <v>33.1</v>
      </c>
      <c r="L34" s="73">
        <v>39.200000000000003</v>
      </c>
      <c r="M34" s="74">
        <v>29.9</v>
      </c>
      <c r="N34" s="74">
        <v>46.9</v>
      </c>
      <c r="O34" s="73">
        <v>13.5</v>
      </c>
      <c r="P34" s="73">
        <v>29.8</v>
      </c>
      <c r="Q34" s="73">
        <v>22</v>
      </c>
      <c r="R34" s="73">
        <v>29.3</v>
      </c>
      <c r="S34" s="74">
        <v>16.5</v>
      </c>
      <c r="T34" s="74">
        <v>28.8</v>
      </c>
      <c r="U34" s="73">
        <v>41.6</v>
      </c>
      <c r="V34" s="73">
        <v>25.8</v>
      </c>
      <c r="W34" s="73">
        <v>52.9</v>
      </c>
      <c r="X34" s="73">
        <v>22.8</v>
      </c>
      <c r="Y34" s="74">
        <v>51.9</v>
      </c>
      <c r="Z34" s="74">
        <v>43.2</v>
      </c>
      <c r="AA34" s="73">
        <v>54.2</v>
      </c>
      <c r="AB34" s="73">
        <v>27.4</v>
      </c>
      <c r="AC34" s="73">
        <v>60.7</v>
      </c>
      <c r="AD34" s="73">
        <v>27.6</v>
      </c>
      <c r="AE34" s="74">
        <v>101.7</v>
      </c>
      <c r="AF34" s="74">
        <v>28.8</v>
      </c>
      <c r="AG34" s="73">
        <v>79.400000000000006</v>
      </c>
      <c r="AH34" s="73">
        <v>24.9</v>
      </c>
      <c r="AI34" s="73">
        <v>95.1</v>
      </c>
      <c r="AJ34" s="73">
        <v>53</v>
      </c>
      <c r="AK34" s="74">
        <v>88.4</v>
      </c>
      <c r="AL34" s="74">
        <v>36.9</v>
      </c>
      <c r="AM34" s="73">
        <v>123.1</v>
      </c>
      <c r="AN34" s="73">
        <v>36.1</v>
      </c>
      <c r="AO34" s="73">
        <v>118.4</v>
      </c>
      <c r="AP34" s="73">
        <v>47.6</v>
      </c>
      <c r="AQ34" s="74">
        <v>113.3</v>
      </c>
      <c r="AR34" s="74">
        <v>102.3</v>
      </c>
      <c r="AS34" s="73">
        <v>66.2</v>
      </c>
      <c r="AT34" s="73">
        <v>146.9</v>
      </c>
      <c r="AU34" s="73">
        <v>67.8</v>
      </c>
      <c r="AV34" s="73">
        <v>64</v>
      </c>
      <c r="AW34" s="74">
        <v>113.7</v>
      </c>
      <c r="AX34" s="74">
        <v>70.599999999999994</v>
      </c>
      <c r="AY34" s="73">
        <v>265.89999999999998</v>
      </c>
      <c r="AZ34" s="73">
        <v>79.400000000000006</v>
      </c>
      <c r="BA34" s="73">
        <v>252.4</v>
      </c>
      <c r="BB34" s="73">
        <v>92.2</v>
      </c>
      <c r="BC34" s="74">
        <v>332.5</v>
      </c>
      <c r="BD34" s="74">
        <v>111.9</v>
      </c>
      <c r="BE34" s="73">
        <v>335.6</v>
      </c>
      <c r="BF34" s="73">
        <v>168.7</v>
      </c>
      <c r="BG34" s="73">
        <v>419.1</v>
      </c>
      <c r="BH34" s="73">
        <v>183.1</v>
      </c>
      <c r="BI34" s="74">
        <v>547.70000000000005</v>
      </c>
      <c r="BJ34" s="74">
        <v>189.6</v>
      </c>
      <c r="BK34" s="73">
        <v>625</v>
      </c>
      <c r="BL34" s="73">
        <v>210.5</v>
      </c>
      <c r="BM34" s="73">
        <v>696.1</v>
      </c>
      <c r="BN34" s="73">
        <v>221.8</v>
      </c>
      <c r="BO34" s="74">
        <v>718.4</v>
      </c>
      <c r="BP34" s="74">
        <v>238.1</v>
      </c>
      <c r="BQ34" s="73">
        <v>812.6</v>
      </c>
      <c r="BR34" s="73">
        <v>301.5</v>
      </c>
      <c r="BS34" s="73">
        <v>791.4</v>
      </c>
      <c r="BT34" s="73">
        <v>294.10000000000002</v>
      </c>
      <c r="BU34" s="73">
        <v>837.6</v>
      </c>
      <c r="BW34" s="98"/>
      <c r="BX34" s="223" t="s">
        <v>264</v>
      </c>
      <c r="BY34" s="210">
        <v>37.299999999999997</v>
      </c>
      <c r="BZ34" s="210">
        <v>151.19999999999999</v>
      </c>
      <c r="CA34" s="73">
        <v>49.3</v>
      </c>
      <c r="CB34" s="74">
        <v>147.30000000000001</v>
      </c>
      <c r="CC34" s="74">
        <v>40</v>
      </c>
      <c r="CD34" s="73">
        <v>144.4</v>
      </c>
      <c r="CE34" s="210">
        <v>39</v>
      </c>
      <c r="CF34" s="73">
        <v>155.1</v>
      </c>
      <c r="CG34" s="73">
        <v>38.200000000000003</v>
      </c>
      <c r="CH34" s="74">
        <v>195.2</v>
      </c>
      <c r="CI34" s="144">
        <v>33.299999999999997</v>
      </c>
      <c r="CJ34" s="211">
        <v>242.5</v>
      </c>
      <c r="CK34" s="210">
        <v>36.299999999999997</v>
      </c>
      <c r="CL34" s="73">
        <v>226.8</v>
      </c>
      <c r="CM34" s="73">
        <v>36</v>
      </c>
      <c r="CN34" s="74">
        <v>177.4</v>
      </c>
      <c r="CO34" s="74">
        <v>31.9</v>
      </c>
      <c r="CP34" s="73">
        <v>243</v>
      </c>
      <c r="CQ34" s="210">
        <v>32.4</v>
      </c>
      <c r="CR34" s="73">
        <v>562.4</v>
      </c>
      <c r="CS34" s="73">
        <v>35.799999999999997</v>
      </c>
      <c r="CT34" s="74">
        <v>303.60000000000002</v>
      </c>
      <c r="CU34" s="74">
        <v>29.9</v>
      </c>
      <c r="CV34" s="73">
        <v>318</v>
      </c>
      <c r="CW34" s="210">
        <v>28.8</v>
      </c>
      <c r="CX34" s="73">
        <v>362.6</v>
      </c>
      <c r="CY34" s="73">
        <v>35.6</v>
      </c>
      <c r="CZ34" s="74">
        <v>350.5</v>
      </c>
      <c r="DA34" s="74">
        <v>24.2</v>
      </c>
      <c r="DB34" s="73">
        <v>230.7</v>
      </c>
      <c r="DC34" s="172"/>
      <c r="DD34" s="201"/>
      <c r="DE34" s="65" t="s">
        <v>266</v>
      </c>
      <c r="DF34" s="213">
        <v>5.9</v>
      </c>
      <c r="DG34" s="214">
        <v>78.7</v>
      </c>
      <c r="DH34" s="215">
        <v>10.199999999999999</v>
      </c>
      <c r="DI34" s="22">
        <v>50.6</v>
      </c>
      <c r="DJ34" s="23">
        <v>20.5</v>
      </c>
      <c r="DK34" s="215">
        <v>134.30000000000001</v>
      </c>
      <c r="DL34" s="216">
        <v>43.9</v>
      </c>
      <c r="DM34" s="142">
        <v>279.7</v>
      </c>
      <c r="DN34" s="142">
        <v>52.4</v>
      </c>
      <c r="DO34" s="217">
        <v>459.3</v>
      </c>
      <c r="DQ34" s="98"/>
      <c r="DR34" s="130" t="s">
        <v>341</v>
      </c>
      <c r="DS34" s="218">
        <v>48.1</v>
      </c>
      <c r="DT34" s="218">
        <v>335.2</v>
      </c>
      <c r="DU34" s="137">
        <v>52.7</v>
      </c>
      <c r="DV34" s="137">
        <v>366.8</v>
      </c>
      <c r="DW34" s="137">
        <v>45.4</v>
      </c>
      <c r="DX34" s="137">
        <v>336.1</v>
      </c>
      <c r="DY34" s="137">
        <v>42.7</v>
      </c>
      <c r="DZ34" s="137">
        <v>382.6</v>
      </c>
      <c r="EA34" s="137">
        <v>65.391999999999996</v>
      </c>
      <c r="EB34" s="137">
        <v>137.21199999999999</v>
      </c>
      <c r="EC34" s="137">
        <v>63.475000000000001</v>
      </c>
      <c r="ED34" s="137">
        <v>90.697000000000003</v>
      </c>
      <c r="EE34" s="137">
        <v>77.222999999999999</v>
      </c>
      <c r="EF34" s="137">
        <v>54.926000000000002</v>
      </c>
      <c r="EG34" s="137">
        <v>70.296000000000006</v>
      </c>
      <c r="EH34" s="137">
        <v>56.670999999999999</v>
      </c>
      <c r="EI34" s="137">
        <v>43.427</v>
      </c>
      <c r="EJ34" s="137">
        <v>107.54900000000001</v>
      </c>
      <c r="EK34" s="137">
        <v>30.513000000000002</v>
      </c>
      <c r="EL34" s="137">
        <v>59.186999999999998</v>
      </c>
      <c r="EM34" s="137">
        <v>31.722326396460385</v>
      </c>
      <c r="EN34" s="137">
        <v>54.013431985379221</v>
      </c>
      <c r="EO34" s="137">
        <v>31.141942525345996</v>
      </c>
      <c r="EP34" s="137">
        <v>89.507289776835734</v>
      </c>
      <c r="EQ34" s="137">
        <v>28.501082870793606</v>
      </c>
      <c r="ER34" s="137">
        <v>177.14078064451425</v>
      </c>
      <c r="ES34" s="137">
        <v>27.991038042698825</v>
      </c>
      <c r="ET34" s="137">
        <v>53.848256761551788</v>
      </c>
    </row>
    <row r="35" spans="1:150" x14ac:dyDescent="0.2">
      <c r="B35" s="209"/>
      <c r="C35" s="209" t="s">
        <v>249</v>
      </c>
      <c r="D35" s="73">
        <v>0.1</v>
      </c>
      <c r="E35" s="73" t="s">
        <v>84</v>
      </c>
      <c r="F35" s="73">
        <v>0.1</v>
      </c>
      <c r="G35" s="74" t="s">
        <v>84</v>
      </c>
      <c r="H35" s="74">
        <v>0.1</v>
      </c>
      <c r="I35" s="73" t="s">
        <v>84</v>
      </c>
      <c r="J35" s="73">
        <v>0.1</v>
      </c>
      <c r="K35" s="73">
        <v>0.1</v>
      </c>
      <c r="L35" s="73">
        <v>1</v>
      </c>
      <c r="M35" s="74">
        <v>0.1</v>
      </c>
      <c r="N35" s="74">
        <v>0.7</v>
      </c>
      <c r="O35" s="73" t="s">
        <v>84</v>
      </c>
      <c r="P35" s="73">
        <v>0.1</v>
      </c>
      <c r="Q35" s="73" t="s">
        <v>84</v>
      </c>
      <c r="R35" s="73">
        <v>0.7</v>
      </c>
      <c r="S35" s="74">
        <v>0.2</v>
      </c>
      <c r="T35" s="74">
        <v>1.8</v>
      </c>
      <c r="U35" s="73">
        <v>0.1</v>
      </c>
      <c r="V35" s="73">
        <v>1.7</v>
      </c>
      <c r="W35" s="73">
        <v>3.8</v>
      </c>
      <c r="X35" s="73">
        <v>2.6</v>
      </c>
      <c r="Y35" s="74">
        <v>0.5</v>
      </c>
      <c r="Z35" s="74">
        <v>3.5</v>
      </c>
      <c r="AA35" s="73">
        <v>0.5</v>
      </c>
      <c r="AB35" s="73">
        <v>5.6</v>
      </c>
      <c r="AC35" s="73">
        <v>0.3</v>
      </c>
      <c r="AD35" s="73">
        <v>3.9</v>
      </c>
      <c r="AE35" s="74">
        <v>0.1</v>
      </c>
      <c r="AF35" s="74">
        <v>6.5</v>
      </c>
      <c r="AG35" s="73">
        <v>3.1</v>
      </c>
      <c r="AH35" s="73">
        <v>11.1</v>
      </c>
      <c r="AI35" s="73">
        <v>4.3</v>
      </c>
      <c r="AJ35" s="73">
        <v>8.9</v>
      </c>
      <c r="AK35" s="74">
        <v>4.2</v>
      </c>
      <c r="AL35" s="74">
        <v>12.5</v>
      </c>
      <c r="AM35" s="73">
        <v>3.2</v>
      </c>
      <c r="AN35" s="73">
        <v>7</v>
      </c>
      <c r="AO35" s="73">
        <v>2</v>
      </c>
      <c r="AP35" s="73">
        <v>9.1</v>
      </c>
      <c r="AQ35" s="74">
        <v>13</v>
      </c>
      <c r="AR35" s="74">
        <v>19.600000000000001</v>
      </c>
      <c r="AS35" s="73">
        <v>11.9</v>
      </c>
      <c r="AT35" s="73">
        <v>8.6</v>
      </c>
      <c r="AU35" s="73">
        <v>19.2</v>
      </c>
      <c r="AV35" s="73">
        <v>14.8</v>
      </c>
      <c r="AW35" s="74">
        <v>50.3</v>
      </c>
      <c r="AX35" s="74">
        <v>18.5</v>
      </c>
      <c r="AY35" s="73">
        <v>123.7</v>
      </c>
      <c r="AZ35" s="73">
        <v>38.4</v>
      </c>
      <c r="BA35" s="73">
        <v>78.900000000000006</v>
      </c>
      <c r="BB35" s="73">
        <v>32</v>
      </c>
      <c r="BC35" s="74">
        <v>119.5</v>
      </c>
      <c r="BD35" s="74">
        <v>28</v>
      </c>
      <c r="BE35" s="73">
        <v>148.4</v>
      </c>
      <c r="BF35" s="73">
        <v>21.7</v>
      </c>
      <c r="BG35" s="73">
        <v>233.4</v>
      </c>
      <c r="BH35" s="73">
        <v>49.2</v>
      </c>
      <c r="BI35" s="74">
        <v>478.7</v>
      </c>
      <c r="BJ35" s="74">
        <v>51.5</v>
      </c>
      <c r="BK35" s="73">
        <v>431.9</v>
      </c>
      <c r="BL35" s="73">
        <v>50.7</v>
      </c>
      <c r="BM35" s="73">
        <v>546.29999999999995</v>
      </c>
      <c r="BN35" s="73">
        <v>37.299999999999997</v>
      </c>
      <c r="BO35" s="74">
        <v>502.6</v>
      </c>
      <c r="BP35" s="74">
        <v>52.1</v>
      </c>
      <c r="BQ35" s="73">
        <v>459.6</v>
      </c>
      <c r="BR35" s="73">
        <v>25.9</v>
      </c>
      <c r="BS35" s="73">
        <v>468.4</v>
      </c>
      <c r="BT35" s="73">
        <v>35.9</v>
      </c>
      <c r="BU35" s="73">
        <v>372.7</v>
      </c>
      <c r="BW35" s="196"/>
      <c r="BX35" s="223" t="s">
        <v>154</v>
      </c>
      <c r="BY35" s="210">
        <v>86.4</v>
      </c>
      <c r="BZ35" s="210">
        <v>69.2</v>
      </c>
      <c r="CA35" s="73">
        <v>76.099999999999994</v>
      </c>
      <c r="CB35" s="74">
        <v>66.8</v>
      </c>
      <c r="CC35" s="74">
        <v>57.5</v>
      </c>
      <c r="CD35" s="73">
        <v>83.3</v>
      </c>
      <c r="CE35" s="210">
        <v>121.2</v>
      </c>
      <c r="CF35" s="73">
        <v>89.5</v>
      </c>
      <c r="CG35" s="73">
        <v>113.2</v>
      </c>
      <c r="CH35" s="74">
        <v>68.3</v>
      </c>
      <c r="CI35" s="144">
        <v>77</v>
      </c>
      <c r="CJ35" s="211">
        <v>76.5</v>
      </c>
      <c r="CK35" s="210">
        <v>20.399999999999999</v>
      </c>
      <c r="CL35" s="73">
        <v>21.6</v>
      </c>
      <c r="CM35" s="73">
        <v>11.7</v>
      </c>
      <c r="CN35" s="74">
        <v>21.5</v>
      </c>
      <c r="CO35" s="74">
        <v>17.3</v>
      </c>
      <c r="CP35" s="73">
        <v>30.1</v>
      </c>
      <c r="CQ35" s="210">
        <v>17.7</v>
      </c>
      <c r="CR35" s="73">
        <v>68.5</v>
      </c>
      <c r="CS35" s="73">
        <v>19.5</v>
      </c>
      <c r="CT35" s="74">
        <v>126.3</v>
      </c>
      <c r="CU35" s="74">
        <v>16.7</v>
      </c>
      <c r="CV35" s="73">
        <v>14.1</v>
      </c>
      <c r="CW35" s="210">
        <v>16.3</v>
      </c>
      <c r="CX35" s="73">
        <v>13.4</v>
      </c>
      <c r="CY35" s="73">
        <v>15.8</v>
      </c>
      <c r="CZ35" s="74">
        <v>13.6</v>
      </c>
      <c r="DA35" s="74">
        <v>15.6</v>
      </c>
      <c r="DB35" s="73">
        <v>14.9</v>
      </c>
      <c r="DD35" s="201"/>
      <c r="DE35" s="65" t="s">
        <v>154</v>
      </c>
      <c r="DF35" s="213">
        <v>244.9</v>
      </c>
      <c r="DG35" s="214">
        <v>132.9</v>
      </c>
      <c r="DH35" s="215">
        <v>274.89999999999998</v>
      </c>
      <c r="DI35" s="22">
        <v>203.1</v>
      </c>
      <c r="DJ35" s="23">
        <v>363.6</v>
      </c>
      <c r="DK35" s="215">
        <v>264.7</v>
      </c>
      <c r="DL35" s="216">
        <v>415</v>
      </c>
      <c r="DM35" s="142">
        <v>1016.5</v>
      </c>
      <c r="DN35" s="142">
        <v>481.6</v>
      </c>
      <c r="DO35" s="217">
        <v>1156.3</v>
      </c>
      <c r="DQ35" s="224"/>
      <c r="DR35" s="130" t="s">
        <v>283</v>
      </c>
      <c r="DS35" s="218">
        <v>46.8</v>
      </c>
      <c r="DT35" s="218">
        <v>26.7</v>
      </c>
      <c r="DU35" s="137">
        <v>48.8</v>
      </c>
      <c r="DV35" s="137">
        <v>30.1</v>
      </c>
      <c r="DW35" s="137">
        <v>50.3</v>
      </c>
      <c r="DX35" s="137">
        <v>76.2</v>
      </c>
      <c r="DY35" s="137">
        <v>47.2</v>
      </c>
      <c r="DZ35" s="137">
        <v>28.4</v>
      </c>
      <c r="EA35" s="137">
        <v>56.823999999999998</v>
      </c>
      <c r="EB35" s="137">
        <v>16.718</v>
      </c>
      <c r="EC35" s="137">
        <v>46.8</v>
      </c>
      <c r="ED35" s="137">
        <v>25.85</v>
      </c>
      <c r="EE35" s="137">
        <v>43.756999999999998</v>
      </c>
      <c r="EF35" s="137">
        <v>28.687999999999999</v>
      </c>
      <c r="EG35" s="137">
        <v>54.393000000000001</v>
      </c>
      <c r="EH35" s="137">
        <v>12.955</v>
      </c>
      <c r="EI35" s="137">
        <v>50.847999999999999</v>
      </c>
      <c r="EJ35" s="137">
        <v>12.304</v>
      </c>
      <c r="EK35" s="137">
        <v>42.414999999999999</v>
      </c>
      <c r="EL35" s="137">
        <v>8.5399999999999991</v>
      </c>
      <c r="EM35" s="137">
        <v>44.648110326701932</v>
      </c>
      <c r="EN35" s="137">
        <v>12.351442102634708</v>
      </c>
      <c r="EO35" s="137">
        <v>52.565010406751142</v>
      </c>
      <c r="EP35" s="137">
        <v>106.51775574918588</v>
      </c>
      <c r="EQ35" s="137">
        <v>57.145965397715052</v>
      </c>
      <c r="ER35" s="137">
        <v>23.972594552387822</v>
      </c>
      <c r="ES35" s="137">
        <v>57.272539242112238</v>
      </c>
      <c r="ET35" s="137">
        <v>22.222101995810611</v>
      </c>
    </row>
    <row r="36" spans="1:150" x14ac:dyDescent="0.2">
      <c r="B36" s="209"/>
      <c r="C36" s="209" t="s">
        <v>250</v>
      </c>
      <c r="D36" s="73" t="s">
        <v>84</v>
      </c>
      <c r="E36" s="73">
        <v>6.4</v>
      </c>
      <c r="F36" s="73" t="s">
        <v>84</v>
      </c>
      <c r="G36" s="74">
        <v>4.4000000000000004</v>
      </c>
      <c r="H36" s="74" t="s">
        <v>84</v>
      </c>
      <c r="I36" s="73">
        <v>3.3</v>
      </c>
      <c r="J36" s="73">
        <v>0.2</v>
      </c>
      <c r="K36" s="73">
        <v>3.1</v>
      </c>
      <c r="L36" s="73">
        <v>1.5</v>
      </c>
      <c r="M36" s="74">
        <v>3</v>
      </c>
      <c r="N36" s="74">
        <v>0.3</v>
      </c>
      <c r="O36" s="73">
        <v>4.0999999999999996</v>
      </c>
      <c r="P36" s="73">
        <v>0.3</v>
      </c>
      <c r="Q36" s="73">
        <v>3</v>
      </c>
      <c r="R36" s="73">
        <v>0.2</v>
      </c>
      <c r="S36" s="74">
        <v>3.9</v>
      </c>
      <c r="T36" s="74">
        <v>1.3</v>
      </c>
      <c r="U36" s="73">
        <v>5.9</v>
      </c>
      <c r="V36" s="73">
        <v>2.2999999999999998</v>
      </c>
      <c r="W36" s="73">
        <v>6.5</v>
      </c>
      <c r="X36" s="73">
        <v>1.8</v>
      </c>
      <c r="Y36" s="74">
        <v>10.3</v>
      </c>
      <c r="Z36" s="74">
        <v>7.8</v>
      </c>
      <c r="AA36" s="73">
        <v>6.9</v>
      </c>
      <c r="AB36" s="73">
        <v>3.7</v>
      </c>
      <c r="AC36" s="73">
        <v>3.3</v>
      </c>
      <c r="AD36" s="73">
        <v>3.9</v>
      </c>
      <c r="AE36" s="74">
        <v>1.4</v>
      </c>
      <c r="AF36" s="74">
        <v>4.3</v>
      </c>
      <c r="AG36" s="73">
        <v>0.5</v>
      </c>
      <c r="AH36" s="73">
        <v>6.6</v>
      </c>
      <c r="AI36" s="73">
        <v>0.1</v>
      </c>
      <c r="AJ36" s="73">
        <v>10.9</v>
      </c>
      <c r="AK36" s="74">
        <v>0.1</v>
      </c>
      <c r="AL36" s="74">
        <v>9.1999999999999993</v>
      </c>
      <c r="AM36" s="73">
        <v>3.8</v>
      </c>
      <c r="AN36" s="73">
        <v>8</v>
      </c>
      <c r="AO36" s="73">
        <v>7.3</v>
      </c>
      <c r="AP36" s="73">
        <v>6.2</v>
      </c>
      <c r="AQ36" s="74">
        <v>8.5</v>
      </c>
      <c r="AR36" s="74">
        <v>15.4</v>
      </c>
      <c r="AS36" s="73">
        <v>17.399999999999999</v>
      </c>
      <c r="AT36" s="73">
        <v>12.1</v>
      </c>
      <c r="AU36" s="73">
        <v>34.4</v>
      </c>
      <c r="AV36" s="73">
        <v>40.1</v>
      </c>
      <c r="AW36" s="74">
        <v>90.2</v>
      </c>
      <c r="AX36" s="74">
        <v>62.7</v>
      </c>
      <c r="AY36" s="73">
        <v>157.5</v>
      </c>
      <c r="AZ36" s="73">
        <v>80.400000000000006</v>
      </c>
      <c r="BA36" s="73">
        <v>153.1</v>
      </c>
      <c r="BB36" s="73">
        <v>46.6</v>
      </c>
      <c r="BC36" s="74">
        <v>161</v>
      </c>
      <c r="BD36" s="74">
        <v>43</v>
      </c>
      <c r="BE36" s="73">
        <v>251.4</v>
      </c>
      <c r="BF36" s="73">
        <v>95.4</v>
      </c>
      <c r="BG36" s="73">
        <v>198.2</v>
      </c>
      <c r="BH36" s="73">
        <v>128.19999999999999</v>
      </c>
      <c r="BI36" s="74">
        <v>326.8</v>
      </c>
      <c r="BJ36" s="74">
        <v>176</v>
      </c>
      <c r="BK36" s="73">
        <v>693.8</v>
      </c>
      <c r="BL36" s="73">
        <v>183.6</v>
      </c>
      <c r="BM36" s="73">
        <v>805.1</v>
      </c>
      <c r="BN36" s="73">
        <v>252.4</v>
      </c>
      <c r="BO36" s="74">
        <v>716</v>
      </c>
      <c r="BP36" s="74">
        <v>217.2</v>
      </c>
      <c r="BQ36" s="73">
        <v>563.20000000000005</v>
      </c>
      <c r="BR36" s="73">
        <v>173.2</v>
      </c>
      <c r="BS36" s="73">
        <v>631</v>
      </c>
      <c r="BT36" s="73">
        <v>215</v>
      </c>
      <c r="BU36" s="73">
        <v>416.3</v>
      </c>
      <c r="BW36" s="98"/>
      <c r="BX36" s="65" t="s">
        <v>240</v>
      </c>
      <c r="BY36" s="210">
        <v>66</v>
      </c>
      <c r="BZ36" s="73">
        <v>52.8</v>
      </c>
      <c r="CA36" s="73">
        <v>1.8</v>
      </c>
      <c r="CB36" s="74">
        <v>0.8</v>
      </c>
      <c r="CC36" s="74">
        <v>1.2</v>
      </c>
      <c r="CD36" s="73">
        <v>0.2</v>
      </c>
      <c r="CE36" s="210">
        <v>2.2000000000000002</v>
      </c>
      <c r="CF36" s="73">
        <v>0.1</v>
      </c>
      <c r="CG36" s="73">
        <v>2</v>
      </c>
      <c r="CH36" s="74">
        <v>9.9</v>
      </c>
      <c r="CI36" s="144">
        <v>2.5</v>
      </c>
      <c r="CJ36" s="211">
        <v>4.2</v>
      </c>
      <c r="CK36" s="210">
        <v>3.6</v>
      </c>
      <c r="CL36" s="73">
        <v>3.1</v>
      </c>
      <c r="CM36" s="73">
        <v>3.1</v>
      </c>
      <c r="CN36" s="74">
        <v>1.5</v>
      </c>
      <c r="CO36" s="74">
        <v>3.1</v>
      </c>
      <c r="CP36" s="73">
        <v>0.6</v>
      </c>
      <c r="CQ36" s="210">
        <v>2.9</v>
      </c>
      <c r="CR36" s="73">
        <v>11</v>
      </c>
      <c r="CS36" s="73">
        <v>3.9</v>
      </c>
      <c r="CT36" s="74">
        <v>1.4</v>
      </c>
      <c r="CU36" s="74">
        <v>3</v>
      </c>
      <c r="CV36" s="73">
        <v>0.5</v>
      </c>
      <c r="CW36" s="210">
        <v>2.9</v>
      </c>
      <c r="CX36" s="73">
        <v>2</v>
      </c>
      <c r="CY36" s="73">
        <v>3.3</v>
      </c>
      <c r="CZ36" s="74">
        <v>0.4</v>
      </c>
      <c r="DA36" s="74">
        <v>3.1</v>
      </c>
      <c r="DB36" s="73">
        <v>0.8</v>
      </c>
      <c r="DC36" s="212"/>
      <c r="DF36" s="19"/>
      <c r="DG36" s="19"/>
      <c r="DH36" s="19"/>
      <c r="DI36" s="19"/>
      <c r="DJ36" s="19"/>
      <c r="DK36" s="19"/>
      <c r="DL36" s="101"/>
      <c r="DM36" s="101"/>
      <c r="DN36" s="101"/>
      <c r="DO36" s="101"/>
      <c r="DQ36" s="224"/>
      <c r="DR36" s="130" t="s">
        <v>263</v>
      </c>
      <c r="DS36" s="218">
        <v>96.3</v>
      </c>
      <c r="DT36" s="218">
        <v>414.7</v>
      </c>
      <c r="DU36" s="137">
        <v>96.9</v>
      </c>
      <c r="DV36" s="137">
        <v>427.9</v>
      </c>
      <c r="DW36" s="137">
        <v>87.8</v>
      </c>
      <c r="DX36" s="137">
        <v>264.60000000000002</v>
      </c>
      <c r="DY36" s="137">
        <v>78.900000000000006</v>
      </c>
      <c r="DZ36" s="137">
        <v>132.80000000000001</v>
      </c>
      <c r="EA36" s="137">
        <v>104.89700000000001</v>
      </c>
      <c r="EB36" s="137">
        <v>217.57300000000001</v>
      </c>
      <c r="EC36" s="137">
        <v>91.933999999999997</v>
      </c>
      <c r="ED36" s="137">
        <v>203.44900000000001</v>
      </c>
      <c r="EE36" s="137">
        <v>101.48</v>
      </c>
      <c r="EF36" s="137">
        <v>195.83699999999999</v>
      </c>
      <c r="EG36" s="137">
        <v>124.289</v>
      </c>
      <c r="EH36" s="137">
        <v>215.24299999999999</v>
      </c>
      <c r="EI36" s="137">
        <v>127.613</v>
      </c>
      <c r="EJ36" s="137">
        <v>245.12</v>
      </c>
      <c r="EK36" s="137">
        <v>119.408</v>
      </c>
      <c r="EL36" s="137">
        <v>190.58799999999999</v>
      </c>
      <c r="EM36" s="137">
        <v>137.54100194043977</v>
      </c>
      <c r="EN36" s="137">
        <v>208.32928989013712</v>
      </c>
      <c r="EO36" s="137">
        <v>140.54793942788081</v>
      </c>
      <c r="EP36" s="137">
        <v>251.91898660600182</v>
      </c>
      <c r="EQ36" s="137">
        <v>134.97872284397175</v>
      </c>
      <c r="ER36" s="137">
        <v>233.59050465211493</v>
      </c>
      <c r="ES36" s="137">
        <v>121.89826830804559</v>
      </c>
      <c r="ET36" s="137">
        <v>193.72224106837214</v>
      </c>
    </row>
    <row r="37" spans="1:150" x14ac:dyDescent="0.2">
      <c r="B37" s="209"/>
      <c r="C37" s="209" t="s">
        <v>251</v>
      </c>
      <c r="D37" s="73">
        <v>0.4</v>
      </c>
      <c r="E37" s="73">
        <v>3.7</v>
      </c>
      <c r="F37" s="73">
        <v>0.2</v>
      </c>
      <c r="G37" s="74">
        <v>2.7</v>
      </c>
      <c r="H37" s="74">
        <v>0.2</v>
      </c>
      <c r="I37" s="73" t="s">
        <v>84</v>
      </c>
      <c r="J37" s="73">
        <v>0.5</v>
      </c>
      <c r="K37" s="73" t="s">
        <v>84</v>
      </c>
      <c r="L37" s="73">
        <v>0.9</v>
      </c>
      <c r="M37" s="74" t="s">
        <v>84</v>
      </c>
      <c r="N37" s="74">
        <v>0.1</v>
      </c>
      <c r="O37" s="73" t="s">
        <v>84</v>
      </c>
      <c r="P37" s="73">
        <v>0.2</v>
      </c>
      <c r="Q37" s="73" t="s">
        <v>84</v>
      </c>
      <c r="R37" s="73">
        <v>0.7</v>
      </c>
      <c r="S37" s="74" t="s">
        <v>84</v>
      </c>
      <c r="T37" s="74">
        <v>0.3</v>
      </c>
      <c r="U37" s="73" t="s">
        <v>84</v>
      </c>
      <c r="V37" s="73">
        <v>0.3</v>
      </c>
      <c r="W37" s="73" t="s">
        <v>84</v>
      </c>
      <c r="X37" s="73">
        <v>0.1</v>
      </c>
      <c r="Y37" s="74" t="s">
        <v>84</v>
      </c>
      <c r="Z37" s="74">
        <v>0.4</v>
      </c>
      <c r="AA37" s="73" t="s">
        <v>84</v>
      </c>
      <c r="AB37" s="73">
        <v>0.6</v>
      </c>
      <c r="AC37" s="73">
        <v>0.2</v>
      </c>
      <c r="AD37" s="73">
        <v>1.4</v>
      </c>
      <c r="AE37" s="74" t="s">
        <v>84</v>
      </c>
      <c r="AF37" s="74">
        <v>3.4</v>
      </c>
      <c r="AG37" s="73">
        <v>0.2</v>
      </c>
      <c r="AH37" s="73">
        <v>7</v>
      </c>
      <c r="AI37" s="73">
        <v>2.1</v>
      </c>
      <c r="AJ37" s="73">
        <v>10.3</v>
      </c>
      <c r="AK37" s="74">
        <v>0.4</v>
      </c>
      <c r="AL37" s="74">
        <v>2.7</v>
      </c>
      <c r="AM37" s="73">
        <v>0.3</v>
      </c>
      <c r="AN37" s="73">
        <v>4.2</v>
      </c>
      <c r="AO37" s="73">
        <v>0.3</v>
      </c>
      <c r="AP37" s="73">
        <v>3.5</v>
      </c>
      <c r="AQ37" s="74">
        <v>0.6</v>
      </c>
      <c r="AR37" s="74">
        <v>0.2</v>
      </c>
      <c r="AS37" s="73">
        <v>1.8</v>
      </c>
      <c r="AT37" s="73">
        <v>0.1</v>
      </c>
      <c r="AU37" s="73">
        <v>5.2</v>
      </c>
      <c r="AV37" s="73">
        <v>0.3</v>
      </c>
      <c r="AW37" s="74">
        <v>2</v>
      </c>
      <c r="AX37" s="74">
        <v>0.6</v>
      </c>
      <c r="AY37" s="73">
        <v>2.1</v>
      </c>
      <c r="AZ37" s="73">
        <v>8.3000000000000007</v>
      </c>
      <c r="BA37" s="73">
        <v>1.6</v>
      </c>
      <c r="BB37" s="73">
        <v>7</v>
      </c>
      <c r="BC37" s="74">
        <v>2.1</v>
      </c>
      <c r="BD37" s="74">
        <v>24.6</v>
      </c>
      <c r="BE37" s="73">
        <v>5.8</v>
      </c>
      <c r="BF37" s="73">
        <v>16.2</v>
      </c>
      <c r="BG37" s="73">
        <v>8.3000000000000007</v>
      </c>
      <c r="BH37" s="73">
        <v>12.9</v>
      </c>
      <c r="BI37" s="74">
        <v>6.9</v>
      </c>
      <c r="BJ37" s="74">
        <v>24.6</v>
      </c>
      <c r="BK37" s="73">
        <v>3.6</v>
      </c>
      <c r="BL37" s="73">
        <v>5.6</v>
      </c>
      <c r="BM37" s="73">
        <v>26.7</v>
      </c>
      <c r="BN37" s="73">
        <v>5.2</v>
      </c>
      <c r="BO37" s="74">
        <v>24.1</v>
      </c>
      <c r="BP37" s="74">
        <v>10.8</v>
      </c>
      <c r="BQ37" s="73">
        <v>22.7</v>
      </c>
      <c r="BR37" s="73">
        <v>7.6</v>
      </c>
      <c r="BS37" s="73">
        <v>22.4</v>
      </c>
      <c r="BT37" s="73">
        <v>2.1</v>
      </c>
      <c r="BU37" s="73">
        <v>16.7</v>
      </c>
      <c r="BW37" s="98"/>
      <c r="BX37" s="65"/>
      <c r="BY37" s="210"/>
      <c r="BZ37" s="73"/>
      <c r="CA37" s="73"/>
      <c r="CB37" s="74"/>
      <c r="CC37" s="74"/>
      <c r="CD37" s="73"/>
      <c r="CE37" s="210"/>
      <c r="CF37" s="73"/>
      <c r="CG37" s="73"/>
      <c r="CH37" s="74"/>
      <c r="CI37" s="144"/>
      <c r="CJ37" s="211"/>
      <c r="CK37" s="210"/>
      <c r="CL37" s="73"/>
      <c r="CM37" s="73"/>
      <c r="CN37" s="74"/>
      <c r="CO37" s="74"/>
      <c r="CP37" s="73"/>
      <c r="CQ37" s="210"/>
      <c r="CR37" s="73"/>
      <c r="CS37" s="73"/>
      <c r="CT37" s="74"/>
      <c r="CU37" s="74"/>
      <c r="CV37" s="73"/>
      <c r="CW37" s="210"/>
      <c r="CX37" s="73"/>
      <c r="CY37" s="73"/>
      <c r="CZ37" s="74"/>
      <c r="DA37" s="74"/>
      <c r="DB37" s="73"/>
      <c r="DC37" s="212"/>
      <c r="DD37" s="201">
        <v>5</v>
      </c>
      <c r="DE37" s="198" t="s">
        <v>252</v>
      </c>
      <c r="DF37" s="202">
        <v>426.6</v>
      </c>
      <c r="DG37" s="203">
        <v>349.5</v>
      </c>
      <c r="DH37" s="204">
        <v>585.79999999999995</v>
      </c>
      <c r="DI37" s="24">
        <v>362.8</v>
      </c>
      <c r="DJ37" s="205">
        <v>535.6</v>
      </c>
      <c r="DK37" s="204">
        <v>481.1</v>
      </c>
      <c r="DL37" s="206">
        <v>801.8</v>
      </c>
      <c r="DM37" s="99">
        <v>679.7</v>
      </c>
      <c r="DN37" s="99">
        <v>950.9</v>
      </c>
      <c r="DO37" s="145">
        <v>820.1</v>
      </c>
      <c r="DQ37" s="224"/>
      <c r="DR37" s="130" t="s">
        <v>342</v>
      </c>
      <c r="DS37" s="218">
        <v>950.1</v>
      </c>
      <c r="DT37" s="218">
        <v>699</v>
      </c>
      <c r="DU37" s="137">
        <v>1028.5</v>
      </c>
      <c r="DV37" s="137">
        <v>769.6</v>
      </c>
      <c r="DW37" s="137">
        <v>875.3</v>
      </c>
      <c r="DX37" s="137">
        <v>908</v>
      </c>
      <c r="DY37" s="137">
        <v>1027.7</v>
      </c>
      <c r="DZ37" s="137">
        <v>596.9</v>
      </c>
      <c r="EA37" s="137">
        <v>1206.058</v>
      </c>
      <c r="EB37" s="137">
        <v>628.85599999999999</v>
      </c>
      <c r="EC37" s="137">
        <v>1184.501</v>
      </c>
      <c r="ED37" s="137">
        <v>556.49</v>
      </c>
      <c r="EE37" s="137">
        <v>1253.0999999999999</v>
      </c>
      <c r="EF37" s="137">
        <v>711.928</v>
      </c>
      <c r="EG37" s="137">
        <v>1571.9849999999999</v>
      </c>
      <c r="EH37" s="137">
        <v>592.28099999999995</v>
      </c>
      <c r="EI37" s="137">
        <v>1582.0840000000001</v>
      </c>
      <c r="EJ37" s="137">
        <v>604.32500000000005</v>
      </c>
      <c r="EK37" s="137">
        <v>1580.4110000000001</v>
      </c>
      <c r="EL37" s="137">
        <v>621.52</v>
      </c>
      <c r="EM37" s="137">
        <v>1557.6781527601863</v>
      </c>
      <c r="EN37" s="137">
        <v>679.92596796404166</v>
      </c>
      <c r="EO37" s="137">
        <v>1698.2506771520943</v>
      </c>
      <c r="EP37" s="137">
        <v>784.75907062483054</v>
      </c>
      <c r="EQ37" s="137">
        <v>1668.8164356236064</v>
      </c>
      <c r="ER37" s="137">
        <v>813.51433994195452</v>
      </c>
      <c r="ES37" s="137">
        <v>1521.2177709742584</v>
      </c>
      <c r="ET37" s="137">
        <v>613.5240760115214</v>
      </c>
    </row>
    <row r="38" spans="1:150" x14ac:dyDescent="0.2">
      <c r="B38" s="209"/>
      <c r="C38" s="209" t="s">
        <v>154</v>
      </c>
      <c r="D38" s="73">
        <v>123.8</v>
      </c>
      <c r="E38" s="73">
        <v>130</v>
      </c>
      <c r="F38" s="73">
        <v>55.9</v>
      </c>
      <c r="G38" s="74">
        <v>49.6</v>
      </c>
      <c r="H38" s="74">
        <v>42</v>
      </c>
      <c r="I38" s="73">
        <v>32.9</v>
      </c>
      <c r="J38" s="73">
        <v>38</v>
      </c>
      <c r="K38" s="73">
        <v>27.9</v>
      </c>
      <c r="L38" s="73">
        <v>61.5</v>
      </c>
      <c r="M38" s="74">
        <v>26.2</v>
      </c>
      <c r="N38" s="74">
        <v>43.5</v>
      </c>
      <c r="O38" s="73">
        <v>38.299999999999997</v>
      </c>
      <c r="P38" s="73">
        <v>31.3</v>
      </c>
      <c r="Q38" s="73">
        <v>67.8</v>
      </c>
      <c r="R38" s="73">
        <v>27.8</v>
      </c>
      <c r="S38" s="74">
        <v>38.1</v>
      </c>
      <c r="T38" s="74">
        <v>61.1</v>
      </c>
      <c r="U38" s="73">
        <v>50.4</v>
      </c>
      <c r="V38" s="73">
        <v>60.3</v>
      </c>
      <c r="W38" s="73">
        <v>66.8</v>
      </c>
      <c r="X38" s="73">
        <v>66.400000000000006</v>
      </c>
      <c r="Y38" s="74">
        <v>52.1</v>
      </c>
      <c r="Z38" s="74">
        <v>80.8</v>
      </c>
      <c r="AA38" s="73">
        <v>52.9</v>
      </c>
      <c r="AB38" s="73">
        <v>76.599999999999994</v>
      </c>
      <c r="AC38" s="73">
        <v>52.7</v>
      </c>
      <c r="AD38" s="73">
        <v>119.2</v>
      </c>
      <c r="AE38" s="74">
        <v>58.9</v>
      </c>
      <c r="AF38" s="74">
        <v>80.7</v>
      </c>
      <c r="AG38" s="73">
        <v>37</v>
      </c>
      <c r="AH38" s="73">
        <v>87.3</v>
      </c>
      <c r="AI38" s="73">
        <v>53</v>
      </c>
      <c r="AJ38" s="73">
        <v>80.5</v>
      </c>
      <c r="AK38" s="74">
        <v>52.7</v>
      </c>
      <c r="AL38" s="74">
        <v>101.7</v>
      </c>
      <c r="AM38" s="73">
        <v>49.5</v>
      </c>
      <c r="AN38" s="73">
        <v>84.5</v>
      </c>
      <c r="AO38" s="73">
        <v>62.7</v>
      </c>
      <c r="AP38" s="73">
        <v>86.1</v>
      </c>
      <c r="AQ38" s="74">
        <v>60.1</v>
      </c>
      <c r="AR38" s="74">
        <v>99.3</v>
      </c>
      <c r="AS38" s="73">
        <v>76</v>
      </c>
      <c r="AT38" s="73">
        <v>169.1</v>
      </c>
      <c r="AU38" s="73">
        <v>80.400000000000006</v>
      </c>
      <c r="AV38" s="73">
        <v>272.8</v>
      </c>
      <c r="AW38" s="74">
        <v>121.2</v>
      </c>
      <c r="AX38" s="74">
        <v>266.5</v>
      </c>
      <c r="AY38" s="73">
        <v>304.39999999999998</v>
      </c>
      <c r="AZ38" s="73">
        <v>265.39999999999998</v>
      </c>
      <c r="BA38" s="73">
        <v>356.1</v>
      </c>
      <c r="BB38" s="73">
        <v>268.10000000000002</v>
      </c>
      <c r="BC38" s="74">
        <v>403.1</v>
      </c>
      <c r="BD38" s="74">
        <v>338.1</v>
      </c>
      <c r="BE38" s="73">
        <v>536.5</v>
      </c>
      <c r="BF38" s="73">
        <v>325.60000000000002</v>
      </c>
      <c r="BG38" s="73">
        <v>650.79999999999995</v>
      </c>
      <c r="BH38" s="73">
        <v>507.1</v>
      </c>
      <c r="BI38" s="74">
        <v>932.8</v>
      </c>
      <c r="BJ38" s="74">
        <v>598.1</v>
      </c>
      <c r="BK38" s="73">
        <v>1060.3</v>
      </c>
      <c r="BL38" s="73">
        <v>635.9</v>
      </c>
      <c r="BM38" s="73">
        <v>1076.8</v>
      </c>
      <c r="BN38" s="73">
        <v>588.6</v>
      </c>
      <c r="BO38" s="74">
        <v>939.5</v>
      </c>
      <c r="BP38" s="74">
        <v>547.29999999999995</v>
      </c>
      <c r="BQ38" s="73">
        <v>996.5</v>
      </c>
      <c r="BR38" s="73">
        <v>478.7</v>
      </c>
      <c r="BS38" s="73">
        <v>1096.5999999999999</v>
      </c>
      <c r="BT38" s="73">
        <v>667.6</v>
      </c>
      <c r="BU38" s="73">
        <v>859.2</v>
      </c>
      <c r="BW38" s="197">
        <v>5</v>
      </c>
      <c r="BX38" s="198" t="s">
        <v>241</v>
      </c>
      <c r="BY38" s="195">
        <v>134.9</v>
      </c>
      <c r="BZ38" s="194">
        <v>137.4</v>
      </c>
      <c r="CA38" s="194">
        <v>182.3</v>
      </c>
      <c r="CB38" s="68">
        <v>146.69999999999999</v>
      </c>
      <c r="CC38" s="68">
        <v>110</v>
      </c>
      <c r="CD38" s="194">
        <v>159.4</v>
      </c>
      <c r="CE38" s="195">
        <v>180.9</v>
      </c>
      <c r="CF38" s="194">
        <v>175.6</v>
      </c>
      <c r="CG38" s="194">
        <v>206.1</v>
      </c>
      <c r="CH38" s="68">
        <v>165.1</v>
      </c>
      <c r="CI38" s="199">
        <v>105.2</v>
      </c>
      <c r="CJ38" s="200">
        <v>299.7</v>
      </c>
      <c r="CK38" s="195">
        <v>83.1</v>
      </c>
      <c r="CL38" s="194">
        <v>135.80000000000001</v>
      </c>
      <c r="CM38" s="194">
        <v>72.2</v>
      </c>
      <c r="CN38" s="68">
        <v>152.5</v>
      </c>
      <c r="CO38" s="68">
        <v>92.1</v>
      </c>
      <c r="CP38" s="194">
        <v>271.8</v>
      </c>
      <c r="CQ38" s="195">
        <v>140.30000000000001</v>
      </c>
      <c r="CR38" s="194">
        <v>278.10000000000002</v>
      </c>
      <c r="CS38" s="194">
        <v>140.1</v>
      </c>
      <c r="CT38" s="68">
        <v>200.2</v>
      </c>
      <c r="CU38" s="68">
        <v>151.9</v>
      </c>
      <c r="CV38" s="194">
        <v>115.1</v>
      </c>
      <c r="CW38" s="195">
        <v>81.400000000000006</v>
      </c>
      <c r="CX38" s="194">
        <v>184.9</v>
      </c>
      <c r="CY38" s="194">
        <v>74.400000000000006</v>
      </c>
      <c r="CZ38" s="68">
        <v>186.1</v>
      </c>
      <c r="DA38" s="68">
        <v>79.2</v>
      </c>
      <c r="DB38" s="194">
        <v>139.19999999999999</v>
      </c>
      <c r="DC38" s="172"/>
      <c r="DD38" s="201"/>
      <c r="DE38" s="198"/>
      <c r="DF38" s="202"/>
      <c r="DG38" s="203"/>
      <c r="DH38" s="204"/>
      <c r="DI38" s="24"/>
      <c r="DJ38" s="205"/>
      <c r="DK38" s="204"/>
      <c r="DL38" s="206"/>
      <c r="DM38" s="99"/>
      <c r="DN38" s="99"/>
      <c r="DO38" s="145"/>
      <c r="DQ38" s="224"/>
      <c r="DR38" s="130" t="s">
        <v>154</v>
      </c>
      <c r="DS38" s="218">
        <v>88.9</v>
      </c>
      <c r="DT38" s="218">
        <v>48.5</v>
      </c>
      <c r="DU38" s="137">
        <v>118.6</v>
      </c>
      <c r="DV38" s="137">
        <v>79.400000000000006</v>
      </c>
      <c r="DW38" s="137">
        <v>87.9</v>
      </c>
      <c r="DX38" s="137">
        <v>52.8</v>
      </c>
      <c r="DY38" s="137">
        <v>93.9</v>
      </c>
      <c r="DZ38" s="137">
        <v>57.5</v>
      </c>
      <c r="EA38" s="137">
        <v>106.48</v>
      </c>
      <c r="EB38" s="137">
        <v>67.025999999999996</v>
      </c>
      <c r="EC38" s="137">
        <v>123.24299999999999</v>
      </c>
      <c r="ED38" s="137">
        <v>89.79</v>
      </c>
      <c r="EE38" s="137">
        <v>140.744</v>
      </c>
      <c r="EF38" s="137">
        <v>103.04600000000001</v>
      </c>
      <c r="EG38" s="137">
        <v>149.845</v>
      </c>
      <c r="EH38" s="137">
        <v>81.406000000000006</v>
      </c>
      <c r="EI38" s="137">
        <v>127.85</v>
      </c>
      <c r="EJ38" s="137">
        <v>145.46299999999999</v>
      </c>
      <c r="EK38" s="137">
        <v>108.504</v>
      </c>
      <c r="EL38" s="137">
        <v>185.32900000000001</v>
      </c>
      <c r="EM38" s="137">
        <v>116.69088637052241</v>
      </c>
      <c r="EN38" s="137">
        <v>101.06047516000685</v>
      </c>
      <c r="EO38" s="137">
        <v>141.09896008566116</v>
      </c>
      <c r="EP38" s="137">
        <v>112.89787918478243</v>
      </c>
      <c r="EQ38" s="137">
        <v>145.1868853094966</v>
      </c>
      <c r="ER38" s="137">
        <v>105.90151860879891</v>
      </c>
      <c r="ES38" s="137">
        <v>135.32651317908821</v>
      </c>
      <c r="ET38" s="137">
        <v>110.26313992426884</v>
      </c>
    </row>
    <row r="39" spans="1:150" x14ac:dyDescent="0.2">
      <c r="A39" s="30"/>
      <c r="B39" s="209"/>
      <c r="C39" s="209"/>
      <c r="D39" s="225"/>
      <c r="E39" s="225"/>
      <c r="F39" s="225"/>
      <c r="G39" s="226"/>
      <c r="H39" s="226"/>
      <c r="I39" s="225"/>
      <c r="J39" s="81"/>
      <c r="K39" s="81"/>
      <c r="L39" s="81"/>
      <c r="M39" s="144"/>
      <c r="N39" s="144"/>
      <c r="O39" s="81"/>
      <c r="P39" s="81"/>
      <c r="Q39" s="81"/>
      <c r="R39" s="81"/>
      <c r="S39" s="144"/>
      <c r="T39" s="144"/>
      <c r="U39" s="81"/>
      <c r="V39" s="81"/>
      <c r="W39" s="81"/>
      <c r="X39" s="81"/>
      <c r="Y39" s="144"/>
      <c r="Z39" s="144"/>
      <c r="AA39" s="81"/>
      <c r="AB39" s="81"/>
      <c r="AC39" s="81"/>
      <c r="AD39" s="81"/>
      <c r="AE39" s="144"/>
      <c r="AF39" s="144"/>
      <c r="AG39" s="81"/>
      <c r="AH39" s="81"/>
      <c r="AI39" s="81"/>
      <c r="AJ39" s="81"/>
      <c r="AK39" s="144"/>
      <c r="AL39" s="144"/>
      <c r="AM39" s="81"/>
      <c r="AN39" s="81"/>
      <c r="AO39" s="81"/>
      <c r="AP39" s="81"/>
      <c r="AQ39" s="144"/>
      <c r="AR39" s="144"/>
      <c r="AS39" s="81"/>
      <c r="AT39" s="81"/>
      <c r="AU39" s="81"/>
      <c r="AV39" s="81"/>
      <c r="AW39" s="144"/>
      <c r="AX39" s="144"/>
      <c r="AY39" s="81"/>
      <c r="AZ39" s="81"/>
      <c r="BA39" s="81"/>
      <c r="BB39" s="81"/>
      <c r="BC39" s="144"/>
      <c r="BD39" s="144"/>
      <c r="BE39" s="81"/>
      <c r="BF39" s="81"/>
      <c r="BG39" s="81"/>
      <c r="BH39" s="81"/>
      <c r="BI39" s="144"/>
      <c r="BJ39" s="144"/>
      <c r="BK39" s="81"/>
      <c r="BL39" s="81"/>
      <c r="BM39" s="81"/>
      <c r="BN39" s="81"/>
      <c r="BO39" s="144"/>
      <c r="BP39" s="144"/>
      <c r="BQ39" s="81"/>
      <c r="BR39" s="81"/>
      <c r="BS39" s="81"/>
      <c r="BT39" s="81"/>
      <c r="BU39" s="81"/>
      <c r="BW39" s="98"/>
      <c r="BX39" s="65" t="s">
        <v>265</v>
      </c>
      <c r="BY39" s="210">
        <v>87.7</v>
      </c>
      <c r="BZ39" s="73">
        <v>23.2</v>
      </c>
      <c r="CA39" s="73">
        <v>107.7</v>
      </c>
      <c r="CB39" s="74">
        <v>25.4</v>
      </c>
      <c r="CC39" s="74">
        <v>74.3</v>
      </c>
      <c r="CD39" s="73">
        <v>30.6</v>
      </c>
      <c r="CE39" s="210">
        <v>76.7</v>
      </c>
      <c r="CF39" s="73">
        <v>20.8</v>
      </c>
      <c r="CG39" s="73">
        <v>57.2</v>
      </c>
      <c r="CH39" s="74">
        <v>23.6</v>
      </c>
      <c r="CI39" s="144">
        <v>61.1</v>
      </c>
      <c r="CJ39" s="211">
        <v>19.100000000000001</v>
      </c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D39" s="201">
        <v>6</v>
      </c>
      <c r="DE39" s="198" t="s">
        <v>268</v>
      </c>
      <c r="DF39" s="202">
        <v>3325.9</v>
      </c>
      <c r="DG39" s="203">
        <v>6756.3</v>
      </c>
      <c r="DH39" s="204">
        <v>4208.8</v>
      </c>
      <c r="DI39" s="24">
        <v>8280</v>
      </c>
      <c r="DJ39" s="205">
        <v>4454.8</v>
      </c>
      <c r="DK39" s="204">
        <v>10211.299999999999</v>
      </c>
      <c r="DL39" s="206">
        <v>5310.3000000000011</v>
      </c>
      <c r="DM39" s="99">
        <v>12843.199999999999</v>
      </c>
      <c r="DN39" s="99">
        <v>6159.7000000000016</v>
      </c>
      <c r="DO39" s="145">
        <v>18751.500000000004</v>
      </c>
      <c r="DQ39" s="224"/>
      <c r="DR39" s="227"/>
      <c r="DS39" s="218"/>
      <c r="DT39" s="218"/>
      <c r="DU39" s="137"/>
      <c r="DV39" s="137"/>
      <c r="DW39" s="137"/>
      <c r="DX39" s="137"/>
      <c r="DY39" s="137"/>
      <c r="DZ39" s="137"/>
      <c r="ET39" s="374"/>
    </row>
    <row r="40" spans="1:150" x14ac:dyDescent="0.2">
      <c r="B40" s="179">
        <v>7</v>
      </c>
      <c r="C40" s="179" t="s">
        <v>252</v>
      </c>
      <c r="D40" s="194">
        <v>9.9</v>
      </c>
      <c r="E40" s="194">
        <v>16.100000000000001</v>
      </c>
      <c r="F40" s="194">
        <v>4.8</v>
      </c>
      <c r="G40" s="68">
        <v>5.6</v>
      </c>
      <c r="H40" s="68">
        <v>7.2</v>
      </c>
      <c r="I40" s="194">
        <v>2.6</v>
      </c>
      <c r="J40" s="194">
        <v>7.5</v>
      </c>
      <c r="K40" s="194">
        <v>2.4</v>
      </c>
      <c r="L40" s="194">
        <v>17.5</v>
      </c>
      <c r="M40" s="68">
        <v>1.1000000000000001</v>
      </c>
      <c r="N40" s="68">
        <v>15.3</v>
      </c>
      <c r="O40" s="194">
        <v>1.5</v>
      </c>
      <c r="P40" s="194">
        <v>15.8</v>
      </c>
      <c r="Q40" s="194">
        <v>1.8</v>
      </c>
      <c r="R40" s="194">
        <v>24.8</v>
      </c>
      <c r="S40" s="68">
        <v>1.3</v>
      </c>
      <c r="T40" s="68">
        <v>23.3</v>
      </c>
      <c r="U40" s="194">
        <v>9.5</v>
      </c>
      <c r="V40" s="194">
        <v>41.6</v>
      </c>
      <c r="W40" s="194">
        <v>28.7</v>
      </c>
      <c r="X40" s="194">
        <v>38.299999999999997</v>
      </c>
      <c r="Y40" s="68">
        <v>10</v>
      </c>
      <c r="Z40" s="68">
        <v>40.799999999999997</v>
      </c>
      <c r="AA40" s="194">
        <v>13.7</v>
      </c>
      <c r="AB40" s="194">
        <v>40.9</v>
      </c>
      <c r="AC40" s="194">
        <v>17.399999999999999</v>
      </c>
      <c r="AD40" s="194">
        <v>44.3</v>
      </c>
      <c r="AE40" s="68">
        <v>15.9</v>
      </c>
      <c r="AF40" s="68">
        <v>56.1</v>
      </c>
      <c r="AG40" s="194">
        <v>9.4</v>
      </c>
      <c r="AH40" s="194">
        <v>53.3</v>
      </c>
      <c r="AI40" s="194">
        <v>15.3</v>
      </c>
      <c r="AJ40" s="194">
        <v>62.8</v>
      </c>
      <c r="AK40" s="68">
        <v>3</v>
      </c>
      <c r="AL40" s="68">
        <v>57.5</v>
      </c>
      <c r="AM40" s="194">
        <v>1.9</v>
      </c>
      <c r="AN40" s="194">
        <v>46.7</v>
      </c>
      <c r="AO40" s="194">
        <v>2.8</v>
      </c>
      <c r="AP40" s="194">
        <v>61.5</v>
      </c>
      <c r="AQ40" s="68">
        <v>4.5999999999999996</v>
      </c>
      <c r="AR40" s="68">
        <v>12.3</v>
      </c>
      <c r="AS40" s="194">
        <v>4.7</v>
      </c>
      <c r="AT40" s="194">
        <v>43.7</v>
      </c>
      <c r="AU40" s="194">
        <v>11</v>
      </c>
      <c r="AV40" s="194">
        <v>42.8</v>
      </c>
      <c r="AW40" s="68">
        <v>16.399999999999999</v>
      </c>
      <c r="AX40" s="68">
        <v>80.2</v>
      </c>
      <c r="AY40" s="194">
        <v>18.7</v>
      </c>
      <c r="AZ40" s="194">
        <v>57.3</v>
      </c>
      <c r="BA40" s="194">
        <v>23.3</v>
      </c>
      <c r="BB40" s="194">
        <v>69.400000000000006</v>
      </c>
      <c r="BC40" s="68">
        <v>22.4</v>
      </c>
      <c r="BD40" s="68">
        <v>119.5</v>
      </c>
      <c r="BE40" s="194">
        <v>47</v>
      </c>
      <c r="BF40" s="194">
        <v>165.9</v>
      </c>
      <c r="BG40" s="194">
        <v>46.2</v>
      </c>
      <c r="BH40" s="194">
        <v>144.80000000000001</v>
      </c>
      <c r="BI40" s="68">
        <v>45.7</v>
      </c>
      <c r="BJ40" s="68">
        <v>250.3</v>
      </c>
      <c r="BK40" s="194">
        <v>66.400000000000006</v>
      </c>
      <c r="BL40" s="194">
        <v>185</v>
      </c>
      <c r="BM40" s="194">
        <v>44.4</v>
      </c>
      <c r="BN40" s="194">
        <v>139.19999999999999</v>
      </c>
      <c r="BO40" s="68">
        <v>56.6</v>
      </c>
      <c r="BP40" s="68">
        <v>152.5</v>
      </c>
      <c r="BQ40" s="194">
        <v>112</v>
      </c>
      <c r="BR40" s="194">
        <v>158.1</v>
      </c>
      <c r="BS40" s="194">
        <v>136.19999999999999</v>
      </c>
      <c r="BT40" s="194">
        <v>175.7</v>
      </c>
      <c r="BU40" s="194">
        <v>98.1</v>
      </c>
      <c r="BX40" s="65" t="s">
        <v>266</v>
      </c>
      <c r="BY40" s="210">
        <v>2.2000000000000002</v>
      </c>
      <c r="BZ40" s="73">
        <v>30.8</v>
      </c>
      <c r="CA40" s="73">
        <v>3.5</v>
      </c>
      <c r="CB40" s="74">
        <v>36.6</v>
      </c>
      <c r="CC40" s="74">
        <v>4</v>
      </c>
      <c r="CD40" s="73">
        <v>31.5</v>
      </c>
      <c r="CE40" s="210">
        <v>8</v>
      </c>
      <c r="CF40" s="73">
        <v>61.8</v>
      </c>
      <c r="CG40" s="73">
        <v>22.8</v>
      </c>
      <c r="CH40" s="74">
        <v>56</v>
      </c>
      <c r="CI40" s="144">
        <v>5.5</v>
      </c>
      <c r="CJ40" s="211">
        <v>143</v>
      </c>
      <c r="CK40" s="210">
        <v>45.2</v>
      </c>
      <c r="CL40" s="73">
        <v>50.7</v>
      </c>
      <c r="CM40" s="73">
        <v>25.6</v>
      </c>
      <c r="CN40" s="74">
        <v>69.400000000000006</v>
      </c>
      <c r="CO40" s="74">
        <v>13.2</v>
      </c>
      <c r="CP40" s="73">
        <v>141.69999999999999</v>
      </c>
      <c r="CQ40" s="210">
        <v>17.2</v>
      </c>
      <c r="CR40" s="73">
        <v>123.6</v>
      </c>
      <c r="CS40" s="73">
        <v>28.6</v>
      </c>
      <c r="CT40" s="74">
        <v>85.8</v>
      </c>
      <c r="CU40" s="74">
        <v>26.9</v>
      </c>
      <c r="CV40" s="73">
        <v>45.1</v>
      </c>
      <c r="CW40" s="210">
        <v>5.2</v>
      </c>
      <c r="CX40" s="73">
        <v>57.6</v>
      </c>
      <c r="CY40" s="73">
        <v>3.4</v>
      </c>
      <c r="CZ40" s="74">
        <v>89.9</v>
      </c>
      <c r="DA40" s="74">
        <v>8.1</v>
      </c>
      <c r="DB40" s="73">
        <v>61.8</v>
      </c>
      <c r="DD40" s="201"/>
      <c r="DE40" s="65" t="s">
        <v>291</v>
      </c>
      <c r="DF40" s="213">
        <v>167.9</v>
      </c>
      <c r="DG40" s="214">
        <v>22.8</v>
      </c>
      <c r="DH40" s="215">
        <v>314.2</v>
      </c>
      <c r="DI40" s="22">
        <v>34.799999999999997</v>
      </c>
      <c r="DJ40" s="23">
        <v>493.2</v>
      </c>
      <c r="DK40" s="215">
        <v>47.4</v>
      </c>
      <c r="DL40" s="216">
        <v>747.9</v>
      </c>
      <c r="DM40" s="142">
        <v>39</v>
      </c>
      <c r="DN40" s="142">
        <v>1063.7</v>
      </c>
      <c r="DO40" s="217">
        <v>47.5</v>
      </c>
      <c r="DQ40" s="224" t="s">
        <v>343</v>
      </c>
      <c r="DR40" s="207" t="s">
        <v>344</v>
      </c>
      <c r="DS40" s="221">
        <v>1381</v>
      </c>
      <c r="DT40" s="208">
        <v>716</v>
      </c>
      <c r="DU40" s="145">
        <v>1553.1</v>
      </c>
      <c r="DV40" s="145">
        <v>779.9</v>
      </c>
      <c r="DW40" s="145">
        <v>1208.3</v>
      </c>
      <c r="DX40" s="145">
        <v>1081.3</v>
      </c>
      <c r="DY40" s="145">
        <v>1251.9000000000001</v>
      </c>
      <c r="DZ40" s="145">
        <v>755.4</v>
      </c>
      <c r="EA40" s="145">
        <v>1619.682</v>
      </c>
      <c r="EB40" s="145">
        <v>845.26300000000003</v>
      </c>
      <c r="EC40" s="145">
        <v>1275.6690000000001</v>
      </c>
      <c r="ED40" s="145">
        <v>745.82500000000005</v>
      </c>
      <c r="EE40" s="145">
        <v>1285.24</v>
      </c>
      <c r="EF40" s="145">
        <v>718.42200000000003</v>
      </c>
      <c r="EG40" s="145">
        <v>1747.144</v>
      </c>
      <c r="EH40" s="145">
        <v>743.64099999999996</v>
      </c>
      <c r="EI40" s="145">
        <v>1771.2170000000001</v>
      </c>
      <c r="EJ40" s="145">
        <v>655.048</v>
      </c>
      <c r="EK40" s="145">
        <v>1763.44</v>
      </c>
      <c r="EL40" s="145">
        <v>839.94399999999996</v>
      </c>
      <c r="EM40" s="145">
        <v>1802.3803572161121</v>
      </c>
      <c r="EN40" s="145">
        <v>837.22467903229744</v>
      </c>
      <c r="EO40" s="145">
        <v>2113.0056520174717</v>
      </c>
      <c r="EP40" s="145">
        <v>931.59917433111343</v>
      </c>
      <c r="EQ40" s="145">
        <v>2087.5830597387762</v>
      </c>
      <c r="ER40" s="145">
        <v>1204.4353793885157</v>
      </c>
      <c r="ES40" s="145">
        <v>1905.6415111011136</v>
      </c>
      <c r="ET40" s="145">
        <v>734.25053818102049</v>
      </c>
    </row>
    <row r="41" spans="1:150" x14ac:dyDescent="0.2">
      <c r="B41" s="179"/>
      <c r="C41" s="179"/>
      <c r="D41" s="73"/>
      <c r="E41" s="73"/>
      <c r="F41" s="73"/>
      <c r="G41" s="74"/>
      <c r="H41" s="74"/>
      <c r="I41" s="73"/>
      <c r="J41" s="81"/>
      <c r="K41" s="81"/>
      <c r="L41" s="81"/>
      <c r="M41" s="144"/>
      <c r="N41" s="144"/>
      <c r="O41" s="81"/>
      <c r="P41" s="81"/>
      <c r="Q41" s="81"/>
      <c r="R41" s="81"/>
      <c r="S41" s="144"/>
      <c r="T41" s="144"/>
      <c r="U41" s="81"/>
      <c r="V41" s="81"/>
      <c r="W41" s="81"/>
      <c r="X41" s="81"/>
      <c r="Y41" s="144"/>
      <c r="Z41" s="144"/>
      <c r="AA41" s="81"/>
      <c r="AB41" s="81"/>
      <c r="AC41" s="81"/>
      <c r="AD41" s="81"/>
      <c r="AE41" s="144"/>
      <c r="AF41" s="144"/>
      <c r="AG41" s="81"/>
      <c r="AH41" s="81"/>
      <c r="AI41" s="81"/>
      <c r="AJ41" s="81"/>
      <c r="AK41" s="144"/>
      <c r="AL41" s="144"/>
      <c r="AM41" s="81"/>
      <c r="AN41" s="81"/>
      <c r="AO41" s="81"/>
      <c r="AP41" s="81"/>
      <c r="AQ41" s="144"/>
      <c r="AR41" s="144"/>
      <c r="AS41" s="81"/>
      <c r="AT41" s="81"/>
      <c r="AU41" s="81"/>
      <c r="AV41" s="81"/>
      <c r="AW41" s="144"/>
      <c r="AX41" s="144"/>
      <c r="AY41" s="81"/>
      <c r="AZ41" s="81"/>
      <c r="BA41" s="81"/>
      <c r="BB41" s="81"/>
      <c r="BC41" s="144"/>
      <c r="BD41" s="144"/>
      <c r="BE41" s="81"/>
      <c r="BF41" s="81"/>
      <c r="BG41" s="81"/>
      <c r="BH41" s="81"/>
      <c r="BI41" s="144"/>
      <c r="BJ41" s="144"/>
      <c r="BK41" s="81"/>
      <c r="BL41" s="81"/>
      <c r="BM41" s="81"/>
      <c r="BN41" s="81"/>
      <c r="BO41" s="144"/>
      <c r="BP41" s="144"/>
      <c r="BQ41" s="81"/>
      <c r="BR41" s="81"/>
      <c r="BS41" s="81"/>
      <c r="BT41" s="81"/>
      <c r="BU41" s="81"/>
      <c r="BW41" s="98"/>
      <c r="BX41" s="65" t="s">
        <v>154</v>
      </c>
      <c r="BY41" s="210">
        <v>45</v>
      </c>
      <c r="BZ41" s="73">
        <v>83.4</v>
      </c>
      <c r="CA41" s="73">
        <v>71.099999999999994</v>
      </c>
      <c r="CB41" s="74">
        <v>84.6</v>
      </c>
      <c r="CC41" s="74">
        <v>31.8</v>
      </c>
      <c r="CD41" s="73">
        <v>97.3</v>
      </c>
      <c r="CE41" s="210">
        <v>96.2</v>
      </c>
      <c r="CF41" s="73">
        <v>93</v>
      </c>
      <c r="CG41" s="73">
        <v>126.1</v>
      </c>
      <c r="CH41" s="74">
        <v>85.6</v>
      </c>
      <c r="CI41" s="144">
        <v>38.6</v>
      </c>
      <c r="CJ41" s="211">
        <v>137.6</v>
      </c>
      <c r="CK41" s="210">
        <v>37.9</v>
      </c>
      <c r="CL41" s="73">
        <v>85.1</v>
      </c>
      <c r="CM41" s="73">
        <v>46.6</v>
      </c>
      <c r="CN41" s="74">
        <v>83.1</v>
      </c>
      <c r="CO41" s="74">
        <v>78.900000000000006</v>
      </c>
      <c r="CP41" s="73">
        <v>130</v>
      </c>
      <c r="CQ41" s="210">
        <v>123.1</v>
      </c>
      <c r="CR41" s="73">
        <v>154.6</v>
      </c>
      <c r="CS41" s="73">
        <v>111.5</v>
      </c>
      <c r="CT41" s="74">
        <v>114.4</v>
      </c>
      <c r="CU41" s="74">
        <v>124.9</v>
      </c>
      <c r="CV41" s="73">
        <v>70</v>
      </c>
      <c r="CW41" s="210">
        <v>76.2</v>
      </c>
      <c r="CX41" s="73">
        <v>127.3</v>
      </c>
      <c r="CY41" s="73">
        <v>70.900000000000006</v>
      </c>
      <c r="CZ41" s="74">
        <v>96.2</v>
      </c>
      <c r="DA41" s="74">
        <v>71</v>
      </c>
      <c r="DB41" s="73">
        <v>77.400000000000006</v>
      </c>
      <c r="DC41" s="173"/>
      <c r="DD41" s="201"/>
      <c r="DE41" s="65" t="s">
        <v>288</v>
      </c>
      <c r="DF41" s="213">
        <v>43.1</v>
      </c>
      <c r="DG41" s="214">
        <v>58.8</v>
      </c>
      <c r="DH41" s="215">
        <v>42.1</v>
      </c>
      <c r="DI41" s="22">
        <v>37.5</v>
      </c>
      <c r="DJ41" s="23">
        <v>38</v>
      </c>
      <c r="DK41" s="215">
        <v>74.400000000000006</v>
      </c>
      <c r="DL41" s="216">
        <v>42.4</v>
      </c>
      <c r="DM41" s="142">
        <v>58.6</v>
      </c>
      <c r="DN41" s="142">
        <v>45.8</v>
      </c>
      <c r="DO41" s="217">
        <v>54</v>
      </c>
      <c r="DQ41" s="224"/>
      <c r="DR41" s="130" t="s">
        <v>345</v>
      </c>
      <c r="DS41" s="218">
        <v>94.9</v>
      </c>
      <c r="DT41" s="218">
        <v>28.3</v>
      </c>
      <c r="DU41" s="137">
        <v>100.2</v>
      </c>
      <c r="DV41" s="137">
        <v>40.6</v>
      </c>
      <c r="DW41" s="137">
        <v>73.599999999999994</v>
      </c>
      <c r="DX41" s="137">
        <v>53</v>
      </c>
      <c r="DY41" s="137">
        <v>69</v>
      </c>
      <c r="DZ41" s="137">
        <v>14</v>
      </c>
      <c r="EA41" s="137">
        <v>59.072000000000003</v>
      </c>
      <c r="EB41" s="137">
        <v>16.22</v>
      </c>
      <c r="EC41" s="137">
        <v>53.914000000000001</v>
      </c>
      <c r="ED41" s="137">
        <v>23.670999999999999</v>
      </c>
      <c r="EE41" s="137">
        <v>48.424999999999997</v>
      </c>
      <c r="EF41" s="137">
        <v>41.142000000000003</v>
      </c>
      <c r="EG41" s="137">
        <v>65.811999999999998</v>
      </c>
      <c r="EH41" s="137">
        <v>19.777999999999999</v>
      </c>
      <c r="EI41" s="137">
        <v>70.064999999999998</v>
      </c>
      <c r="EJ41" s="137">
        <v>8.7249999999999996</v>
      </c>
      <c r="EK41" s="137">
        <v>62.564</v>
      </c>
      <c r="EL41" s="137">
        <v>9.6240000000000006</v>
      </c>
      <c r="EM41" s="137">
        <v>62.589126146002435</v>
      </c>
      <c r="EN41" s="137">
        <v>9.8015617710730645</v>
      </c>
      <c r="EO41" s="137">
        <v>77.375477920816607</v>
      </c>
      <c r="EP41" s="137">
        <v>15.269408037508271</v>
      </c>
      <c r="EQ41" s="137">
        <v>88.682930028813544</v>
      </c>
      <c r="ER41" s="137">
        <v>19.973152929640325</v>
      </c>
      <c r="ES41" s="137">
        <v>74.781188127376808</v>
      </c>
      <c r="ET41" s="137">
        <v>32.531747955071346</v>
      </c>
    </row>
    <row r="42" spans="1:150" x14ac:dyDescent="0.2">
      <c r="B42" s="179">
        <v>8</v>
      </c>
      <c r="C42" s="179" t="s">
        <v>253</v>
      </c>
      <c r="D42" s="194">
        <v>0.4</v>
      </c>
      <c r="E42" s="194">
        <v>7.3</v>
      </c>
      <c r="F42" s="194">
        <v>0.4</v>
      </c>
      <c r="G42" s="68">
        <v>5.3</v>
      </c>
      <c r="H42" s="68">
        <v>7.3</v>
      </c>
      <c r="I42" s="194">
        <v>2.7</v>
      </c>
      <c r="J42" s="194">
        <v>3.6</v>
      </c>
      <c r="K42" s="194">
        <v>2</v>
      </c>
      <c r="L42" s="194">
        <v>4.3</v>
      </c>
      <c r="M42" s="68">
        <v>1.9</v>
      </c>
      <c r="N42" s="68">
        <v>1.5</v>
      </c>
      <c r="O42" s="194">
        <v>7.2</v>
      </c>
      <c r="P42" s="194">
        <v>1.3</v>
      </c>
      <c r="Q42" s="194">
        <v>14.4</v>
      </c>
      <c r="R42" s="194">
        <v>4.4000000000000004</v>
      </c>
      <c r="S42" s="68">
        <v>2.8</v>
      </c>
      <c r="T42" s="68">
        <v>7.8</v>
      </c>
      <c r="U42" s="194">
        <v>8.1999999999999993</v>
      </c>
      <c r="V42" s="194">
        <v>12</v>
      </c>
      <c r="W42" s="194">
        <v>13.1</v>
      </c>
      <c r="X42" s="194">
        <v>12.2</v>
      </c>
      <c r="Y42" s="68">
        <v>6.1</v>
      </c>
      <c r="Z42" s="68">
        <v>13.1</v>
      </c>
      <c r="AA42" s="194">
        <v>7.5</v>
      </c>
      <c r="AB42" s="194">
        <v>16.5</v>
      </c>
      <c r="AC42" s="194">
        <v>11.4</v>
      </c>
      <c r="AD42" s="194">
        <v>12.2</v>
      </c>
      <c r="AE42" s="68">
        <v>10.7</v>
      </c>
      <c r="AF42" s="68">
        <v>17.8</v>
      </c>
      <c r="AG42" s="194">
        <v>7</v>
      </c>
      <c r="AH42" s="194">
        <v>22.1</v>
      </c>
      <c r="AI42" s="194">
        <v>61.7</v>
      </c>
      <c r="AJ42" s="194">
        <v>18.899999999999999</v>
      </c>
      <c r="AK42" s="68">
        <v>11.5</v>
      </c>
      <c r="AL42" s="68">
        <v>22.6</v>
      </c>
      <c r="AM42" s="194">
        <v>9.6999999999999993</v>
      </c>
      <c r="AN42" s="194">
        <v>24.5</v>
      </c>
      <c r="AO42" s="194">
        <v>23.5</v>
      </c>
      <c r="AP42" s="194">
        <v>18.3</v>
      </c>
      <c r="AQ42" s="68">
        <v>13.1</v>
      </c>
      <c r="AR42" s="68">
        <v>7.2</v>
      </c>
      <c r="AS42" s="194">
        <v>7.6</v>
      </c>
      <c r="AT42" s="194">
        <v>7.5</v>
      </c>
      <c r="AU42" s="194">
        <v>10.3</v>
      </c>
      <c r="AV42" s="194">
        <v>19.5</v>
      </c>
      <c r="AW42" s="68">
        <v>7.3</v>
      </c>
      <c r="AX42" s="68">
        <v>8.6</v>
      </c>
      <c r="AY42" s="194">
        <v>127.8</v>
      </c>
      <c r="AZ42" s="194">
        <v>7.9</v>
      </c>
      <c r="BA42" s="194">
        <v>22.4</v>
      </c>
      <c r="BB42" s="194">
        <v>9.8000000000000007</v>
      </c>
      <c r="BC42" s="68">
        <v>63.1</v>
      </c>
      <c r="BD42" s="68">
        <v>8</v>
      </c>
      <c r="BE42" s="194">
        <v>63</v>
      </c>
      <c r="BF42" s="194">
        <v>14.7</v>
      </c>
      <c r="BG42" s="194">
        <v>89.4</v>
      </c>
      <c r="BH42" s="194">
        <v>15.9</v>
      </c>
      <c r="BI42" s="68">
        <v>107.4</v>
      </c>
      <c r="BJ42" s="68">
        <v>28.4</v>
      </c>
      <c r="BK42" s="194">
        <v>70.599999999999994</v>
      </c>
      <c r="BL42" s="194">
        <v>36.5</v>
      </c>
      <c r="BM42" s="194">
        <v>86.1</v>
      </c>
      <c r="BN42" s="194">
        <v>20.3</v>
      </c>
      <c r="BO42" s="68">
        <v>106.9</v>
      </c>
      <c r="BP42" s="68">
        <v>29.2</v>
      </c>
      <c r="BQ42" s="194">
        <v>72.5</v>
      </c>
      <c r="BR42" s="194">
        <v>28.8</v>
      </c>
      <c r="BS42" s="194">
        <v>174.1</v>
      </c>
      <c r="BT42" s="194">
        <v>37.1</v>
      </c>
      <c r="BU42" s="194">
        <v>182</v>
      </c>
      <c r="BW42" s="98"/>
      <c r="BX42" s="65"/>
      <c r="BY42" s="210"/>
      <c r="BZ42" s="73"/>
      <c r="CA42" s="73"/>
      <c r="CB42" s="74"/>
      <c r="CC42" s="74"/>
      <c r="CD42" s="73"/>
      <c r="CE42" s="210"/>
      <c r="CF42" s="73"/>
      <c r="CG42" s="73"/>
      <c r="CH42" s="74"/>
      <c r="CI42" s="144"/>
      <c r="CJ42" s="211"/>
      <c r="CK42" s="210"/>
      <c r="CL42" s="73"/>
      <c r="CM42" s="73"/>
      <c r="CN42" s="74"/>
      <c r="CO42" s="74"/>
      <c r="CP42" s="73"/>
      <c r="CQ42" s="210"/>
      <c r="CR42" s="73"/>
      <c r="CS42" s="73"/>
      <c r="CT42" s="74"/>
      <c r="CU42" s="74"/>
      <c r="CV42" s="73"/>
      <c r="CW42" s="210"/>
      <c r="CX42" s="73"/>
      <c r="CY42" s="73"/>
      <c r="CZ42" s="74"/>
      <c r="DA42" s="74"/>
      <c r="DB42" s="73"/>
      <c r="DC42" s="212"/>
      <c r="DD42" s="201"/>
      <c r="DE42" s="65" t="s">
        <v>271</v>
      </c>
      <c r="DF42" s="213">
        <v>100.8</v>
      </c>
      <c r="DG42" s="214">
        <v>11.2</v>
      </c>
      <c r="DH42" s="215">
        <v>114.1</v>
      </c>
      <c r="DI42" s="22">
        <v>32.6</v>
      </c>
      <c r="DJ42" s="23">
        <v>195</v>
      </c>
      <c r="DK42" s="215">
        <v>45.9</v>
      </c>
      <c r="DL42" s="216">
        <v>206</v>
      </c>
      <c r="DM42" s="142">
        <v>61.2</v>
      </c>
      <c r="DN42" s="142">
        <v>268.60000000000002</v>
      </c>
      <c r="DO42" s="217">
        <v>64.599999999999994</v>
      </c>
      <c r="DQ42" s="224"/>
      <c r="DR42" s="130" t="s">
        <v>260</v>
      </c>
      <c r="DS42" s="218">
        <v>639.79999999999995</v>
      </c>
      <c r="DT42" s="218">
        <v>543.9</v>
      </c>
      <c r="DU42" s="137">
        <v>722.7</v>
      </c>
      <c r="DV42" s="137">
        <v>551.1</v>
      </c>
      <c r="DW42" s="137">
        <v>579.29999999999995</v>
      </c>
      <c r="DX42" s="137">
        <v>843.6</v>
      </c>
      <c r="DY42" s="137">
        <v>605.79999999999995</v>
      </c>
      <c r="DZ42" s="137">
        <v>568.5</v>
      </c>
      <c r="EA42" s="137">
        <v>790.55700000000002</v>
      </c>
      <c r="EB42" s="137">
        <v>554.18799999999999</v>
      </c>
      <c r="EC42" s="137">
        <v>580.44399999999996</v>
      </c>
      <c r="ED42" s="137">
        <v>543.84199999999998</v>
      </c>
      <c r="EE42" s="137">
        <v>538.33399999999995</v>
      </c>
      <c r="EF42" s="137">
        <v>469.55500000000001</v>
      </c>
      <c r="EG42" s="137">
        <v>738.61599999999999</v>
      </c>
      <c r="EH42" s="137">
        <v>487.47399999999999</v>
      </c>
      <c r="EI42" s="137">
        <v>666.99</v>
      </c>
      <c r="EJ42" s="137">
        <v>422.77600000000001</v>
      </c>
      <c r="EK42" s="137">
        <v>649.48900000000003</v>
      </c>
      <c r="EL42" s="137">
        <v>495.4</v>
      </c>
      <c r="EM42" s="137">
        <v>655.00675879006087</v>
      </c>
      <c r="EN42" s="137">
        <v>549.87924923845821</v>
      </c>
      <c r="EO42" s="137">
        <v>766.37589195148121</v>
      </c>
      <c r="EP42" s="137">
        <v>659.88904093652184</v>
      </c>
      <c r="EQ42" s="137">
        <v>785.65104615049006</v>
      </c>
      <c r="ER42" s="137">
        <v>943.28461555334513</v>
      </c>
      <c r="ES42" s="137">
        <v>730.18514567911336</v>
      </c>
      <c r="ET42" s="137">
        <v>490.40094159606002</v>
      </c>
    </row>
    <row r="43" spans="1:150" ht="13.5" thickBot="1" x14ac:dyDescent="0.25">
      <c r="B43" s="228"/>
      <c r="C43" s="228"/>
      <c r="D43" s="83"/>
      <c r="E43" s="83"/>
      <c r="F43" s="83"/>
      <c r="G43" s="229"/>
      <c r="H43" s="229"/>
      <c r="I43" s="83"/>
      <c r="J43" s="230"/>
      <c r="K43" s="230"/>
      <c r="L43" s="230"/>
      <c r="M43" s="231"/>
      <c r="N43" s="231"/>
      <c r="O43" s="230"/>
      <c r="P43" s="230"/>
      <c r="Q43" s="230"/>
      <c r="R43" s="230"/>
      <c r="S43" s="231"/>
      <c r="T43" s="231"/>
      <c r="U43" s="230"/>
      <c r="V43" s="230"/>
      <c r="W43" s="230"/>
      <c r="X43" s="230"/>
      <c r="Y43" s="231"/>
      <c r="Z43" s="231"/>
      <c r="AA43" s="230"/>
      <c r="AB43" s="230"/>
      <c r="AC43" s="230"/>
      <c r="AD43" s="230"/>
      <c r="AE43" s="231"/>
      <c r="AF43" s="231"/>
      <c r="AG43" s="230"/>
      <c r="AH43" s="230"/>
      <c r="AI43" s="230"/>
      <c r="AJ43" s="230"/>
      <c r="AK43" s="231"/>
      <c r="AL43" s="231"/>
      <c r="AM43" s="230"/>
      <c r="AN43" s="230"/>
      <c r="AO43" s="230"/>
      <c r="AP43" s="230"/>
      <c r="AQ43" s="231"/>
      <c r="AR43" s="231"/>
      <c r="AS43" s="230"/>
      <c r="AT43" s="230"/>
      <c r="AU43" s="230"/>
      <c r="AV43" s="230"/>
      <c r="AW43" s="231"/>
      <c r="AX43" s="231"/>
      <c r="AY43" s="230"/>
      <c r="AZ43" s="230"/>
      <c r="BA43" s="230"/>
      <c r="BB43" s="230"/>
      <c r="BC43" s="231"/>
      <c r="BD43" s="140"/>
      <c r="BE43" s="131"/>
      <c r="BF43" s="131"/>
      <c r="BG43" s="131"/>
      <c r="BH43" s="131"/>
      <c r="BI43" s="140"/>
      <c r="BJ43" s="140"/>
      <c r="BK43" s="131"/>
      <c r="BL43" s="131"/>
      <c r="BM43" s="131"/>
      <c r="BN43" s="131"/>
      <c r="BO43" s="140"/>
      <c r="BP43" s="140"/>
      <c r="BQ43" s="131"/>
      <c r="BR43" s="131"/>
      <c r="BS43" s="131"/>
      <c r="BT43" s="131"/>
      <c r="BU43" s="131"/>
      <c r="BW43" s="197">
        <v>6</v>
      </c>
      <c r="BX43" s="198" t="s">
        <v>252</v>
      </c>
      <c r="BY43" s="195">
        <v>188.5</v>
      </c>
      <c r="BZ43" s="194">
        <v>121.5</v>
      </c>
      <c r="CA43" s="194">
        <v>223</v>
      </c>
      <c r="CB43" s="68">
        <v>76.2</v>
      </c>
      <c r="CC43" s="68">
        <v>225.4</v>
      </c>
      <c r="CD43" s="194">
        <v>97.9</v>
      </c>
      <c r="CE43" s="195">
        <v>199</v>
      </c>
      <c r="CF43" s="194">
        <v>149.80000000000001</v>
      </c>
      <c r="CG43" s="194">
        <v>252.3</v>
      </c>
      <c r="CH43" s="68">
        <v>207.1</v>
      </c>
      <c r="CI43" s="199">
        <v>282.89999999999998</v>
      </c>
      <c r="CJ43" s="200">
        <v>188.3</v>
      </c>
      <c r="CK43" s="195">
        <v>257.3</v>
      </c>
      <c r="CL43" s="194">
        <v>199.3</v>
      </c>
      <c r="CM43" s="194">
        <v>249.4</v>
      </c>
      <c r="CN43" s="68">
        <v>178.8</v>
      </c>
      <c r="CO43" s="68">
        <v>394.4</v>
      </c>
      <c r="CP43" s="194">
        <v>292.7</v>
      </c>
      <c r="CQ43" s="195">
        <v>406.3</v>
      </c>
      <c r="CR43" s="194">
        <v>348</v>
      </c>
      <c r="CS43" s="194">
        <v>462.2</v>
      </c>
      <c r="CT43" s="68">
        <v>257.8</v>
      </c>
      <c r="CU43" s="68">
        <v>477.6</v>
      </c>
      <c r="CV43" s="194">
        <v>292.5</v>
      </c>
      <c r="CW43" s="195">
        <v>360.7</v>
      </c>
      <c r="CX43" s="194">
        <v>302.2</v>
      </c>
      <c r="CY43" s="194">
        <v>415.2</v>
      </c>
      <c r="CZ43" s="68">
        <v>362.8</v>
      </c>
      <c r="DA43" s="68">
        <v>494.7</v>
      </c>
      <c r="DB43" s="194">
        <v>359.4</v>
      </c>
      <c r="DC43" s="212"/>
      <c r="DD43" s="201"/>
      <c r="DE43" s="65" t="s">
        <v>245</v>
      </c>
      <c r="DF43" s="213">
        <v>229.1</v>
      </c>
      <c r="DG43" s="214">
        <v>574.9</v>
      </c>
      <c r="DH43" s="215">
        <v>244.6</v>
      </c>
      <c r="DI43" s="22">
        <v>838.4</v>
      </c>
      <c r="DJ43" s="23">
        <v>288.10000000000002</v>
      </c>
      <c r="DK43" s="215">
        <v>1153.7</v>
      </c>
      <c r="DL43" s="216">
        <v>354.2</v>
      </c>
      <c r="DM43" s="142">
        <v>1842.9</v>
      </c>
      <c r="DN43" s="142">
        <v>464</v>
      </c>
      <c r="DO43" s="217">
        <v>2706.3</v>
      </c>
      <c r="DQ43" s="224"/>
      <c r="DR43" s="130" t="s">
        <v>287</v>
      </c>
      <c r="DS43" s="218">
        <v>465.6</v>
      </c>
      <c r="DT43" s="218">
        <v>102.6</v>
      </c>
      <c r="DU43" s="137">
        <v>541.20000000000005</v>
      </c>
      <c r="DV43" s="137">
        <v>126</v>
      </c>
      <c r="DW43" s="137">
        <v>404.9</v>
      </c>
      <c r="DX43" s="137">
        <v>126.5</v>
      </c>
      <c r="DY43" s="137">
        <v>434.3</v>
      </c>
      <c r="DZ43" s="137">
        <v>121.8</v>
      </c>
      <c r="EA43" s="137">
        <v>571.50400000000002</v>
      </c>
      <c r="EB43" s="137">
        <v>183.084</v>
      </c>
      <c r="EC43" s="137">
        <v>490.14699999999999</v>
      </c>
      <c r="ED43" s="137">
        <v>137.70699999999999</v>
      </c>
      <c r="EE43" s="137">
        <v>527.13800000000003</v>
      </c>
      <c r="EF43" s="137">
        <v>159.553</v>
      </c>
      <c r="EG43" s="137">
        <v>702.822</v>
      </c>
      <c r="EH43" s="137">
        <v>173.43899999999999</v>
      </c>
      <c r="EI43" s="137">
        <v>806.56299999999999</v>
      </c>
      <c r="EJ43" s="137">
        <v>153.19800000000001</v>
      </c>
      <c r="EK43" s="137">
        <v>808.01499999999999</v>
      </c>
      <c r="EL43" s="137">
        <v>254.51499999999999</v>
      </c>
      <c r="EM43" s="137">
        <v>816.64726238224068</v>
      </c>
      <c r="EN43" s="137">
        <v>224.10287689749569</v>
      </c>
      <c r="EO43" s="137">
        <v>952.37615871513913</v>
      </c>
      <c r="EP43" s="137">
        <v>217.02405708980552</v>
      </c>
      <c r="EQ43" s="137">
        <v>930.06441642488494</v>
      </c>
      <c r="ER43" s="137">
        <v>205.2777790981682</v>
      </c>
      <c r="ES43" s="137">
        <v>828.25614152433729</v>
      </c>
      <c r="ET43" s="137">
        <v>161.60812979966923</v>
      </c>
    </row>
    <row r="44" spans="1:150" ht="14.25" thickTop="1" thickBot="1" x14ac:dyDescent="0.25">
      <c r="B44" s="232"/>
      <c r="C44" s="233" t="s">
        <v>254</v>
      </c>
      <c r="D44" s="143">
        <v>606.29999999999995</v>
      </c>
      <c r="E44" s="143">
        <v>593</v>
      </c>
      <c r="F44" s="143">
        <v>441.7</v>
      </c>
      <c r="G44" s="106">
        <v>282.8</v>
      </c>
      <c r="H44" s="106">
        <v>379.6</v>
      </c>
      <c r="I44" s="143">
        <v>222.1</v>
      </c>
      <c r="J44" s="143">
        <v>258.7</v>
      </c>
      <c r="K44" s="143">
        <v>205</v>
      </c>
      <c r="L44" s="143">
        <v>373.5</v>
      </c>
      <c r="M44" s="106">
        <v>207.9</v>
      </c>
      <c r="N44" s="106">
        <v>337.7</v>
      </c>
      <c r="O44" s="143">
        <v>334.6</v>
      </c>
      <c r="P44" s="143">
        <v>298.7</v>
      </c>
      <c r="Q44" s="143">
        <v>430.7</v>
      </c>
      <c r="R44" s="143">
        <v>278.39999999999998</v>
      </c>
      <c r="S44" s="106">
        <v>331.6</v>
      </c>
      <c r="T44" s="106">
        <v>387.2</v>
      </c>
      <c r="U44" s="143">
        <v>517</v>
      </c>
      <c r="V44" s="143">
        <v>378</v>
      </c>
      <c r="W44" s="143">
        <v>669.7</v>
      </c>
      <c r="X44" s="143">
        <v>387.3</v>
      </c>
      <c r="Y44" s="106">
        <v>653.20000000000005</v>
      </c>
      <c r="Z44" s="106">
        <v>472.1</v>
      </c>
      <c r="AA44" s="143">
        <v>802.3</v>
      </c>
      <c r="AB44" s="143">
        <v>483</v>
      </c>
      <c r="AC44" s="143">
        <v>930.7</v>
      </c>
      <c r="AD44" s="143">
        <v>505.8</v>
      </c>
      <c r="AE44" s="106">
        <v>1129</v>
      </c>
      <c r="AF44" s="106">
        <v>571</v>
      </c>
      <c r="AG44" s="143">
        <v>884.1</v>
      </c>
      <c r="AH44" s="143">
        <v>611.9</v>
      </c>
      <c r="AI44" s="143">
        <v>1090.8</v>
      </c>
      <c r="AJ44" s="143">
        <v>656.4</v>
      </c>
      <c r="AK44" s="106">
        <v>977.9</v>
      </c>
      <c r="AL44" s="106">
        <v>680.6</v>
      </c>
      <c r="AM44" s="143">
        <v>1028.7</v>
      </c>
      <c r="AN44" s="143">
        <v>687.3</v>
      </c>
      <c r="AO44" s="143">
        <v>1071</v>
      </c>
      <c r="AP44" s="143">
        <v>682.7</v>
      </c>
      <c r="AQ44" s="106">
        <v>1087.7</v>
      </c>
      <c r="AR44" s="106">
        <v>638.5</v>
      </c>
      <c r="AS44" s="143">
        <v>662</v>
      </c>
      <c r="AT44" s="143">
        <v>804.4</v>
      </c>
      <c r="AU44" s="143">
        <v>790.1</v>
      </c>
      <c r="AV44" s="143">
        <v>1026.4000000000001</v>
      </c>
      <c r="AW44" s="106">
        <v>1361.5</v>
      </c>
      <c r="AX44" s="106">
        <v>1039</v>
      </c>
      <c r="AY44" s="143">
        <v>2113.6</v>
      </c>
      <c r="AZ44" s="143">
        <v>1136.7</v>
      </c>
      <c r="BA44" s="143">
        <v>2067.1999999999998</v>
      </c>
      <c r="BB44" s="143">
        <v>1140.8</v>
      </c>
      <c r="BC44" s="106">
        <v>2324.5</v>
      </c>
      <c r="BD44" s="106">
        <v>1311.1</v>
      </c>
      <c r="BE44" s="234">
        <v>2809.6</v>
      </c>
      <c r="BF44" s="143">
        <v>1709.6</v>
      </c>
      <c r="BG44" s="143">
        <v>3675.6</v>
      </c>
      <c r="BH44" s="143">
        <v>2364.6999999999998</v>
      </c>
      <c r="BI44" s="106">
        <v>4740.3</v>
      </c>
      <c r="BJ44" s="106">
        <v>2957.5</v>
      </c>
      <c r="BK44" s="143">
        <v>5408.5</v>
      </c>
      <c r="BL44" s="143">
        <v>2489.1999999999998</v>
      </c>
      <c r="BM44" s="143">
        <v>5636.2</v>
      </c>
      <c r="BN44" s="143">
        <v>2710.6</v>
      </c>
      <c r="BO44" s="106">
        <v>5363.6</v>
      </c>
      <c r="BP44" s="106">
        <v>2769.1</v>
      </c>
      <c r="BQ44" s="143">
        <v>5688.8</v>
      </c>
      <c r="BR44" s="143">
        <v>2504.1</v>
      </c>
      <c r="BS44" s="143">
        <v>5919.4</v>
      </c>
      <c r="BT44" s="143">
        <v>3072.8</v>
      </c>
      <c r="BU44" s="143">
        <v>5635.2</v>
      </c>
      <c r="BX44" s="65" t="s">
        <v>267</v>
      </c>
      <c r="BY44" s="210">
        <v>7.7</v>
      </c>
      <c r="BZ44" s="73">
        <v>90.7</v>
      </c>
      <c r="CA44" s="73">
        <v>6.4</v>
      </c>
      <c r="CB44" s="74">
        <v>35.4</v>
      </c>
      <c r="CC44" s="74">
        <v>3.5</v>
      </c>
      <c r="CD44" s="73">
        <v>49.4</v>
      </c>
      <c r="CE44" s="210">
        <v>7.4</v>
      </c>
      <c r="CF44" s="73">
        <v>86.8</v>
      </c>
      <c r="CG44" s="73">
        <v>14.8</v>
      </c>
      <c r="CH44" s="74">
        <v>80.8</v>
      </c>
      <c r="CI44" s="144">
        <v>23.5</v>
      </c>
      <c r="CJ44" s="211">
        <v>83.3</v>
      </c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212"/>
      <c r="DD44" s="201"/>
      <c r="DE44" s="65" t="s">
        <v>246</v>
      </c>
      <c r="DF44" s="213">
        <v>442.2</v>
      </c>
      <c r="DG44" s="214">
        <v>68.3</v>
      </c>
      <c r="DH44" s="215">
        <v>516.5</v>
      </c>
      <c r="DI44" s="22">
        <v>157</v>
      </c>
      <c r="DJ44" s="23">
        <v>582</v>
      </c>
      <c r="DK44" s="215">
        <v>146.19999999999999</v>
      </c>
      <c r="DL44" s="216">
        <v>558</v>
      </c>
      <c r="DM44" s="142">
        <v>94.7</v>
      </c>
      <c r="DN44" s="142">
        <v>679.3</v>
      </c>
      <c r="DO44" s="217">
        <v>163.69999999999999</v>
      </c>
      <c r="DQ44" s="224"/>
      <c r="DR44" s="130" t="s">
        <v>154</v>
      </c>
      <c r="DS44" s="218">
        <v>180.7</v>
      </c>
      <c r="DT44" s="218">
        <v>41.2</v>
      </c>
      <c r="DU44" s="137">
        <v>189</v>
      </c>
      <c r="DV44" s="137">
        <v>62.2</v>
      </c>
      <c r="DW44" s="137">
        <v>150.4</v>
      </c>
      <c r="DX44" s="137">
        <v>58.2</v>
      </c>
      <c r="DY44" s="137">
        <v>142.80000000000001</v>
      </c>
      <c r="DZ44" s="137">
        <v>51.1</v>
      </c>
      <c r="EA44" s="137">
        <v>198.54900000000001</v>
      </c>
      <c r="EB44" s="137">
        <v>91.771000000000001</v>
      </c>
      <c r="EC44" s="137">
        <v>151.16399999999999</v>
      </c>
      <c r="ED44" s="137">
        <v>40.606999999999999</v>
      </c>
      <c r="EE44" s="137">
        <v>171.34299999999999</v>
      </c>
      <c r="EF44" s="137">
        <v>48.173999999999999</v>
      </c>
      <c r="EG44" s="137">
        <v>239.893</v>
      </c>
      <c r="EH44" s="137">
        <v>62.948999999999998</v>
      </c>
      <c r="EI44" s="137">
        <v>227.59700000000001</v>
      </c>
      <c r="EJ44" s="137">
        <v>70.350999999999999</v>
      </c>
      <c r="EK44" s="137">
        <v>243.375</v>
      </c>
      <c r="EL44" s="137">
        <v>80.403000000000006</v>
      </c>
      <c r="EM44" s="137">
        <v>268.13519080873982</v>
      </c>
      <c r="EN44" s="137">
        <v>53.438933843104429</v>
      </c>
      <c r="EO44" s="137">
        <v>316.87810440670529</v>
      </c>
      <c r="EP44" s="137">
        <v>39.416695319850973</v>
      </c>
      <c r="EQ44" s="137">
        <v>283.18466819617203</v>
      </c>
      <c r="ER44" s="137">
        <v>35.899814255657766</v>
      </c>
      <c r="ES44" s="137">
        <v>272.41900376893034</v>
      </c>
      <c r="ET44" s="137">
        <v>49.709731335369305</v>
      </c>
    </row>
    <row r="45" spans="1:150" ht="13.5" thickTop="1" x14ac:dyDescent="0.2">
      <c r="B45" s="87" t="s">
        <v>462</v>
      </c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5"/>
      <c r="BR45" s="235"/>
      <c r="BS45" s="235"/>
      <c r="BT45" s="235"/>
      <c r="BU45" s="235"/>
      <c r="BW45" s="98"/>
      <c r="BX45" s="65" t="s">
        <v>154</v>
      </c>
      <c r="BY45" s="210">
        <v>180.8</v>
      </c>
      <c r="BZ45" s="73">
        <v>30.8</v>
      </c>
      <c r="CA45" s="73">
        <v>216.7</v>
      </c>
      <c r="CB45" s="74">
        <v>40.9</v>
      </c>
      <c r="CC45" s="74">
        <f>223.6-1.7</f>
        <v>221.9</v>
      </c>
      <c r="CD45" s="73">
        <v>48.5</v>
      </c>
      <c r="CE45" s="210">
        <v>191.6</v>
      </c>
      <c r="CF45" s="73">
        <v>63</v>
      </c>
      <c r="CG45" s="73">
        <v>237.5</v>
      </c>
      <c r="CH45" s="74">
        <v>126.3</v>
      </c>
      <c r="CI45" s="144">
        <v>259.3</v>
      </c>
      <c r="CJ45" s="211">
        <v>105</v>
      </c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212"/>
      <c r="DD45" s="201"/>
      <c r="DE45" s="65" t="s">
        <v>247</v>
      </c>
      <c r="DF45" s="213">
        <v>29.1</v>
      </c>
      <c r="DG45" s="214">
        <v>157.19999999999999</v>
      </c>
      <c r="DH45" s="215">
        <v>63.1</v>
      </c>
      <c r="DI45" s="22">
        <v>302.39999999999998</v>
      </c>
      <c r="DJ45" s="23">
        <v>92.5</v>
      </c>
      <c r="DK45" s="215">
        <v>284</v>
      </c>
      <c r="DL45" s="216">
        <v>147</v>
      </c>
      <c r="DM45" s="142">
        <v>242.2</v>
      </c>
      <c r="DN45" s="142">
        <v>188.1</v>
      </c>
      <c r="DO45" s="217">
        <v>450.1</v>
      </c>
      <c r="DQ45" s="224"/>
      <c r="DR45" s="227"/>
      <c r="DS45" s="218"/>
      <c r="DT45" s="218"/>
      <c r="DU45" s="137"/>
      <c r="DV45" s="137"/>
      <c r="DW45" s="137"/>
      <c r="DX45" s="137"/>
      <c r="DY45" s="137"/>
      <c r="DZ45" s="137"/>
      <c r="ET45" s="374"/>
    </row>
    <row r="46" spans="1:150" x14ac:dyDescent="0.2"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236"/>
      <c r="BL46" s="236"/>
      <c r="BM46" s="236"/>
      <c r="BN46" s="236"/>
      <c r="BO46" s="236"/>
      <c r="BP46" s="236"/>
      <c r="BQ46" s="236"/>
      <c r="BR46" s="236"/>
      <c r="BS46" s="236"/>
      <c r="BT46" s="236"/>
      <c r="BU46" s="236"/>
      <c r="BW46" s="98"/>
      <c r="BX46" s="65"/>
      <c r="BY46" s="210"/>
      <c r="BZ46" s="73"/>
      <c r="CA46" s="73"/>
      <c r="CB46" s="74"/>
      <c r="CC46" s="74"/>
      <c r="CD46" s="73"/>
      <c r="CE46" s="210"/>
      <c r="CF46" s="73"/>
      <c r="CG46" s="73"/>
      <c r="CH46" s="74"/>
      <c r="CI46" s="144"/>
      <c r="CJ46" s="21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212"/>
      <c r="DD46" s="201"/>
      <c r="DE46" s="65" t="s">
        <v>275</v>
      </c>
      <c r="DF46" s="213">
        <v>49.3</v>
      </c>
      <c r="DG46" s="214">
        <v>186.7</v>
      </c>
      <c r="DH46" s="215">
        <v>70.5</v>
      </c>
      <c r="DI46" s="22">
        <v>166.5</v>
      </c>
      <c r="DJ46" s="23">
        <v>93.7</v>
      </c>
      <c r="DK46" s="215">
        <v>382.2</v>
      </c>
      <c r="DL46" s="216">
        <v>288.5</v>
      </c>
      <c r="DM46" s="142">
        <v>547.29999999999995</v>
      </c>
      <c r="DN46" s="142">
        <v>293.3</v>
      </c>
      <c r="DO46" s="217">
        <v>803.1</v>
      </c>
      <c r="DQ46" s="197" t="s">
        <v>346</v>
      </c>
      <c r="DR46" s="207" t="s">
        <v>234</v>
      </c>
      <c r="DS46" s="221">
        <v>1907.5</v>
      </c>
      <c r="DT46" s="221">
        <v>2724.5</v>
      </c>
      <c r="DU46" s="145">
        <v>2147.6</v>
      </c>
      <c r="DV46" s="145">
        <v>3262.9</v>
      </c>
      <c r="DW46" s="145">
        <v>1938.6</v>
      </c>
      <c r="DX46" s="145">
        <v>2797.5</v>
      </c>
      <c r="DY46" s="145">
        <v>1945.7</v>
      </c>
      <c r="DZ46" s="145">
        <v>2656.2</v>
      </c>
      <c r="EA46" s="145">
        <v>2845.46</v>
      </c>
      <c r="EB46" s="145">
        <v>2348.6559999999999</v>
      </c>
      <c r="EC46" s="145">
        <v>2410.614</v>
      </c>
      <c r="ED46" s="145">
        <v>2638.819</v>
      </c>
      <c r="EE46" s="145">
        <v>2944.84</v>
      </c>
      <c r="EF46" s="145">
        <v>2792.8539999999998</v>
      </c>
      <c r="EG46" s="145">
        <v>2913.6410000000001</v>
      </c>
      <c r="EH46" s="145">
        <v>2993.1010000000001</v>
      </c>
      <c r="EI46" s="145">
        <v>2871.527</v>
      </c>
      <c r="EJ46" s="145">
        <v>2794.5949999999998</v>
      </c>
      <c r="EK46" s="145">
        <v>2751.5430000000001</v>
      </c>
      <c r="EL46" s="145">
        <v>3358.34</v>
      </c>
      <c r="EM46" s="145">
        <v>2909.5784906378981</v>
      </c>
      <c r="EN46" s="145">
        <v>3736.8929815369611</v>
      </c>
      <c r="EO46" s="145">
        <v>3354.1384422114847</v>
      </c>
      <c r="EP46" s="145">
        <v>4259.5582780634522</v>
      </c>
      <c r="EQ46" s="145">
        <v>3290.6074226721657</v>
      </c>
      <c r="ER46" s="145">
        <v>3654.3243702478726</v>
      </c>
      <c r="ES46" s="145">
        <v>3227.120881539156</v>
      </c>
      <c r="ET46" s="145">
        <v>2945.5628867942173</v>
      </c>
    </row>
    <row r="47" spans="1:150" x14ac:dyDescent="0.2"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7"/>
      <c r="BQ47" s="237"/>
      <c r="BR47" s="237"/>
      <c r="BS47" s="237"/>
      <c r="BT47" s="237"/>
      <c r="BU47" s="237"/>
      <c r="BW47" s="197">
        <v>7</v>
      </c>
      <c r="BX47" s="198" t="s">
        <v>268</v>
      </c>
      <c r="BY47" s="195">
        <v>1614.9</v>
      </c>
      <c r="BZ47" s="194">
        <v>2671.5</v>
      </c>
      <c r="CA47" s="194">
        <v>1844.3</v>
      </c>
      <c r="CB47" s="68">
        <v>3246.2</v>
      </c>
      <c r="CC47" s="68">
        <v>2236.6999999999998</v>
      </c>
      <c r="CD47" s="194">
        <v>3424.2</v>
      </c>
      <c r="CE47" s="195">
        <v>1955</v>
      </c>
      <c r="CF47" s="194">
        <v>3545.7</v>
      </c>
      <c r="CG47" s="194">
        <v>2654.4</v>
      </c>
      <c r="CH47" s="68">
        <v>3820</v>
      </c>
      <c r="CI47" s="199">
        <v>3230.3</v>
      </c>
      <c r="CJ47" s="200">
        <v>4501.3</v>
      </c>
      <c r="CK47" s="195">
        <v>3003.2</v>
      </c>
      <c r="CL47" s="194">
        <v>5339.7</v>
      </c>
      <c r="CM47" s="194">
        <v>2841.9</v>
      </c>
      <c r="CN47" s="68">
        <v>4660.6000000000004</v>
      </c>
      <c r="CO47" s="68">
        <v>3300.1</v>
      </c>
      <c r="CP47" s="194">
        <v>5589.6</v>
      </c>
      <c r="CQ47" s="195">
        <v>3713.9</v>
      </c>
      <c r="CR47" s="194">
        <v>6423.2</v>
      </c>
      <c r="CS47" s="194">
        <v>3049.7</v>
      </c>
      <c r="CT47" s="68">
        <v>6468.2</v>
      </c>
      <c r="CU47" s="68">
        <v>2993.2</v>
      </c>
      <c r="CV47" s="194">
        <v>5700.6</v>
      </c>
      <c r="CW47" s="195">
        <v>2792.6</v>
      </c>
      <c r="CX47" s="194">
        <v>5544.8</v>
      </c>
      <c r="CY47" s="194">
        <v>2951.2</v>
      </c>
      <c r="CZ47" s="68">
        <v>6521</v>
      </c>
      <c r="DA47" s="68">
        <v>3379.4</v>
      </c>
      <c r="DB47" s="194">
        <v>7319.4</v>
      </c>
      <c r="DC47" s="212"/>
      <c r="DD47" s="238"/>
      <c r="DE47" s="65" t="s">
        <v>269</v>
      </c>
      <c r="DF47" s="213">
        <v>77.2</v>
      </c>
      <c r="DG47" s="214">
        <v>241.9</v>
      </c>
      <c r="DH47" s="215">
        <v>73.599999999999994</v>
      </c>
      <c r="DI47" s="22">
        <v>257.8</v>
      </c>
      <c r="DJ47" s="23">
        <v>44.5</v>
      </c>
      <c r="DK47" s="215">
        <v>357.7</v>
      </c>
      <c r="DL47" s="216">
        <v>70.599999999999994</v>
      </c>
      <c r="DM47" s="142">
        <v>575</v>
      </c>
      <c r="DN47" s="142">
        <v>58</v>
      </c>
      <c r="DO47" s="137">
        <v>758.1</v>
      </c>
      <c r="DQ47" s="224"/>
      <c r="DR47" s="130" t="s">
        <v>259</v>
      </c>
      <c r="DS47" s="218">
        <v>360.1</v>
      </c>
      <c r="DT47" s="218">
        <v>224.6</v>
      </c>
      <c r="DU47" s="137">
        <v>409.9</v>
      </c>
      <c r="DV47" s="137">
        <v>237.8</v>
      </c>
      <c r="DW47" s="137">
        <v>393.8</v>
      </c>
      <c r="DX47" s="137">
        <v>264.3</v>
      </c>
      <c r="DY47" s="137">
        <v>430.4</v>
      </c>
      <c r="DZ47" s="137">
        <v>247.8</v>
      </c>
      <c r="EA47" s="137">
        <v>659.10599999999999</v>
      </c>
      <c r="EB47" s="137">
        <v>228.386</v>
      </c>
      <c r="EC47" s="137">
        <v>522.70699999999999</v>
      </c>
      <c r="ED47" s="137">
        <v>272.16300000000001</v>
      </c>
      <c r="EE47" s="137">
        <v>496.666</v>
      </c>
      <c r="EF47" s="137">
        <v>219.11600000000001</v>
      </c>
      <c r="EG47" s="137">
        <v>648.13800000000003</v>
      </c>
      <c r="EH47" s="137">
        <v>230.76</v>
      </c>
      <c r="EI47" s="137">
        <v>614.18700000000001</v>
      </c>
      <c r="EJ47" s="137">
        <v>190.84899999999999</v>
      </c>
      <c r="EK47" s="137">
        <v>607.83500000000004</v>
      </c>
      <c r="EL47" s="137">
        <v>540.27499999999998</v>
      </c>
      <c r="EM47" s="137">
        <v>633.25624454427577</v>
      </c>
      <c r="EN47" s="137">
        <v>348.54598535634153</v>
      </c>
      <c r="EO47" s="137">
        <v>712.04883357245126</v>
      </c>
      <c r="EP47" s="137">
        <v>327.11116662278164</v>
      </c>
      <c r="EQ47" s="137">
        <v>624.31976288545366</v>
      </c>
      <c r="ER47" s="137">
        <v>383.38704960338026</v>
      </c>
      <c r="ES47" s="137">
        <v>552.85601274826934</v>
      </c>
      <c r="ET47" s="137">
        <v>266.92347666781382</v>
      </c>
    </row>
    <row r="48" spans="1:150" x14ac:dyDescent="0.2">
      <c r="D48" s="93"/>
      <c r="E48" s="93"/>
      <c r="F48" s="93"/>
      <c r="G48" s="97"/>
      <c r="H48" s="97"/>
      <c r="I48" s="93"/>
      <c r="J48" s="93"/>
      <c r="K48" s="93"/>
      <c r="L48" s="93"/>
      <c r="M48" s="97"/>
      <c r="N48" s="97"/>
      <c r="O48" s="93"/>
      <c r="P48" s="93"/>
      <c r="Q48" s="93"/>
      <c r="R48" s="93"/>
      <c r="S48" s="97"/>
      <c r="T48" s="97"/>
      <c r="U48" s="93"/>
      <c r="V48" s="93"/>
      <c r="W48" s="93"/>
      <c r="X48" s="93"/>
      <c r="Y48" s="97"/>
      <c r="Z48" s="97"/>
      <c r="AA48" s="93"/>
      <c r="AB48" s="93"/>
      <c r="AC48" s="93"/>
      <c r="AD48" s="93"/>
      <c r="AE48" s="95"/>
      <c r="AF48" s="97"/>
      <c r="AG48" s="93"/>
      <c r="AH48" s="93"/>
      <c r="AI48" s="94"/>
      <c r="AJ48" s="93"/>
      <c r="AK48" s="97"/>
      <c r="AL48" s="97"/>
      <c r="AM48" s="94"/>
      <c r="AN48" s="93"/>
      <c r="AO48" s="94"/>
      <c r="AP48" s="93"/>
      <c r="AQ48" s="95"/>
      <c r="AR48" s="97"/>
      <c r="AS48" s="93"/>
      <c r="AT48" s="93"/>
      <c r="AU48" s="93"/>
      <c r="AV48" s="94"/>
      <c r="AW48" s="95"/>
      <c r="AX48" s="95"/>
      <c r="AY48" s="94"/>
      <c r="AZ48" s="94"/>
      <c r="BA48" s="94"/>
      <c r="BB48" s="94"/>
      <c r="BC48" s="95"/>
      <c r="BD48" s="95"/>
      <c r="BE48" s="239"/>
      <c r="BF48" s="94"/>
      <c r="BG48" s="94"/>
      <c r="BH48" s="94"/>
      <c r="BI48" s="95"/>
      <c r="BJ48" s="95"/>
      <c r="BK48" s="94"/>
      <c r="BL48" s="94"/>
      <c r="BM48" s="94"/>
      <c r="BN48" s="94"/>
      <c r="BO48" s="95"/>
      <c r="BP48" s="95"/>
      <c r="BQ48" s="94"/>
      <c r="BR48" s="94"/>
      <c r="BS48" s="94"/>
      <c r="BT48" s="94"/>
      <c r="BU48" s="94"/>
      <c r="BX48" s="65" t="s">
        <v>271</v>
      </c>
      <c r="BY48" s="210">
        <v>7.3</v>
      </c>
      <c r="BZ48" s="73">
        <v>39.6</v>
      </c>
      <c r="CA48" s="73">
        <v>12.1</v>
      </c>
      <c r="CB48" s="74">
        <v>48.7</v>
      </c>
      <c r="CC48" s="74">
        <v>13</v>
      </c>
      <c r="CD48" s="73">
        <v>41.1</v>
      </c>
      <c r="CE48" s="210">
        <v>20.7</v>
      </c>
      <c r="CF48" s="73">
        <v>40.200000000000003</v>
      </c>
      <c r="CG48" s="73">
        <v>31.1</v>
      </c>
      <c r="CH48" s="74">
        <v>33.799999999999997</v>
      </c>
      <c r="CI48" s="144">
        <v>62.3</v>
      </c>
      <c r="CJ48" s="211">
        <v>47.6</v>
      </c>
      <c r="CK48" s="210">
        <v>111.3</v>
      </c>
      <c r="CL48" s="73">
        <v>43.5</v>
      </c>
      <c r="CM48" s="73">
        <v>102.5</v>
      </c>
      <c r="CN48" s="74">
        <v>28.6</v>
      </c>
      <c r="CO48" s="74">
        <v>169.6</v>
      </c>
      <c r="CP48" s="73">
        <v>31.2</v>
      </c>
      <c r="CQ48" s="210">
        <v>117.8</v>
      </c>
      <c r="CR48" s="73">
        <v>35.6</v>
      </c>
      <c r="CS48" s="73">
        <v>87.5</v>
      </c>
      <c r="CT48" s="74">
        <v>38.4</v>
      </c>
      <c r="CU48" s="74">
        <v>98.5</v>
      </c>
      <c r="CV48" s="73">
        <v>38.299999999999997</v>
      </c>
      <c r="CW48" s="210">
        <v>119.4</v>
      </c>
      <c r="CX48" s="73">
        <v>32.299999999999997</v>
      </c>
      <c r="CY48" s="73">
        <v>120.5</v>
      </c>
      <c r="CZ48" s="74">
        <v>29.5</v>
      </c>
      <c r="DA48" s="74">
        <v>134.19999999999999</v>
      </c>
      <c r="DB48" s="73">
        <v>33.299999999999997</v>
      </c>
      <c r="DC48" s="212"/>
      <c r="DD48" s="238"/>
      <c r="DE48" s="65" t="s">
        <v>248</v>
      </c>
      <c r="DF48" s="213">
        <v>166.9</v>
      </c>
      <c r="DG48" s="214">
        <v>518.1</v>
      </c>
      <c r="DH48" s="215">
        <v>142.1</v>
      </c>
      <c r="DI48" s="22">
        <v>803.6</v>
      </c>
      <c r="DJ48" s="23">
        <v>134.80000000000001</v>
      </c>
      <c r="DK48" s="215">
        <v>936.4</v>
      </c>
      <c r="DL48" s="216">
        <v>164.4</v>
      </c>
      <c r="DM48" s="142">
        <v>1449.6</v>
      </c>
      <c r="DN48" s="142">
        <v>128.1</v>
      </c>
      <c r="DO48" s="217">
        <v>1840.7</v>
      </c>
      <c r="DQ48" s="224"/>
      <c r="DR48" s="130" t="s">
        <v>236</v>
      </c>
      <c r="DS48" s="218">
        <v>346.1</v>
      </c>
      <c r="DT48" s="218">
        <v>418.9</v>
      </c>
      <c r="DU48" s="137">
        <v>364.7</v>
      </c>
      <c r="DV48" s="137">
        <v>489.6</v>
      </c>
      <c r="DW48" s="137">
        <v>314.5</v>
      </c>
      <c r="DX48" s="137">
        <v>390.1</v>
      </c>
      <c r="DY48" s="137">
        <v>319.10000000000002</v>
      </c>
      <c r="DZ48" s="137">
        <v>425.5</v>
      </c>
      <c r="EA48" s="137">
        <v>399.19400000000002</v>
      </c>
      <c r="EB48" s="137">
        <v>367.99200000000002</v>
      </c>
      <c r="EC48" s="137">
        <v>334.58100000000002</v>
      </c>
      <c r="ED48" s="137">
        <v>508.68400000000003</v>
      </c>
      <c r="EE48" s="137">
        <v>956.31600000000003</v>
      </c>
      <c r="EF48" s="137">
        <v>418.56099999999998</v>
      </c>
      <c r="EG48" s="137">
        <v>415.339</v>
      </c>
      <c r="EH48" s="137">
        <v>371.65600000000001</v>
      </c>
      <c r="EI48" s="137">
        <v>377.20299999999997</v>
      </c>
      <c r="EJ48" s="137">
        <v>411.63900000000001</v>
      </c>
      <c r="EK48" s="137">
        <v>345.01600000000002</v>
      </c>
      <c r="EL48" s="137">
        <v>393.601</v>
      </c>
      <c r="EM48" s="137">
        <v>370.68992879368102</v>
      </c>
      <c r="EN48" s="137">
        <v>678.89426251695897</v>
      </c>
      <c r="EO48" s="137">
        <v>413.42530034339183</v>
      </c>
      <c r="EP48" s="137">
        <v>458.03902110228938</v>
      </c>
      <c r="EQ48" s="137">
        <v>396.77295951915204</v>
      </c>
      <c r="ER48" s="137">
        <v>444.01915957449762</v>
      </c>
      <c r="ES48" s="137">
        <v>366.17530185093602</v>
      </c>
      <c r="ET48" s="137">
        <v>398.4611221025786</v>
      </c>
    </row>
    <row r="49" spans="4:150" x14ac:dyDescent="0.2"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X49" s="65" t="s">
        <v>245</v>
      </c>
      <c r="BY49" s="210">
        <v>19.2</v>
      </c>
      <c r="BZ49" s="73">
        <v>210.9</v>
      </c>
      <c r="CA49" s="73">
        <v>49.8</v>
      </c>
      <c r="CB49" s="74">
        <v>224.3</v>
      </c>
      <c r="CC49" s="74">
        <v>191</v>
      </c>
      <c r="CD49" s="73">
        <v>309.3</v>
      </c>
      <c r="CE49" s="210">
        <v>71.8</v>
      </c>
      <c r="CF49" s="73">
        <v>271.2</v>
      </c>
      <c r="CG49" s="73">
        <v>60.8</v>
      </c>
      <c r="CH49" s="74">
        <v>386.1</v>
      </c>
      <c r="CI49" s="144">
        <v>55.5</v>
      </c>
      <c r="CJ49" s="211">
        <v>399.8</v>
      </c>
      <c r="CK49" s="210">
        <v>41.6</v>
      </c>
      <c r="CL49" s="73">
        <v>420.9</v>
      </c>
      <c r="CM49" s="73">
        <v>53.7</v>
      </c>
      <c r="CN49" s="74">
        <v>439</v>
      </c>
      <c r="CO49" s="74">
        <v>90.6</v>
      </c>
      <c r="CP49" s="73">
        <v>458.1</v>
      </c>
      <c r="CQ49" s="210">
        <v>145.80000000000001</v>
      </c>
      <c r="CR49" s="73">
        <v>546.20000000000005</v>
      </c>
      <c r="CS49" s="73">
        <v>103.4</v>
      </c>
      <c r="CT49" s="74">
        <v>542.9</v>
      </c>
      <c r="CU49" s="74">
        <v>161</v>
      </c>
      <c r="CV49" s="73">
        <v>510.4</v>
      </c>
      <c r="CW49" s="210">
        <v>148.9</v>
      </c>
      <c r="CX49" s="73">
        <v>395.3</v>
      </c>
      <c r="CY49" s="73">
        <v>180.4</v>
      </c>
      <c r="CZ49" s="74">
        <v>471.6</v>
      </c>
      <c r="DA49" s="74">
        <v>304.10000000000002</v>
      </c>
      <c r="DB49" s="73">
        <v>525.1</v>
      </c>
      <c r="DC49" s="212"/>
      <c r="DD49" s="238"/>
      <c r="DE49" s="65" t="s">
        <v>249</v>
      </c>
      <c r="DF49" s="213">
        <v>58.4</v>
      </c>
      <c r="DG49" s="214">
        <v>733.8</v>
      </c>
      <c r="DH49" s="215">
        <v>70.7</v>
      </c>
      <c r="DI49" s="22">
        <v>805.3</v>
      </c>
      <c r="DJ49" s="23">
        <v>71.8</v>
      </c>
      <c r="DK49" s="215">
        <v>991.1</v>
      </c>
      <c r="DL49" s="216">
        <v>79.5</v>
      </c>
      <c r="DM49" s="142">
        <v>940.2</v>
      </c>
      <c r="DN49" s="142">
        <v>72.599999999999994</v>
      </c>
      <c r="DO49" s="217">
        <v>1703</v>
      </c>
      <c r="DQ49" s="224"/>
      <c r="DR49" s="130" t="s">
        <v>347</v>
      </c>
      <c r="DS49" s="218">
        <v>701.4</v>
      </c>
      <c r="DT49" s="222">
        <v>1205.0999999999999</v>
      </c>
      <c r="DU49" s="137">
        <v>816.1</v>
      </c>
      <c r="DV49" s="137">
        <v>1272</v>
      </c>
      <c r="DW49" s="137">
        <v>738</v>
      </c>
      <c r="DX49" s="137">
        <v>1308.4000000000001</v>
      </c>
      <c r="DY49" s="137">
        <v>792.9</v>
      </c>
      <c r="DZ49" s="137">
        <v>1179.3</v>
      </c>
      <c r="EA49" s="137">
        <v>1272.2650000000001</v>
      </c>
      <c r="EB49" s="137">
        <v>938.476</v>
      </c>
      <c r="EC49" s="137">
        <v>1055.3599999999999</v>
      </c>
      <c r="ED49" s="137">
        <v>1119.5429999999999</v>
      </c>
      <c r="EE49" s="137">
        <v>967.04100000000005</v>
      </c>
      <c r="EF49" s="137">
        <v>1349.914</v>
      </c>
      <c r="EG49" s="137">
        <v>1148.2829999999999</v>
      </c>
      <c r="EH49" s="137">
        <v>1226.6890000000001</v>
      </c>
      <c r="EI49" s="137">
        <v>1174.8119999999999</v>
      </c>
      <c r="EJ49" s="137">
        <v>961.86400000000003</v>
      </c>
      <c r="EK49" s="137">
        <v>1131.462</v>
      </c>
      <c r="EL49" s="137">
        <v>936.54899999999998</v>
      </c>
      <c r="EM49" s="137">
        <v>1194.5413452005148</v>
      </c>
      <c r="EN49" s="137">
        <v>1091.754675649021</v>
      </c>
      <c r="EO49" s="137">
        <v>1334.0756543711336</v>
      </c>
      <c r="EP49" s="137">
        <v>1325.2407710219848</v>
      </c>
      <c r="EQ49" s="137">
        <v>1272.1101222668563</v>
      </c>
      <c r="ER49" s="137">
        <v>1052.644535215929</v>
      </c>
      <c r="ES49" s="137">
        <v>1264.0090312247396</v>
      </c>
      <c r="ET49" s="137">
        <v>787.30205409579162</v>
      </c>
    </row>
    <row r="50" spans="4:150" x14ac:dyDescent="0.2"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X50" s="65" t="s">
        <v>246</v>
      </c>
      <c r="BY50" s="210">
        <v>103.4</v>
      </c>
      <c r="BZ50" s="73">
        <v>17.899999999999999</v>
      </c>
      <c r="CA50" s="73">
        <v>155.6</v>
      </c>
      <c r="CB50" s="74">
        <v>26.9</v>
      </c>
      <c r="CC50" s="74">
        <v>263</v>
      </c>
      <c r="CD50" s="73">
        <v>34.299999999999997</v>
      </c>
      <c r="CE50" s="210">
        <v>210.6</v>
      </c>
      <c r="CF50" s="73">
        <v>31.1</v>
      </c>
      <c r="CG50" s="73">
        <v>369.5</v>
      </c>
      <c r="CH50" s="74">
        <v>34.799999999999997</v>
      </c>
      <c r="CI50" s="144">
        <v>503.3</v>
      </c>
      <c r="CJ50" s="211">
        <v>42.6</v>
      </c>
      <c r="CK50" s="210">
        <v>449.9</v>
      </c>
      <c r="CL50" s="73">
        <v>52.3</v>
      </c>
      <c r="CM50" s="73">
        <v>495</v>
      </c>
      <c r="CN50" s="74">
        <v>38.6</v>
      </c>
      <c r="CO50" s="74">
        <v>537.70000000000005</v>
      </c>
      <c r="CP50" s="73">
        <v>42.5</v>
      </c>
      <c r="CQ50" s="210">
        <v>801.6</v>
      </c>
      <c r="CR50" s="73">
        <v>50</v>
      </c>
      <c r="CS50" s="73">
        <v>781.2</v>
      </c>
      <c r="CT50" s="74">
        <v>41.4</v>
      </c>
      <c r="CU50" s="74">
        <v>611.20000000000005</v>
      </c>
      <c r="CV50" s="73">
        <v>44.9</v>
      </c>
      <c r="CW50" s="210">
        <v>549.6</v>
      </c>
      <c r="CX50" s="73">
        <v>54.7</v>
      </c>
      <c r="CY50" s="73">
        <v>525</v>
      </c>
      <c r="CZ50" s="74">
        <v>49.9</v>
      </c>
      <c r="DA50" s="74">
        <v>505.1</v>
      </c>
      <c r="DB50" s="73">
        <v>67.099999999999994</v>
      </c>
      <c r="DC50" s="212"/>
      <c r="DD50" s="238"/>
      <c r="DE50" s="65" t="s">
        <v>270</v>
      </c>
      <c r="DF50" s="213">
        <v>51.7</v>
      </c>
      <c r="DG50" s="214">
        <v>455.8</v>
      </c>
      <c r="DH50" s="215">
        <v>78.3</v>
      </c>
      <c r="DI50" s="22">
        <v>566.6</v>
      </c>
      <c r="DJ50" s="23">
        <v>83.4</v>
      </c>
      <c r="DK50" s="215">
        <v>602.6</v>
      </c>
      <c r="DL50" s="216">
        <v>65.5</v>
      </c>
      <c r="DM50" s="142">
        <v>678.4</v>
      </c>
      <c r="DN50" s="142">
        <v>64</v>
      </c>
      <c r="DO50" s="217">
        <v>708.4</v>
      </c>
      <c r="DQ50" s="224"/>
      <c r="DR50" s="130" t="s">
        <v>261</v>
      </c>
      <c r="DS50" s="218">
        <v>442</v>
      </c>
      <c r="DT50" s="218">
        <v>245.6</v>
      </c>
      <c r="DU50" s="137">
        <v>514.29999999999995</v>
      </c>
      <c r="DV50" s="137">
        <v>354.5</v>
      </c>
      <c r="DW50" s="137">
        <v>464.6</v>
      </c>
      <c r="DX50" s="137">
        <v>351.6</v>
      </c>
      <c r="DY50" s="137">
        <v>372.7</v>
      </c>
      <c r="DZ50" s="137">
        <v>300.60000000000002</v>
      </c>
      <c r="EA50" s="137">
        <v>481.16199999999998</v>
      </c>
      <c r="EB50" s="137">
        <v>359.60700000000003</v>
      </c>
      <c r="EC50" s="137">
        <v>467.495</v>
      </c>
      <c r="ED50" s="137">
        <v>236.464</v>
      </c>
      <c r="EE50" s="137">
        <v>494.65899999999999</v>
      </c>
      <c r="EF50" s="137">
        <v>274.077</v>
      </c>
      <c r="EG50" s="137">
        <v>668.85299999999995</v>
      </c>
      <c r="EH50" s="137">
        <v>275.63299999999998</v>
      </c>
      <c r="EI50" s="137">
        <v>675.00400000000002</v>
      </c>
      <c r="EJ50" s="137">
        <v>335.63499999999999</v>
      </c>
      <c r="EK50" s="137">
        <v>639.654</v>
      </c>
      <c r="EL50" s="137">
        <v>431.88900000000001</v>
      </c>
      <c r="EM50" s="137">
        <v>685.36906910200605</v>
      </c>
      <c r="EN50" s="137">
        <v>519.80283251789808</v>
      </c>
      <c r="EO50" s="137">
        <v>864.17852387069684</v>
      </c>
      <c r="EP50" s="137">
        <v>922.01417563245673</v>
      </c>
      <c r="EQ50" s="137">
        <v>970.02053495562507</v>
      </c>
      <c r="ER50" s="137">
        <v>581.85792238597526</v>
      </c>
      <c r="ES50" s="137">
        <v>1019.2417015265804</v>
      </c>
      <c r="ET50" s="137">
        <v>616.36881605884366</v>
      </c>
    </row>
    <row r="51" spans="4:150" x14ac:dyDescent="0.2"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X51" s="65" t="s">
        <v>247</v>
      </c>
      <c r="BY51" s="210">
        <v>56.3</v>
      </c>
      <c r="BZ51" s="73">
        <v>58.4</v>
      </c>
      <c r="CA51" s="73">
        <v>26.7</v>
      </c>
      <c r="CB51" s="74">
        <v>135.4</v>
      </c>
      <c r="CC51" s="74">
        <v>75.599999999999994</v>
      </c>
      <c r="CD51" s="73">
        <v>100.6</v>
      </c>
      <c r="CE51" s="210">
        <v>90.7</v>
      </c>
      <c r="CF51" s="73">
        <v>120.5</v>
      </c>
      <c r="CG51" s="73">
        <v>97.9</v>
      </c>
      <c r="CH51" s="74">
        <v>181.2</v>
      </c>
      <c r="CI51" s="144">
        <v>143.9</v>
      </c>
      <c r="CJ51" s="211">
        <v>154.69999999999999</v>
      </c>
      <c r="CK51" s="210">
        <v>43.5</v>
      </c>
      <c r="CL51" s="73">
        <v>177.2</v>
      </c>
      <c r="CM51" s="73">
        <v>19</v>
      </c>
      <c r="CN51" s="74">
        <v>130.19999999999999</v>
      </c>
      <c r="CO51" s="74">
        <v>76.8</v>
      </c>
      <c r="CP51" s="73">
        <v>164.5</v>
      </c>
      <c r="CQ51" s="210">
        <v>119.1</v>
      </c>
      <c r="CR51" s="73">
        <v>183.2</v>
      </c>
      <c r="CS51" s="73">
        <v>16</v>
      </c>
      <c r="CT51" s="74">
        <v>286.60000000000002</v>
      </c>
      <c r="CU51" s="74">
        <v>23.6</v>
      </c>
      <c r="CV51" s="73">
        <v>157.6</v>
      </c>
      <c r="CW51" s="210">
        <v>11.3</v>
      </c>
      <c r="CX51" s="73">
        <v>77.8</v>
      </c>
      <c r="CY51" s="73">
        <v>11.5</v>
      </c>
      <c r="CZ51" s="74">
        <v>130.30000000000001</v>
      </c>
      <c r="DA51" s="74">
        <v>24.1</v>
      </c>
      <c r="DB51" s="73">
        <v>370.6</v>
      </c>
      <c r="DC51" s="220"/>
      <c r="DD51" s="238"/>
      <c r="DE51" s="65" t="s">
        <v>250</v>
      </c>
      <c r="DF51" s="213">
        <v>329.5</v>
      </c>
      <c r="DG51" s="214">
        <v>1201.3</v>
      </c>
      <c r="DH51" s="215">
        <v>476</v>
      </c>
      <c r="DI51" s="22">
        <v>1302.4000000000001</v>
      </c>
      <c r="DJ51" s="23">
        <v>348.6</v>
      </c>
      <c r="DK51" s="215">
        <v>1779.2</v>
      </c>
      <c r="DL51" s="216">
        <v>352.7</v>
      </c>
      <c r="DM51" s="142">
        <v>2479.3000000000002</v>
      </c>
      <c r="DN51" s="142">
        <v>329.3</v>
      </c>
      <c r="DO51" s="217">
        <v>2994.8</v>
      </c>
      <c r="DQ51" s="224"/>
      <c r="DR51" s="130" t="s">
        <v>264</v>
      </c>
      <c r="DS51" s="218">
        <v>20.3</v>
      </c>
      <c r="DT51" s="218">
        <v>321.39999999999998</v>
      </c>
      <c r="DU51" s="137">
        <v>23</v>
      </c>
      <c r="DV51" s="137">
        <v>373.5</v>
      </c>
      <c r="DW51" s="137">
        <v>12.4</v>
      </c>
      <c r="DX51" s="137">
        <v>317.8</v>
      </c>
      <c r="DY51" s="137">
        <v>13.6</v>
      </c>
      <c r="DZ51" s="137">
        <v>375.4</v>
      </c>
      <c r="EA51" s="137">
        <v>14.617000000000001</v>
      </c>
      <c r="EB51" s="137">
        <v>335.053</v>
      </c>
      <c r="EC51" s="137">
        <v>13.239000000000001</v>
      </c>
      <c r="ED51" s="137">
        <v>282.01600000000002</v>
      </c>
      <c r="EE51" s="137">
        <v>12.048999999999999</v>
      </c>
      <c r="EF51" s="137">
        <v>240.37</v>
      </c>
      <c r="EG51" s="137">
        <v>12.317</v>
      </c>
      <c r="EH51" s="137">
        <v>319.77199999999999</v>
      </c>
      <c r="EI51" s="137">
        <v>12.98</v>
      </c>
      <c r="EJ51" s="137">
        <v>288.399</v>
      </c>
      <c r="EK51" s="137">
        <v>12.071999999999999</v>
      </c>
      <c r="EL51" s="137">
        <v>260.233</v>
      </c>
      <c r="EM51" s="137">
        <v>11.909799970331177</v>
      </c>
      <c r="EN51" s="137">
        <v>262.47280538472626</v>
      </c>
      <c r="EO51" s="137">
        <v>15.559898721586437</v>
      </c>
      <c r="EP51" s="137">
        <v>304.23930200403976</v>
      </c>
      <c r="EQ51" s="137">
        <v>13.192581951039358</v>
      </c>
      <c r="ER51" s="137">
        <v>347.2741346066943</v>
      </c>
      <c r="ES51" s="137">
        <v>12.82713877163448</v>
      </c>
      <c r="ET51" s="137">
        <v>269.46719528630598</v>
      </c>
    </row>
    <row r="52" spans="4:150" x14ac:dyDescent="0.2"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W52" s="98"/>
      <c r="BX52" s="65" t="s">
        <v>275</v>
      </c>
      <c r="BY52" s="210">
        <v>57.5</v>
      </c>
      <c r="BZ52" s="73">
        <v>9.6999999999999993</v>
      </c>
      <c r="CA52" s="73">
        <v>57.2</v>
      </c>
      <c r="CB52" s="74">
        <v>19.399999999999999</v>
      </c>
      <c r="CC52" s="74">
        <v>111.5</v>
      </c>
      <c r="CD52" s="73">
        <v>32</v>
      </c>
      <c r="CE52" s="210">
        <v>57.7</v>
      </c>
      <c r="CF52" s="73">
        <v>38</v>
      </c>
      <c r="CG52" s="73">
        <v>76.3</v>
      </c>
      <c r="CH52" s="74">
        <v>45.8</v>
      </c>
      <c r="CI52" s="144">
        <v>95</v>
      </c>
      <c r="CJ52" s="211">
        <v>48.8</v>
      </c>
      <c r="CK52" s="210">
        <v>83.8</v>
      </c>
      <c r="CL52" s="73">
        <v>67.400000000000006</v>
      </c>
      <c r="CM52" s="73">
        <v>42.7</v>
      </c>
      <c r="CN52" s="74">
        <v>70.5</v>
      </c>
      <c r="CO52" s="74">
        <v>41.6</v>
      </c>
      <c r="CP52" s="73">
        <v>64</v>
      </c>
      <c r="CQ52" s="210">
        <v>41.1</v>
      </c>
      <c r="CR52" s="73">
        <v>94.5</v>
      </c>
      <c r="CS52" s="73">
        <v>36.200000000000003</v>
      </c>
      <c r="CT52" s="74">
        <v>204.7</v>
      </c>
      <c r="CU52" s="74">
        <v>90.6</v>
      </c>
      <c r="CV52" s="73">
        <v>154.5</v>
      </c>
      <c r="CW52" s="210">
        <v>174.8</v>
      </c>
      <c r="CX52" s="73">
        <v>145.6</v>
      </c>
      <c r="CY52" s="73">
        <v>53.6</v>
      </c>
      <c r="CZ52" s="74">
        <v>127.4</v>
      </c>
      <c r="DA52" s="74">
        <v>55.6</v>
      </c>
      <c r="DB52" s="73">
        <v>238.3</v>
      </c>
      <c r="DC52" s="212"/>
      <c r="DD52" s="238"/>
      <c r="DE52" s="65" t="s">
        <v>272</v>
      </c>
      <c r="DF52" s="213">
        <v>44.9</v>
      </c>
      <c r="DG52" s="214">
        <v>322.5</v>
      </c>
      <c r="DH52" s="215">
        <v>86.5</v>
      </c>
      <c r="DI52" s="22">
        <v>426.3</v>
      </c>
      <c r="DJ52" s="23">
        <v>117</v>
      </c>
      <c r="DK52" s="215">
        <v>491.4</v>
      </c>
      <c r="DL52" s="216">
        <v>56.9</v>
      </c>
      <c r="DM52" s="142">
        <v>373.5</v>
      </c>
      <c r="DN52" s="142">
        <v>38</v>
      </c>
      <c r="DO52" s="217">
        <v>463.4</v>
      </c>
      <c r="DQ52" s="224"/>
      <c r="DR52" s="130" t="s">
        <v>154</v>
      </c>
      <c r="DS52" s="218">
        <v>37.6</v>
      </c>
      <c r="DT52" s="218">
        <v>308.89999999999998</v>
      </c>
      <c r="DU52" s="137">
        <v>19.600000000000001</v>
      </c>
      <c r="DV52" s="137">
        <v>535.6</v>
      </c>
      <c r="DW52" s="137">
        <v>15.4</v>
      </c>
      <c r="DX52" s="137">
        <v>165.3</v>
      </c>
      <c r="DY52" s="137">
        <v>16.899999999999999</v>
      </c>
      <c r="DZ52" s="137">
        <v>127.6</v>
      </c>
      <c r="EA52" s="137">
        <v>19.116</v>
      </c>
      <c r="EB52" s="137">
        <v>119.14100000000001</v>
      </c>
      <c r="EC52" s="137">
        <v>17.231000000000002</v>
      </c>
      <c r="ED52" s="137">
        <v>219.95</v>
      </c>
      <c r="EE52" s="137">
        <v>18.109000000000002</v>
      </c>
      <c r="EF52" s="137">
        <v>290.81799999999998</v>
      </c>
      <c r="EG52" s="137">
        <v>20.713000000000001</v>
      </c>
      <c r="EH52" s="137">
        <v>568.59100000000001</v>
      </c>
      <c r="EI52" s="137">
        <v>17.341000000000001</v>
      </c>
      <c r="EJ52" s="137">
        <v>606.20600000000002</v>
      </c>
      <c r="EK52" s="137">
        <v>15.502000000000001</v>
      </c>
      <c r="EL52" s="137">
        <v>795.79200000000003</v>
      </c>
      <c r="EM52" s="137">
        <v>13.811122121680766</v>
      </c>
      <c r="EN52" s="137">
        <v>835.42342011201561</v>
      </c>
      <c r="EO52" s="137">
        <v>14.850267880747625</v>
      </c>
      <c r="EP52" s="137">
        <v>922.91484154221212</v>
      </c>
      <c r="EQ52" s="137">
        <v>14.191499540604665</v>
      </c>
      <c r="ER52" s="137">
        <v>845.14157640752751</v>
      </c>
      <c r="ES52" s="137">
        <v>12.011682018425679</v>
      </c>
      <c r="ET52" s="137">
        <v>607.04024815857792</v>
      </c>
    </row>
    <row r="53" spans="4:150" x14ac:dyDescent="0.2"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W53" s="98"/>
      <c r="BX53" s="65" t="s">
        <v>269</v>
      </c>
      <c r="BY53" s="210">
        <v>18.899999999999999</v>
      </c>
      <c r="BZ53" s="73">
        <v>23.9</v>
      </c>
      <c r="CA53" s="73">
        <v>27.5</v>
      </c>
      <c r="CB53" s="74">
        <v>33.200000000000003</v>
      </c>
      <c r="CC53" s="74">
        <v>48.9</v>
      </c>
      <c r="CD53" s="73">
        <v>49.3</v>
      </c>
      <c r="CE53" s="210">
        <v>35.299999999999997</v>
      </c>
      <c r="CF53" s="73">
        <v>47.5</v>
      </c>
      <c r="CG53" s="73">
        <v>41.6</v>
      </c>
      <c r="CH53" s="74">
        <v>64.599999999999994</v>
      </c>
      <c r="CI53" s="144">
        <v>113.3</v>
      </c>
      <c r="CJ53" s="211">
        <v>80.8</v>
      </c>
      <c r="CK53" s="210">
        <v>61.9</v>
      </c>
      <c r="CL53" s="73">
        <v>108.6</v>
      </c>
      <c r="CM53" s="73">
        <v>33</v>
      </c>
      <c r="CN53" s="74">
        <v>111.6</v>
      </c>
      <c r="CO53" s="74">
        <v>89</v>
      </c>
      <c r="CP53" s="73">
        <v>122.5</v>
      </c>
      <c r="CQ53" s="210">
        <v>159.69999999999999</v>
      </c>
      <c r="CR53" s="73">
        <v>130.30000000000001</v>
      </c>
      <c r="CS53" s="73">
        <v>65.8</v>
      </c>
      <c r="CT53" s="74">
        <v>165.3</v>
      </c>
      <c r="CU53" s="74">
        <v>145.69999999999999</v>
      </c>
      <c r="CV53" s="73">
        <v>195.9</v>
      </c>
      <c r="CW53" s="210">
        <v>125.3</v>
      </c>
      <c r="CX53" s="73">
        <v>213.8</v>
      </c>
      <c r="CY53" s="73">
        <v>52.9</v>
      </c>
      <c r="CZ53" s="74">
        <v>175.6</v>
      </c>
      <c r="DA53" s="74">
        <v>136.30000000000001</v>
      </c>
      <c r="DB53" s="73">
        <v>162.30000000000001</v>
      </c>
      <c r="DC53" s="212"/>
      <c r="DD53" s="238"/>
      <c r="DE53" s="65" t="s">
        <v>273</v>
      </c>
      <c r="DF53" s="213">
        <v>261.89999999999998</v>
      </c>
      <c r="DG53" s="214">
        <v>298</v>
      </c>
      <c r="DH53" s="215">
        <v>219.4</v>
      </c>
      <c r="DI53" s="22">
        <v>336.8</v>
      </c>
      <c r="DJ53" s="23">
        <v>201.9</v>
      </c>
      <c r="DK53" s="215">
        <v>380.5</v>
      </c>
      <c r="DL53" s="216">
        <v>185.2</v>
      </c>
      <c r="DM53" s="142">
        <v>554.9</v>
      </c>
      <c r="DN53" s="142">
        <v>191.2</v>
      </c>
      <c r="DO53" s="217">
        <v>616.70000000000005</v>
      </c>
      <c r="DQ53" s="224"/>
      <c r="DR53" s="227"/>
      <c r="DS53" s="218"/>
      <c r="DT53" s="218"/>
      <c r="DU53" s="137"/>
      <c r="DV53" s="137"/>
      <c r="DW53" s="137"/>
      <c r="DX53" s="137"/>
      <c r="DY53" s="137"/>
      <c r="DZ53" s="137"/>
      <c r="ET53" s="374"/>
    </row>
    <row r="54" spans="4:150" x14ac:dyDescent="0.2">
      <c r="BW54" s="98"/>
      <c r="BX54" s="65" t="s">
        <v>248</v>
      </c>
      <c r="BY54" s="210">
        <v>400.6</v>
      </c>
      <c r="BZ54" s="73">
        <v>881.6</v>
      </c>
      <c r="CA54" s="73">
        <v>502.7</v>
      </c>
      <c r="CB54" s="74">
        <v>960.8</v>
      </c>
      <c r="CC54" s="74">
        <v>544.79999999999995</v>
      </c>
      <c r="CD54" s="73">
        <v>978.5</v>
      </c>
      <c r="CE54" s="210">
        <v>458.1</v>
      </c>
      <c r="CF54" s="73">
        <v>875.6</v>
      </c>
      <c r="CG54" s="73">
        <v>510.5</v>
      </c>
      <c r="CH54" s="74">
        <v>988.3</v>
      </c>
      <c r="CI54" s="144">
        <v>572.6</v>
      </c>
      <c r="CJ54" s="211">
        <v>1325.6</v>
      </c>
      <c r="CK54" s="210">
        <v>466.5</v>
      </c>
      <c r="CL54" s="73">
        <v>1582.9</v>
      </c>
      <c r="CM54" s="73">
        <v>545.70000000000005</v>
      </c>
      <c r="CN54" s="74">
        <v>1008.1</v>
      </c>
      <c r="CO54" s="74">
        <v>543</v>
      </c>
      <c r="CP54" s="73">
        <v>994</v>
      </c>
      <c r="CQ54" s="210">
        <v>582.20000000000005</v>
      </c>
      <c r="CR54" s="73">
        <v>1270.5999999999999</v>
      </c>
      <c r="CS54" s="73">
        <v>479.6</v>
      </c>
      <c r="CT54" s="74">
        <v>1029.3</v>
      </c>
      <c r="CU54" s="74">
        <v>360.8</v>
      </c>
      <c r="CV54" s="73">
        <v>792.8</v>
      </c>
      <c r="CW54" s="210">
        <v>271.60000000000002</v>
      </c>
      <c r="CX54" s="73">
        <v>782.7</v>
      </c>
      <c r="CY54" s="73">
        <v>267.5</v>
      </c>
      <c r="CZ54" s="74">
        <v>650.6</v>
      </c>
      <c r="DA54" s="74">
        <v>192.4</v>
      </c>
      <c r="DB54" s="73">
        <v>577.5</v>
      </c>
      <c r="DC54" s="212"/>
      <c r="DD54" s="238"/>
      <c r="DE54" s="65" t="s">
        <v>274</v>
      </c>
      <c r="DF54" s="213">
        <v>72</v>
      </c>
      <c r="DG54" s="214">
        <v>28.5</v>
      </c>
      <c r="DH54" s="215">
        <v>76</v>
      </c>
      <c r="DI54" s="22">
        <v>38.200000000000003</v>
      </c>
      <c r="DJ54" s="23">
        <v>97.8</v>
      </c>
      <c r="DK54" s="215">
        <v>48.4</v>
      </c>
      <c r="DL54" s="216">
        <v>156</v>
      </c>
      <c r="DM54" s="142">
        <v>44.9</v>
      </c>
      <c r="DN54" s="142">
        <v>159.19999999999999</v>
      </c>
      <c r="DO54" s="217">
        <v>71.3</v>
      </c>
      <c r="DQ54" s="197" t="s">
        <v>348</v>
      </c>
      <c r="DR54" s="207" t="s">
        <v>349</v>
      </c>
      <c r="DS54" s="208">
        <v>290.3</v>
      </c>
      <c r="DT54" s="208">
        <v>300.60000000000002</v>
      </c>
      <c r="DU54" s="145">
        <v>334.7</v>
      </c>
      <c r="DV54" s="145">
        <v>309.89999999999998</v>
      </c>
      <c r="DW54" s="145">
        <v>473.8</v>
      </c>
      <c r="DX54" s="145">
        <v>268.8</v>
      </c>
      <c r="DY54" s="145">
        <v>528.70000000000005</v>
      </c>
      <c r="DZ54" s="145">
        <v>301.3</v>
      </c>
      <c r="EA54" s="145">
        <v>626.21</v>
      </c>
      <c r="EB54" s="145">
        <v>373.41300000000001</v>
      </c>
      <c r="EC54" s="145">
        <v>635.00800000000004</v>
      </c>
      <c r="ED54" s="145">
        <v>382.56</v>
      </c>
      <c r="EE54" s="145">
        <v>744.5</v>
      </c>
      <c r="EF54" s="145">
        <v>431.62799999999999</v>
      </c>
      <c r="EG54" s="145">
        <v>826.26300000000003</v>
      </c>
      <c r="EH54" s="145">
        <v>412.31799999999998</v>
      </c>
      <c r="EI54" s="145">
        <v>786.59</v>
      </c>
      <c r="EJ54" s="145">
        <v>482.572</v>
      </c>
      <c r="EK54" s="145">
        <v>685.23900000000003</v>
      </c>
      <c r="EL54" s="145">
        <v>633.84</v>
      </c>
      <c r="EM54" s="145">
        <v>674.29219731534192</v>
      </c>
      <c r="EN54" s="145">
        <v>609.68194624376224</v>
      </c>
      <c r="EO54" s="145">
        <v>804.54188204858281</v>
      </c>
      <c r="EP54" s="145">
        <v>644.81967778711385</v>
      </c>
      <c r="EQ54" s="145">
        <v>683.02744443928646</v>
      </c>
      <c r="ER54" s="145">
        <v>675.02984113877335</v>
      </c>
      <c r="ES54" s="145">
        <v>767.5320851636659</v>
      </c>
      <c r="ET54" s="145">
        <v>654.65936710064943</v>
      </c>
    </row>
    <row r="55" spans="4:150" x14ac:dyDescent="0.2">
      <c r="BW55" s="98"/>
      <c r="BX55" s="65" t="s">
        <v>249</v>
      </c>
      <c r="BY55" s="210">
        <v>25.5</v>
      </c>
      <c r="BZ55" s="73">
        <v>399.9</v>
      </c>
      <c r="CA55" s="73">
        <v>34.700000000000003</v>
      </c>
      <c r="CB55" s="74">
        <v>352.9</v>
      </c>
      <c r="CC55" s="74">
        <v>68.400000000000006</v>
      </c>
      <c r="CD55" s="73">
        <v>586.4</v>
      </c>
      <c r="CE55" s="210">
        <v>48.9</v>
      </c>
      <c r="CF55" s="73">
        <v>740.9</v>
      </c>
      <c r="CG55" s="73">
        <v>31.5</v>
      </c>
      <c r="CH55" s="74">
        <v>52.9</v>
      </c>
      <c r="CI55" s="144">
        <v>85.7</v>
      </c>
      <c r="CJ55" s="211">
        <v>85.8</v>
      </c>
      <c r="CK55" s="210">
        <v>39.1</v>
      </c>
      <c r="CL55" s="73">
        <v>326.60000000000002</v>
      </c>
      <c r="CM55" s="73">
        <v>26.1</v>
      </c>
      <c r="CN55" s="74">
        <v>455.3</v>
      </c>
      <c r="CO55" s="74">
        <v>24.1</v>
      </c>
      <c r="CP55" s="73">
        <v>605.29999999999995</v>
      </c>
      <c r="CQ55" s="210">
        <v>27.5</v>
      </c>
      <c r="CR55" s="73">
        <v>759.6</v>
      </c>
      <c r="CS55" s="73">
        <v>30.9</v>
      </c>
      <c r="CT55" s="74">
        <v>826.9</v>
      </c>
      <c r="CU55" s="74">
        <v>31.4</v>
      </c>
      <c r="CV55" s="73">
        <v>551</v>
      </c>
      <c r="CW55" s="210">
        <v>36.799999999999997</v>
      </c>
      <c r="CX55" s="73">
        <v>558.29999999999995</v>
      </c>
      <c r="CY55" s="73">
        <v>40.6</v>
      </c>
      <c r="CZ55" s="74">
        <v>1237.2</v>
      </c>
      <c r="DA55" s="74">
        <v>45.9</v>
      </c>
      <c r="DB55" s="73">
        <v>959.1</v>
      </c>
      <c r="DC55" s="212"/>
      <c r="DD55" s="238"/>
      <c r="DE55" s="65" t="s">
        <v>277</v>
      </c>
      <c r="DF55" s="213">
        <v>55.4</v>
      </c>
      <c r="DG55" s="214">
        <v>177.4</v>
      </c>
      <c r="DH55" s="215">
        <v>59.8</v>
      </c>
      <c r="DI55" s="22">
        <v>227.9</v>
      </c>
      <c r="DJ55" s="23">
        <v>63.3</v>
      </c>
      <c r="DK55" s="215">
        <v>269.2</v>
      </c>
      <c r="DL55" s="216">
        <v>77.099999999999994</v>
      </c>
      <c r="DM55" s="142">
        <v>414.1</v>
      </c>
      <c r="DN55" s="142">
        <v>67.5</v>
      </c>
      <c r="DO55" s="217">
        <v>650.29999999999995</v>
      </c>
      <c r="DQ55" s="224"/>
      <c r="DR55" s="130" t="s">
        <v>267</v>
      </c>
      <c r="DS55" s="218">
        <v>93.1</v>
      </c>
      <c r="DT55" s="218">
        <v>152.69999999999999</v>
      </c>
      <c r="DU55" s="137">
        <v>101.8</v>
      </c>
      <c r="DV55" s="137">
        <v>141.4</v>
      </c>
      <c r="DW55" s="137">
        <v>121.2</v>
      </c>
      <c r="DX55" s="137">
        <v>142.6</v>
      </c>
      <c r="DY55" s="137">
        <v>160.19999999999999</v>
      </c>
      <c r="DZ55" s="137">
        <v>188.6</v>
      </c>
      <c r="EA55" s="137">
        <v>210.172</v>
      </c>
      <c r="EB55" s="137">
        <v>237.88800000000001</v>
      </c>
      <c r="EC55" s="137">
        <v>235.602</v>
      </c>
      <c r="ED55" s="137">
        <v>230.173</v>
      </c>
      <c r="EE55" s="137">
        <v>221.10900000000001</v>
      </c>
      <c r="EF55" s="137">
        <v>261.38299999999998</v>
      </c>
      <c r="EG55" s="137">
        <v>297.13200000000001</v>
      </c>
      <c r="EH55" s="137">
        <v>241.94800000000001</v>
      </c>
      <c r="EI55" s="137">
        <v>313.23</v>
      </c>
      <c r="EJ55" s="137">
        <v>273.69099999999997</v>
      </c>
      <c r="EK55" s="137">
        <v>257.42700000000002</v>
      </c>
      <c r="EL55" s="137">
        <v>400.678</v>
      </c>
      <c r="EM55" s="137">
        <v>306.41451844761178</v>
      </c>
      <c r="EN55" s="137">
        <v>431.90671286913482</v>
      </c>
      <c r="EO55" s="137">
        <v>288.36591684240994</v>
      </c>
      <c r="EP55" s="137">
        <v>471.49151259491282</v>
      </c>
      <c r="EQ55" s="137">
        <v>262.6266174301303</v>
      </c>
      <c r="ER55" s="137">
        <v>469.5634811872257</v>
      </c>
      <c r="ES55" s="137">
        <v>289.41889927513137</v>
      </c>
      <c r="ET55" s="137">
        <v>446.5917627624338</v>
      </c>
    </row>
    <row r="56" spans="4:150" x14ac:dyDescent="0.2">
      <c r="BW56" s="98"/>
      <c r="BX56" s="65" t="s">
        <v>270</v>
      </c>
      <c r="BY56" s="210">
        <v>30.8</v>
      </c>
      <c r="BZ56" s="73">
        <v>162.9</v>
      </c>
      <c r="CA56" s="73">
        <v>49.9</v>
      </c>
      <c r="CB56" s="74">
        <v>215</v>
      </c>
      <c r="CC56" s="74">
        <v>32.5</v>
      </c>
      <c r="CD56" s="73">
        <v>246.2</v>
      </c>
      <c r="CE56" s="210">
        <v>28.2</v>
      </c>
      <c r="CF56" s="73">
        <v>245.3</v>
      </c>
      <c r="CG56" s="73">
        <v>7.2</v>
      </c>
      <c r="CH56" s="74">
        <v>304.89999999999998</v>
      </c>
      <c r="CI56" s="144">
        <v>25.2</v>
      </c>
      <c r="CJ56" s="211">
        <v>388.9</v>
      </c>
      <c r="CK56" s="210">
        <v>54.2</v>
      </c>
      <c r="CL56" s="73">
        <v>512.29999999999995</v>
      </c>
      <c r="CM56" s="73">
        <v>48.7</v>
      </c>
      <c r="CN56" s="74">
        <v>471</v>
      </c>
      <c r="CO56" s="74">
        <v>50.9</v>
      </c>
      <c r="CP56" s="73">
        <v>912.7</v>
      </c>
      <c r="CQ56" s="210">
        <v>41.4</v>
      </c>
      <c r="CR56" s="73">
        <v>852.6</v>
      </c>
      <c r="CS56" s="73">
        <v>31.3</v>
      </c>
      <c r="CT56" s="74">
        <v>564.20000000000005</v>
      </c>
      <c r="CU56" s="74">
        <v>28.4</v>
      </c>
      <c r="CV56" s="73">
        <v>713.2</v>
      </c>
      <c r="CW56" s="210">
        <v>33.4</v>
      </c>
      <c r="CX56" s="73">
        <v>634.5</v>
      </c>
      <c r="CY56" s="73">
        <v>45.7</v>
      </c>
      <c r="CZ56" s="74">
        <v>439.3</v>
      </c>
      <c r="DA56" s="74">
        <v>50.8</v>
      </c>
      <c r="DB56" s="73">
        <v>429.2</v>
      </c>
      <c r="DC56" s="212"/>
      <c r="DD56" s="238"/>
      <c r="DE56" s="65" t="s">
        <v>251</v>
      </c>
      <c r="DF56" s="213">
        <v>97.9</v>
      </c>
      <c r="DG56" s="214">
        <v>34.700000000000003</v>
      </c>
      <c r="DH56" s="215">
        <v>145.9</v>
      </c>
      <c r="DI56" s="22">
        <v>125.8</v>
      </c>
      <c r="DJ56" s="23">
        <v>218.8</v>
      </c>
      <c r="DK56" s="215">
        <v>77.8</v>
      </c>
      <c r="DL56" s="216">
        <v>258.39999999999998</v>
      </c>
      <c r="DM56" s="142">
        <v>102.9</v>
      </c>
      <c r="DN56" s="142">
        <v>304.5</v>
      </c>
      <c r="DO56" s="217">
        <v>188.8</v>
      </c>
      <c r="DQ56" s="224"/>
      <c r="DR56" s="130" t="s">
        <v>350</v>
      </c>
      <c r="DS56" s="218">
        <v>36</v>
      </c>
      <c r="DT56" s="218">
        <v>0.6</v>
      </c>
      <c r="DU56" s="137">
        <v>42.7</v>
      </c>
      <c r="DV56" s="137">
        <v>0.4</v>
      </c>
      <c r="DW56" s="137">
        <v>31.4</v>
      </c>
      <c r="DX56" s="137">
        <v>0.9</v>
      </c>
      <c r="DY56" s="137">
        <v>27.5</v>
      </c>
      <c r="DZ56" s="137">
        <v>0.7</v>
      </c>
      <c r="EA56" s="137">
        <v>34.887999999999998</v>
      </c>
      <c r="EB56" s="137">
        <v>3.6840000000000002</v>
      </c>
      <c r="EC56" s="137">
        <v>29.754000000000001</v>
      </c>
      <c r="ED56" s="137">
        <v>0.94499999999999995</v>
      </c>
      <c r="EE56" s="137">
        <v>23.596</v>
      </c>
      <c r="EF56" s="137">
        <v>17.375</v>
      </c>
      <c r="EG56" s="137">
        <v>30.393000000000001</v>
      </c>
      <c r="EH56" s="137">
        <v>22.741</v>
      </c>
      <c r="EI56" s="137">
        <v>27.888000000000002</v>
      </c>
      <c r="EJ56" s="137">
        <v>39.325000000000003</v>
      </c>
      <c r="EK56" s="137">
        <v>17.108000000000001</v>
      </c>
      <c r="EL56" s="137">
        <v>31.661000000000001</v>
      </c>
      <c r="EM56" s="137">
        <v>17.365433593560681</v>
      </c>
      <c r="EN56" s="137">
        <v>3.8559100672214965</v>
      </c>
      <c r="EO56" s="137">
        <v>20.468446095190465</v>
      </c>
      <c r="EP56" s="137">
        <v>1.5368965179471006</v>
      </c>
      <c r="EQ56" s="137">
        <v>16.8232251211601</v>
      </c>
      <c r="ER56" s="137">
        <v>8.2566417330647681</v>
      </c>
      <c r="ES56" s="137">
        <v>20.032278517112889</v>
      </c>
      <c r="ET56" s="137">
        <v>5.222848498948041</v>
      </c>
    </row>
    <row r="57" spans="4:150" x14ac:dyDescent="0.2">
      <c r="BW57" s="98"/>
      <c r="BX57" s="65" t="s">
        <v>250</v>
      </c>
      <c r="BY57" s="210">
        <v>262.5</v>
      </c>
      <c r="BZ57" s="73">
        <v>286.39999999999998</v>
      </c>
      <c r="CA57" s="73">
        <v>221.1</v>
      </c>
      <c r="CB57" s="74">
        <v>319.39999999999998</v>
      </c>
      <c r="CC57" s="74">
        <v>110.7</v>
      </c>
      <c r="CD57" s="73">
        <v>288.3</v>
      </c>
      <c r="CE57" s="210">
        <v>130.19999999999999</v>
      </c>
      <c r="CF57" s="73">
        <v>313.60000000000002</v>
      </c>
      <c r="CG57" s="73">
        <v>220.1</v>
      </c>
      <c r="CH57" s="74">
        <v>478.3</v>
      </c>
      <c r="CI57" s="144">
        <v>295.39999999999998</v>
      </c>
      <c r="CJ57" s="211">
        <v>484.9</v>
      </c>
      <c r="CK57" s="210">
        <v>319</v>
      </c>
      <c r="CL57" s="73">
        <v>542.5</v>
      </c>
      <c r="CM57" s="73">
        <v>238.1</v>
      </c>
      <c r="CN57" s="74">
        <v>463</v>
      </c>
      <c r="CO57" s="74">
        <v>223.6</v>
      </c>
      <c r="CP57" s="73">
        <v>514.4</v>
      </c>
      <c r="CQ57" s="210">
        <v>213.6</v>
      </c>
      <c r="CR57" s="73">
        <v>700.3</v>
      </c>
      <c r="CS57" s="73">
        <v>216.8</v>
      </c>
      <c r="CT57" s="74">
        <v>712.8</v>
      </c>
      <c r="CU57" s="74">
        <v>216.8</v>
      </c>
      <c r="CV57" s="73">
        <v>678.7</v>
      </c>
      <c r="CW57" s="210">
        <v>184.7</v>
      </c>
      <c r="CX57" s="73">
        <v>643</v>
      </c>
      <c r="CY57" s="73">
        <v>214.8</v>
      </c>
      <c r="CZ57" s="74">
        <v>923.1</v>
      </c>
      <c r="DA57" s="74">
        <v>274.8</v>
      </c>
      <c r="DB57" s="73">
        <v>1252.8</v>
      </c>
      <c r="DC57" s="220"/>
      <c r="DD57" s="238"/>
      <c r="DE57" s="65" t="s">
        <v>276</v>
      </c>
      <c r="DF57" s="213">
        <v>726.7</v>
      </c>
      <c r="DG57" s="214">
        <v>1353.5</v>
      </c>
      <c r="DH57" s="215">
        <v>1036.7</v>
      </c>
      <c r="DI57" s="22">
        <v>1508.6</v>
      </c>
      <c r="DJ57" s="23">
        <v>943.2</v>
      </c>
      <c r="DK57" s="215">
        <v>1708.9</v>
      </c>
      <c r="DL57" s="216">
        <v>1096</v>
      </c>
      <c r="DM57" s="142">
        <v>1702.5</v>
      </c>
      <c r="DN57" s="142">
        <v>1312.9</v>
      </c>
      <c r="DO57" s="217">
        <v>3406.9</v>
      </c>
      <c r="DQ57" s="224"/>
      <c r="DR57" s="130" t="s">
        <v>351</v>
      </c>
      <c r="DS57" s="218">
        <v>23.7</v>
      </c>
      <c r="DT57" s="218">
        <v>28.4</v>
      </c>
      <c r="DU57" s="137">
        <v>25.5</v>
      </c>
      <c r="DV57" s="137">
        <v>36.1</v>
      </c>
      <c r="DW57" s="137">
        <v>37.299999999999997</v>
      </c>
      <c r="DX57" s="137">
        <v>13.9</v>
      </c>
      <c r="DY57" s="137">
        <v>43</v>
      </c>
      <c r="DZ57" s="137">
        <v>11.6</v>
      </c>
      <c r="EA57" s="137">
        <v>49.484000000000002</v>
      </c>
      <c r="EB57" s="137">
        <v>18.795000000000002</v>
      </c>
      <c r="EC57" s="137">
        <v>76.167000000000002</v>
      </c>
      <c r="ED57" s="137">
        <v>16.495000000000001</v>
      </c>
      <c r="EE57" s="137">
        <v>134.43199999999999</v>
      </c>
      <c r="EF57" s="137">
        <v>13.227</v>
      </c>
      <c r="EG57" s="137">
        <v>118.834</v>
      </c>
      <c r="EH57" s="137">
        <v>10.151</v>
      </c>
      <c r="EI57" s="137">
        <v>111.997</v>
      </c>
      <c r="EJ57" s="137">
        <v>18.271000000000001</v>
      </c>
      <c r="EK57" s="137">
        <v>133.143</v>
      </c>
      <c r="EL57" s="137">
        <v>22.934999999999999</v>
      </c>
      <c r="EM57" s="137">
        <v>93.694453877512899</v>
      </c>
      <c r="EN57" s="137">
        <v>23.252881579027914</v>
      </c>
      <c r="EO57" s="137">
        <v>106.39831712017504</v>
      </c>
      <c r="EP57" s="137">
        <v>17.540752468058848</v>
      </c>
      <c r="EQ57" s="137">
        <v>99.606350532954778</v>
      </c>
      <c r="ER57" s="137">
        <v>38.382205091415258</v>
      </c>
      <c r="ES57" s="137">
        <v>99.050026840113276</v>
      </c>
      <c r="ET57" s="137">
        <v>95.849192142311722</v>
      </c>
    </row>
    <row r="58" spans="4:150" x14ac:dyDescent="0.2">
      <c r="BW58" s="98"/>
      <c r="BX58" s="65" t="s">
        <v>272</v>
      </c>
      <c r="BY58" s="210">
        <v>30.5</v>
      </c>
      <c r="BZ58" s="73">
        <v>85.9</v>
      </c>
      <c r="CA58" s="73">
        <v>31.2</v>
      </c>
      <c r="CB58" s="74">
        <v>87</v>
      </c>
      <c r="CC58" s="74">
        <v>48.9</v>
      </c>
      <c r="CD58" s="73">
        <v>105.7</v>
      </c>
      <c r="CE58" s="210">
        <v>80.900000000000006</v>
      </c>
      <c r="CF58" s="73">
        <v>122.2</v>
      </c>
      <c r="CG58" s="73">
        <v>137.9</v>
      </c>
      <c r="CH58" s="74">
        <v>246.5</v>
      </c>
      <c r="CI58" s="144">
        <v>123.4</v>
      </c>
      <c r="CJ58" s="211">
        <v>133.4</v>
      </c>
      <c r="CK58" s="210">
        <v>136.4</v>
      </c>
      <c r="CL58" s="73">
        <v>156.80000000000001</v>
      </c>
      <c r="CM58" s="73">
        <v>90.3</v>
      </c>
      <c r="CN58" s="74">
        <v>167.6</v>
      </c>
      <c r="CO58" s="74">
        <v>103.1</v>
      </c>
      <c r="CP58" s="73">
        <v>185.8</v>
      </c>
      <c r="CQ58" s="210">
        <v>92.3</v>
      </c>
      <c r="CR58" s="73">
        <v>207</v>
      </c>
      <c r="CS58" s="73">
        <v>68.3</v>
      </c>
      <c r="CT58" s="74">
        <v>191.7</v>
      </c>
      <c r="CU58" s="74">
        <v>44</v>
      </c>
      <c r="CV58" s="73">
        <v>217.3</v>
      </c>
      <c r="CW58" s="210">
        <v>41.7</v>
      </c>
      <c r="CX58" s="73">
        <v>325.5</v>
      </c>
      <c r="CY58" s="73">
        <v>48.9</v>
      </c>
      <c r="CZ58" s="74">
        <v>267.2</v>
      </c>
      <c r="DA58" s="74">
        <v>48.2</v>
      </c>
      <c r="DB58" s="73">
        <v>326.39999999999998</v>
      </c>
      <c r="DC58" s="212"/>
      <c r="DD58" s="201"/>
      <c r="DE58" s="65" t="s">
        <v>154</v>
      </c>
      <c r="DF58" s="213">
        <v>322</v>
      </c>
      <c r="DG58" s="214">
        <v>310.89999999999998</v>
      </c>
      <c r="DH58" s="215">
        <v>378.8</v>
      </c>
      <c r="DI58" s="22">
        <v>311.60000000000002</v>
      </c>
      <c r="DJ58" s="23">
        <v>347</v>
      </c>
      <c r="DK58" s="215">
        <v>434.2</v>
      </c>
      <c r="DL58" s="216">
        <v>403.90000000000072</v>
      </c>
      <c r="DM58" s="142">
        <v>642.09999999999923</v>
      </c>
      <c r="DN58" s="142">
        <v>431.30000000000143</v>
      </c>
      <c r="DO58" s="217">
        <v>1059.8000000000029</v>
      </c>
      <c r="DQ58" s="224"/>
      <c r="DR58" s="130" t="s">
        <v>154</v>
      </c>
      <c r="DS58" s="218">
        <v>137.6</v>
      </c>
      <c r="DT58" s="218">
        <v>118.8</v>
      </c>
      <c r="DU58" s="137">
        <v>164.8</v>
      </c>
      <c r="DV58" s="137">
        <v>132</v>
      </c>
      <c r="DW58" s="137">
        <v>284</v>
      </c>
      <c r="DX58" s="137">
        <v>111.5</v>
      </c>
      <c r="DY58" s="137">
        <v>298</v>
      </c>
      <c r="DZ58" s="137">
        <v>100.4</v>
      </c>
      <c r="EA58" s="137">
        <v>331.666</v>
      </c>
      <c r="EB58" s="137">
        <v>113.04600000000001</v>
      </c>
      <c r="EC58" s="137">
        <v>293.48500000000001</v>
      </c>
      <c r="ED58" s="137">
        <v>134.946</v>
      </c>
      <c r="EE58" s="137">
        <v>365.363</v>
      </c>
      <c r="EF58" s="137">
        <v>139.64400000000001</v>
      </c>
      <c r="EG58" s="137">
        <v>379.904</v>
      </c>
      <c r="EH58" s="137">
        <v>137.47900000000001</v>
      </c>
      <c r="EI58" s="137">
        <v>333.47500000000002</v>
      </c>
      <c r="EJ58" s="137">
        <v>151.28399999999999</v>
      </c>
      <c r="EK58" s="137">
        <v>277.56200000000001</v>
      </c>
      <c r="EL58" s="137">
        <v>178.566</v>
      </c>
      <c r="EM58" s="137">
        <v>256.81779139698574</v>
      </c>
      <c r="EN58" s="137">
        <v>150.66546082070187</v>
      </c>
      <c r="EO58" s="137">
        <v>389.30920226395295</v>
      </c>
      <c r="EP58" s="137">
        <v>154.25052529754691</v>
      </c>
      <c r="EQ58" s="137">
        <v>303.97123598677825</v>
      </c>
      <c r="ER58" s="137">
        <v>158.82750545934829</v>
      </c>
      <c r="ES58" s="137">
        <v>359.03086791454484</v>
      </c>
      <c r="ET58" s="137">
        <v>106.99552548865479</v>
      </c>
    </row>
    <row r="59" spans="4:150" x14ac:dyDescent="0.2">
      <c r="BW59" s="98"/>
      <c r="BX59" s="65" t="s">
        <v>273</v>
      </c>
      <c r="BY59" s="210">
        <v>116.9</v>
      </c>
      <c r="BZ59" s="73">
        <v>116.2</v>
      </c>
      <c r="CA59" s="73">
        <v>109.8</v>
      </c>
      <c r="CB59" s="74">
        <v>186.4</v>
      </c>
      <c r="CC59" s="74">
        <v>157.69999999999999</v>
      </c>
      <c r="CD59" s="73">
        <v>231.8</v>
      </c>
      <c r="CE59" s="210">
        <v>147.1</v>
      </c>
      <c r="CF59" s="73">
        <v>203.3</v>
      </c>
      <c r="CG59" s="73">
        <v>241.7</v>
      </c>
      <c r="CH59" s="74">
        <v>213</v>
      </c>
      <c r="CI59" s="144">
        <v>203.3</v>
      </c>
      <c r="CJ59" s="211">
        <v>306.89999999999998</v>
      </c>
      <c r="CK59" s="210">
        <v>165</v>
      </c>
      <c r="CL59" s="73">
        <v>445.5</v>
      </c>
      <c r="CM59" s="73">
        <v>181.8</v>
      </c>
      <c r="CN59" s="74">
        <v>315.89999999999998</v>
      </c>
      <c r="CO59" s="74">
        <v>271.8</v>
      </c>
      <c r="CP59" s="73">
        <v>333.7</v>
      </c>
      <c r="CQ59" s="210">
        <v>281.7</v>
      </c>
      <c r="CR59" s="73">
        <v>332</v>
      </c>
      <c r="CS59" s="73">
        <v>208.7</v>
      </c>
      <c r="CT59" s="74">
        <v>303.39999999999998</v>
      </c>
      <c r="CU59" s="74">
        <v>170.3</v>
      </c>
      <c r="CV59" s="73">
        <v>363.4</v>
      </c>
      <c r="CW59" s="210">
        <v>192.3</v>
      </c>
      <c r="CX59" s="73">
        <v>342.6</v>
      </c>
      <c r="CY59" s="73">
        <v>245.4</v>
      </c>
      <c r="CZ59" s="74">
        <v>354.3</v>
      </c>
      <c r="DA59" s="74">
        <v>279.7</v>
      </c>
      <c r="DB59" s="73">
        <v>356.1</v>
      </c>
      <c r="DC59" s="172"/>
      <c r="DD59" s="201"/>
      <c r="DE59" s="65"/>
      <c r="DF59" s="213"/>
      <c r="DG59" s="214"/>
      <c r="DH59" s="215"/>
      <c r="DI59" s="22"/>
      <c r="DJ59" s="23"/>
      <c r="DK59" s="215"/>
      <c r="DL59" s="216"/>
      <c r="DM59" s="142"/>
      <c r="DN59" s="142"/>
      <c r="DO59" s="217"/>
      <c r="DQ59" s="224"/>
      <c r="DR59" s="130"/>
      <c r="DS59" s="98"/>
      <c r="DT59" s="98"/>
      <c r="DU59" s="194"/>
      <c r="DV59" s="194"/>
      <c r="DW59" s="80"/>
      <c r="DX59" s="194"/>
      <c r="DY59" s="101"/>
      <c r="DZ59" s="101"/>
      <c r="ET59" s="374"/>
    </row>
    <row r="60" spans="4:150" x14ac:dyDescent="0.2">
      <c r="BW60" s="98"/>
      <c r="BX60" s="65" t="s">
        <v>274</v>
      </c>
      <c r="BY60" s="210">
        <v>43.6</v>
      </c>
      <c r="BZ60" s="73">
        <v>34.700000000000003</v>
      </c>
      <c r="CA60" s="73">
        <v>77.2</v>
      </c>
      <c r="CB60" s="74">
        <v>47.3</v>
      </c>
      <c r="CC60" s="74">
        <v>66.7</v>
      </c>
      <c r="CD60" s="73">
        <v>53.5</v>
      </c>
      <c r="CE60" s="210">
        <v>51.2</v>
      </c>
      <c r="CF60" s="73">
        <v>36.700000000000003</v>
      </c>
      <c r="CG60" s="73">
        <v>76.3</v>
      </c>
      <c r="CH60" s="74">
        <v>34.9</v>
      </c>
      <c r="CI60" s="144">
        <v>81.2</v>
      </c>
      <c r="CJ60" s="211">
        <v>34.200000000000003</v>
      </c>
      <c r="CK60" s="210">
        <v>61.7</v>
      </c>
      <c r="CL60" s="73">
        <v>36.9</v>
      </c>
      <c r="CM60" s="73">
        <v>65.900000000000006</v>
      </c>
      <c r="CN60" s="74">
        <v>38.5</v>
      </c>
      <c r="CO60" s="74">
        <v>60.6</v>
      </c>
      <c r="CP60" s="73">
        <v>49.6</v>
      </c>
      <c r="CQ60" s="210">
        <v>66.2</v>
      </c>
      <c r="CR60" s="73">
        <v>45.7</v>
      </c>
      <c r="CS60" s="73">
        <v>82.6</v>
      </c>
      <c r="CT60" s="74">
        <v>41.8</v>
      </c>
      <c r="CU60" s="74">
        <v>101.5</v>
      </c>
      <c r="CV60" s="73">
        <v>37.9</v>
      </c>
      <c r="CW60" s="210">
        <v>91.9</v>
      </c>
      <c r="CX60" s="73">
        <v>32.299999999999997</v>
      </c>
      <c r="CY60" s="73">
        <v>96.6</v>
      </c>
      <c r="CZ60" s="74">
        <v>34.6</v>
      </c>
      <c r="DA60" s="74">
        <v>75.2</v>
      </c>
      <c r="DB60" s="73">
        <v>35.200000000000003</v>
      </c>
      <c r="DC60" s="212"/>
      <c r="DD60" s="201">
        <v>7</v>
      </c>
      <c r="DE60" s="198" t="s">
        <v>253</v>
      </c>
      <c r="DF60" s="202">
        <v>134.6</v>
      </c>
      <c r="DG60" s="203">
        <v>298.10000000000002</v>
      </c>
      <c r="DH60" s="204">
        <v>153</v>
      </c>
      <c r="DI60" s="24">
        <v>203</v>
      </c>
      <c r="DJ60" s="205">
        <v>168.4</v>
      </c>
      <c r="DK60" s="204">
        <v>322.7</v>
      </c>
      <c r="DL60" s="206">
        <v>156.5</v>
      </c>
      <c r="DM60" s="99">
        <v>585</v>
      </c>
      <c r="DN60" s="99">
        <v>165</v>
      </c>
      <c r="DO60" s="145">
        <v>289</v>
      </c>
      <c r="DQ60" s="197" t="s">
        <v>352</v>
      </c>
      <c r="DR60" s="207" t="s">
        <v>353</v>
      </c>
      <c r="DS60" s="208">
        <v>30.5</v>
      </c>
      <c r="DT60" s="208">
        <v>9.9</v>
      </c>
      <c r="DU60" s="145">
        <v>50.8</v>
      </c>
      <c r="DV60" s="145">
        <v>8.1</v>
      </c>
      <c r="DW60" s="145">
        <v>55.3</v>
      </c>
      <c r="DX60" s="145">
        <v>3.5</v>
      </c>
      <c r="DY60" s="145">
        <v>52.6</v>
      </c>
      <c r="DZ60" s="145">
        <v>1.6</v>
      </c>
      <c r="EA60" s="145">
        <v>75.343000000000004</v>
      </c>
      <c r="EB60" s="145">
        <v>5.7610000000000001</v>
      </c>
      <c r="EC60" s="145">
        <v>46.241999999999997</v>
      </c>
      <c r="ED60" s="145">
        <v>8.1920000000000002</v>
      </c>
      <c r="EE60" s="145">
        <v>64.212000000000003</v>
      </c>
      <c r="EF60" s="145">
        <v>2.9630000000000001</v>
      </c>
      <c r="EG60" s="145">
        <v>69.534999999999997</v>
      </c>
      <c r="EH60" s="145">
        <v>3.1749999999999998</v>
      </c>
      <c r="EI60" s="145">
        <v>76.290000000000006</v>
      </c>
      <c r="EJ60" s="145">
        <v>13.05</v>
      </c>
      <c r="EK60" s="145">
        <v>62.963999999999999</v>
      </c>
      <c r="EL60" s="145">
        <v>13.156000000000001</v>
      </c>
      <c r="EM60" s="145">
        <v>51.611925381423163</v>
      </c>
      <c r="EN60" s="145">
        <v>7.7265998346663549</v>
      </c>
      <c r="EO60" s="145">
        <v>39.865252116410581</v>
      </c>
      <c r="EP60" s="145">
        <v>97.14039223638666</v>
      </c>
      <c r="EQ60" s="145">
        <v>36.644143700788788</v>
      </c>
      <c r="ER60" s="145">
        <v>95.509226070033421</v>
      </c>
      <c r="ES60" s="145">
        <v>49.801672381980332</v>
      </c>
      <c r="ET60" s="145">
        <v>9.5906052647560855</v>
      </c>
    </row>
    <row r="61" spans="4:150" x14ac:dyDescent="0.2">
      <c r="BW61" s="98"/>
      <c r="BX61" s="65" t="s">
        <v>277</v>
      </c>
      <c r="BY61" s="210">
        <f>11.4+61.3</f>
        <v>72.7</v>
      </c>
      <c r="BZ61" s="73">
        <v>35.200000000000003</v>
      </c>
      <c r="CA61" s="73">
        <v>156.80000000000001</v>
      </c>
      <c r="CB61" s="74">
        <v>37.299999999999997</v>
      </c>
      <c r="CC61" s="74">
        <v>191.5</v>
      </c>
      <c r="CD61" s="73">
        <v>56.5</v>
      </c>
      <c r="CE61" s="210">
        <v>160.30000000000001</v>
      </c>
      <c r="CF61" s="73">
        <v>104.1</v>
      </c>
      <c r="CG61" s="73">
        <v>189.4</v>
      </c>
      <c r="CH61" s="74">
        <v>64.099999999999994</v>
      </c>
      <c r="CI61" s="144">
        <v>308.2</v>
      </c>
      <c r="CJ61" s="211">
        <v>74</v>
      </c>
      <c r="CK61" s="210">
        <v>76.5</v>
      </c>
      <c r="CL61" s="73">
        <v>63.1</v>
      </c>
      <c r="CM61" s="73">
        <v>52</v>
      </c>
      <c r="CN61" s="74">
        <v>62.5</v>
      </c>
      <c r="CO61" s="74">
        <v>52.4</v>
      </c>
      <c r="CP61" s="73">
        <v>85.2</v>
      </c>
      <c r="CQ61" s="210">
        <v>113.9</v>
      </c>
      <c r="CR61" s="73">
        <v>130.1</v>
      </c>
      <c r="CS61" s="73">
        <v>21.1</v>
      </c>
      <c r="CT61" s="74">
        <v>140.19999999999999</v>
      </c>
      <c r="CU61" s="74">
        <v>38.299999999999997</v>
      </c>
      <c r="CV61" s="73">
        <v>136.5</v>
      </c>
      <c r="CW61" s="210">
        <v>28</v>
      </c>
      <c r="CX61" s="73">
        <v>155.5</v>
      </c>
      <c r="CY61" s="73">
        <v>61.5</v>
      </c>
      <c r="CZ61" s="74">
        <v>159.4</v>
      </c>
      <c r="DA61" s="74">
        <v>63.9</v>
      </c>
      <c r="DB61" s="73">
        <v>209.1</v>
      </c>
      <c r="DC61" s="212"/>
      <c r="DD61" s="201"/>
      <c r="DE61" s="65" t="s">
        <v>289</v>
      </c>
      <c r="DF61" s="213">
        <v>101.3</v>
      </c>
      <c r="DG61" s="214">
        <v>287.8</v>
      </c>
      <c r="DH61" s="215">
        <v>120.2</v>
      </c>
      <c r="DI61" s="22">
        <v>190.9</v>
      </c>
      <c r="DJ61" s="23">
        <v>130.19999999999999</v>
      </c>
      <c r="DK61" s="215">
        <v>307.39999999999998</v>
      </c>
      <c r="DL61" s="216">
        <v>111.2</v>
      </c>
      <c r="DM61" s="142">
        <v>560.5</v>
      </c>
      <c r="DN61" s="142">
        <v>123</v>
      </c>
      <c r="DO61" s="217">
        <v>244.1</v>
      </c>
      <c r="DQ61" s="197"/>
      <c r="DR61" s="207"/>
      <c r="DS61" s="218"/>
      <c r="DT61" s="218"/>
      <c r="DU61" s="137"/>
      <c r="DV61" s="137"/>
      <c r="DW61" s="137"/>
      <c r="DX61" s="137"/>
      <c r="DY61" s="137"/>
      <c r="DZ61" s="137"/>
      <c r="ET61" s="374"/>
    </row>
    <row r="62" spans="4:150" x14ac:dyDescent="0.2">
      <c r="BW62" s="98"/>
      <c r="BX62" s="65" t="s">
        <v>251</v>
      </c>
      <c r="BY62" s="210">
        <v>64</v>
      </c>
      <c r="BZ62" s="73">
        <v>15.6</v>
      </c>
      <c r="CA62" s="73">
        <v>105.8</v>
      </c>
      <c r="CB62" s="74">
        <v>47.3</v>
      </c>
      <c r="CC62" s="74">
        <v>75.599999999999994</v>
      </c>
      <c r="CD62" s="73">
        <v>56.3</v>
      </c>
      <c r="CE62" s="210">
        <v>104</v>
      </c>
      <c r="CF62" s="73">
        <v>39.299999999999997</v>
      </c>
      <c r="CG62" s="73">
        <v>96.3</v>
      </c>
      <c r="CH62" s="74">
        <v>49.6</v>
      </c>
      <c r="CI62" s="144">
        <v>129.5</v>
      </c>
      <c r="CJ62" s="211">
        <v>68</v>
      </c>
      <c r="CK62" s="210">
        <v>93</v>
      </c>
      <c r="CL62" s="73">
        <v>62.9</v>
      </c>
      <c r="CM62" s="73">
        <v>48.4</v>
      </c>
      <c r="CN62" s="74">
        <v>39.799999999999997</v>
      </c>
      <c r="CO62" s="74">
        <v>111</v>
      </c>
      <c r="CP62" s="73">
        <v>96.7</v>
      </c>
      <c r="CQ62" s="210">
        <v>84.6</v>
      </c>
      <c r="CR62" s="73">
        <v>79.2</v>
      </c>
      <c r="CS62" s="73">
        <v>62.8</v>
      </c>
      <c r="CT62" s="74">
        <v>71.3</v>
      </c>
      <c r="CU62" s="74">
        <v>70</v>
      </c>
      <c r="CV62" s="73">
        <v>42</v>
      </c>
      <c r="CW62" s="210">
        <v>35.1</v>
      </c>
      <c r="CX62" s="73">
        <v>131.9</v>
      </c>
      <c r="CY62" s="73">
        <v>61.1</v>
      </c>
      <c r="CZ62" s="74">
        <v>106.6</v>
      </c>
      <c r="DA62" s="74">
        <v>100.4</v>
      </c>
      <c r="DB62" s="73">
        <v>47.5</v>
      </c>
      <c r="DC62" s="94"/>
      <c r="DD62" s="201"/>
      <c r="DE62" s="65" t="s">
        <v>290</v>
      </c>
      <c r="DF62" s="213">
        <v>25.8</v>
      </c>
      <c r="DG62" s="214">
        <v>9.5</v>
      </c>
      <c r="DH62" s="215">
        <v>30.4</v>
      </c>
      <c r="DI62" s="22">
        <v>11.7</v>
      </c>
      <c r="DJ62" s="23">
        <v>36.1</v>
      </c>
      <c r="DK62" s="215">
        <v>14.3</v>
      </c>
      <c r="DL62" s="216">
        <v>35.6</v>
      </c>
      <c r="DM62" s="142">
        <v>21.9</v>
      </c>
      <c r="DN62" s="142">
        <v>38.6</v>
      </c>
      <c r="DO62" s="217">
        <v>36.1</v>
      </c>
      <c r="DQ62" s="197" t="s">
        <v>354</v>
      </c>
      <c r="DR62" s="207" t="s">
        <v>355</v>
      </c>
      <c r="DS62" s="208">
        <v>148.1</v>
      </c>
      <c r="DT62" s="208">
        <v>288.2</v>
      </c>
      <c r="DU62" s="145">
        <v>196.1</v>
      </c>
      <c r="DV62" s="145">
        <v>630</v>
      </c>
      <c r="DW62" s="145">
        <v>220.2</v>
      </c>
      <c r="DX62" s="145">
        <v>563.1</v>
      </c>
      <c r="DY62" s="145">
        <v>245.5</v>
      </c>
      <c r="DZ62" s="145">
        <v>463.2</v>
      </c>
      <c r="EA62" s="145">
        <v>289.96100000000001</v>
      </c>
      <c r="EB62" s="145">
        <v>534.39599999999996</v>
      </c>
      <c r="EC62" s="145">
        <v>357.53199999999998</v>
      </c>
      <c r="ED62" s="145">
        <v>563.96100000000001</v>
      </c>
      <c r="EE62" s="145">
        <v>345.00200000000001</v>
      </c>
      <c r="EF62" s="145">
        <v>503.05700000000002</v>
      </c>
      <c r="EG62" s="145">
        <v>313.31700000000001</v>
      </c>
      <c r="EH62" s="145">
        <v>401.63</v>
      </c>
      <c r="EI62" s="145">
        <v>280.303</v>
      </c>
      <c r="EJ62" s="145">
        <v>465.81400000000002</v>
      </c>
      <c r="EK62" s="145">
        <v>223.029</v>
      </c>
      <c r="EL62" s="145">
        <v>489.77499999999998</v>
      </c>
      <c r="EM62" s="145">
        <v>187.94906686750448</v>
      </c>
      <c r="EN62" s="145">
        <v>433.31682934542573</v>
      </c>
      <c r="EO62" s="145">
        <v>169.52463226598363</v>
      </c>
      <c r="EP62" s="145">
        <v>504.80430039406502</v>
      </c>
      <c r="EQ62" s="145">
        <v>172.62369771741709</v>
      </c>
      <c r="ER62" s="145">
        <v>623.59485509747424</v>
      </c>
      <c r="ES62" s="145">
        <v>162.28700512065797</v>
      </c>
      <c r="ET62" s="145">
        <v>802.3623318901283</v>
      </c>
    </row>
    <row r="63" spans="4:150" x14ac:dyDescent="0.2">
      <c r="BW63" s="98"/>
      <c r="BX63" s="65" t="s">
        <v>276</v>
      </c>
      <c r="BY63" s="210">
        <v>4.7</v>
      </c>
      <c r="BZ63" s="73">
        <v>98.7</v>
      </c>
      <c r="CA63" s="73">
        <v>10.9</v>
      </c>
      <c r="CB63" s="74">
        <v>139.80000000000001</v>
      </c>
      <c r="CC63" s="74">
        <v>9.9</v>
      </c>
      <c r="CD63" s="73">
        <v>98.4</v>
      </c>
      <c r="CE63" s="210">
        <v>44.6</v>
      </c>
      <c r="CF63" s="73">
        <v>132.1</v>
      </c>
      <c r="CG63" s="73">
        <v>83.2</v>
      </c>
      <c r="CH63" s="74">
        <v>226.9</v>
      </c>
      <c r="CI63" s="144">
        <v>35.1</v>
      </c>
      <c r="CJ63" s="211">
        <v>327.5</v>
      </c>
      <c r="CK63" s="210">
        <v>405.8</v>
      </c>
      <c r="CL63" s="73">
        <v>238.6</v>
      </c>
      <c r="CM63" s="73">
        <v>430.8</v>
      </c>
      <c r="CN63" s="74">
        <v>192.5</v>
      </c>
      <c r="CO63" s="74">
        <v>330.8</v>
      </c>
      <c r="CP63" s="73">
        <v>414.3</v>
      </c>
      <c r="CQ63" s="210">
        <v>417.3</v>
      </c>
      <c r="CR63" s="73">
        <v>582.9</v>
      </c>
      <c r="CS63" s="73">
        <v>400.5</v>
      </c>
      <c r="CT63" s="74">
        <v>971.5</v>
      </c>
      <c r="CU63" s="74">
        <v>439.6</v>
      </c>
      <c r="CV63" s="73">
        <v>668</v>
      </c>
      <c r="CW63" s="210">
        <v>422.8</v>
      </c>
      <c r="CX63" s="73">
        <v>634.6</v>
      </c>
      <c r="CY63" s="73">
        <v>493.1</v>
      </c>
      <c r="CZ63" s="74">
        <v>908</v>
      </c>
      <c r="DA63" s="74">
        <v>630.4</v>
      </c>
      <c r="DB63" s="73">
        <v>1337</v>
      </c>
      <c r="DD63" s="240"/>
      <c r="DE63" s="240" t="s">
        <v>154</v>
      </c>
      <c r="DF63" s="241">
        <v>7.6</v>
      </c>
      <c r="DG63" s="242">
        <v>0.8</v>
      </c>
      <c r="DH63" s="243">
        <v>2.4</v>
      </c>
      <c r="DI63" s="244">
        <v>0.4</v>
      </c>
      <c r="DJ63" s="245">
        <v>2.2000000000000002</v>
      </c>
      <c r="DK63" s="243">
        <v>1</v>
      </c>
      <c r="DL63" s="246">
        <v>9.6999999999999993</v>
      </c>
      <c r="DM63" s="247">
        <v>2.7</v>
      </c>
      <c r="DN63" s="247">
        <v>3.5</v>
      </c>
      <c r="DO63" s="248">
        <v>8.8000000000000007</v>
      </c>
      <c r="DQ63" s="71"/>
      <c r="DR63" s="130" t="s">
        <v>356</v>
      </c>
      <c r="DS63" s="218">
        <v>76.3</v>
      </c>
      <c r="DT63" s="218">
        <v>118.1</v>
      </c>
      <c r="DU63" s="137">
        <v>87.9</v>
      </c>
      <c r="DV63" s="137">
        <v>226.3</v>
      </c>
      <c r="DW63" s="137">
        <v>101.9</v>
      </c>
      <c r="DX63" s="137">
        <v>129.80000000000001</v>
      </c>
      <c r="DY63" s="137">
        <v>100.2</v>
      </c>
      <c r="DZ63" s="137">
        <v>148.6</v>
      </c>
      <c r="EA63" s="137">
        <v>142.33799999999999</v>
      </c>
      <c r="EB63" s="137">
        <v>149.399</v>
      </c>
      <c r="EC63" s="137">
        <v>219.983</v>
      </c>
      <c r="ED63" s="137">
        <v>163.249</v>
      </c>
      <c r="EE63" s="137">
        <v>172.309</v>
      </c>
      <c r="EF63" s="137">
        <v>126.169</v>
      </c>
      <c r="EG63" s="137">
        <v>160.09</v>
      </c>
      <c r="EH63" s="137">
        <v>118.2</v>
      </c>
      <c r="EI63" s="137">
        <v>150.90899999999999</v>
      </c>
      <c r="EJ63" s="137">
        <v>136.77000000000001</v>
      </c>
      <c r="EK63" s="137">
        <v>115.691</v>
      </c>
      <c r="EL63" s="137">
        <v>128.46</v>
      </c>
      <c r="EM63" s="137">
        <v>84.285505531458369</v>
      </c>
      <c r="EN63" s="137">
        <v>138.57920800905808</v>
      </c>
      <c r="EO63" s="137">
        <v>77.759089148855196</v>
      </c>
      <c r="EP63" s="137">
        <v>144.44639256816427</v>
      </c>
      <c r="EQ63" s="137">
        <v>90.012871203780946</v>
      </c>
      <c r="ER63" s="137">
        <v>151.65473535207491</v>
      </c>
      <c r="ES63" s="137">
        <v>80.661707902255415</v>
      </c>
      <c r="ET63" s="137">
        <v>286.43585108381075</v>
      </c>
    </row>
    <row r="64" spans="4:150" ht="13.5" thickBot="1" x14ac:dyDescent="0.25">
      <c r="BW64" s="98"/>
      <c r="BX64" s="65" t="s">
        <v>154</v>
      </c>
      <c r="BY64" s="210">
        <v>300.5</v>
      </c>
      <c r="BZ64" s="73">
        <v>194.1</v>
      </c>
      <c r="CA64" s="73">
        <v>215.5</v>
      </c>
      <c r="CB64" s="74">
        <f>194.8+170.3</f>
        <v>365.1</v>
      </c>
      <c r="CC64" s="74">
        <v>227</v>
      </c>
      <c r="CD64" s="73">
        <f>205.7-49.7</f>
        <v>156</v>
      </c>
      <c r="CE64" s="210">
        <f>170.1+44.6</f>
        <v>214.7</v>
      </c>
      <c r="CF64" s="73">
        <v>184.2</v>
      </c>
      <c r="CG64" s="73">
        <v>383</v>
      </c>
      <c r="CH64" s="74">
        <v>414.3</v>
      </c>
      <c r="CI64" s="144">
        <v>397.4</v>
      </c>
      <c r="CJ64" s="211">
        <v>497.8</v>
      </c>
      <c r="CK64" s="210">
        <v>393.7</v>
      </c>
      <c r="CL64" s="73">
        <v>501.5</v>
      </c>
      <c r="CM64" s="73">
        <v>368.2</v>
      </c>
      <c r="CN64" s="74">
        <v>628.20000000000005</v>
      </c>
      <c r="CO64" s="74">
        <v>523.5</v>
      </c>
      <c r="CP64" s="73">
        <v>515.1</v>
      </c>
      <c r="CQ64" s="210">
        <v>408.1</v>
      </c>
      <c r="CR64" s="73">
        <v>423.4</v>
      </c>
      <c r="CS64" s="73">
        <v>357</v>
      </c>
      <c r="CT64" s="74">
        <v>335.7</v>
      </c>
      <c r="CU64" s="74">
        <v>361.7</v>
      </c>
      <c r="CV64" s="73">
        <v>398.2</v>
      </c>
      <c r="CW64" s="210">
        <v>325</v>
      </c>
      <c r="CX64" s="73">
        <v>384.8</v>
      </c>
      <c r="CY64" s="73">
        <v>432.1</v>
      </c>
      <c r="CZ64" s="74">
        <v>456.4</v>
      </c>
      <c r="DA64" s="74">
        <v>458.2</v>
      </c>
      <c r="DB64" s="73">
        <v>392.8</v>
      </c>
      <c r="DD64" s="249"/>
      <c r="DE64" s="249"/>
      <c r="DF64" s="250"/>
      <c r="DG64" s="251"/>
      <c r="DH64" s="252"/>
      <c r="DI64" s="253"/>
      <c r="DJ64" s="254"/>
      <c r="DK64" s="252"/>
      <c r="DL64" s="255"/>
      <c r="DM64" s="256"/>
      <c r="DN64" s="256"/>
      <c r="DO64" s="257"/>
      <c r="DQ64" s="71"/>
      <c r="DR64" s="130" t="s">
        <v>357</v>
      </c>
      <c r="DS64" s="218">
        <v>10.1</v>
      </c>
      <c r="DT64" s="218">
        <v>111.2</v>
      </c>
      <c r="DU64" s="137">
        <v>12.7</v>
      </c>
      <c r="DV64" s="137">
        <v>278.5</v>
      </c>
      <c r="DW64" s="137">
        <v>10.7</v>
      </c>
      <c r="DX64" s="137">
        <v>411.3</v>
      </c>
      <c r="DY64" s="137">
        <v>11.4</v>
      </c>
      <c r="DZ64" s="137">
        <v>265.39999999999998</v>
      </c>
      <c r="EA64" s="137">
        <v>24.908999999999999</v>
      </c>
      <c r="EB64" s="137">
        <v>290.83499999999998</v>
      </c>
      <c r="EC64" s="137">
        <v>27.757000000000001</v>
      </c>
      <c r="ED64" s="137">
        <v>393.38400000000001</v>
      </c>
      <c r="EE64" s="137">
        <v>19.687000000000001</v>
      </c>
      <c r="EF64" s="137">
        <v>358.17599999999999</v>
      </c>
      <c r="EG64" s="137">
        <v>16.972000000000001</v>
      </c>
      <c r="EH64" s="137">
        <v>233.47900000000001</v>
      </c>
      <c r="EI64" s="137">
        <v>15.311</v>
      </c>
      <c r="EJ64" s="137">
        <v>317.09399999999999</v>
      </c>
      <c r="EK64" s="137">
        <v>15.68</v>
      </c>
      <c r="EL64" s="137">
        <v>334.78199999999998</v>
      </c>
      <c r="EM64" s="137">
        <v>20.489551964785342</v>
      </c>
      <c r="EN64" s="137">
        <v>267.20283794883153</v>
      </c>
      <c r="EO64" s="137">
        <v>24.580987237977215</v>
      </c>
      <c r="EP64" s="137">
        <v>295.88054099492831</v>
      </c>
      <c r="EQ64" s="137">
        <v>23.860861686622957</v>
      </c>
      <c r="ER64" s="137">
        <v>416.61710553507203</v>
      </c>
      <c r="ES64" s="137">
        <v>23.900614078198998</v>
      </c>
      <c r="ET64" s="137">
        <v>349.12180650979838</v>
      </c>
    </row>
    <row r="65" spans="75:150" ht="14.25" thickTop="1" thickBot="1" x14ac:dyDescent="0.25">
      <c r="BW65" s="98"/>
      <c r="BX65" s="65"/>
      <c r="BY65" s="210"/>
      <c r="BZ65" s="73"/>
      <c r="CA65" s="73"/>
      <c r="CB65" s="74"/>
      <c r="CC65" s="74"/>
      <c r="CD65" s="73"/>
      <c r="CE65" s="210"/>
      <c r="CF65" s="73"/>
      <c r="CG65" s="73"/>
      <c r="CH65" s="74"/>
      <c r="CI65" s="144"/>
      <c r="CJ65" s="211"/>
      <c r="CK65" s="210"/>
      <c r="CL65" s="73"/>
      <c r="CM65" s="73"/>
      <c r="CN65" s="74"/>
      <c r="CO65" s="74"/>
      <c r="CP65" s="73"/>
      <c r="CQ65" s="210"/>
      <c r="CR65" s="73"/>
      <c r="CS65" s="73"/>
      <c r="CT65" s="74"/>
      <c r="CU65" s="74"/>
      <c r="CV65" s="73"/>
      <c r="CW65" s="210"/>
      <c r="CX65" s="73"/>
      <c r="CY65" s="73"/>
      <c r="CZ65" s="74"/>
      <c r="DA65" s="74"/>
      <c r="DB65" s="73"/>
      <c r="DD65" s="258" t="s">
        <v>469</v>
      </c>
      <c r="DE65" s="233" t="s">
        <v>185</v>
      </c>
      <c r="DF65" s="259">
        <v>9134.6</v>
      </c>
      <c r="DG65" s="260">
        <v>10339.5</v>
      </c>
      <c r="DH65" s="260">
        <v>11160.2</v>
      </c>
      <c r="DI65" s="261">
        <v>12220.3</v>
      </c>
      <c r="DJ65" s="261">
        <v>12313.3</v>
      </c>
      <c r="DK65" s="262">
        <v>15591.8</v>
      </c>
      <c r="DL65" s="263">
        <v>14391.1</v>
      </c>
      <c r="DM65" s="264">
        <v>20598.099999999999</v>
      </c>
      <c r="DN65" s="264">
        <v>16451.2</v>
      </c>
      <c r="DO65" s="265">
        <v>28580.9</v>
      </c>
      <c r="DQ65" s="71"/>
      <c r="DR65" s="130" t="s">
        <v>154</v>
      </c>
      <c r="DS65" s="218">
        <v>61.7</v>
      </c>
      <c r="DT65" s="218">
        <v>58.9</v>
      </c>
      <c r="DU65" s="137">
        <v>95.4</v>
      </c>
      <c r="DV65" s="137">
        <v>125.1</v>
      </c>
      <c r="DW65" s="137">
        <v>107.5</v>
      </c>
      <c r="DX65" s="137">
        <v>22</v>
      </c>
      <c r="DY65" s="137">
        <v>134</v>
      </c>
      <c r="DZ65" s="137">
        <v>49.2</v>
      </c>
      <c r="EA65" s="137">
        <v>122.714</v>
      </c>
      <c r="EB65" s="137">
        <v>94.162999999999997</v>
      </c>
      <c r="EC65" s="137">
        <v>109.792</v>
      </c>
      <c r="ED65" s="137">
        <v>7.33</v>
      </c>
      <c r="EE65" s="137">
        <v>153.00700000000001</v>
      </c>
      <c r="EF65" s="137">
        <v>18.713000000000001</v>
      </c>
      <c r="EG65" s="137">
        <v>136.25399999999999</v>
      </c>
      <c r="EH65" s="137">
        <v>49.951000000000001</v>
      </c>
      <c r="EI65" s="137">
        <v>114.083</v>
      </c>
      <c r="EJ65" s="137">
        <v>11.952999999999999</v>
      </c>
      <c r="EK65" s="137">
        <v>91.656999999999996</v>
      </c>
      <c r="EL65" s="137">
        <v>26.532</v>
      </c>
      <c r="EM65" s="137">
        <v>83.171999823635602</v>
      </c>
      <c r="EN65" s="137">
        <v>27.534802479530669</v>
      </c>
      <c r="EO65" s="137">
        <v>67.184546279039836</v>
      </c>
      <c r="EP65" s="137">
        <v>64.477386212544047</v>
      </c>
      <c r="EQ65" s="137">
        <v>58.749964277863505</v>
      </c>
      <c r="ER65" s="137">
        <v>55.322999304947444</v>
      </c>
      <c r="ES65" s="137">
        <v>57.724683055861703</v>
      </c>
      <c r="ET65" s="137">
        <v>166.80466791044995</v>
      </c>
    </row>
    <row r="66" spans="75:150" ht="13.5" thickTop="1" x14ac:dyDescent="0.2">
      <c r="BW66" s="197">
        <v>8</v>
      </c>
      <c r="BX66" s="198" t="s">
        <v>253</v>
      </c>
      <c r="BY66" s="195">
        <v>53.5</v>
      </c>
      <c r="BZ66" s="194">
        <v>101.4</v>
      </c>
      <c r="CA66" s="194">
        <v>68.5</v>
      </c>
      <c r="CB66" s="68">
        <v>126.8</v>
      </c>
      <c r="CC66" s="68">
        <v>89.4</v>
      </c>
      <c r="CD66" s="194">
        <v>171.7</v>
      </c>
      <c r="CE66" s="195">
        <v>76.2</v>
      </c>
      <c r="CF66" s="194">
        <v>214.4</v>
      </c>
      <c r="CG66" s="194">
        <v>85.2</v>
      </c>
      <c r="CH66" s="68">
        <v>153.9</v>
      </c>
      <c r="CI66" s="199">
        <v>108.8</v>
      </c>
      <c r="CJ66" s="200">
        <v>215.7</v>
      </c>
      <c r="CK66" s="195">
        <v>133.5</v>
      </c>
      <c r="CL66" s="194">
        <v>237.2</v>
      </c>
      <c r="CM66" s="194">
        <v>128.30000000000001</v>
      </c>
      <c r="CN66" s="68">
        <v>199.2</v>
      </c>
      <c r="CO66" s="68">
        <v>140.5</v>
      </c>
      <c r="CP66" s="194">
        <v>187.6</v>
      </c>
      <c r="CQ66" s="195">
        <v>143.30000000000001</v>
      </c>
      <c r="CR66" s="194">
        <v>263.5</v>
      </c>
      <c r="CS66" s="194">
        <v>154.30000000000001</v>
      </c>
      <c r="CT66" s="68">
        <v>279.60000000000002</v>
      </c>
      <c r="CU66" s="68">
        <v>158.30000000000001</v>
      </c>
      <c r="CV66" s="194">
        <v>426.4</v>
      </c>
      <c r="CW66" s="195">
        <v>137.1</v>
      </c>
      <c r="CX66" s="194">
        <v>303.7</v>
      </c>
      <c r="CY66" s="194">
        <v>146</v>
      </c>
      <c r="CZ66" s="68">
        <v>382.6</v>
      </c>
      <c r="DA66" s="68">
        <v>146.1</v>
      </c>
      <c r="DB66" s="194">
        <v>240.5</v>
      </c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Q66" s="71"/>
      <c r="DR66" s="70"/>
      <c r="DS66" s="218"/>
      <c r="DT66" s="218"/>
      <c r="DU66" s="137"/>
      <c r="DV66" s="137"/>
      <c r="DW66" s="137"/>
      <c r="DX66" s="137"/>
      <c r="DY66" s="137"/>
      <c r="DZ66" s="137"/>
      <c r="ET66" s="374"/>
    </row>
    <row r="67" spans="75:150" x14ac:dyDescent="0.2">
      <c r="BW67" s="98"/>
      <c r="BX67" s="65" t="s">
        <v>278</v>
      </c>
      <c r="BY67" s="210">
        <v>43.4</v>
      </c>
      <c r="BZ67" s="73">
        <v>84.2</v>
      </c>
      <c r="CA67" s="73">
        <v>58.9</v>
      </c>
      <c r="CB67" s="74">
        <v>94.1</v>
      </c>
      <c r="CC67" s="74">
        <v>72.8</v>
      </c>
      <c r="CD67" s="73">
        <v>143</v>
      </c>
      <c r="CE67" s="210">
        <v>62.6</v>
      </c>
      <c r="CF67" s="73">
        <v>189</v>
      </c>
      <c r="CG67" s="73">
        <v>68.8</v>
      </c>
      <c r="CH67" s="74">
        <v>136.9</v>
      </c>
      <c r="CI67" s="144">
        <v>84.7</v>
      </c>
      <c r="CJ67" s="211">
        <v>199.1</v>
      </c>
      <c r="CK67" s="210">
        <v>102.6</v>
      </c>
      <c r="CL67" s="73">
        <v>219.9</v>
      </c>
      <c r="CM67" s="73">
        <v>102</v>
      </c>
      <c r="CN67" s="74">
        <v>183.3</v>
      </c>
      <c r="CO67" s="74">
        <v>112.1</v>
      </c>
      <c r="CP67" s="73">
        <v>172.6</v>
      </c>
      <c r="CQ67" s="210">
        <v>112.8</v>
      </c>
      <c r="CR67" s="73">
        <v>248.9</v>
      </c>
      <c r="CS67" s="73">
        <v>121.9</v>
      </c>
      <c r="CT67" s="74">
        <v>267.7</v>
      </c>
      <c r="CU67" s="74">
        <v>122.7</v>
      </c>
      <c r="CV67" s="73">
        <v>408</v>
      </c>
      <c r="CW67" s="210">
        <v>106.5</v>
      </c>
      <c r="CX67" s="73">
        <v>285.8</v>
      </c>
      <c r="CY67" s="73">
        <v>111.9</v>
      </c>
      <c r="CZ67" s="74">
        <v>366.6</v>
      </c>
      <c r="DA67" s="74">
        <v>112.6</v>
      </c>
      <c r="DB67" s="73">
        <v>227</v>
      </c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Q67" s="197" t="s">
        <v>359</v>
      </c>
      <c r="DR67" s="266" t="s">
        <v>360</v>
      </c>
      <c r="DS67" s="208">
        <v>286.89999999999998</v>
      </c>
      <c r="DT67" s="208">
        <v>172.8</v>
      </c>
      <c r="DU67" s="145">
        <v>322.8</v>
      </c>
      <c r="DV67" s="145">
        <v>347.8</v>
      </c>
      <c r="DW67" s="145">
        <v>199.5</v>
      </c>
      <c r="DX67" s="145">
        <v>337.3</v>
      </c>
      <c r="DY67" s="145">
        <v>227.8</v>
      </c>
      <c r="DZ67" s="145">
        <v>290.39999999999998</v>
      </c>
      <c r="EA67" s="145">
        <v>290.375</v>
      </c>
      <c r="EB67" s="145">
        <v>435.96600000000001</v>
      </c>
      <c r="EC67" s="145">
        <v>276.62099999999998</v>
      </c>
      <c r="ED67" s="145">
        <v>394.75799999999998</v>
      </c>
      <c r="EE67" s="145">
        <v>289.12900000000002</v>
      </c>
      <c r="EF67" s="145">
        <v>341.46300000000002</v>
      </c>
      <c r="EG67" s="145">
        <v>307.23099999999999</v>
      </c>
      <c r="EH67" s="145">
        <v>335.12799999999999</v>
      </c>
      <c r="EI67" s="145">
        <v>267.84300000000002</v>
      </c>
      <c r="EJ67" s="145">
        <v>502.71800000000002</v>
      </c>
      <c r="EK67" s="145">
        <v>190.465</v>
      </c>
      <c r="EL67" s="145">
        <v>486.33300000000003</v>
      </c>
      <c r="EM67" s="145">
        <v>179.20312381205284</v>
      </c>
      <c r="EN67" s="145">
        <v>814.00001969287052</v>
      </c>
      <c r="EO67" s="145">
        <v>182.75145693251088</v>
      </c>
      <c r="EP67" s="145">
        <v>1240.9498101913603</v>
      </c>
      <c r="EQ67" s="145">
        <v>170.63186241938877</v>
      </c>
      <c r="ER67" s="145">
        <v>1201.7555508684695</v>
      </c>
      <c r="ES67" s="145">
        <v>186.09528520242563</v>
      </c>
      <c r="ET67" s="145">
        <v>1010.1886547731414</v>
      </c>
    </row>
    <row r="68" spans="75:150" x14ac:dyDescent="0.2">
      <c r="BX68" s="240" t="s">
        <v>154</v>
      </c>
      <c r="BY68" s="267">
        <v>10.1</v>
      </c>
      <c r="BZ68" s="125">
        <v>17.2</v>
      </c>
      <c r="CA68" s="125">
        <v>9.6</v>
      </c>
      <c r="CB68" s="268">
        <v>32.799999999999997</v>
      </c>
      <c r="CC68" s="268">
        <v>16.5</v>
      </c>
      <c r="CD68" s="125">
        <v>28.7</v>
      </c>
      <c r="CE68" s="267">
        <v>13.6</v>
      </c>
      <c r="CF68" s="125">
        <v>25.4</v>
      </c>
      <c r="CG68" s="125">
        <v>16.5</v>
      </c>
      <c r="CH68" s="268">
        <v>17</v>
      </c>
      <c r="CI68" s="269">
        <v>24.2</v>
      </c>
      <c r="CJ68" s="270">
        <v>16.600000000000001</v>
      </c>
      <c r="CK68" s="267">
        <v>30.9</v>
      </c>
      <c r="CL68" s="125">
        <v>17.3</v>
      </c>
      <c r="CM68" s="125">
        <v>26.3</v>
      </c>
      <c r="CN68" s="268">
        <v>15.9</v>
      </c>
      <c r="CO68" s="268">
        <v>28.4</v>
      </c>
      <c r="CP68" s="125">
        <v>15</v>
      </c>
      <c r="CQ68" s="267">
        <v>30.5</v>
      </c>
      <c r="CR68" s="125">
        <v>14.6</v>
      </c>
      <c r="CS68" s="125">
        <v>32.299999999999997</v>
      </c>
      <c r="CT68" s="268">
        <v>11.9</v>
      </c>
      <c r="CU68" s="268">
        <v>35.6</v>
      </c>
      <c r="CV68" s="125">
        <v>18.399999999999999</v>
      </c>
      <c r="CW68" s="267">
        <v>30.6</v>
      </c>
      <c r="CX68" s="125">
        <v>17.899999999999999</v>
      </c>
      <c r="CY68" s="125">
        <v>34.1</v>
      </c>
      <c r="CZ68" s="268">
        <v>16</v>
      </c>
      <c r="DA68" s="268">
        <v>33.5</v>
      </c>
      <c r="DB68" s="125">
        <v>13.5</v>
      </c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Q68" s="71"/>
      <c r="DR68" s="130" t="s">
        <v>361</v>
      </c>
      <c r="DS68" s="218">
        <v>280.60000000000002</v>
      </c>
      <c r="DT68" s="218">
        <v>167.8</v>
      </c>
      <c r="DU68" s="137">
        <v>317.89999999999998</v>
      </c>
      <c r="DV68" s="137">
        <v>336.3</v>
      </c>
      <c r="DW68" s="137">
        <v>192.7</v>
      </c>
      <c r="DX68" s="137">
        <v>294.10000000000002</v>
      </c>
      <c r="DY68" s="137">
        <v>220.6</v>
      </c>
      <c r="DZ68" s="137">
        <v>263.39999999999998</v>
      </c>
      <c r="EA68" s="137">
        <v>282.56700000000001</v>
      </c>
      <c r="EB68" s="137">
        <v>426.81</v>
      </c>
      <c r="EC68" s="137">
        <v>267.94099999999997</v>
      </c>
      <c r="ED68" s="137">
        <v>370.73099999999999</v>
      </c>
      <c r="EE68" s="137">
        <v>275.649</v>
      </c>
      <c r="EF68" s="137">
        <v>300.625</v>
      </c>
      <c r="EG68" s="137">
        <v>293.94600000000003</v>
      </c>
      <c r="EH68" s="137">
        <v>323.572</v>
      </c>
      <c r="EI68" s="137">
        <v>259.541</v>
      </c>
      <c r="EJ68" s="137">
        <v>485.79700000000003</v>
      </c>
      <c r="EK68" s="137">
        <v>183.779</v>
      </c>
      <c r="EL68" s="137">
        <v>469.62400000000002</v>
      </c>
      <c r="EM68" s="137">
        <v>169.9160321042045</v>
      </c>
      <c r="EN68" s="137">
        <v>803.1948974094322</v>
      </c>
      <c r="EO68" s="137">
        <v>173.94200344401497</v>
      </c>
      <c r="EP68" s="137">
        <v>1192.6308512856003</v>
      </c>
      <c r="EQ68" s="137">
        <v>164.48273847713685</v>
      </c>
      <c r="ER68" s="137">
        <v>1185.2825034738644</v>
      </c>
      <c r="ES68" s="137">
        <v>179.63019616731822</v>
      </c>
      <c r="ET68" s="137">
        <v>997.41445578286846</v>
      </c>
    </row>
    <row r="69" spans="75:150" ht="13.5" thickBot="1" x14ac:dyDescent="0.25">
      <c r="BX69" s="249"/>
      <c r="BY69" s="271"/>
      <c r="BZ69" s="82"/>
      <c r="CA69" s="82"/>
      <c r="CB69" s="141"/>
      <c r="CC69" s="141"/>
      <c r="CD69" s="82"/>
      <c r="CE69" s="271"/>
      <c r="CF69" s="82"/>
      <c r="CG69" s="82"/>
      <c r="CH69" s="141"/>
      <c r="CI69" s="140"/>
      <c r="CJ69" s="272"/>
      <c r="CK69" s="271"/>
      <c r="CL69" s="82"/>
      <c r="CM69" s="82"/>
      <c r="CN69" s="141"/>
      <c r="CO69" s="141"/>
      <c r="CP69" s="82"/>
      <c r="CQ69" s="271"/>
      <c r="CR69" s="82"/>
      <c r="CS69" s="82"/>
      <c r="CT69" s="141"/>
      <c r="CU69" s="141"/>
      <c r="CV69" s="82"/>
      <c r="CW69" s="271"/>
      <c r="CX69" s="82"/>
      <c r="CY69" s="82"/>
      <c r="CZ69" s="141"/>
      <c r="DA69" s="141"/>
      <c r="DB69" s="82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Q69" s="71"/>
      <c r="DR69" s="130" t="s">
        <v>154</v>
      </c>
      <c r="DS69" s="218">
        <v>6.3</v>
      </c>
      <c r="DT69" s="218">
        <v>5</v>
      </c>
      <c r="DU69" s="137">
        <v>4.9000000000000004</v>
      </c>
      <c r="DV69" s="137">
        <v>11.5</v>
      </c>
      <c r="DW69" s="137">
        <v>6.8</v>
      </c>
      <c r="DX69" s="137">
        <v>43.2</v>
      </c>
      <c r="DY69" s="137">
        <v>7.2</v>
      </c>
      <c r="DZ69" s="137">
        <v>26.9</v>
      </c>
      <c r="EA69" s="137">
        <v>7.8079999999999998</v>
      </c>
      <c r="EB69" s="137">
        <v>9.1560000000000006</v>
      </c>
      <c r="EC69" s="137">
        <v>8.68</v>
      </c>
      <c r="ED69" s="137">
        <v>24.029</v>
      </c>
      <c r="EE69" s="137">
        <v>13.478999999999999</v>
      </c>
      <c r="EF69" s="137">
        <v>40.838999999999999</v>
      </c>
      <c r="EG69" s="137">
        <v>13.281000000000001</v>
      </c>
      <c r="EH69" s="137">
        <v>11.555999999999999</v>
      </c>
      <c r="EI69" s="137">
        <v>8.3049999999999997</v>
      </c>
      <c r="EJ69" s="137">
        <v>16.922000000000001</v>
      </c>
      <c r="EK69" s="137">
        <v>6.6820000000000004</v>
      </c>
      <c r="EL69" s="137">
        <v>16.712</v>
      </c>
      <c r="EM69" s="137">
        <v>9.2880917078483396</v>
      </c>
      <c r="EN69" s="137">
        <v>10.806122286364774</v>
      </c>
      <c r="EO69" s="137">
        <v>8.8094804444798012</v>
      </c>
      <c r="EP69" s="137">
        <v>48.318958466116761</v>
      </c>
      <c r="EQ69" s="137">
        <v>6.1491255265400495</v>
      </c>
      <c r="ER69" s="137">
        <v>16.473026163188894</v>
      </c>
      <c r="ES69" s="137">
        <v>6.4650767955959534</v>
      </c>
      <c r="ET69" s="137">
        <v>12.774186756545452</v>
      </c>
    </row>
    <row r="70" spans="75:150" ht="14.25" thickTop="1" thickBot="1" x14ac:dyDescent="0.25">
      <c r="BW70" s="98"/>
      <c r="BX70" s="273" t="s">
        <v>185</v>
      </c>
      <c r="BY70" s="274">
        <v>3687.8</v>
      </c>
      <c r="BZ70" s="275">
        <v>5380.3</v>
      </c>
      <c r="CA70" s="275">
        <v>4457.2</v>
      </c>
      <c r="CB70" s="105">
        <v>6395.2</v>
      </c>
      <c r="CC70" s="105">
        <v>4693.2</v>
      </c>
      <c r="CD70" s="275">
        <v>7069.4</v>
      </c>
      <c r="CE70" s="274">
        <v>4964.7</v>
      </c>
      <c r="CF70" s="275">
        <v>6941.1</v>
      </c>
      <c r="CG70" s="275">
        <v>6167</v>
      </c>
      <c r="CH70" s="152">
        <v>7631.2</v>
      </c>
      <c r="CI70" s="152">
        <v>6912.2</v>
      </c>
      <c r="CJ70" s="276">
        <v>9253.2999999999993</v>
      </c>
      <c r="CK70" s="274">
        <v>6819.3</v>
      </c>
      <c r="CL70" s="275">
        <v>9963.2000000000007</v>
      </c>
      <c r="CM70" s="275">
        <v>6812.8</v>
      </c>
      <c r="CN70" s="105">
        <v>8561.6</v>
      </c>
      <c r="CO70" s="105">
        <v>8137.2</v>
      </c>
      <c r="CP70" s="275">
        <v>10394.4</v>
      </c>
      <c r="CQ70" s="277">
        <v>8707.1</v>
      </c>
      <c r="CR70" s="83">
        <v>11804.9</v>
      </c>
      <c r="CS70" s="83">
        <v>8320.2999999999993</v>
      </c>
      <c r="CT70" s="229">
        <v>11894.2</v>
      </c>
      <c r="CU70" s="229">
        <v>8627.7000000000007</v>
      </c>
      <c r="CV70" s="83">
        <v>10118</v>
      </c>
      <c r="CW70" s="274">
        <v>7779.3</v>
      </c>
      <c r="CX70" s="275">
        <v>9431.7000000000007</v>
      </c>
      <c r="CY70" s="275">
        <v>8568.6</v>
      </c>
      <c r="CZ70" s="105">
        <v>10309.4</v>
      </c>
      <c r="DA70" s="105">
        <v>9201.6</v>
      </c>
      <c r="DB70" s="275">
        <v>10728.9</v>
      </c>
      <c r="DF70" s="278"/>
      <c r="DG70" s="94"/>
      <c r="DH70" s="278"/>
      <c r="DI70" s="95"/>
      <c r="DJ70" s="95"/>
      <c r="DK70" s="94"/>
      <c r="DL70" s="279"/>
      <c r="DM70" s="280"/>
      <c r="DN70" s="279"/>
      <c r="DO70" s="115"/>
      <c r="DQ70" s="71"/>
      <c r="DR70" s="70"/>
      <c r="DS70" s="218"/>
      <c r="DT70" s="218"/>
      <c r="DU70" s="137"/>
      <c r="DV70" s="137"/>
      <c r="DW70" s="137"/>
      <c r="DX70" s="137"/>
      <c r="DY70" s="137"/>
      <c r="DZ70" s="137"/>
      <c r="ET70" s="374"/>
    </row>
    <row r="71" spans="75:150" ht="13.5" thickTop="1" x14ac:dyDescent="0.2">
      <c r="DF71" s="281"/>
      <c r="DG71" s="281"/>
      <c r="DH71" s="281"/>
      <c r="DI71" s="281"/>
      <c r="DJ71" s="281"/>
      <c r="DK71" s="281"/>
      <c r="DL71" s="281"/>
      <c r="DM71" s="281"/>
      <c r="DN71" s="281"/>
      <c r="DO71" s="281"/>
      <c r="DQ71" s="197" t="s">
        <v>362</v>
      </c>
      <c r="DR71" s="207" t="s">
        <v>363</v>
      </c>
      <c r="DS71" s="208">
        <v>186.1</v>
      </c>
      <c r="DT71" s="208">
        <v>50.4</v>
      </c>
      <c r="DU71" s="145">
        <v>230</v>
      </c>
      <c r="DV71" s="145">
        <v>105.3</v>
      </c>
      <c r="DW71" s="145">
        <v>254.1</v>
      </c>
      <c r="DX71" s="145">
        <v>87.7</v>
      </c>
      <c r="DY71" s="145">
        <v>343.3</v>
      </c>
      <c r="DZ71" s="145">
        <v>44.8</v>
      </c>
      <c r="EA71" s="145">
        <v>319.161</v>
      </c>
      <c r="EB71" s="145">
        <v>145.91</v>
      </c>
      <c r="EC71" s="145">
        <v>321.38799999999998</v>
      </c>
      <c r="ED71" s="145">
        <v>34.331000000000003</v>
      </c>
      <c r="EE71" s="145">
        <v>302.375</v>
      </c>
      <c r="EF71" s="145">
        <v>65.084000000000003</v>
      </c>
      <c r="EG71" s="145">
        <v>321.86900000000003</v>
      </c>
      <c r="EH71" s="145">
        <v>27.934999999999999</v>
      </c>
      <c r="EI71" s="145">
        <v>359.149</v>
      </c>
      <c r="EJ71" s="145">
        <v>81.558000000000007</v>
      </c>
      <c r="EK71" s="145">
        <v>286.80799999999999</v>
      </c>
      <c r="EL71" s="145">
        <v>87.251000000000005</v>
      </c>
      <c r="EM71" s="145">
        <v>212.3267457881656</v>
      </c>
      <c r="EN71" s="145">
        <v>111.93534159021</v>
      </c>
      <c r="EO71" s="145">
        <v>374.15470975369095</v>
      </c>
      <c r="EP71" s="145">
        <v>260.36661113671209</v>
      </c>
      <c r="EQ71" s="145">
        <v>318.2872686205904</v>
      </c>
      <c r="ER71" s="145">
        <v>392.65170221393066</v>
      </c>
      <c r="ES71" s="145">
        <v>313.69078660422315</v>
      </c>
      <c r="ET71" s="145">
        <v>304.29602650319958</v>
      </c>
    </row>
    <row r="72" spans="75:150" x14ac:dyDescent="0.2">
      <c r="BW72" s="172"/>
      <c r="BY72" s="282"/>
      <c r="BZ72" s="282"/>
      <c r="CA72" s="282"/>
      <c r="CB72" s="282"/>
      <c r="CC72" s="282"/>
      <c r="CD72" s="282"/>
      <c r="CE72" s="282"/>
      <c r="CF72" s="282"/>
      <c r="CG72" s="282"/>
      <c r="CH72" s="282"/>
      <c r="CI72" s="282"/>
      <c r="CJ72" s="282"/>
      <c r="CK72" s="282"/>
      <c r="CL72" s="282"/>
      <c r="CM72" s="282"/>
      <c r="CN72" s="282"/>
      <c r="CO72" s="282"/>
      <c r="CP72" s="282"/>
      <c r="CQ72" s="282"/>
      <c r="CR72" s="282"/>
      <c r="CS72" s="282"/>
      <c r="CT72" s="282"/>
      <c r="CU72" s="282"/>
      <c r="CV72" s="282"/>
      <c r="CW72" s="282"/>
      <c r="CX72" s="282"/>
      <c r="CY72" s="282"/>
      <c r="CZ72" s="282"/>
      <c r="DA72" s="282"/>
      <c r="DB72" s="282"/>
      <c r="DF72" s="30"/>
      <c r="DG72" s="30"/>
      <c r="DH72" s="30"/>
      <c r="DI72" s="30"/>
      <c r="DJ72" s="30"/>
      <c r="DK72" s="30"/>
      <c r="DL72" s="110"/>
      <c r="DM72" s="110"/>
      <c r="DN72" s="110"/>
      <c r="DO72" s="110"/>
      <c r="DQ72" s="71"/>
      <c r="DR72" s="70"/>
      <c r="DS72" s="218"/>
      <c r="DT72" s="218"/>
      <c r="DU72" s="137"/>
      <c r="DV72" s="137"/>
      <c r="DW72" s="137"/>
      <c r="DX72" s="137"/>
      <c r="DY72" s="137"/>
      <c r="DZ72" s="137"/>
      <c r="ET72" s="374"/>
    </row>
    <row r="73" spans="75:150" x14ac:dyDescent="0.2">
      <c r="BY73" s="283"/>
      <c r="BZ73" s="283"/>
      <c r="CA73" s="283"/>
      <c r="CB73" s="283"/>
      <c r="CC73" s="283"/>
      <c r="CD73" s="283"/>
      <c r="CE73" s="283"/>
      <c r="CF73" s="283"/>
      <c r="CG73" s="283"/>
      <c r="CH73" s="283"/>
      <c r="CI73" s="283"/>
      <c r="CJ73" s="283"/>
      <c r="CK73" s="283"/>
      <c r="CL73" s="283"/>
      <c r="CM73" s="283"/>
      <c r="CN73" s="283"/>
      <c r="CO73" s="283"/>
      <c r="CP73" s="283"/>
      <c r="CQ73" s="283"/>
      <c r="CR73" s="283"/>
      <c r="CS73" s="283"/>
      <c r="CT73" s="283"/>
      <c r="CU73" s="283"/>
      <c r="CV73" s="283"/>
      <c r="CW73" s="283"/>
      <c r="CX73" s="283"/>
      <c r="CY73" s="283"/>
      <c r="CZ73" s="283"/>
      <c r="DA73" s="283"/>
      <c r="DB73" s="283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Q73" s="197" t="s">
        <v>364</v>
      </c>
      <c r="DR73" s="207" t="s">
        <v>365</v>
      </c>
      <c r="DS73" s="221">
        <v>1601.7</v>
      </c>
      <c r="DT73" s="221">
        <v>6497.2</v>
      </c>
      <c r="DU73" s="145">
        <v>1613.5</v>
      </c>
      <c r="DV73" s="145">
        <v>7777</v>
      </c>
      <c r="DW73" s="145">
        <v>1497.6</v>
      </c>
      <c r="DX73" s="145">
        <v>6428.5</v>
      </c>
      <c r="DY73" s="145">
        <v>2093.4</v>
      </c>
      <c r="DZ73" s="145">
        <v>7077.9</v>
      </c>
      <c r="EA73" s="145">
        <v>2850.3809999999999</v>
      </c>
      <c r="EB73" s="145">
        <v>8671.2350000000006</v>
      </c>
      <c r="EC73" s="145">
        <v>3249.018</v>
      </c>
      <c r="ED73" s="145">
        <v>9928.3970000000008</v>
      </c>
      <c r="EE73" s="145">
        <v>3563.538</v>
      </c>
      <c r="EF73" s="145">
        <v>10083.558999999999</v>
      </c>
      <c r="EG73" s="145">
        <v>3569.2489999999998</v>
      </c>
      <c r="EH73" s="145">
        <v>10722.689</v>
      </c>
      <c r="EI73" s="145">
        <v>3120.7489999999998</v>
      </c>
      <c r="EJ73" s="145">
        <v>13231.800999999999</v>
      </c>
      <c r="EK73" s="145">
        <v>2310.3760000000002</v>
      </c>
      <c r="EL73" s="145">
        <v>15221.620999999999</v>
      </c>
      <c r="EM73" s="145">
        <v>2156.4174040128119</v>
      </c>
      <c r="EN73" s="145">
        <v>18464.324308605872</v>
      </c>
      <c r="EO73" s="145">
        <v>2430.9597703076747</v>
      </c>
      <c r="EP73" s="145">
        <v>19778.688882634258</v>
      </c>
      <c r="EQ73" s="145">
        <v>2538.6983177588249</v>
      </c>
      <c r="ER73" s="145">
        <v>16173.383239673965</v>
      </c>
      <c r="ES73" s="145">
        <v>2219.5776096822956</v>
      </c>
      <c r="ET73" s="145">
        <v>14730.384482498986</v>
      </c>
    </row>
    <row r="74" spans="75:150" x14ac:dyDescent="0.2"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Q74" s="71"/>
      <c r="DR74" s="130" t="s">
        <v>245</v>
      </c>
      <c r="DS74" s="218">
        <v>576</v>
      </c>
      <c r="DT74" s="222">
        <v>3533.9</v>
      </c>
      <c r="DU74" s="137">
        <v>687.2</v>
      </c>
      <c r="DV74" s="137">
        <v>4688.2</v>
      </c>
      <c r="DW74" s="137">
        <v>701.6</v>
      </c>
      <c r="DX74" s="137">
        <v>4085.4</v>
      </c>
      <c r="DY74" s="137">
        <v>1153.9000000000001</v>
      </c>
      <c r="DZ74" s="137">
        <v>4410.6000000000004</v>
      </c>
      <c r="EA74" s="137">
        <v>1633.7629999999999</v>
      </c>
      <c r="EB74" s="137">
        <v>5789.4530000000004</v>
      </c>
      <c r="EC74" s="137">
        <v>2183.6709999999998</v>
      </c>
      <c r="ED74" s="137">
        <v>6717.2510000000002</v>
      </c>
      <c r="EE74" s="137">
        <v>2609.3890000000001</v>
      </c>
      <c r="EF74" s="137">
        <v>6642.3329999999996</v>
      </c>
      <c r="EG74" s="137">
        <v>2417.9430000000002</v>
      </c>
      <c r="EH74" s="137">
        <v>7725.73</v>
      </c>
      <c r="EI74" s="137">
        <v>2169.489</v>
      </c>
      <c r="EJ74" s="137">
        <v>10395.035</v>
      </c>
      <c r="EK74" s="137">
        <v>1670.232</v>
      </c>
      <c r="EL74" s="137">
        <v>12098.531000000001</v>
      </c>
      <c r="EM74" s="137">
        <v>1469.0993707527207</v>
      </c>
      <c r="EN74" s="137">
        <v>15132.288235334907</v>
      </c>
      <c r="EO74" s="137">
        <v>1686.286294519276</v>
      </c>
      <c r="EP74" s="137">
        <v>15742.798755026943</v>
      </c>
      <c r="EQ74" s="137">
        <v>1896.4968674228655</v>
      </c>
      <c r="ER74" s="137">
        <v>12763.609751917007</v>
      </c>
      <c r="ES74" s="137">
        <v>1735.1190855646096</v>
      </c>
      <c r="ET74" s="137">
        <v>12082.131792526754</v>
      </c>
    </row>
    <row r="75" spans="75:150" x14ac:dyDescent="0.2">
      <c r="BY75" s="278"/>
      <c r="BZ75" s="94"/>
      <c r="CA75" s="94"/>
      <c r="CB75" s="95"/>
      <c r="CC75" s="95"/>
      <c r="CD75" s="94"/>
      <c r="CE75" s="278"/>
      <c r="CF75" s="94"/>
      <c r="CG75" s="94"/>
      <c r="CH75" s="95"/>
      <c r="CI75" s="95"/>
      <c r="CJ75" s="94"/>
      <c r="CK75" s="278"/>
      <c r="CL75" s="94"/>
      <c r="CM75" s="94"/>
      <c r="CN75" s="95"/>
      <c r="CO75" s="95"/>
      <c r="CP75" s="94"/>
      <c r="CQ75" s="284"/>
      <c r="CR75" s="173"/>
      <c r="CS75" s="173"/>
      <c r="CT75" s="86"/>
      <c r="CU75" s="86"/>
      <c r="CV75" s="173"/>
      <c r="CW75" s="278"/>
      <c r="CX75" s="94"/>
      <c r="CY75" s="94"/>
      <c r="CZ75" s="95"/>
      <c r="DA75" s="95"/>
      <c r="DB75" s="94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Q75" s="71"/>
      <c r="DR75" s="130" t="s">
        <v>246</v>
      </c>
      <c r="DS75" s="218">
        <v>653.79999999999995</v>
      </c>
      <c r="DT75" s="218">
        <v>193.2</v>
      </c>
      <c r="DU75" s="137">
        <v>519</v>
      </c>
      <c r="DV75" s="137">
        <v>187.7</v>
      </c>
      <c r="DW75" s="137">
        <v>378.4</v>
      </c>
      <c r="DX75" s="137">
        <v>120.1</v>
      </c>
      <c r="DY75" s="137">
        <v>420.6</v>
      </c>
      <c r="DZ75" s="137">
        <v>98.2</v>
      </c>
      <c r="EA75" s="137">
        <v>496.81900000000002</v>
      </c>
      <c r="EB75" s="137">
        <v>107.726</v>
      </c>
      <c r="EC75" s="137">
        <v>393.91500000000002</v>
      </c>
      <c r="ED75" s="137">
        <v>107.505</v>
      </c>
      <c r="EE75" s="137">
        <v>401.399</v>
      </c>
      <c r="EF75" s="137">
        <v>119.352</v>
      </c>
      <c r="EG75" s="137">
        <v>361.75</v>
      </c>
      <c r="EH75" s="137">
        <v>106.017</v>
      </c>
      <c r="EI75" s="137">
        <v>285.99799999999999</v>
      </c>
      <c r="EJ75" s="137">
        <v>80.989000000000004</v>
      </c>
      <c r="EK75" s="137">
        <v>166.40100000000001</v>
      </c>
      <c r="EL75" s="137">
        <v>73.572999999999993</v>
      </c>
      <c r="EM75" s="137">
        <v>121.13211424701402</v>
      </c>
      <c r="EN75" s="137">
        <v>75.920254403798609</v>
      </c>
      <c r="EO75" s="137">
        <v>110.06857055227493</v>
      </c>
      <c r="EP75" s="137">
        <v>129.82985014067739</v>
      </c>
      <c r="EQ75" s="137">
        <v>102.48249493241072</v>
      </c>
      <c r="ER75" s="137">
        <v>116.59261252962136</v>
      </c>
      <c r="ES75" s="137">
        <v>73.334306098974693</v>
      </c>
      <c r="ET75" s="137">
        <v>145.18585470804123</v>
      </c>
    </row>
    <row r="76" spans="75:150" x14ac:dyDescent="0.2">
      <c r="BY76" s="281"/>
      <c r="BZ76" s="281"/>
      <c r="CA76" s="281"/>
      <c r="CB76" s="281"/>
      <c r="CC76" s="281"/>
      <c r="CD76" s="281"/>
      <c r="CE76" s="281"/>
      <c r="CF76" s="281"/>
      <c r="CG76" s="281"/>
      <c r="CH76" s="281"/>
      <c r="CI76" s="281"/>
      <c r="CJ76" s="281"/>
      <c r="CK76" s="281"/>
      <c r="CL76" s="281"/>
      <c r="CM76" s="281"/>
      <c r="CN76" s="281"/>
      <c r="CO76" s="281"/>
      <c r="CP76" s="281"/>
      <c r="CQ76" s="281"/>
      <c r="CR76" s="281"/>
      <c r="CS76" s="281"/>
      <c r="CT76" s="281"/>
      <c r="CU76" s="281"/>
      <c r="CV76" s="281"/>
      <c r="CW76" s="281"/>
      <c r="CX76" s="281"/>
      <c r="CY76" s="281"/>
      <c r="CZ76" s="281"/>
      <c r="DA76" s="281"/>
      <c r="DB76" s="281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Q76" s="71"/>
      <c r="DR76" s="130" t="s">
        <v>248</v>
      </c>
      <c r="DS76" s="218">
        <v>124.1</v>
      </c>
      <c r="DT76" s="222">
        <v>1739.7</v>
      </c>
      <c r="DU76" s="137">
        <v>136.69999999999999</v>
      </c>
      <c r="DV76" s="137">
        <v>1821.8</v>
      </c>
      <c r="DW76" s="137">
        <v>110.8</v>
      </c>
      <c r="DX76" s="137">
        <v>1259</v>
      </c>
      <c r="DY76" s="137">
        <v>105.1</v>
      </c>
      <c r="DZ76" s="137">
        <v>1536.2</v>
      </c>
      <c r="EA76" s="137">
        <v>162.00899999999999</v>
      </c>
      <c r="EB76" s="137">
        <v>1663.1179999999999</v>
      </c>
      <c r="EC76" s="137">
        <v>202.54599999999999</v>
      </c>
      <c r="ED76" s="137">
        <v>1918.134</v>
      </c>
      <c r="EE76" s="137">
        <v>166.56299999999999</v>
      </c>
      <c r="EF76" s="137">
        <v>2037.3779999999999</v>
      </c>
      <c r="EG76" s="137">
        <v>198.65899999999999</v>
      </c>
      <c r="EH76" s="137">
        <v>1783.9639999999999</v>
      </c>
      <c r="EI76" s="137">
        <v>182.07300000000001</v>
      </c>
      <c r="EJ76" s="137">
        <v>1684.519</v>
      </c>
      <c r="EK76" s="137">
        <v>176.40799999999999</v>
      </c>
      <c r="EL76" s="137">
        <v>1824.894</v>
      </c>
      <c r="EM76" s="137">
        <v>172.7294215522962</v>
      </c>
      <c r="EN76" s="137">
        <v>2076.8623103006321</v>
      </c>
      <c r="EO76" s="137">
        <v>194.33085433009998</v>
      </c>
      <c r="EP76" s="137">
        <v>2426.6889371397697</v>
      </c>
      <c r="EQ76" s="137">
        <v>197.46507042923415</v>
      </c>
      <c r="ER76" s="137">
        <v>1825.0712007263726</v>
      </c>
      <c r="ES76" s="137">
        <v>171.53551031769035</v>
      </c>
      <c r="ET76" s="137">
        <v>1105.1263169053955</v>
      </c>
    </row>
    <row r="77" spans="75:150" x14ac:dyDescent="0.2"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Q77" s="71"/>
      <c r="DR77" s="130" t="s">
        <v>366</v>
      </c>
      <c r="DS77" s="218">
        <v>174.1</v>
      </c>
      <c r="DT77" s="218">
        <v>671.2</v>
      </c>
      <c r="DU77" s="137">
        <v>199.4</v>
      </c>
      <c r="DV77" s="137">
        <v>677.2</v>
      </c>
      <c r="DW77" s="137">
        <v>247.5</v>
      </c>
      <c r="DX77" s="137">
        <v>642.5</v>
      </c>
      <c r="DY77" s="137">
        <v>227.1</v>
      </c>
      <c r="DZ77" s="137">
        <v>691.1</v>
      </c>
      <c r="EA77" s="137">
        <v>373.56799999999998</v>
      </c>
      <c r="EB77" s="137">
        <v>714.31500000000005</v>
      </c>
      <c r="EC77" s="137">
        <v>378.82499999999999</v>
      </c>
      <c r="ED77" s="137">
        <v>810.37800000000004</v>
      </c>
      <c r="EE77" s="137">
        <v>288.62</v>
      </c>
      <c r="EF77" s="137">
        <v>867.93399999999997</v>
      </c>
      <c r="EG77" s="137">
        <v>415.57900000000001</v>
      </c>
      <c r="EH77" s="137">
        <v>659.87900000000002</v>
      </c>
      <c r="EI77" s="137">
        <v>342.03699999999998</v>
      </c>
      <c r="EJ77" s="137">
        <v>667.42499999999995</v>
      </c>
      <c r="EK77" s="137">
        <v>257.29000000000002</v>
      </c>
      <c r="EL77" s="137">
        <v>771.19399999999996</v>
      </c>
      <c r="EM77" s="137">
        <v>338.07963461303876</v>
      </c>
      <c r="EN77" s="137">
        <v>748.81019155609772</v>
      </c>
      <c r="EO77" s="137">
        <v>323.46339667025404</v>
      </c>
      <c r="EP77" s="137">
        <v>967.7997394118197</v>
      </c>
      <c r="EQ77" s="137">
        <v>273.41200664121857</v>
      </c>
      <c r="ER77" s="137">
        <v>827.78363436622294</v>
      </c>
      <c r="ES77" s="137">
        <v>177.36177475436719</v>
      </c>
      <c r="ET77" s="137">
        <v>788.21141736346203</v>
      </c>
    </row>
    <row r="78" spans="75:150" x14ac:dyDescent="0.2"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Q78" s="71"/>
      <c r="DR78" s="130" t="s">
        <v>154</v>
      </c>
      <c r="DS78" s="218">
        <v>73.599999999999994</v>
      </c>
      <c r="DT78" s="218">
        <v>359.2</v>
      </c>
      <c r="DU78" s="137">
        <v>71.2</v>
      </c>
      <c r="DV78" s="137">
        <v>402</v>
      </c>
      <c r="DW78" s="137">
        <v>59.3</v>
      </c>
      <c r="DX78" s="137">
        <v>321.5</v>
      </c>
      <c r="DY78" s="137">
        <v>186.8</v>
      </c>
      <c r="DZ78" s="137">
        <v>341.8</v>
      </c>
      <c r="EA78" s="137">
        <v>184.221</v>
      </c>
      <c r="EB78" s="137">
        <v>396.62200000000001</v>
      </c>
      <c r="EC78" s="137">
        <v>90.063000000000002</v>
      </c>
      <c r="ED78" s="137">
        <v>375.12799999999999</v>
      </c>
      <c r="EE78" s="137">
        <v>97.566000000000003</v>
      </c>
      <c r="EF78" s="137">
        <v>416.56299999999999</v>
      </c>
      <c r="EG78" s="137">
        <v>175.321</v>
      </c>
      <c r="EH78" s="137">
        <v>447.1</v>
      </c>
      <c r="EI78" s="137">
        <v>141.15</v>
      </c>
      <c r="EJ78" s="137">
        <v>403.83600000000001</v>
      </c>
      <c r="EK78" s="137">
        <v>40.048000000000002</v>
      </c>
      <c r="EL78" s="137">
        <v>453.43</v>
      </c>
      <c r="EM78" s="137">
        <v>55.373843755747792</v>
      </c>
      <c r="EN78" s="137">
        <v>430.44533610535888</v>
      </c>
      <c r="EO78" s="137">
        <v>116.81064502817978</v>
      </c>
      <c r="EP78" s="137">
        <v>511.57260144655436</v>
      </c>
      <c r="EQ78" s="137">
        <v>68.841892618863795</v>
      </c>
      <c r="ER78" s="137">
        <v>640.32598974126574</v>
      </c>
      <c r="ES78" s="137">
        <v>62.226951987367507</v>
      </c>
      <c r="ET78" s="137">
        <v>609.72909513585842</v>
      </c>
    </row>
    <row r="79" spans="75:150" x14ac:dyDescent="0.2"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Q79" s="71"/>
      <c r="DR79" s="70"/>
      <c r="DS79" s="218"/>
      <c r="DT79" s="218"/>
      <c r="DU79" s="137"/>
      <c r="DV79" s="137"/>
      <c r="DW79" s="137"/>
      <c r="DX79" s="137"/>
      <c r="DY79" s="145"/>
      <c r="DZ79" s="137"/>
      <c r="ET79" s="374"/>
    </row>
    <row r="80" spans="75:150" x14ac:dyDescent="0.2"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Q80" s="197" t="s">
        <v>367</v>
      </c>
      <c r="DR80" s="207" t="s">
        <v>368</v>
      </c>
      <c r="DS80" s="221">
        <v>1744.4</v>
      </c>
      <c r="DT80" s="221">
        <v>1881</v>
      </c>
      <c r="DU80" s="145">
        <v>2193</v>
      </c>
      <c r="DV80" s="145">
        <v>2574.3000000000002</v>
      </c>
      <c r="DW80" s="145">
        <v>2696.7</v>
      </c>
      <c r="DX80" s="145">
        <v>2384.4</v>
      </c>
      <c r="DY80" s="145">
        <v>2827.9</v>
      </c>
      <c r="DZ80" s="145">
        <v>2519</v>
      </c>
      <c r="EA80" s="145">
        <v>4130.2610000000004</v>
      </c>
      <c r="EB80" s="145">
        <v>2698.4740000000002</v>
      </c>
      <c r="EC80" s="145">
        <v>3697.5430000000001</v>
      </c>
      <c r="ED80" s="145">
        <v>2033.9690000000001</v>
      </c>
      <c r="EE80" s="145">
        <v>3556.31</v>
      </c>
      <c r="EF80" s="145">
        <v>2422.8310000000001</v>
      </c>
      <c r="EG80" s="145">
        <v>3319.8649999999998</v>
      </c>
      <c r="EH80" s="145">
        <v>2702.165</v>
      </c>
      <c r="EI80" s="145">
        <v>3352.5479999999998</v>
      </c>
      <c r="EJ80" s="145">
        <v>2407.5169999999998</v>
      </c>
      <c r="EK80" s="145">
        <v>2771.826</v>
      </c>
      <c r="EL80" s="145">
        <v>2633.6089999999999</v>
      </c>
      <c r="EM80" s="145">
        <v>2606.4657380563958</v>
      </c>
      <c r="EN80" s="145">
        <v>2548.6869722031597</v>
      </c>
      <c r="EO80" s="145">
        <v>3047.0638085246187</v>
      </c>
      <c r="EP80" s="145">
        <v>2915.5765509291291</v>
      </c>
      <c r="EQ80" s="145">
        <v>2762.8842991307915</v>
      </c>
      <c r="ER80" s="145">
        <v>2617.7506709830768</v>
      </c>
      <c r="ES80" s="145">
        <v>1940.6275080181656</v>
      </c>
      <c r="ET80" s="145">
        <v>1408.7540790939081</v>
      </c>
    </row>
    <row r="81" spans="77:150" x14ac:dyDescent="0.2"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Q81" s="71"/>
      <c r="DR81" s="130" t="s">
        <v>291</v>
      </c>
      <c r="DS81" s="218">
        <v>753.5</v>
      </c>
      <c r="DT81" s="218">
        <v>76.2</v>
      </c>
      <c r="DU81" s="137">
        <v>1145.9000000000001</v>
      </c>
      <c r="DV81" s="137">
        <v>90.4</v>
      </c>
      <c r="DW81" s="137">
        <v>1397.6</v>
      </c>
      <c r="DX81" s="137">
        <v>93</v>
      </c>
      <c r="DY81" s="137">
        <v>1571.5</v>
      </c>
      <c r="DZ81" s="137">
        <v>139.30000000000001</v>
      </c>
      <c r="EA81" s="137">
        <v>2336.6640000000002</v>
      </c>
      <c r="EB81" s="137">
        <v>172.00899999999999</v>
      </c>
      <c r="EC81" s="137">
        <v>2249.5909999999999</v>
      </c>
      <c r="ED81" s="137">
        <v>199.40299999999999</v>
      </c>
      <c r="EE81" s="137">
        <v>2065.9549999999999</v>
      </c>
      <c r="EF81" s="137">
        <v>287.80700000000002</v>
      </c>
      <c r="EG81" s="137">
        <v>1873.259</v>
      </c>
      <c r="EH81" s="137">
        <v>358.625</v>
      </c>
      <c r="EI81" s="137">
        <v>1961.4290000000001</v>
      </c>
      <c r="EJ81" s="137">
        <v>322.26</v>
      </c>
      <c r="EK81" s="137">
        <v>1437.338</v>
      </c>
      <c r="EL81" s="137">
        <v>409.79599999999999</v>
      </c>
      <c r="EM81" s="137">
        <v>1271.1686020838956</v>
      </c>
      <c r="EN81" s="137">
        <v>342.76975413493233</v>
      </c>
      <c r="EO81" s="137">
        <v>1504.3692108616926</v>
      </c>
      <c r="EP81" s="137">
        <v>448.49476674051635</v>
      </c>
      <c r="EQ81" s="137">
        <v>1292.9433848585686</v>
      </c>
      <c r="ER81" s="137">
        <v>549.21639828748664</v>
      </c>
      <c r="ES81" s="137">
        <v>855.03845615341493</v>
      </c>
      <c r="ET81" s="137">
        <v>473.14391557701549</v>
      </c>
    </row>
    <row r="82" spans="77:150" x14ac:dyDescent="0.2"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Q82" s="71"/>
      <c r="DR82" s="130" t="s">
        <v>271</v>
      </c>
      <c r="DS82" s="218">
        <v>262</v>
      </c>
      <c r="DT82" s="218">
        <v>58.4</v>
      </c>
      <c r="DU82" s="137">
        <v>342.3</v>
      </c>
      <c r="DV82" s="137">
        <v>69.2</v>
      </c>
      <c r="DW82" s="137">
        <v>384.4</v>
      </c>
      <c r="DX82" s="137">
        <v>78.7</v>
      </c>
      <c r="DY82" s="137">
        <v>483.4</v>
      </c>
      <c r="DZ82" s="137">
        <v>80.8</v>
      </c>
      <c r="EA82" s="137">
        <v>1015.4589999999999</v>
      </c>
      <c r="EB82" s="137">
        <v>79.733999999999995</v>
      </c>
      <c r="EC82" s="137">
        <v>633.74400000000003</v>
      </c>
      <c r="ED82" s="137">
        <v>65.070999999999998</v>
      </c>
      <c r="EE82" s="137">
        <v>709.77200000000005</v>
      </c>
      <c r="EF82" s="137">
        <v>60.759</v>
      </c>
      <c r="EG82" s="137">
        <v>697.66200000000003</v>
      </c>
      <c r="EH82" s="137">
        <v>55.947000000000003</v>
      </c>
      <c r="EI82" s="137">
        <v>697.19399999999996</v>
      </c>
      <c r="EJ82" s="137">
        <v>62.195</v>
      </c>
      <c r="EK82" s="137">
        <v>693.077</v>
      </c>
      <c r="EL82" s="137">
        <v>50.624000000000002</v>
      </c>
      <c r="EM82" s="137">
        <v>624.96436079262537</v>
      </c>
      <c r="EN82" s="137">
        <v>59.69153163357722</v>
      </c>
      <c r="EO82" s="137">
        <v>732.81150891060031</v>
      </c>
      <c r="EP82" s="137">
        <v>77.523372574647965</v>
      </c>
      <c r="EQ82" s="137">
        <v>750.7060019152882</v>
      </c>
      <c r="ER82" s="137">
        <v>54.148028424801502</v>
      </c>
      <c r="ES82" s="137">
        <v>653.88698920693491</v>
      </c>
      <c r="ET82" s="137">
        <v>45.930215760676269</v>
      </c>
    </row>
    <row r="83" spans="77:150" x14ac:dyDescent="0.2"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Q83" s="71"/>
      <c r="DR83" s="130" t="s">
        <v>275</v>
      </c>
      <c r="DS83" s="218">
        <v>343.1</v>
      </c>
      <c r="DT83" s="222">
        <v>1235.9000000000001</v>
      </c>
      <c r="DU83" s="137">
        <v>253.2</v>
      </c>
      <c r="DV83" s="137">
        <v>1700.3</v>
      </c>
      <c r="DW83" s="137">
        <v>311.3</v>
      </c>
      <c r="DX83" s="137">
        <v>1194.5</v>
      </c>
      <c r="DY83" s="137">
        <v>268.3</v>
      </c>
      <c r="DZ83" s="137">
        <v>1225.5999999999999</v>
      </c>
      <c r="EA83" s="137">
        <v>264.32799999999997</v>
      </c>
      <c r="EB83" s="137">
        <v>1743.1659999999999</v>
      </c>
      <c r="EC83" s="137">
        <v>338.51799999999997</v>
      </c>
      <c r="ED83" s="137">
        <v>1507.328</v>
      </c>
      <c r="EE83" s="137">
        <v>327.49599999999998</v>
      </c>
      <c r="EF83" s="137">
        <v>1809.8679999999999</v>
      </c>
      <c r="EG83" s="137">
        <v>406.96300000000002</v>
      </c>
      <c r="EH83" s="137">
        <v>2040.374</v>
      </c>
      <c r="EI83" s="137">
        <v>358.08199999999999</v>
      </c>
      <c r="EJ83" s="137">
        <v>1699.655</v>
      </c>
      <c r="EK83" s="137">
        <v>303.58</v>
      </c>
      <c r="EL83" s="137">
        <v>1779.6030000000001</v>
      </c>
      <c r="EM83" s="137">
        <v>359.17889261719398</v>
      </c>
      <c r="EN83" s="137">
        <v>1701.6703187251567</v>
      </c>
      <c r="EO83" s="137">
        <v>358.12168735184889</v>
      </c>
      <c r="EP83" s="137">
        <v>1873.4121285048284</v>
      </c>
      <c r="EQ83" s="137">
        <v>264.4045374238101</v>
      </c>
      <c r="ER83" s="137">
        <v>1508.9276418385039</v>
      </c>
      <c r="ES83" s="137">
        <v>8.0437283075263526</v>
      </c>
      <c r="ET83" s="137">
        <v>380.0962176153887</v>
      </c>
    </row>
    <row r="84" spans="77:150" x14ac:dyDescent="0.2">
      <c r="DQ84" s="71"/>
      <c r="DR84" s="130" t="s">
        <v>247</v>
      </c>
      <c r="DS84" s="218">
        <v>167.6</v>
      </c>
      <c r="DT84" s="218">
        <v>405.6</v>
      </c>
      <c r="DU84" s="137">
        <v>218.6</v>
      </c>
      <c r="DV84" s="137">
        <v>551.29999999999995</v>
      </c>
      <c r="DW84" s="137">
        <v>399.7</v>
      </c>
      <c r="DX84" s="137">
        <v>921.7</v>
      </c>
      <c r="DY84" s="137">
        <v>207.2</v>
      </c>
      <c r="DZ84" s="137">
        <v>962.1</v>
      </c>
      <c r="EA84" s="137">
        <v>161.93899999999999</v>
      </c>
      <c r="EB84" s="137">
        <v>572.37900000000002</v>
      </c>
      <c r="EC84" s="137">
        <v>153.142</v>
      </c>
      <c r="ED84" s="137">
        <v>153.46</v>
      </c>
      <c r="EE84" s="137">
        <v>97.715999999999994</v>
      </c>
      <c r="EF84" s="137">
        <v>167.553</v>
      </c>
      <c r="EG84" s="137">
        <v>53.085000000000001</v>
      </c>
      <c r="EH84" s="137">
        <v>164.096</v>
      </c>
      <c r="EI84" s="137">
        <v>30.01</v>
      </c>
      <c r="EJ84" s="137">
        <v>239.11799999999999</v>
      </c>
      <c r="EK84" s="137">
        <v>35.488999999999997</v>
      </c>
      <c r="EL84" s="137">
        <v>283.209</v>
      </c>
      <c r="EM84" s="137">
        <v>31.463112065509087</v>
      </c>
      <c r="EN84" s="137">
        <v>287.40844740078342</v>
      </c>
      <c r="EO84" s="137">
        <v>21.022181850872393</v>
      </c>
      <c r="EP84" s="137">
        <v>377.4374526064023</v>
      </c>
      <c r="EQ84" s="137">
        <v>16.452152948262775</v>
      </c>
      <c r="ER84" s="137">
        <v>411.28383474761608</v>
      </c>
      <c r="ES84" s="137">
        <v>3.9135989245007094E-3</v>
      </c>
      <c r="ET84" s="137">
        <v>438.25474367129385</v>
      </c>
    </row>
    <row r="85" spans="77:150" x14ac:dyDescent="0.2">
      <c r="DQ85" s="71"/>
      <c r="DR85" s="130" t="s">
        <v>274</v>
      </c>
      <c r="DS85" s="218">
        <v>200.6</v>
      </c>
      <c r="DT85" s="218">
        <v>63.4</v>
      </c>
      <c r="DU85" s="137">
        <v>213.6</v>
      </c>
      <c r="DV85" s="137">
        <v>61.3</v>
      </c>
      <c r="DW85" s="137">
        <v>190.1</v>
      </c>
      <c r="DX85" s="137">
        <v>65.099999999999994</v>
      </c>
      <c r="DY85" s="137">
        <v>283.10000000000002</v>
      </c>
      <c r="DZ85" s="137">
        <v>54.6</v>
      </c>
      <c r="EA85" s="137">
        <v>331.846</v>
      </c>
      <c r="EB85" s="137">
        <v>57.33</v>
      </c>
      <c r="EC85" s="137">
        <v>305.30099999999999</v>
      </c>
      <c r="ED85" s="137">
        <v>68.763000000000005</v>
      </c>
      <c r="EE85" s="137">
        <v>327.14</v>
      </c>
      <c r="EF85" s="137">
        <v>76.569999999999993</v>
      </c>
      <c r="EG85" s="137">
        <v>260.23899999999998</v>
      </c>
      <c r="EH85" s="137">
        <v>61.932000000000002</v>
      </c>
      <c r="EI85" s="137">
        <v>266.90699999999998</v>
      </c>
      <c r="EJ85" s="137">
        <v>57.793999999999997</v>
      </c>
      <c r="EK85" s="137">
        <v>247.14500000000001</v>
      </c>
      <c r="EL85" s="137">
        <v>74.596000000000004</v>
      </c>
      <c r="EM85" s="137">
        <v>249.40335140112182</v>
      </c>
      <c r="EN85" s="137">
        <v>102.33297059415573</v>
      </c>
      <c r="EO85" s="137">
        <v>319.70448132907825</v>
      </c>
      <c r="EP85" s="137">
        <v>100.81377864449215</v>
      </c>
      <c r="EQ85" s="137">
        <v>317.09286896148092</v>
      </c>
      <c r="ER85" s="137">
        <v>77.173344638441421</v>
      </c>
      <c r="ES85" s="137">
        <v>300.74557689905885</v>
      </c>
      <c r="ET85" s="137">
        <v>59.719902090316388</v>
      </c>
    </row>
    <row r="86" spans="77:150" x14ac:dyDescent="0.2">
      <c r="DQ86" s="71"/>
      <c r="DR86" s="130" t="s">
        <v>154</v>
      </c>
      <c r="DS86" s="218">
        <v>17.600000000000001</v>
      </c>
      <c r="DT86" s="218">
        <v>41.5</v>
      </c>
      <c r="DU86" s="137">
        <v>19.399999999999999</v>
      </c>
      <c r="DV86" s="137">
        <v>101.8</v>
      </c>
      <c r="DW86" s="137">
        <v>13.6</v>
      </c>
      <c r="DX86" s="137">
        <v>31.4</v>
      </c>
      <c r="DY86" s="137">
        <v>14.3</v>
      </c>
      <c r="DZ86" s="137">
        <v>56.6</v>
      </c>
      <c r="EA86" s="137">
        <v>20.024999999999999</v>
      </c>
      <c r="EB86" s="137">
        <v>73.856999999999999</v>
      </c>
      <c r="EC86" s="137">
        <v>17.248000000000001</v>
      </c>
      <c r="ED86" s="137">
        <v>39.944000000000003</v>
      </c>
      <c r="EE86" s="137">
        <v>28.233000000000001</v>
      </c>
      <c r="EF86" s="137">
        <v>20.276</v>
      </c>
      <c r="EG86" s="137">
        <v>28.655999999999999</v>
      </c>
      <c r="EH86" s="137">
        <v>21.19</v>
      </c>
      <c r="EI86" s="137">
        <v>38.924999999999997</v>
      </c>
      <c r="EJ86" s="137">
        <v>26.491</v>
      </c>
      <c r="EK86" s="137">
        <v>55.198999999999998</v>
      </c>
      <c r="EL86" s="137">
        <v>35.781999999999996</v>
      </c>
      <c r="EM86" s="137">
        <v>70.288419093123579</v>
      </c>
      <c r="EN86" s="137">
        <v>54.815959259252821</v>
      </c>
      <c r="EO86" s="137">
        <v>111.03478277359393</v>
      </c>
      <c r="EP86" s="137">
        <v>37.895052804351955</v>
      </c>
      <c r="EQ86" s="137">
        <v>121.28531293403886</v>
      </c>
      <c r="ER86" s="137">
        <v>17.001462067602873</v>
      </c>
      <c r="ES86" s="137">
        <v>122.90884921860435</v>
      </c>
      <c r="ET86" s="137">
        <v>11.609046007373971</v>
      </c>
    </row>
    <row r="87" spans="77:150" x14ac:dyDescent="0.2">
      <c r="DQ87" s="71"/>
      <c r="DR87" s="130"/>
      <c r="DS87" s="218"/>
      <c r="DT87" s="218"/>
      <c r="DU87" s="137"/>
      <c r="DV87" s="137"/>
      <c r="DW87" s="137"/>
      <c r="DX87" s="137"/>
      <c r="DY87" s="137"/>
      <c r="DZ87" s="137"/>
      <c r="ET87" s="374"/>
    </row>
    <row r="88" spans="77:150" x14ac:dyDescent="0.2">
      <c r="DQ88" s="197" t="s">
        <v>369</v>
      </c>
      <c r="DR88" s="207" t="s">
        <v>370</v>
      </c>
      <c r="DS88" s="208">
        <v>396.6</v>
      </c>
      <c r="DT88" s="221">
        <v>2994.6</v>
      </c>
      <c r="DU88" s="145">
        <v>466.3</v>
      </c>
      <c r="DV88" s="145">
        <v>4228.3999999999996</v>
      </c>
      <c r="DW88" s="145">
        <v>464.5</v>
      </c>
      <c r="DX88" s="145">
        <v>3726</v>
      </c>
      <c r="DY88" s="145">
        <v>705</v>
      </c>
      <c r="DZ88" s="145">
        <v>4057.1</v>
      </c>
      <c r="EA88" s="145">
        <v>773.42600000000004</v>
      </c>
      <c r="EB88" s="145">
        <v>4969.0529999999999</v>
      </c>
      <c r="EC88" s="145">
        <v>1044.71</v>
      </c>
      <c r="ED88" s="145">
        <v>5486.8059999999996</v>
      </c>
      <c r="EE88" s="145">
        <v>1007.1</v>
      </c>
      <c r="EF88" s="145">
        <v>5055.2960000000003</v>
      </c>
      <c r="EG88" s="145">
        <v>972.69299999999998</v>
      </c>
      <c r="EH88" s="145">
        <v>5113.5950000000003</v>
      </c>
      <c r="EI88" s="145">
        <v>1176.3599999999999</v>
      </c>
      <c r="EJ88" s="145">
        <v>5071.7860000000001</v>
      </c>
      <c r="EK88" s="145">
        <v>801.70399999999995</v>
      </c>
      <c r="EL88" s="145">
        <v>4877.1419999999998</v>
      </c>
      <c r="EM88" s="145">
        <v>889.11095844739646</v>
      </c>
      <c r="EN88" s="145">
        <v>5519.8211651829542</v>
      </c>
      <c r="EO88" s="145">
        <v>1194.1176064521176</v>
      </c>
      <c r="EP88" s="145">
        <v>6676.6044359913894</v>
      </c>
      <c r="EQ88" s="145">
        <v>1102.0936892988734</v>
      </c>
      <c r="ER88" s="145">
        <v>6034.6367990051331</v>
      </c>
      <c r="ES88" s="145">
        <v>901.33945732880272</v>
      </c>
      <c r="ET88" s="145">
        <v>5039.9218760190297</v>
      </c>
    </row>
    <row r="89" spans="77:150" x14ac:dyDescent="0.2">
      <c r="DQ89" s="71"/>
      <c r="DR89" s="130" t="s">
        <v>269</v>
      </c>
      <c r="DS89" s="218">
        <v>72.900000000000006</v>
      </c>
      <c r="DT89" s="218">
        <v>846.6</v>
      </c>
      <c r="DU89" s="137">
        <v>61.3</v>
      </c>
      <c r="DV89" s="137">
        <v>1177.3</v>
      </c>
      <c r="DW89" s="137">
        <v>48.5</v>
      </c>
      <c r="DX89" s="137">
        <v>842.6</v>
      </c>
      <c r="DY89" s="137">
        <v>72.8</v>
      </c>
      <c r="DZ89" s="137">
        <v>641</v>
      </c>
      <c r="EA89" s="137">
        <v>139.46199999999999</v>
      </c>
      <c r="EB89" s="137">
        <v>804.61900000000003</v>
      </c>
      <c r="EC89" s="137">
        <v>217.119</v>
      </c>
      <c r="ED89" s="137">
        <v>1161.375</v>
      </c>
      <c r="EE89" s="137">
        <v>196.24199999999999</v>
      </c>
      <c r="EF89" s="137">
        <v>1296.3800000000001</v>
      </c>
      <c r="EG89" s="137">
        <v>122.96299999999999</v>
      </c>
      <c r="EH89" s="137">
        <v>1591.751</v>
      </c>
      <c r="EI89" s="137">
        <v>143.006</v>
      </c>
      <c r="EJ89" s="137">
        <v>2068.5949999999998</v>
      </c>
      <c r="EK89" s="137">
        <v>126.461</v>
      </c>
      <c r="EL89" s="137">
        <v>2135.8429999999998</v>
      </c>
      <c r="EM89" s="137">
        <v>139.77321691044534</v>
      </c>
      <c r="EN89" s="137">
        <v>2296.3802025448817</v>
      </c>
      <c r="EO89" s="137">
        <v>308.23271146428829</v>
      </c>
      <c r="EP89" s="137">
        <v>2534.5660800642959</v>
      </c>
      <c r="EQ89" s="137">
        <v>166.29894456930128</v>
      </c>
      <c r="ER89" s="137">
        <v>2411.6871739124613</v>
      </c>
      <c r="ES89" s="137">
        <v>111.25958054730896</v>
      </c>
      <c r="ET89" s="137">
        <v>2151.3083864700716</v>
      </c>
    </row>
    <row r="90" spans="77:150" x14ac:dyDescent="0.2">
      <c r="DQ90" s="71"/>
      <c r="DR90" s="130" t="s">
        <v>270</v>
      </c>
      <c r="DS90" s="218">
        <v>72.7</v>
      </c>
      <c r="DT90" s="218">
        <v>945.3</v>
      </c>
      <c r="DU90" s="137">
        <v>95</v>
      </c>
      <c r="DV90" s="137">
        <v>1542.2</v>
      </c>
      <c r="DW90" s="137">
        <v>123.6</v>
      </c>
      <c r="DX90" s="137">
        <v>1599</v>
      </c>
      <c r="DY90" s="137">
        <v>194.7</v>
      </c>
      <c r="DZ90" s="137">
        <v>1744.7</v>
      </c>
      <c r="EA90" s="137">
        <v>165.65</v>
      </c>
      <c r="EB90" s="137">
        <v>2460.06</v>
      </c>
      <c r="EC90" s="137">
        <v>226.107</v>
      </c>
      <c r="ED90" s="137">
        <v>2436.567</v>
      </c>
      <c r="EE90" s="137">
        <v>237.02500000000001</v>
      </c>
      <c r="EF90" s="137">
        <v>2100.1570000000002</v>
      </c>
      <c r="EG90" s="137">
        <v>215.31100000000001</v>
      </c>
      <c r="EH90" s="137">
        <v>1695.7</v>
      </c>
      <c r="EI90" s="137">
        <v>205.07900000000001</v>
      </c>
      <c r="EJ90" s="137">
        <v>950.80799999999999</v>
      </c>
      <c r="EK90" s="137">
        <v>159.66300000000001</v>
      </c>
      <c r="EL90" s="137">
        <v>925.55200000000002</v>
      </c>
      <c r="EM90" s="137">
        <v>129.95478741745296</v>
      </c>
      <c r="EN90" s="137">
        <v>957.45854501218037</v>
      </c>
      <c r="EO90" s="137">
        <v>146.04522490769457</v>
      </c>
      <c r="EP90" s="137">
        <v>1201.6553438084156</v>
      </c>
      <c r="EQ90" s="137">
        <v>165.59545908435396</v>
      </c>
      <c r="ER90" s="137">
        <v>1069.4303770393676</v>
      </c>
      <c r="ES90" s="137">
        <v>267.13469125717319</v>
      </c>
      <c r="ET90" s="137">
        <v>942.10103696307442</v>
      </c>
    </row>
    <row r="91" spans="77:150" x14ac:dyDescent="0.2">
      <c r="DQ91" s="71"/>
      <c r="DR91" s="130" t="s">
        <v>272</v>
      </c>
      <c r="DS91" s="218">
        <v>68.3</v>
      </c>
      <c r="DT91" s="218">
        <v>482</v>
      </c>
      <c r="DU91" s="137">
        <v>44.8</v>
      </c>
      <c r="DV91" s="137">
        <v>775.8</v>
      </c>
      <c r="DW91" s="137">
        <v>33</v>
      </c>
      <c r="DX91" s="137">
        <v>552.70000000000005</v>
      </c>
      <c r="DY91" s="137">
        <v>38.1</v>
      </c>
      <c r="DZ91" s="137">
        <v>811.9</v>
      </c>
      <c r="EA91" s="137">
        <v>67.03</v>
      </c>
      <c r="EB91" s="137">
        <v>671.28099999999995</v>
      </c>
      <c r="EC91" s="137">
        <v>45.561999999999998</v>
      </c>
      <c r="ED91" s="137">
        <v>837.24599999999998</v>
      </c>
      <c r="EE91" s="137">
        <v>73.984999999999999</v>
      </c>
      <c r="EF91" s="137">
        <v>783.57500000000005</v>
      </c>
      <c r="EG91" s="137">
        <v>108.637</v>
      </c>
      <c r="EH91" s="137">
        <v>988.23199999999997</v>
      </c>
      <c r="EI91" s="137">
        <v>300.32</v>
      </c>
      <c r="EJ91" s="137">
        <v>978.58199999999999</v>
      </c>
      <c r="EK91" s="137">
        <v>84.507000000000005</v>
      </c>
      <c r="EL91" s="137">
        <v>625.09500000000003</v>
      </c>
      <c r="EM91" s="137">
        <v>51.282523202624489</v>
      </c>
      <c r="EN91" s="137">
        <v>771.00415373631677</v>
      </c>
      <c r="EO91" s="137">
        <v>89.979111040994695</v>
      </c>
      <c r="EP91" s="137">
        <v>1039.9117490853562</v>
      </c>
      <c r="EQ91" s="137">
        <v>91.461077137997805</v>
      </c>
      <c r="ER91" s="137">
        <v>757.15925067160663</v>
      </c>
      <c r="ES91" s="137">
        <v>53.913420010111395</v>
      </c>
      <c r="ET91" s="137">
        <v>633.14312179563967</v>
      </c>
    </row>
    <row r="92" spans="77:150" x14ac:dyDescent="0.2">
      <c r="DQ92" s="71"/>
      <c r="DR92" s="130" t="s">
        <v>277</v>
      </c>
      <c r="DS92" s="218">
        <v>67.2</v>
      </c>
      <c r="DT92" s="218">
        <v>597</v>
      </c>
      <c r="DU92" s="137">
        <v>69.599999999999994</v>
      </c>
      <c r="DV92" s="137">
        <v>592.79999999999995</v>
      </c>
      <c r="DW92" s="137">
        <v>90</v>
      </c>
      <c r="DX92" s="137">
        <v>586.29999999999995</v>
      </c>
      <c r="DY92" s="137">
        <v>83.8</v>
      </c>
      <c r="DZ92" s="137">
        <v>716.3</v>
      </c>
      <c r="EA92" s="137">
        <v>95.980999999999995</v>
      </c>
      <c r="EB92" s="137">
        <v>842.96199999999999</v>
      </c>
      <c r="EC92" s="137">
        <v>110.405</v>
      </c>
      <c r="ED92" s="137">
        <v>832.43499999999995</v>
      </c>
      <c r="EE92" s="137">
        <v>114.535</v>
      </c>
      <c r="EF92" s="137">
        <v>721.79700000000003</v>
      </c>
      <c r="EG92" s="137">
        <v>113.11799999999999</v>
      </c>
      <c r="EH92" s="137">
        <v>657.90499999999997</v>
      </c>
      <c r="EI92" s="137">
        <v>125.628</v>
      </c>
      <c r="EJ92" s="137">
        <v>842.54600000000005</v>
      </c>
      <c r="EK92" s="137">
        <v>107.254</v>
      </c>
      <c r="EL92" s="137">
        <v>845.25199999999995</v>
      </c>
      <c r="EM92" s="137">
        <v>135.5921682750332</v>
      </c>
      <c r="EN92" s="137">
        <v>1109.1018648376112</v>
      </c>
      <c r="EO92" s="137">
        <v>188.12195773043831</v>
      </c>
      <c r="EP92" s="137">
        <v>1379.8348061704521</v>
      </c>
      <c r="EQ92" s="137">
        <v>222.75575413028935</v>
      </c>
      <c r="ER92" s="137">
        <v>1326.7749852571042</v>
      </c>
      <c r="ES92" s="137">
        <v>180.49095067585108</v>
      </c>
      <c r="ET92" s="137">
        <v>845.20873223034312</v>
      </c>
    </row>
    <row r="93" spans="77:150" x14ac:dyDescent="0.2">
      <c r="DQ93" s="71"/>
      <c r="DR93" s="130" t="s">
        <v>154</v>
      </c>
      <c r="DS93" s="218">
        <v>115.6</v>
      </c>
      <c r="DT93" s="218">
        <v>123.6</v>
      </c>
      <c r="DU93" s="137">
        <v>195.6</v>
      </c>
      <c r="DV93" s="137">
        <v>140.4</v>
      </c>
      <c r="DW93" s="137">
        <v>169.4</v>
      </c>
      <c r="DX93" s="137">
        <v>145.4</v>
      </c>
      <c r="DY93" s="137">
        <v>315.5</v>
      </c>
      <c r="DZ93" s="137">
        <v>143.19999999999999</v>
      </c>
      <c r="EA93" s="137">
        <v>305.30099999999999</v>
      </c>
      <c r="EB93" s="137">
        <v>190.13</v>
      </c>
      <c r="EC93" s="137">
        <v>445.51600000000002</v>
      </c>
      <c r="ED93" s="137">
        <v>219.185</v>
      </c>
      <c r="EE93" s="137">
        <v>385.31299999999999</v>
      </c>
      <c r="EF93" s="137">
        <v>153.387</v>
      </c>
      <c r="EG93" s="137">
        <v>412.66399999999999</v>
      </c>
      <c r="EH93" s="137">
        <v>180.00700000000001</v>
      </c>
      <c r="EI93" s="137">
        <v>402.32900000000001</v>
      </c>
      <c r="EJ93" s="137">
        <v>231.25200000000001</v>
      </c>
      <c r="EK93" s="137">
        <v>323.81900000000002</v>
      </c>
      <c r="EL93" s="137">
        <v>345.4</v>
      </c>
      <c r="EM93" s="137">
        <v>432.50723400222057</v>
      </c>
      <c r="EN93" s="137">
        <v>385.8763895043391</v>
      </c>
      <c r="EO93" s="137">
        <v>461.73860070908142</v>
      </c>
      <c r="EP93" s="137">
        <v>520.63641099447136</v>
      </c>
      <c r="EQ93" s="137">
        <v>455.98243293520869</v>
      </c>
      <c r="ER93" s="137">
        <v>469.5850139815289</v>
      </c>
      <c r="ES93" s="137">
        <v>288.54078980049343</v>
      </c>
      <c r="ET93" s="137">
        <v>468.160573535585</v>
      </c>
    </row>
    <row r="94" spans="77:150" x14ac:dyDescent="0.2">
      <c r="DQ94" s="71"/>
      <c r="DR94" s="130"/>
      <c r="DS94" s="218"/>
      <c r="DT94" s="218"/>
      <c r="DU94" s="137"/>
      <c r="DV94" s="137"/>
      <c r="DW94" s="137"/>
      <c r="DX94" s="137"/>
      <c r="DY94" s="137"/>
      <c r="DZ94" s="137"/>
      <c r="ET94" s="374"/>
    </row>
    <row r="95" spans="77:150" x14ac:dyDescent="0.2">
      <c r="DQ95" s="197" t="s">
        <v>371</v>
      </c>
      <c r="DR95" s="207" t="s">
        <v>372</v>
      </c>
      <c r="DS95" s="221">
        <v>2515.3000000000002</v>
      </c>
      <c r="DT95" s="221">
        <v>9061.7000000000007</v>
      </c>
      <c r="DU95" s="145">
        <v>3672.3</v>
      </c>
      <c r="DV95" s="145">
        <v>12923.8</v>
      </c>
      <c r="DW95" s="145">
        <v>3100.9</v>
      </c>
      <c r="DX95" s="145">
        <v>10647.1</v>
      </c>
      <c r="DY95" s="145">
        <v>3299.6</v>
      </c>
      <c r="DZ95" s="145">
        <v>11650.9</v>
      </c>
      <c r="EA95" s="145">
        <v>3966.1370000000002</v>
      </c>
      <c r="EB95" s="145">
        <v>14323.266</v>
      </c>
      <c r="EC95" s="145">
        <v>3807.413</v>
      </c>
      <c r="ED95" s="145">
        <v>17763.806</v>
      </c>
      <c r="EE95" s="145">
        <v>3710.1030000000001</v>
      </c>
      <c r="EF95" s="145">
        <v>17559.931</v>
      </c>
      <c r="EG95" s="145">
        <v>3424.4250000000002</v>
      </c>
      <c r="EH95" s="145">
        <v>17029.794999999998</v>
      </c>
      <c r="EI95" s="145">
        <v>2488.4769999999999</v>
      </c>
      <c r="EJ95" s="145">
        <v>14436.144</v>
      </c>
      <c r="EK95" s="145">
        <v>2083.98</v>
      </c>
      <c r="EL95" s="145">
        <v>10162.378000000001</v>
      </c>
      <c r="EM95" s="145">
        <v>1903.2011322508495</v>
      </c>
      <c r="EN95" s="145">
        <v>13049.598030999452</v>
      </c>
      <c r="EO95" s="145">
        <v>2121.9480710184716</v>
      </c>
      <c r="EP95" s="145">
        <v>16046.215401923517</v>
      </c>
      <c r="EQ95" s="145">
        <v>2123.9218868049775</v>
      </c>
      <c r="ER95" s="145">
        <v>15596.76537324771</v>
      </c>
      <c r="ES95" s="145">
        <v>2516.4704031614351</v>
      </c>
      <c r="ET95" s="145">
        <v>10803.673789345668</v>
      </c>
    </row>
    <row r="96" spans="77:150" x14ac:dyDescent="0.2">
      <c r="DQ96" s="71"/>
      <c r="DR96" s="130" t="s">
        <v>288</v>
      </c>
      <c r="DS96" s="218">
        <v>53.7</v>
      </c>
      <c r="DT96" s="218">
        <v>171.3</v>
      </c>
      <c r="DU96" s="137">
        <v>76.599999999999994</v>
      </c>
      <c r="DV96" s="137">
        <v>91.2</v>
      </c>
      <c r="DW96" s="137">
        <v>76.400000000000006</v>
      </c>
      <c r="DX96" s="137">
        <v>87.2</v>
      </c>
      <c r="DY96" s="137">
        <v>64.900000000000006</v>
      </c>
      <c r="DZ96" s="137">
        <v>261.89999999999998</v>
      </c>
      <c r="EA96" s="137">
        <v>85.394000000000005</v>
      </c>
      <c r="EB96" s="137">
        <v>320.53500000000003</v>
      </c>
      <c r="EC96" s="137">
        <v>61.286000000000001</v>
      </c>
      <c r="ED96" s="137">
        <v>158.10900000000001</v>
      </c>
      <c r="EE96" s="137">
        <v>78.825000000000003</v>
      </c>
      <c r="EF96" s="137">
        <v>89.391999999999996</v>
      </c>
      <c r="EG96" s="137">
        <v>97.117000000000004</v>
      </c>
      <c r="EH96" s="137">
        <v>106.1</v>
      </c>
      <c r="EI96" s="137">
        <v>74.92</v>
      </c>
      <c r="EJ96" s="137">
        <v>44.249000000000002</v>
      </c>
      <c r="EK96" s="137">
        <v>66.471000000000004</v>
      </c>
      <c r="EL96" s="137">
        <v>76.637</v>
      </c>
      <c r="EM96" s="137">
        <v>49.29167535423823</v>
      </c>
      <c r="EN96" s="137">
        <v>81.070631452384745</v>
      </c>
      <c r="EO96" s="137">
        <v>53.499489357411591</v>
      </c>
      <c r="EP96" s="137">
        <v>98.398688687713076</v>
      </c>
      <c r="EQ96" s="137">
        <v>62.818930979266838</v>
      </c>
      <c r="ER96" s="137">
        <v>46.292609953526963</v>
      </c>
      <c r="ES96" s="137">
        <v>70.169855124723114</v>
      </c>
      <c r="ET96" s="137">
        <v>47.776664187639931</v>
      </c>
    </row>
    <row r="97" spans="121:150" x14ac:dyDescent="0.2">
      <c r="DQ97" s="71"/>
      <c r="DR97" s="130" t="s">
        <v>373</v>
      </c>
      <c r="DS97" s="218">
        <v>25.7</v>
      </c>
      <c r="DT97" s="218">
        <v>24.7</v>
      </c>
      <c r="DU97" s="137">
        <v>26.7</v>
      </c>
      <c r="DV97" s="137">
        <v>26</v>
      </c>
      <c r="DW97" s="137">
        <v>30.3</v>
      </c>
      <c r="DX97" s="137">
        <v>9.4</v>
      </c>
      <c r="DY97" s="137">
        <v>29.6</v>
      </c>
      <c r="DZ97" s="137">
        <v>13.5</v>
      </c>
      <c r="EA97" s="137">
        <v>39.712000000000003</v>
      </c>
      <c r="EB97" s="137">
        <v>20.065000000000001</v>
      </c>
      <c r="EC97" s="137">
        <v>34.039000000000001</v>
      </c>
      <c r="ED97" s="137">
        <v>22.760999999999999</v>
      </c>
      <c r="EE97" s="137">
        <v>56.698</v>
      </c>
      <c r="EF97" s="137">
        <v>17.821999999999999</v>
      </c>
      <c r="EG97" s="137">
        <v>46.29</v>
      </c>
      <c r="EH97" s="137">
        <v>23.702000000000002</v>
      </c>
      <c r="EI97" s="137">
        <v>49.924999999999997</v>
      </c>
      <c r="EJ97" s="137">
        <v>35.860999999999997</v>
      </c>
      <c r="EK97" s="137">
        <v>39.552999999999997</v>
      </c>
      <c r="EL97" s="137">
        <v>23.495000000000001</v>
      </c>
      <c r="EM97" s="137">
        <v>49.81730937332393</v>
      </c>
      <c r="EN97" s="137">
        <v>30.665699334130171</v>
      </c>
      <c r="EO97" s="137">
        <v>31.630371364157458</v>
      </c>
      <c r="EP97" s="137">
        <v>27.224851820171107</v>
      </c>
      <c r="EQ97" s="137">
        <v>32.100975600417449</v>
      </c>
      <c r="ER97" s="137">
        <v>28.10830511189296</v>
      </c>
      <c r="ES97" s="137">
        <v>38.477068591947585</v>
      </c>
      <c r="ET97" s="137">
        <v>15.375107269445053</v>
      </c>
    </row>
    <row r="98" spans="121:150" x14ac:dyDescent="0.2">
      <c r="DQ98" s="71"/>
      <c r="DR98" s="130" t="s">
        <v>249</v>
      </c>
      <c r="DS98" s="218">
        <v>84.4</v>
      </c>
      <c r="DT98" s="222">
        <v>1729.2</v>
      </c>
      <c r="DU98" s="137">
        <v>120.9</v>
      </c>
      <c r="DV98" s="137">
        <v>2999</v>
      </c>
      <c r="DW98" s="137">
        <v>103.9</v>
      </c>
      <c r="DX98" s="137">
        <v>2327.5</v>
      </c>
      <c r="DY98" s="137">
        <v>87.1</v>
      </c>
      <c r="DZ98" s="137">
        <v>2403.4</v>
      </c>
      <c r="EA98" s="137">
        <v>94.917000000000002</v>
      </c>
      <c r="EB98" s="137">
        <v>3330.4540000000002</v>
      </c>
      <c r="EC98" s="137">
        <v>82.346999999999994</v>
      </c>
      <c r="ED98" s="137">
        <v>4001.1909999999998</v>
      </c>
      <c r="EE98" s="137">
        <v>84.903000000000006</v>
      </c>
      <c r="EF98" s="137">
        <v>4055.32</v>
      </c>
      <c r="EG98" s="137">
        <v>100.78400000000001</v>
      </c>
      <c r="EH98" s="137">
        <v>3367.9989999999998</v>
      </c>
      <c r="EI98" s="137">
        <v>96.441000000000003</v>
      </c>
      <c r="EJ98" s="137">
        <v>2477.962</v>
      </c>
      <c r="EK98" s="137">
        <v>100.262</v>
      </c>
      <c r="EL98" s="137">
        <v>1338.15</v>
      </c>
      <c r="EM98" s="137">
        <v>87.154330949401555</v>
      </c>
      <c r="EN98" s="137">
        <v>1354.9365494893361</v>
      </c>
      <c r="EO98" s="137">
        <v>91.106626395627401</v>
      </c>
      <c r="EP98" s="137">
        <v>1456.4739581058768</v>
      </c>
      <c r="EQ98" s="137">
        <v>98.405565765302498</v>
      </c>
      <c r="ER98" s="137">
        <v>1365.027021945054</v>
      </c>
      <c r="ES98" s="137">
        <v>104.18733536661024</v>
      </c>
      <c r="ET98" s="137">
        <v>1131.3343796090253</v>
      </c>
    </row>
    <row r="99" spans="121:150" x14ac:dyDescent="0.2">
      <c r="DQ99" s="71"/>
      <c r="DR99" s="130" t="s">
        <v>250</v>
      </c>
      <c r="DS99" s="218">
        <v>289.10000000000002</v>
      </c>
      <c r="DT99" s="222">
        <v>3492.3</v>
      </c>
      <c r="DU99" s="137">
        <v>381.8</v>
      </c>
      <c r="DV99" s="137">
        <v>5354.9</v>
      </c>
      <c r="DW99" s="137">
        <v>456.3</v>
      </c>
      <c r="DX99" s="137">
        <v>4288</v>
      </c>
      <c r="DY99" s="137">
        <v>393.1</v>
      </c>
      <c r="DZ99" s="137">
        <v>3385.6</v>
      </c>
      <c r="EA99" s="137">
        <v>427.52699999999999</v>
      </c>
      <c r="EB99" s="137">
        <v>4546.6260000000002</v>
      </c>
      <c r="EC99" s="137">
        <v>418.32499999999999</v>
      </c>
      <c r="ED99" s="137">
        <v>5032.152</v>
      </c>
      <c r="EE99" s="137">
        <v>488.14699999999999</v>
      </c>
      <c r="EF99" s="137">
        <v>3455.806</v>
      </c>
      <c r="EG99" s="137">
        <v>496.24400000000003</v>
      </c>
      <c r="EH99" s="137">
        <v>4466.3519999999999</v>
      </c>
      <c r="EI99" s="137">
        <v>449.887</v>
      </c>
      <c r="EJ99" s="137">
        <v>3595.6550000000002</v>
      </c>
      <c r="EK99" s="137">
        <v>417.036</v>
      </c>
      <c r="EL99" s="137">
        <v>2106.6880000000001</v>
      </c>
      <c r="EM99" s="137">
        <v>340.83196276320285</v>
      </c>
      <c r="EN99" s="137">
        <v>2174.8075472330506</v>
      </c>
      <c r="EO99" s="137">
        <v>302.50645429505806</v>
      </c>
      <c r="EP99" s="137">
        <v>3235.9062962906105</v>
      </c>
      <c r="EQ99" s="137">
        <v>327.50596730652029</v>
      </c>
      <c r="ER99" s="137">
        <v>2952.2956365839104</v>
      </c>
      <c r="ES99" s="137">
        <v>443.00155677558217</v>
      </c>
      <c r="ET99" s="137">
        <v>1743.5267766313336</v>
      </c>
    </row>
    <row r="100" spans="121:150" x14ac:dyDescent="0.2">
      <c r="DQ100" s="71"/>
      <c r="DR100" s="130" t="s">
        <v>251</v>
      </c>
      <c r="DS100" s="218">
        <v>390</v>
      </c>
      <c r="DT100" s="218">
        <v>153.1</v>
      </c>
      <c r="DU100" s="137">
        <v>433.8</v>
      </c>
      <c r="DV100" s="137">
        <v>155</v>
      </c>
      <c r="DW100" s="137">
        <v>403.3</v>
      </c>
      <c r="DX100" s="137">
        <v>128.30000000000001</v>
      </c>
      <c r="DY100" s="137">
        <v>503.9</v>
      </c>
      <c r="DZ100" s="137">
        <v>158.5</v>
      </c>
      <c r="EA100" s="137">
        <v>906.577</v>
      </c>
      <c r="EB100" s="137">
        <v>176.26400000000001</v>
      </c>
      <c r="EC100" s="137">
        <v>455.834</v>
      </c>
      <c r="ED100" s="137">
        <v>174.63499999999999</v>
      </c>
      <c r="EE100" s="137">
        <v>386.78199999999998</v>
      </c>
      <c r="EF100" s="137">
        <v>150.84899999999999</v>
      </c>
      <c r="EG100" s="137">
        <v>400.48899999999998</v>
      </c>
      <c r="EH100" s="137">
        <v>173.036</v>
      </c>
      <c r="EI100" s="137">
        <v>309.49599999999998</v>
      </c>
      <c r="EJ100" s="137">
        <v>191.11099999999999</v>
      </c>
      <c r="EK100" s="137">
        <v>225.05</v>
      </c>
      <c r="EL100" s="137">
        <v>242.22800000000001</v>
      </c>
      <c r="EM100" s="137">
        <v>275.81936461828462</v>
      </c>
      <c r="EN100" s="137">
        <v>252.02885469438817</v>
      </c>
      <c r="EO100" s="137">
        <v>335.57925262587355</v>
      </c>
      <c r="EP100" s="137">
        <v>304.6809773166205</v>
      </c>
      <c r="EQ100" s="137">
        <v>286.53843895276248</v>
      </c>
      <c r="ER100" s="137">
        <v>379.2219373950133</v>
      </c>
      <c r="ES100" s="137">
        <v>262.67775718672527</v>
      </c>
      <c r="ET100" s="137">
        <v>356.60734626031342</v>
      </c>
    </row>
    <row r="101" spans="121:150" x14ac:dyDescent="0.2">
      <c r="DQ101" s="71"/>
      <c r="DR101" s="130" t="s">
        <v>374</v>
      </c>
      <c r="DS101" s="222">
        <v>1087.3</v>
      </c>
      <c r="DT101" s="222">
        <v>2769.2</v>
      </c>
      <c r="DU101" s="137">
        <v>2078.1999999999998</v>
      </c>
      <c r="DV101" s="137">
        <v>3413.5</v>
      </c>
      <c r="DW101" s="137">
        <v>1466.9</v>
      </c>
      <c r="DX101" s="137">
        <v>3191.7</v>
      </c>
      <c r="DY101" s="137">
        <v>1720.4</v>
      </c>
      <c r="DZ101" s="137">
        <v>5020.2</v>
      </c>
      <c r="EA101" s="137">
        <v>1808.26</v>
      </c>
      <c r="EB101" s="137">
        <v>5476.0050000000001</v>
      </c>
      <c r="EC101" s="137">
        <v>2292.674</v>
      </c>
      <c r="ED101" s="137">
        <v>7702.0119999999997</v>
      </c>
      <c r="EE101" s="137">
        <v>2139.3589999999999</v>
      </c>
      <c r="EF101" s="137">
        <v>8648.5159999999996</v>
      </c>
      <c r="EG101" s="137">
        <v>1740.402</v>
      </c>
      <c r="EH101" s="137">
        <v>7370.0889999999999</v>
      </c>
      <c r="EI101" s="137">
        <v>1016.226</v>
      </c>
      <c r="EJ101" s="137">
        <v>6728.643</v>
      </c>
      <c r="EK101" s="137">
        <v>820.75300000000004</v>
      </c>
      <c r="EL101" s="137">
        <v>5497.2820000000002</v>
      </c>
      <c r="EM101" s="137">
        <v>793.10933961920671</v>
      </c>
      <c r="EN101" s="137">
        <v>7397.1056293810252</v>
      </c>
      <c r="EO101" s="137">
        <v>936.61066585629919</v>
      </c>
      <c r="EP101" s="137">
        <v>8083.4362238135982</v>
      </c>
      <c r="EQ101" s="137">
        <v>917.53923711187076</v>
      </c>
      <c r="ER101" s="137">
        <v>7538.1087882482243</v>
      </c>
      <c r="ES101" s="137">
        <v>1134.7235055270605</v>
      </c>
      <c r="ET101" s="137">
        <v>5169.5951890569131</v>
      </c>
    </row>
    <row r="102" spans="121:150" x14ac:dyDescent="0.2">
      <c r="DQ102" s="71"/>
      <c r="DR102" s="130" t="s">
        <v>154</v>
      </c>
      <c r="DS102" s="218">
        <v>585.20000000000005</v>
      </c>
      <c r="DT102" s="218">
        <v>721.9</v>
      </c>
      <c r="DU102" s="137">
        <v>554.29999999999995</v>
      </c>
      <c r="DV102" s="137">
        <v>884.1</v>
      </c>
      <c r="DW102" s="137">
        <v>563.79999999999995</v>
      </c>
      <c r="DX102" s="137">
        <v>615.1</v>
      </c>
      <c r="DY102" s="137">
        <v>500.6</v>
      </c>
      <c r="DZ102" s="137">
        <v>407.7</v>
      </c>
      <c r="EA102" s="137">
        <v>603.75</v>
      </c>
      <c r="EB102" s="137">
        <v>453.31799999999998</v>
      </c>
      <c r="EC102" s="137">
        <v>462.90600000000001</v>
      </c>
      <c r="ED102" s="137">
        <v>672.947</v>
      </c>
      <c r="EE102" s="137">
        <v>475.387</v>
      </c>
      <c r="EF102" s="137">
        <v>1142.2249999999999</v>
      </c>
      <c r="EG102" s="137">
        <v>543.10299999999995</v>
      </c>
      <c r="EH102" s="137">
        <v>1522.5139999999999</v>
      </c>
      <c r="EI102" s="137">
        <v>491.58</v>
      </c>
      <c r="EJ102" s="137">
        <v>1362.663</v>
      </c>
      <c r="EK102" s="137">
        <v>405.39699999999999</v>
      </c>
      <c r="EL102" s="137">
        <v>877.89800000000002</v>
      </c>
      <c r="EM102" s="137">
        <v>307.17614957611823</v>
      </c>
      <c r="EN102" s="137">
        <v>1758.9841194122102</v>
      </c>
      <c r="EO102" s="137">
        <v>371.01521039480906</v>
      </c>
      <c r="EP102" s="137">
        <v>2840.0943861595774</v>
      </c>
      <c r="EQ102" s="137">
        <v>399.01276131829229</v>
      </c>
      <c r="ER102" s="137">
        <v>3287.7110537427852</v>
      </c>
      <c r="ES102" s="137">
        <v>463.23325450982213</v>
      </c>
      <c r="ET102" s="137">
        <v>2339.4583011113632</v>
      </c>
    </row>
    <row r="103" spans="121:150" x14ac:dyDescent="0.2">
      <c r="DQ103" s="71"/>
      <c r="DR103" s="130"/>
      <c r="DS103" s="218"/>
      <c r="DT103" s="218"/>
      <c r="DU103" s="137"/>
      <c r="DV103" s="137"/>
      <c r="DW103" s="137"/>
      <c r="DX103" s="137"/>
      <c r="DY103" s="137"/>
      <c r="DZ103" s="137"/>
      <c r="ET103" s="374"/>
    </row>
    <row r="104" spans="121:150" x14ac:dyDescent="0.2">
      <c r="DQ104" s="197" t="s">
        <v>375</v>
      </c>
      <c r="DR104" s="207" t="s">
        <v>376</v>
      </c>
      <c r="DS104" s="208">
        <v>156.1</v>
      </c>
      <c r="DT104" s="208">
        <v>357.4</v>
      </c>
      <c r="DU104" s="145">
        <v>175.5</v>
      </c>
      <c r="DV104" s="145">
        <v>579.6</v>
      </c>
      <c r="DW104" s="145">
        <v>158.9</v>
      </c>
      <c r="DX104" s="145">
        <v>561</v>
      </c>
      <c r="DY104" s="145">
        <v>157.19999999999999</v>
      </c>
      <c r="DZ104" s="145">
        <v>623.70000000000005</v>
      </c>
      <c r="EA104" s="145">
        <v>205.84100000000001</v>
      </c>
      <c r="EB104" s="145">
        <v>405.80799999999999</v>
      </c>
      <c r="EC104" s="145">
        <v>203.077</v>
      </c>
      <c r="ED104" s="145">
        <v>539.375</v>
      </c>
      <c r="EE104" s="145">
        <v>206.422</v>
      </c>
      <c r="EF104" s="145">
        <v>823.822</v>
      </c>
      <c r="EG104" s="145">
        <v>289.28199999999998</v>
      </c>
      <c r="EH104" s="145">
        <v>352.00900000000001</v>
      </c>
      <c r="EI104" s="145">
        <v>202.672</v>
      </c>
      <c r="EJ104" s="145">
        <v>445.67500000000001</v>
      </c>
      <c r="EK104" s="145">
        <v>267.85000000000002</v>
      </c>
      <c r="EL104" s="145">
        <v>576.74900000000002</v>
      </c>
      <c r="EM104" s="145">
        <v>274.45236405809948</v>
      </c>
      <c r="EN104" s="145">
        <v>655.0791277920182</v>
      </c>
      <c r="EO104" s="145">
        <v>284.29665626482245</v>
      </c>
      <c r="EP104" s="145">
        <v>490.71245375295553</v>
      </c>
      <c r="EQ104" s="145">
        <v>263.90938179312616</v>
      </c>
      <c r="ER104" s="145">
        <v>353.8337270271042</v>
      </c>
      <c r="ES104" s="145">
        <v>245.36107123957515</v>
      </c>
      <c r="ET104" s="145">
        <v>303.86077724897871</v>
      </c>
    </row>
    <row r="105" spans="121:150" x14ac:dyDescent="0.2">
      <c r="DQ105" s="71"/>
      <c r="DR105" s="130" t="s">
        <v>278</v>
      </c>
      <c r="DS105" s="218">
        <v>123.1</v>
      </c>
      <c r="DT105" s="218">
        <v>296.60000000000002</v>
      </c>
      <c r="DU105" s="137">
        <v>138.30000000000001</v>
      </c>
      <c r="DV105" s="137">
        <v>518.5</v>
      </c>
      <c r="DW105" s="137">
        <v>129.1</v>
      </c>
      <c r="DX105" s="137">
        <v>495.1</v>
      </c>
      <c r="DY105" s="137">
        <v>127.3</v>
      </c>
      <c r="DZ105" s="137">
        <v>566</v>
      </c>
      <c r="EA105" s="137">
        <v>166.76</v>
      </c>
      <c r="EB105" s="137">
        <v>337.72899999999998</v>
      </c>
      <c r="EC105" s="137">
        <v>166.84299999999999</v>
      </c>
      <c r="ED105" s="137">
        <v>489.61799999999999</v>
      </c>
      <c r="EE105" s="137">
        <v>168.06</v>
      </c>
      <c r="EF105" s="137">
        <v>775.95500000000004</v>
      </c>
      <c r="EG105" s="137">
        <v>251.02099999999999</v>
      </c>
      <c r="EH105" s="137">
        <v>301.577</v>
      </c>
      <c r="EI105" s="137">
        <v>162.90600000000001</v>
      </c>
      <c r="EJ105" s="137">
        <v>385.44400000000002</v>
      </c>
      <c r="EK105" s="137">
        <v>221.06200000000001</v>
      </c>
      <c r="EL105" s="137">
        <v>511.78199999999998</v>
      </c>
      <c r="EM105" s="137">
        <v>234.48814357337093</v>
      </c>
      <c r="EN105" s="137">
        <v>587.43870950373309</v>
      </c>
      <c r="EO105" s="137">
        <v>248.49850803712246</v>
      </c>
      <c r="EP105" s="137">
        <v>401.915261908557</v>
      </c>
      <c r="EQ105" s="137">
        <v>226.3688609025468</v>
      </c>
      <c r="ER105" s="137">
        <v>306.64607368327</v>
      </c>
      <c r="ES105" s="137">
        <v>207.38455024584977</v>
      </c>
      <c r="ET105" s="137">
        <v>263.85420820524166</v>
      </c>
    </row>
    <row r="106" spans="121:150" x14ac:dyDescent="0.2">
      <c r="DQ106" s="71"/>
      <c r="DR106" s="130" t="s">
        <v>290</v>
      </c>
      <c r="DS106" s="218">
        <v>32.700000000000003</v>
      </c>
      <c r="DT106" s="218">
        <v>60.8</v>
      </c>
      <c r="DU106" s="137">
        <v>35.9</v>
      </c>
      <c r="DV106" s="137">
        <v>60.7</v>
      </c>
      <c r="DW106" s="137">
        <v>29.7</v>
      </c>
      <c r="DX106" s="137">
        <v>65.099999999999994</v>
      </c>
      <c r="DY106" s="137">
        <v>29.8</v>
      </c>
      <c r="DZ106" s="137">
        <v>57.5</v>
      </c>
      <c r="EA106" s="137">
        <v>39.07</v>
      </c>
      <c r="EB106" s="137">
        <v>67.971000000000004</v>
      </c>
      <c r="EC106" s="137">
        <v>36.201000000000001</v>
      </c>
      <c r="ED106" s="137">
        <v>49.654000000000003</v>
      </c>
      <c r="EE106" s="137">
        <v>38.335000000000001</v>
      </c>
      <c r="EF106" s="137">
        <v>46.393999999999998</v>
      </c>
      <c r="EG106" s="137">
        <v>38.238999999999997</v>
      </c>
      <c r="EH106" s="137">
        <v>49.825000000000003</v>
      </c>
      <c r="EI106" s="137">
        <v>39.768000000000001</v>
      </c>
      <c r="EJ106" s="137">
        <v>59.805999999999997</v>
      </c>
      <c r="EK106" s="137">
        <v>38.332999999999998</v>
      </c>
      <c r="EL106" s="137">
        <v>64.483000000000004</v>
      </c>
      <c r="EM106" s="137">
        <v>39.966220484728517</v>
      </c>
      <c r="EN106" s="137">
        <v>67.031967702950453</v>
      </c>
      <c r="EO106" s="137">
        <v>35.798139817661344</v>
      </c>
      <c r="EP106" s="137">
        <v>88.050957035598969</v>
      </c>
      <c r="EQ106" s="137">
        <v>37.540523612055608</v>
      </c>
      <c r="ER106" s="137">
        <v>46.850637711011565</v>
      </c>
      <c r="ES106" s="137">
        <v>37.976520993725366</v>
      </c>
      <c r="ET106" s="137">
        <v>39.885745258509068</v>
      </c>
    </row>
    <row r="107" spans="121:150" x14ac:dyDescent="0.2">
      <c r="DQ107" s="71"/>
      <c r="DR107" s="130" t="s">
        <v>154</v>
      </c>
      <c r="DS107" s="218">
        <v>0.3</v>
      </c>
      <c r="DT107" s="218">
        <v>0.1</v>
      </c>
      <c r="DU107" s="137">
        <v>1.3</v>
      </c>
      <c r="DV107" s="137">
        <v>0.4</v>
      </c>
      <c r="DW107" s="137">
        <v>0.1</v>
      </c>
      <c r="DX107" s="137">
        <v>0.8</v>
      </c>
      <c r="DY107" s="137" t="s">
        <v>451</v>
      </c>
      <c r="DZ107" s="137">
        <v>0.1</v>
      </c>
      <c r="EA107" s="137">
        <v>1.2E-2</v>
      </c>
      <c r="EB107" s="137">
        <v>0.108</v>
      </c>
      <c r="EC107" s="137">
        <v>3.2000000000000001E-2</v>
      </c>
      <c r="ED107" s="137">
        <v>0.10299999999999999</v>
      </c>
      <c r="EE107" s="137">
        <v>2.7E-2</v>
      </c>
      <c r="EF107" s="137">
        <v>1.4750000000000001</v>
      </c>
      <c r="EG107" s="137">
        <v>2.1999999999999999E-2</v>
      </c>
      <c r="EH107" s="137">
        <v>0.60599999999999998</v>
      </c>
      <c r="EI107" s="137">
        <v>0</v>
      </c>
      <c r="EJ107" s="137">
        <v>0.42599999999999999</v>
      </c>
      <c r="EK107" s="137">
        <v>8.4540000000000006</v>
      </c>
      <c r="EL107" s="137">
        <v>0.48399999999999999</v>
      </c>
      <c r="EM107" s="137">
        <v>0</v>
      </c>
      <c r="EN107" s="137">
        <v>0.60746013295986656</v>
      </c>
      <c r="EO107" s="137">
        <v>0</v>
      </c>
      <c r="EP107" s="137">
        <v>0.7472531188556123</v>
      </c>
      <c r="EQ107" s="137">
        <v>0</v>
      </c>
      <c r="ER107" s="137">
        <v>0.33703057452923429</v>
      </c>
      <c r="ES107" s="137">
        <v>0</v>
      </c>
      <c r="ET107" s="137">
        <v>0.1208241839803047</v>
      </c>
    </row>
    <row r="108" spans="121:150" x14ac:dyDescent="0.2">
      <c r="DQ108" s="197"/>
      <c r="DR108" s="207"/>
      <c r="DS108" s="218"/>
      <c r="DT108" s="218"/>
      <c r="DU108" s="137"/>
      <c r="DV108" s="137"/>
      <c r="DW108" s="137"/>
      <c r="DX108" s="137"/>
      <c r="DY108" s="137"/>
      <c r="DZ108" s="137"/>
      <c r="ET108" s="374"/>
    </row>
    <row r="109" spans="121:150" x14ac:dyDescent="0.2">
      <c r="DQ109" s="197" t="s">
        <v>377</v>
      </c>
      <c r="DR109" s="207" t="s">
        <v>154</v>
      </c>
      <c r="DS109" s="208">
        <v>3</v>
      </c>
      <c r="DT109" s="208">
        <v>0.4</v>
      </c>
      <c r="DU109" s="145">
        <v>2.1</v>
      </c>
      <c r="DV109" s="145">
        <v>2.4</v>
      </c>
      <c r="DW109" s="145">
        <v>2.7</v>
      </c>
      <c r="DX109" s="145">
        <v>0.6</v>
      </c>
      <c r="DY109" s="145">
        <v>2.6</v>
      </c>
      <c r="DZ109" s="145">
        <v>0.8</v>
      </c>
      <c r="EA109" s="145">
        <v>2.87</v>
      </c>
      <c r="EB109" s="145">
        <v>1.375</v>
      </c>
      <c r="EC109" s="145">
        <v>3.214</v>
      </c>
      <c r="ED109" s="145">
        <v>0.89800000000000002</v>
      </c>
      <c r="EE109" s="145">
        <v>3.3660000000000001</v>
      </c>
      <c r="EF109" s="145">
        <v>14.68</v>
      </c>
      <c r="EG109" s="145">
        <v>2.7050000000000001</v>
      </c>
      <c r="EH109" s="145">
        <v>1.5229999999999999</v>
      </c>
      <c r="EI109" s="145">
        <v>3.0310000000000001</v>
      </c>
      <c r="EJ109" s="145">
        <v>1.8169999999999999</v>
      </c>
      <c r="EK109" s="145">
        <v>17.831</v>
      </c>
      <c r="EL109" s="145">
        <v>1.04</v>
      </c>
      <c r="EM109" s="145">
        <v>21.151168331295199</v>
      </c>
      <c r="EN109" s="145">
        <v>1.4659418808420983</v>
      </c>
      <c r="EO109" s="145">
        <v>4.6063932598262038</v>
      </c>
      <c r="EP109" s="145">
        <v>1.7568026741511671</v>
      </c>
      <c r="EQ109" s="145">
        <v>32.09204420078747</v>
      </c>
      <c r="ER109" s="145">
        <v>0.969792048249845</v>
      </c>
      <c r="ES109" s="145">
        <v>4.1525832503979352</v>
      </c>
      <c r="ET109" s="145">
        <v>15.177110841190064</v>
      </c>
    </row>
    <row r="110" spans="121:150" ht="13.5" thickBot="1" x14ac:dyDescent="0.25">
      <c r="DQ110" s="172"/>
      <c r="DR110" s="172"/>
      <c r="DS110" s="218"/>
      <c r="DT110" s="218"/>
      <c r="DU110" s="285"/>
      <c r="DV110" s="285"/>
      <c r="DW110" s="285"/>
      <c r="DX110" s="285"/>
      <c r="DY110" s="101"/>
      <c r="DZ110" s="101"/>
      <c r="ET110" s="374"/>
    </row>
    <row r="111" spans="121:150" ht="14.25" thickTop="1" thickBot="1" x14ac:dyDescent="0.25">
      <c r="DQ111" s="387" t="s">
        <v>185</v>
      </c>
      <c r="DR111" s="387"/>
      <c r="DS111" s="150">
        <f>DS8+DS10+DS14+DS20+DS25+DS32+DS40+DS46+DS54+DS60+DS62+DS67+DS71+DS73+DS80+DS88+DS95+DS104+DS109</f>
        <v>16976.199999999997</v>
      </c>
      <c r="DT111" s="150">
        <f>DT8+DT10+DT14+DT20+DT25+DT32+DT40+DT46+DT54+DT60+DT62+DT67+DT71+DT73+DT80+DT88+DT95+DT104+DT109</f>
        <v>30539.800000000003</v>
      </c>
      <c r="DU111" s="150">
        <v>19052.3</v>
      </c>
      <c r="DV111" s="150">
        <v>39965.5</v>
      </c>
      <c r="DW111" s="150">
        <v>17688</v>
      </c>
      <c r="DX111" s="150">
        <v>34822.1</v>
      </c>
      <c r="DY111" s="150">
        <v>19290</v>
      </c>
      <c r="DZ111" s="150">
        <v>34710</v>
      </c>
      <c r="EA111" s="150">
        <f>EA8+EA10+EA14+EA20+EA25+EA32+EA40+EA46+EA54+EA60+EA62+EA67+EA71+EA73+EA80+EA88+EA95+EA104+EA109</f>
        <v>24810.418999999998</v>
      </c>
      <c r="EB111" s="150">
        <f t="shared" ref="EB111:EJ111" si="0">EB8+EB10+EB14+EB20+EB25+EB32+EB40+EB46+EB54+EB60+EB62+EB67+EB71+EB73+EB80+EB88+EB95+EB104+EB109</f>
        <v>40413.674999999996</v>
      </c>
      <c r="EC111" s="150">
        <f t="shared" si="0"/>
        <v>23624.257999999998</v>
      </c>
      <c r="ED111" s="150">
        <f t="shared" si="0"/>
        <v>44911.926000000007</v>
      </c>
      <c r="EE111" s="150">
        <f t="shared" si="0"/>
        <v>24460.455999999998</v>
      </c>
      <c r="EF111" s="150">
        <f t="shared" si="0"/>
        <v>44950.454999999994</v>
      </c>
      <c r="EG111" s="150">
        <f t="shared" si="0"/>
        <v>25109.639999999996</v>
      </c>
      <c r="EH111" s="150">
        <f t="shared" si="0"/>
        <v>45073.006999999998</v>
      </c>
      <c r="EI111" s="150">
        <f t="shared" si="0"/>
        <v>23667.293999999998</v>
      </c>
      <c r="EJ111" s="150">
        <f t="shared" si="0"/>
        <v>45826.133000000009</v>
      </c>
      <c r="EK111" s="150">
        <v>20786.508000000002</v>
      </c>
      <c r="EL111" s="150">
        <v>44684.841</v>
      </c>
      <c r="EM111" s="150">
        <v>20422.233886952432</v>
      </c>
      <c r="EN111" s="150">
        <v>52909.947532525162</v>
      </c>
      <c r="EO111" s="150">
        <v>23212.006126568594</v>
      </c>
      <c r="EP111" s="150">
        <v>60794.744530013639</v>
      </c>
      <c r="EQ111" s="150">
        <v>22958.323711545236</v>
      </c>
      <c r="ER111" s="150">
        <v>54762.991731242779</v>
      </c>
      <c r="ES111" s="150">
        <v>21393.6911892272</v>
      </c>
      <c r="ET111" s="150">
        <v>44552.920406714889</v>
      </c>
    </row>
    <row r="112" spans="121:150" ht="13.5" thickTop="1" x14ac:dyDescent="0.2">
      <c r="DR112" s="87"/>
    </row>
    <row r="113" spans="123:132" x14ac:dyDescent="0.2">
      <c r="DS113" s="115"/>
      <c r="DT113" s="115"/>
      <c r="DU113" s="115"/>
      <c r="DV113" s="115"/>
      <c r="DW113" s="115"/>
      <c r="DX113" s="115"/>
      <c r="DY113" s="115"/>
      <c r="DZ113" s="115"/>
      <c r="EA113" s="30"/>
      <c r="EB113" s="30"/>
    </row>
    <row r="114" spans="123:132" x14ac:dyDescent="0.2">
      <c r="DS114" s="281"/>
      <c r="DT114" s="281"/>
      <c r="DU114" s="281"/>
      <c r="DV114" s="281"/>
      <c r="DW114" s="281"/>
      <c r="DX114" s="281"/>
      <c r="DY114" s="281"/>
      <c r="DZ114" s="281"/>
      <c r="EA114" s="30"/>
      <c r="EB114" s="30"/>
    </row>
    <row r="115" spans="123:132" x14ac:dyDescent="0.2"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</row>
    <row r="116" spans="123:132" x14ac:dyDescent="0.2"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</row>
    <row r="117" spans="123:132" x14ac:dyDescent="0.2"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</row>
  </sheetData>
  <mergeCells count="76">
    <mergeCell ref="AT5:AU5"/>
    <mergeCell ref="EA5:EB5"/>
    <mergeCell ref="EC5:ED5"/>
    <mergeCell ref="EE5:EF5"/>
    <mergeCell ref="AV5:AW5"/>
    <mergeCell ref="AX5:AY5"/>
    <mergeCell ref="BD5:BE5"/>
    <mergeCell ref="AZ5:BA5"/>
    <mergeCell ref="BB5:BC5"/>
    <mergeCell ref="BF5:BG5"/>
    <mergeCell ref="EG5:EH5"/>
    <mergeCell ref="BL5:BM5"/>
    <mergeCell ref="BN5:BO5"/>
    <mergeCell ref="BJ5:BK5"/>
    <mergeCell ref="BH5:BI5"/>
    <mergeCell ref="DD5:DE6"/>
    <mergeCell ref="DN5:DO5"/>
    <mergeCell ref="EI5:EJ5"/>
    <mergeCell ref="BR5:BS5"/>
    <mergeCell ref="CM5:CN5"/>
    <mergeCell ref="DL5:DM5"/>
    <mergeCell ref="BT5:BU5"/>
    <mergeCell ref="CA5:CB5"/>
    <mergeCell ref="BY5:BZ5"/>
    <mergeCell ref="CC5:CD5"/>
    <mergeCell ref="CE5:CF5"/>
    <mergeCell ref="DY5:DZ5"/>
    <mergeCell ref="DJ5:DK5"/>
    <mergeCell ref="CW5:CX5"/>
    <mergeCell ref="CY5:CZ5"/>
    <mergeCell ref="DA5:DB5"/>
    <mergeCell ref="DF5:DG5"/>
    <mergeCell ref="CK5:CL5"/>
    <mergeCell ref="AN5:AO5"/>
    <mergeCell ref="AP5:AQ5"/>
    <mergeCell ref="AR5:AS5"/>
    <mergeCell ref="D5:E5"/>
    <mergeCell ref="F5:G5"/>
    <mergeCell ref="H5:I5"/>
    <mergeCell ref="J5:K5"/>
    <mergeCell ref="AB5:AC5"/>
    <mergeCell ref="R5:S5"/>
    <mergeCell ref="L5:M5"/>
    <mergeCell ref="N5:O5"/>
    <mergeCell ref="Z5:AA5"/>
    <mergeCell ref="P5:Q5"/>
    <mergeCell ref="AJ5:AK5"/>
    <mergeCell ref="T5:U5"/>
    <mergeCell ref="B5:C6"/>
    <mergeCell ref="BW5:BX6"/>
    <mergeCell ref="DH5:DI5"/>
    <mergeCell ref="CO5:CP5"/>
    <mergeCell ref="CQ5:CR5"/>
    <mergeCell ref="CS5:CT5"/>
    <mergeCell ref="CU5:CV5"/>
    <mergeCell ref="CG5:CH5"/>
    <mergeCell ref="CI5:CJ5"/>
    <mergeCell ref="BP5:BQ5"/>
    <mergeCell ref="V5:W5"/>
    <mergeCell ref="X5:Y5"/>
    <mergeCell ref="AF5:AG5"/>
    <mergeCell ref="AH5:AI5"/>
    <mergeCell ref="AD5:AE5"/>
    <mergeCell ref="AL5:AM5"/>
    <mergeCell ref="DQ111:DR111"/>
    <mergeCell ref="DQ2:DX2"/>
    <mergeCell ref="DQ4:DX4"/>
    <mergeCell ref="DQ5:DR6"/>
    <mergeCell ref="DS5:DT5"/>
    <mergeCell ref="DU5:DV5"/>
    <mergeCell ref="DW5:DX5"/>
    <mergeCell ref="EK5:EL5"/>
    <mergeCell ref="EM5:EN5"/>
    <mergeCell ref="EO5:EP5"/>
    <mergeCell ref="EQ5:ER5"/>
    <mergeCell ref="ES5:ET5"/>
  </mergeCells>
  <phoneticPr fontId="2" type="noConversion"/>
  <pageMargins left="0.83" right="0.75" top="0.36" bottom="0.16" header="0.3" footer="0.18"/>
  <pageSetup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H84"/>
  <sheetViews>
    <sheetView topLeftCell="R16" workbookViewId="0">
      <selection activeCell="BG10" sqref="BG10:BL18"/>
    </sheetView>
  </sheetViews>
  <sheetFormatPr defaultRowHeight="12.75" x14ac:dyDescent="0.2"/>
  <cols>
    <col min="1" max="1" width="7.28515625" style="286" customWidth="1"/>
    <col min="2" max="2" width="28" style="286" customWidth="1"/>
    <col min="3" max="17" width="9.140625" style="286" customWidth="1"/>
    <col min="18" max="18" width="4.28515625" style="286" customWidth="1"/>
    <col min="19" max="19" width="29.5703125" style="286" customWidth="1"/>
    <col min="20" max="20" width="10" style="286" hidden="1" customWidth="1"/>
    <col min="21" max="50" width="9.140625" style="286" hidden="1" customWidth="1"/>
    <col min="51" max="53" width="6.5703125" style="286" hidden="1" customWidth="1"/>
    <col min="54" max="54" width="5.7109375" style="286" hidden="1" customWidth="1"/>
    <col min="55" max="55" width="6.5703125" style="286" hidden="1" customWidth="1"/>
    <col min="56" max="56" width="0" style="286" hidden="1" customWidth="1"/>
    <col min="57" max="16384" width="9.140625" style="286"/>
  </cols>
  <sheetData>
    <row r="1" spans="2:85" x14ac:dyDescent="0.2">
      <c r="B1" s="412"/>
      <c r="C1" s="412"/>
      <c r="D1" s="412"/>
      <c r="E1" s="412"/>
      <c r="F1" s="412"/>
      <c r="G1" s="412"/>
      <c r="H1" s="412"/>
      <c r="I1" s="412"/>
    </row>
    <row r="2" spans="2:85" ht="18.75" x14ac:dyDescent="0.2">
      <c r="B2" s="413" t="s">
        <v>292</v>
      </c>
      <c r="C2" s="413"/>
      <c r="D2" s="413"/>
      <c r="E2" s="413"/>
      <c r="F2" s="413"/>
      <c r="G2" s="413"/>
      <c r="H2" s="413"/>
      <c r="I2" s="413"/>
    </row>
    <row r="3" spans="2:85" x14ac:dyDescent="0.2">
      <c r="B3" s="305"/>
      <c r="C3" s="305"/>
      <c r="D3" s="305"/>
      <c r="E3" s="305"/>
      <c r="F3" s="305"/>
      <c r="G3" s="305"/>
      <c r="H3" s="305"/>
      <c r="I3" s="305"/>
    </row>
    <row r="4" spans="2:85" ht="13.5" thickBot="1" x14ac:dyDescent="0.25">
      <c r="B4" s="305"/>
      <c r="C4" s="305"/>
      <c r="D4" s="305"/>
      <c r="E4" s="305"/>
      <c r="F4" s="305"/>
      <c r="G4" s="305"/>
      <c r="H4" s="305"/>
      <c r="I4" s="305"/>
    </row>
    <row r="5" spans="2:85" ht="14.25" thickTop="1" thickBot="1" x14ac:dyDescent="0.25">
      <c r="B5" s="410" t="s">
        <v>294</v>
      </c>
      <c r="C5" s="414" t="s">
        <v>293</v>
      </c>
      <c r="D5" s="414"/>
      <c r="E5" s="414"/>
      <c r="F5" s="414"/>
      <c r="G5" s="414"/>
      <c r="H5" s="414"/>
      <c r="I5" s="414"/>
      <c r="J5" s="414"/>
      <c r="K5" s="414"/>
      <c r="L5" s="414"/>
      <c r="M5" s="409" t="s">
        <v>303</v>
      </c>
      <c r="N5" s="409"/>
      <c r="O5" s="409"/>
      <c r="P5" s="409"/>
      <c r="Q5" s="409"/>
      <c r="R5" s="287"/>
      <c r="S5" s="410" t="s">
        <v>294</v>
      </c>
      <c r="T5" s="409" t="s">
        <v>304</v>
      </c>
      <c r="U5" s="409"/>
      <c r="V5" s="409"/>
      <c r="W5" s="409"/>
      <c r="X5" s="409"/>
      <c r="Y5" s="409"/>
      <c r="Z5" s="409" t="s">
        <v>307</v>
      </c>
      <c r="AA5" s="409"/>
      <c r="AB5" s="409"/>
      <c r="AC5" s="409"/>
      <c r="AD5" s="409"/>
      <c r="AE5" s="409" t="s">
        <v>308</v>
      </c>
      <c r="AF5" s="409"/>
      <c r="AG5" s="409"/>
      <c r="AH5" s="409"/>
      <c r="AI5" s="409"/>
      <c r="AJ5" s="409"/>
      <c r="AK5" s="409"/>
      <c r="AL5" s="409"/>
      <c r="AM5" s="409"/>
      <c r="AN5" s="409"/>
      <c r="AO5" s="409"/>
      <c r="AP5" s="409"/>
      <c r="AQ5" s="409" t="s">
        <v>311</v>
      </c>
      <c r="AR5" s="409"/>
      <c r="AS5" s="409"/>
      <c r="AT5" s="409"/>
      <c r="AU5" s="409"/>
      <c r="AV5" s="409"/>
      <c r="AW5" s="409"/>
      <c r="AX5" s="409"/>
      <c r="AY5" s="409"/>
      <c r="AZ5" s="409"/>
      <c r="BA5" s="409"/>
      <c r="BB5" s="288"/>
      <c r="BC5" s="409" t="s">
        <v>311</v>
      </c>
      <c r="BD5" s="409"/>
      <c r="BE5" s="409"/>
      <c r="BF5" s="409"/>
      <c r="BG5" s="409"/>
      <c r="BH5" s="409"/>
      <c r="BI5" s="409"/>
      <c r="BJ5" s="409"/>
      <c r="BK5" s="409"/>
      <c r="BL5" s="409"/>
      <c r="BM5" s="409"/>
      <c r="BN5" s="409"/>
      <c r="BO5" s="409"/>
      <c r="BP5" s="409"/>
      <c r="BQ5" s="409"/>
    </row>
    <row r="6" spans="2:85" ht="13.5" thickBot="1" x14ac:dyDescent="0.25">
      <c r="B6" s="411"/>
      <c r="C6" s="309" t="s">
        <v>83</v>
      </c>
      <c r="D6" s="309" t="s">
        <v>86</v>
      </c>
      <c r="E6" s="309" t="s">
        <v>87</v>
      </c>
      <c r="F6" s="309" t="s">
        <v>88</v>
      </c>
      <c r="G6" s="309" t="s">
        <v>89</v>
      </c>
      <c r="H6" s="309" t="s">
        <v>90</v>
      </c>
      <c r="I6" s="309" t="s">
        <v>91</v>
      </c>
      <c r="J6" s="309" t="s">
        <v>92</v>
      </c>
      <c r="K6" s="309" t="s">
        <v>93</v>
      </c>
      <c r="L6" s="309" t="s">
        <v>94</v>
      </c>
      <c r="M6" s="309" t="s">
        <v>95</v>
      </c>
      <c r="N6" s="309" t="s">
        <v>96</v>
      </c>
      <c r="O6" s="309" t="s">
        <v>97</v>
      </c>
      <c r="P6" s="309" t="s">
        <v>98</v>
      </c>
      <c r="Q6" s="309" t="s">
        <v>99</v>
      </c>
      <c r="R6" s="97"/>
      <c r="S6" s="411"/>
      <c r="T6" s="309" t="s">
        <v>100</v>
      </c>
      <c r="U6" s="309" t="s">
        <v>101</v>
      </c>
      <c r="V6" s="309" t="s">
        <v>102</v>
      </c>
      <c r="W6" s="309" t="s">
        <v>103</v>
      </c>
      <c r="X6" s="309" t="s">
        <v>104</v>
      </c>
      <c r="Y6" s="309" t="s">
        <v>105</v>
      </c>
      <c r="Z6" s="309" t="s">
        <v>106</v>
      </c>
      <c r="AA6" s="309" t="s">
        <v>107</v>
      </c>
      <c r="AB6" s="309" t="s">
        <v>108</v>
      </c>
      <c r="AC6" s="309" t="s">
        <v>109</v>
      </c>
      <c r="AD6" s="309" t="s">
        <v>110</v>
      </c>
      <c r="AE6" s="309" t="s">
        <v>111</v>
      </c>
      <c r="AF6" s="309" t="s">
        <v>112</v>
      </c>
      <c r="AG6" s="309" t="s">
        <v>113</v>
      </c>
      <c r="AH6" s="309" t="s">
        <v>114</v>
      </c>
      <c r="AI6" s="309" t="s">
        <v>115</v>
      </c>
      <c r="AJ6" s="309" t="s">
        <v>116</v>
      </c>
      <c r="AK6" s="309" t="s">
        <v>117</v>
      </c>
      <c r="AL6" s="309" t="s">
        <v>118</v>
      </c>
      <c r="AM6" s="309" t="s">
        <v>119</v>
      </c>
      <c r="AN6" s="309" t="s">
        <v>120</v>
      </c>
      <c r="AO6" s="309" t="s">
        <v>121</v>
      </c>
      <c r="AP6" s="309" t="s">
        <v>122</v>
      </c>
      <c r="AQ6" s="309" t="s">
        <v>123</v>
      </c>
      <c r="AR6" s="309" t="s">
        <v>155</v>
      </c>
      <c r="AS6" s="309" t="s">
        <v>156</v>
      </c>
      <c r="AT6" s="309" t="s">
        <v>157</v>
      </c>
      <c r="AU6" s="309" t="s">
        <v>158</v>
      </c>
      <c r="AV6" s="309" t="s">
        <v>159</v>
      </c>
      <c r="AW6" s="309" t="s">
        <v>160</v>
      </c>
      <c r="AX6" s="309" t="s">
        <v>161</v>
      </c>
      <c r="AY6" s="309" t="s">
        <v>162</v>
      </c>
      <c r="AZ6" s="309" t="s">
        <v>163</v>
      </c>
      <c r="BA6" s="309" t="s">
        <v>164</v>
      </c>
      <c r="BB6" s="309" t="s">
        <v>165</v>
      </c>
      <c r="BC6" s="309" t="s">
        <v>317</v>
      </c>
      <c r="BD6" s="309" t="s">
        <v>319</v>
      </c>
      <c r="BE6" s="309" t="s">
        <v>320</v>
      </c>
      <c r="BF6" s="309" t="s">
        <v>322</v>
      </c>
      <c r="BG6" s="309" t="s">
        <v>450</v>
      </c>
      <c r="BH6" s="309" t="s">
        <v>457</v>
      </c>
      <c r="BI6" s="309" t="s">
        <v>458</v>
      </c>
      <c r="BJ6" s="309" t="s">
        <v>459</v>
      </c>
      <c r="BK6" s="309" t="s">
        <v>460</v>
      </c>
      <c r="BL6" s="309" t="s">
        <v>461</v>
      </c>
      <c r="BM6" s="309" t="s">
        <v>475</v>
      </c>
      <c r="BN6" s="309" t="s">
        <v>476</v>
      </c>
      <c r="BO6" s="309" t="s">
        <v>477</v>
      </c>
      <c r="BP6" s="309" t="s">
        <v>478</v>
      </c>
      <c r="BQ6" s="309" t="s">
        <v>479</v>
      </c>
    </row>
    <row r="7" spans="2:85" ht="13.5" thickTop="1" x14ac:dyDescent="0.2">
      <c r="B7" s="310"/>
      <c r="C7" s="59"/>
      <c r="D7" s="311"/>
      <c r="E7" s="311"/>
      <c r="F7" s="311"/>
      <c r="G7" s="311"/>
      <c r="H7" s="311"/>
      <c r="I7" s="311"/>
      <c r="BO7" s="312"/>
      <c r="BP7" s="306"/>
      <c r="BQ7" s="308"/>
      <c r="BR7" s="307"/>
      <c r="BS7" s="307"/>
    </row>
    <row r="8" spans="2:85" ht="15.75" x14ac:dyDescent="0.25">
      <c r="B8" s="313" t="s">
        <v>3</v>
      </c>
      <c r="C8" s="313"/>
      <c r="D8" s="313"/>
      <c r="E8" s="313"/>
      <c r="F8" s="313"/>
      <c r="G8" s="313"/>
      <c r="H8" s="313"/>
      <c r="I8" s="313"/>
      <c r="S8" s="313" t="s">
        <v>3</v>
      </c>
    </row>
    <row r="9" spans="2:85" x14ac:dyDescent="0.2">
      <c r="B9" s="67"/>
      <c r="C9" s="314"/>
      <c r="D9" s="314"/>
      <c r="E9" s="314"/>
      <c r="F9" s="314"/>
      <c r="G9" s="314"/>
      <c r="H9" s="314"/>
      <c r="I9" s="314"/>
      <c r="BO9" s="315"/>
      <c r="BP9" s="316"/>
      <c r="BQ9" s="308"/>
      <c r="BR9" s="308"/>
      <c r="BS9" s="308"/>
      <c r="BT9" s="379"/>
      <c r="BU9" s="379"/>
      <c r="BV9" s="379"/>
      <c r="BW9" s="379"/>
      <c r="BX9" s="379"/>
      <c r="BY9" s="379"/>
      <c r="BZ9" s="379"/>
      <c r="CA9" s="379"/>
      <c r="CB9" s="379"/>
      <c r="CC9" s="379"/>
      <c r="CD9" s="379"/>
      <c r="CE9" s="379"/>
      <c r="CF9" s="379"/>
      <c r="CG9" s="379"/>
    </row>
    <row r="10" spans="2:85" x14ac:dyDescent="0.2">
      <c r="B10" s="67" t="s">
        <v>295</v>
      </c>
      <c r="C10" s="317">
        <v>112.43</v>
      </c>
      <c r="D10" s="317">
        <v>121.33</v>
      </c>
      <c r="E10" s="317">
        <v>140.30000000000001</v>
      </c>
      <c r="F10" s="317">
        <v>118.57</v>
      </c>
      <c r="G10" s="317">
        <v>122.5</v>
      </c>
      <c r="H10" s="317">
        <v>127.31</v>
      </c>
      <c r="I10" s="317">
        <v>129.24</v>
      </c>
      <c r="J10" s="317">
        <v>129.56</v>
      </c>
      <c r="K10" s="317">
        <v>125.37</v>
      </c>
      <c r="L10" s="317">
        <v>127.75</v>
      </c>
      <c r="M10" s="317">
        <v>108.9</v>
      </c>
      <c r="N10" s="317">
        <v>105.9</v>
      </c>
      <c r="O10" s="317">
        <v>108.6</v>
      </c>
      <c r="P10" s="317">
        <v>107.6</v>
      </c>
      <c r="Q10" s="317">
        <v>106.1</v>
      </c>
      <c r="R10" s="318"/>
      <c r="S10" s="67" t="s">
        <v>295</v>
      </c>
      <c r="T10" s="319">
        <v>106.86</v>
      </c>
      <c r="U10" s="319">
        <v>128.05000000000001</v>
      </c>
      <c r="V10" s="319">
        <v>272.64</v>
      </c>
      <c r="W10" s="319">
        <v>438.96</v>
      </c>
      <c r="X10" s="319">
        <v>409.72</v>
      </c>
      <c r="Y10" s="319">
        <v>410.8</v>
      </c>
      <c r="Z10" s="319">
        <v>117.26</v>
      </c>
      <c r="AA10" s="319">
        <v>123.6</v>
      </c>
      <c r="AB10" s="319">
        <v>153.9</v>
      </c>
      <c r="AC10" s="319">
        <v>166.31</v>
      </c>
      <c r="AD10" s="319">
        <v>176.07</v>
      </c>
      <c r="AE10" s="319">
        <v>98.4</v>
      </c>
      <c r="AF10" s="319">
        <v>106.16</v>
      </c>
      <c r="AG10" s="319">
        <v>118.77</v>
      </c>
      <c r="AH10" s="319">
        <v>124.32</v>
      </c>
      <c r="AI10" s="319">
        <v>118.71</v>
      </c>
      <c r="AJ10" s="319">
        <v>132.05000000000001</v>
      </c>
      <c r="AK10" s="319">
        <v>163.89</v>
      </c>
      <c r="AL10" s="319">
        <v>167.99</v>
      </c>
      <c r="AM10" s="319">
        <v>192.93</v>
      </c>
      <c r="AN10" s="319">
        <v>197.05</v>
      </c>
      <c r="AO10" s="319">
        <v>209.59</v>
      </c>
      <c r="AP10" s="319">
        <v>214.93</v>
      </c>
      <c r="AQ10" s="319">
        <v>142.93</v>
      </c>
      <c r="AR10" s="319">
        <v>168.61</v>
      </c>
      <c r="AS10" s="319">
        <v>185.36</v>
      </c>
      <c r="AT10" s="319">
        <v>204.85</v>
      </c>
      <c r="AU10" s="319">
        <v>245.62</v>
      </c>
      <c r="AV10" s="319">
        <v>258.39999999999998</v>
      </c>
      <c r="AW10" s="319">
        <v>253.77</v>
      </c>
      <c r="AX10" s="319">
        <v>271.47000000000003</v>
      </c>
      <c r="AY10" s="319">
        <v>271.18</v>
      </c>
      <c r="AZ10" s="319">
        <v>254.02</v>
      </c>
      <c r="BA10" s="319">
        <v>279.64999999999998</v>
      </c>
      <c r="BB10" s="318">
        <v>288.83999999999997</v>
      </c>
      <c r="BC10" s="318">
        <v>299.31</v>
      </c>
      <c r="BD10" s="318">
        <v>310.02999999999997</v>
      </c>
      <c r="BE10" s="318">
        <v>350.4</v>
      </c>
      <c r="BF10" s="318">
        <v>450.4</v>
      </c>
      <c r="BG10" s="382">
        <v>478.07</v>
      </c>
      <c r="BH10" s="382">
        <v>593.19000000000005</v>
      </c>
      <c r="BI10" s="382">
        <v>679.44</v>
      </c>
      <c r="BJ10" s="382">
        <v>715.45</v>
      </c>
      <c r="BK10" s="382">
        <v>752.86</v>
      </c>
      <c r="BL10" s="382">
        <v>759.21</v>
      </c>
      <c r="BM10" s="380">
        <v>705.02</v>
      </c>
      <c r="BN10" s="380">
        <v>703.39</v>
      </c>
      <c r="BO10" s="380">
        <v>735.49749999999995</v>
      </c>
      <c r="BP10" s="380">
        <v>794.76499999999999</v>
      </c>
      <c r="BQ10" s="380">
        <v>841.4375</v>
      </c>
      <c r="BR10" s="379"/>
      <c r="BS10" s="379"/>
      <c r="BT10" s="379"/>
      <c r="BU10" s="379"/>
      <c r="BV10" s="379"/>
      <c r="BW10" s="379"/>
      <c r="BX10" s="379"/>
      <c r="BY10" s="379"/>
      <c r="BZ10" s="379"/>
      <c r="CA10" s="379"/>
      <c r="CB10" s="379"/>
      <c r="CC10" s="379"/>
      <c r="CD10" s="379"/>
      <c r="CE10" s="379"/>
      <c r="CF10" s="379"/>
      <c r="CG10" s="379"/>
    </row>
    <row r="11" spans="2:85" x14ac:dyDescent="0.2">
      <c r="B11" s="76" t="s">
        <v>296</v>
      </c>
      <c r="C11" s="292">
        <v>88.9</v>
      </c>
      <c r="D11" s="292">
        <v>87.58</v>
      </c>
      <c r="E11" s="292">
        <v>225.96</v>
      </c>
      <c r="F11" s="292">
        <v>180.06</v>
      </c>
      <c r="G11" s="292">
        <v>149.28</v>
      </c>
      <c r="H11" s="292">
        <v>176.61</v>
      </c>
      <c r="I11" s="292">
        <v>200.1</v>
      </c>
      <c r="J11" s="292">
        <v>223.39</v>
      </c>
      <c r="K11" s="292">
        <v>215.24</v>
      </c>
      <c r="L11" s="292">
        <v>177.65</v>
      </c>
      <c r="M11" s="292">
        <v>125.6</v>
      </c>
      <c r="N11" s="292">
        <v>140.30000000000001</v>
      </c>
      <c r="O11" s="292">
        <v>179.1</v>
      </c>
      <c r="P11" s="292">
        <v>185.9</v>
      </c>
      <c r="Q11" s="292">
        <v>159.9</v>
      </c>
      <c r="S11" s="76" t="s">
        <v>309</v>
      </c>
      <c r="T11" s="320">
        <v>97.75</v>
      </c>
      <c r="U11" s="320">
        <v>127.05</v>
      </c>
      <c r="V11" s="320">
        <v>257.97000000000003</v>
      </c>
      <c r="W11" s="320">
        <v>343.97</v>
      </c>
      <c r="X11" s="320">
        <v>469.76</v>
      </c>
      <c r="Y11" s="320">
        <v>422.41</v>
      </c>
      <c r="Z11" s="320">
        <v>106.52</v>
      </c>
      <c r="AA11" s="320">
        <v>122.71</v>
      </c>
      <c r="AB11" s="320">
        <v>188.71</v>
      </c>
      <c r="AC11" s="320">
        <v>187.88</v>
      </c>
      <c r="AD11" s="320">
        <v>197.4</v>
      </c>
      <c r="AE11" s="320">
        <v>102.91</v>
      </c>
      <c r="AF11" s="320">
        <v>104.18</v>
      </c>
      <c r="AG11" s="320">
        <v>103.95</v>
      </c>
      <c r="AH11" s="320">
        <v>114.59</v>
      </c>
      <c r="AI11" s="320">
        <v>117.65</v>
      </c>
      <c r="AJ11" s="320">
        <v>131.30000000000001</v>
      </c>
      <c r="AK11" s="320">
        <v>148.01</v>
      </c>
      <c r="AL11" s="320">
        <v>160.22</v>
      </c>
      <c r="AM11" s="320">
        <v>174.38</v>
      </c>
      <c r="AN11" s="320">
        <v>145.91999999999999</v>
      </c>
      <c r="AO11" s="320">
        <v>154.28</v>
      </c>
      <c r="AP11" s="320">
        <v>169.1</v>
      </c>
      <c r="AQ11" s="320">
        <v>127.47</v>
      </c>
      <c r="AR11" s="320">
        <v>137.16999999999999</v>
      </c>
      <c r="AS11" s="320">
        <v>159.21</v>
      </c>
      <c r="AT11" s="320">
        <v>180.63</v>
      </c>
      <c r="AU11" s="320">
        <v>203.2</v>
      </c>
      <c r="AV11" s="320">
        <v>221.8</v>
      </c>
      <c r="AW11" s="320">
        <v>234.95</v>
      </c>
      <c r="AX11" s="320">
        <v>249.32</v>
      </c>
      <c r="AY11" s="320">
        <v>260.55</v>
      </c>
      <c r="AZ11" s="320">
        <v>258.11</v>
      </c>
      <c r="BA11" s="320">
        <v>267.55</v>
      </c>
      <c r="BB11" s="300">
        <v>303.93</v>
      </c>
      <c r="BC11" s="300">
        <v>327.47000000000003</v>
      </c>
      <c r="BD11" s="300">
        <v>350.75</v>
      </c>
      <c r="BE11" s="300">
        <v>496.58</v>
      </c>
      <c r="BF11" s="300">
        <v>758.42</v>
      </c>
      <c r="BG11" s="346">
        <v>693.35</v>
      </c>
      <c r="BH11" s="346">
        <v>747.72</v>
      </c>
      <c r="BI11" s="346">
        <v>800.09</v>
      </c>
      <c r="BJ11" s="346">
        <v>884.48</v>
      </c>
      <c r="BK11" s="346">
        <v>954.07</v>
      </c>
      <c r="BL11" s="346">
        <v>1057.47</v>
      </c>
      <c r="BM11" s="322">
        <v>944.46</v>
      </c>
      <c r="BN11" s="322">
        <v>912.62</v>
      </c>
      <c r="BO11" s="322">
        <v>1134.2925</v>
      </c>
      <c r="BP11" s="322">
        <v>1229.5125</v>
      </c>
      <c r="BQ11" s="322">
        <v>1280.5425</v>
      </c>
      <c r="BR11" s="379"/>
      <c r="BS11" s="379"/>
      <c r="BT11" s="379"/>
      <c r="BU11" s="379"/>
      <c r="BV11" s="379"/>
      <c r="BW11" s="379"/>
      <c r="BX11" s="379"/>
      <c r="BY11" s="379"/>
      <c r="BZ11" s="379"/>
      <c r="CA11" s="379"/>
      <c r="CB11" s="379"/>
      <c r="CC11" s="379"/>
      <c r="CD11" s="379"/>
      <c r="CE11" s="379"/>
      <c r="CF11" s="379"/>
      <c r="CG11" s="379"/>
    </row>
    <row r="12" spans="2:85" x14ac:dyDescent="0.2">
      <c r="B12" s="76" t="s">
        <v>179</v>
      </c>
      <c r="C12" s="292">
        <v>117.57</v>
      </c>
      <c r="D12" s="292">
        <v>129.37</v>
      </c>
      <c r="E12" s="292">
        <v>119.44</v>
      </c>
      <c r="F12" s="292">
        <v>103.31</v>
      </c>
      <c r="G12" s="292">
        <v>115.05</v>
      </c>
      <c r="H12" s="292">
        <v>115.42</v>
      </c>
      <c r="I12" s="292">
        <v>111.82</v>
      </c>
      <c r="J12" s="292">
        <v>107.64</v>
      </c>
      <c r="K12" s="292">
        <v>103.76</v>
      </c>
      <c r="L12" s="292">
        <v>116.01</v>
      </c>
      <c r="M12" s="292">
        <v>105.9</v>
      </c>
      <c r="N12" s="292">
        <v>99.4</v>
      </c>
      <c r="O12" s="292">
        <v>93.5</v>
      </c>
      <c r="P12" s="292">
        <v>88.7</v>
      </c>
      <c r="Q12" s="292">
        <v>91.5</v>
      </c>
      <c r="R12" s="300"/>
      <c r="S12" s="76" t="s">
        <v>178</v>
      </c>
      <c r="T12" s="320">
        <v>91.68</v>
      </c>
      <c r="U12" s="320">
        <v>90.28</v>
      </c>
      <c r="V12" s="320">
        <v>123.54</v>
      </c>
      <c r="W12" s="320">
        <v>216.04</v>
      </c>
      <c r="X12" s="320">
        <v>171.95</v>
      </c>
      <c r="Y12" s="320">
        <v>185.33</v>
      </c>
      <c r="Z12" s="320">
        <v>110.2</v>
      </c>
      <c r="AA12" s="320">
        <v>128.24</v>
      </c>
      <c r="AB12" s="321">
        <v>148.55000000000001</v>
      </c>
      <c r="AC12" s="320">
        <v>155.33000000000001</v>
      </c>
      <c r="AD12" s="320">
        <v>127.74</v>
      </c>
      <c r="AE12" s="320">
        <v>110.91</v>
      </c>
      <c r="AF12" s="320">
        <v>127.55</v>
      </c>
      <c r="AG12" s="320">
        <v>151.82</v>
      </c>
      <c r="AH12" s="320">
        <v>163.21</v>
      </c>
      <c r="AI12" s="320">
        <v>175.69</v>
      </c>
      <c r="AJ12" s="320">
        <v>163.69</v>
      </c>
      <c r="AK12" s="320">
        <v>174.99</v>
      </c>
      <c r="AL12" s="320">
        <v>156.63999999999999</v>
      </c>
      <c r="AM12" s="320">
        <v>300.99</v>
      </c>
      <c r="AN12" s="320">
        <v>252.54</v>
      </c>
      <c r="AO12" s="320">
        <v>273.86</v>
      </c>
      <c r="AP12" s="320">
        <v>317.75</v>
      </c>
      <c r="AQ12" s="320">
        <v>138.85</v>
      </c>
      <c r="AR12" s="320">
        <v>155.04</v>
      </c>
      <c r="AS12" s="320">
        <v>128.51</v>
      </c>
      <c r="AT12" s="320">
        <v>141.1</v>
      </c>
      <c r="AU12" s="320">
        <v>143.35</v>
      </c>
      <c r="AV12" s="320">
        <v>106.3</v>
      </c>
      <c r="AW12" s="320">
        <v>143.34</v>
      </c>
      <c r="AX12" s="320">
        <v>171.44</v>
      </c>
      <c r="AY12" s="320">
        <v>169.82</v>
      </c>
      <c r="AZ12" s="320">
        <v>146.52000000000001</v>
      </c>
      <c r="BA12" s="320">
        <v>175.33</v>
      </c>
      <c r="BB12" s="300">
        <v>162.96</v>
      </c>
      <c r="BC12" s="300">
        <v>191.13</v>
      </c>
      <c r="BD12" s="300">
        <v>208.44</v>
      </c>
      <c r="BE12" s="300">
        <v>202.67</v>
      </c>
      <c r="BF12" s="300">
        <v>431.15</v>
      </c>
      <c r="BG12" s="342">
        <v>629.08000000000004</v>
      </c>
      <c r="BH12" s="342">
        <v>804.61</v>
      </c>
      <c r="BI12" s="342">
        <v>935.29</v>
      </c>
      <c r="BJ12" s="342">
        <v>1052.54</v>
      </c>
      <c r="BK12" s="342">
        <v>1127.8900000000001</v>
      </c>
      <c r="BL12" s="342">
        <v>1148.8</v>
      </c>
      <c r="BM12" s="308">
        <v>1217.42</v>
      </c>
      <c r="BN12" s="308">
        <v>1240.7</v>
      </c>
      <c r="BO12" s="308">
        <v>1061.2474999999999</v>
      </c>
      <c r="BP12" s="308">
        <v>860.48</v>
      </c>
      <c r="BQ12" s="308">
        <v>830.28250000000003</v>
      </c>
      <c r="BR12" s="308"/>
      <c r="BS12" s="379"/>
      <c r="BT12" s="379"/>
      <c r="BU12" s="379"/>
      <c r="BV12" s="379"/>
      <c r="BW12" s="379"/>
      <c r="BX12" s="379"/>
      <c r="BY12" s="379"/>
      <c r="BZ12" s="379"/>
      <c r="CA12" s="379"/>
      <c r="CB12" s="379"/>
      <c r="CC12" s="379"/>
      <c r="CD12" s="379"/>
      <c r="CE12" s="379"/>
      <c r="CF12" s="379"/>
      <c r="CG12" s="379"/>
    </row>
    <row r="13" spans="2:85" x14ac:dyDescent="0.2">
      <c r="B13" s="76" t="s">
        <v>182</v>
      </c>
      <c r="C13" s="292">
        <v>138.69</v>
      </c>
      <c r="D13" s="292">
        <v>129.09</v>
      </c>
      <c r="E13" s="292">
        <v>129.94999999999999</v>
      </c>
      <c r="F13" s="292">
        <v>128.01</v>
      </c>
      <c r="G13" s="292">
        <v>125.82</v>
      </c>
      <c r="H13" s="292">
        <v>127.88</v>
      </c>
      <c r="I13" s="292">
        <v>136.63999999999999</v>
      </c>
      <c r="J13" s="292">
        <v>103.12</v>
      </c>
      <c r="K13" s="292">
        <v>110.21</v>
      </c>
      <c r="L13" s="292">
        <v>119.86</v>
      </c>
      <c r="M13" s="292">
        <v>105.5</v>
      </c>
      <c r="N13" s="292">
        <v>99.5</v>
      </c>
      <c r="O13" s="292">
        <v>98.4</v>
      </c>
      <c r="P13" s="292">
        <v>99.6</v>
      </c>
      <c r="Q13" s="292">
        <v>103.4</v>
      </c>
      <c r="R13" s="300"/>
      <c r="S13" s="76" t="s">
        <v>305</v>
      </c>
      <c r="T13" s="320">
        <v>108.03</v>
      </c>
      <c r="U13" s="320">
        <v>138.22</v>
      </c>
      <c r="V13" s="320">
        <v>238.09</v>
      </c>
      <c r="W13" s="320">
        <v>398.07</v>
      </c>
      <c r="X13" s="320">
        <v>360.47</v>
      </c>
      <c r="Y13" s="320">
        <v>370.05</v>
      </c>
      <c r="Z13" s="320">
        <v>137.91</v>
      </c>
      <c r="AA13" s="320">
        <v>125.5</v>
      </c>
      <c r="AB13" s="320">
        <v>134.36000000000001</v>
      </c>
      <c r="AC13" s="320">
        <v>154.99</v>
      </c>
      <c r="AD13" s="320">
        <v>182.32</v>
      </c>
      <c r="AE13" s="320">
        <v>90.42</v>
      </c>
      <c r="AF13" s="320">
        <v>95.5</v>
      </c>
      <c r="AG13" s="320">
        <v>115.56</v>
      </c>
      <c r="AH13" s="320">
        <v>113</v>
      </c>
      <c r="AI13" s="320">
        <v>86.89</v>
      </c>
      <c r="AJ13" s="320">
        <v>81.73</v>
      </c>
      <c r="AK13" s="320">
        <v>140.71</v>
      </c>
      <c r="AL13" s="320">
        <v>130.07</v>
      </c>
      <c r="AM13" s="320">
        <v>182.65</v>
      </c>
      <c r="AN13" s="320">
        <v>200.28</v>
      </c>
      <c r="AO13" s="320">
        <v>190.85</v>
      </c>
      <c r="AP13" s="320">
        <v>167.49</v>
      </c>
      <c r="AQ13" s="320">
        <v>97.62</v>
      </c>
      <c r="AR13" s="320">
        <v>145.78</v>
      </c>
      <c r="AS13" s="320">
        <v>167.34</v>
      </c>
      <c r="AT13" s="320">
        <v>181.16</v>
      </c>
      <c r="AU13" s="320">
        <v>186.45</v>
      </c>
      <c r="AV13" s="320">
        <v>214.68</v>
      </c>
      <c r="AW13" s="320">
        <v>169.85</v>
      </c>
      <c r="AX13" s="320">
        <v>191.12</v>
      </c>
      <c r="AY13" s="320">
        <v>158.9</v>
      </c>
      <c r="AZ13" s="320">
        <v>171.58</v>
      </c>
      <c r="BA13" s="320">
        <v>218.86</v>
      </c>
      <c r="BB13" s="300">
        <v>195.64</v>
      </c>
      <c r="BC13" s="300">
        <v>209.97</v>
      </c>
      <c r="BD13" s="300">
        <v>225.32</v>
      </c>
      <c r="BE13" s="300">
        <v>328.53</v>
      </c>
      <c r="BF13" s="300">
        <v>494.08</v>
      </c>
      <c r="BG13" s="346">
        <v>573.04999999999995</v>
      </c>
      <c r="BH13" s="346">
        <v>647.54999999999995</v>
      </c>
      <c r="BI13" s="346">
        <v>848.74</v>
      </c>
      <c r="BJ13" s="346">
        <v>958.74</v>
      </c>
      <c r="BK13" s="346">
        <v>1009.57</v>
      </c>
      <c r="BL13" s="346">
        <v>999.87</v>
      </c>
      <c r="BM13" s="322">
        <v>920.79</v>
      </c>
      <c r="BN13" s="322">
        <v>894.27</v>
      </c>
      <c r="BO13" s="322">
        <v>1043.3000000000002</v>
      </c>
      <c r="BP13" s="322">
        <v>1119.5174999999999</v>
      </c>
      <c r="BQ13" s="322">
        <v>1327.7750000000001</v>
      </c>
      <c r="BR13" s="379"/>
      <c r="BS13" s="379"/>
      <c r="BT13" s="379"/>
      <c r="BU13" s="379"/>
      <c r="BV13" s="379"/>
      <c r="BW13" s="379"/>
      <c r="BX13" s="379"/>
      <c r="BY13" s="379"/>
      <c r="BZ13" s="379"/>
      <c r="CA13" s="379"/>
      <c r="CB13" s="379"/>
      <c r="CC13" s="379"/>
      <c r="CD13" s="379"/>
      <c r="CE13" s="379"/>
      <c r="CF13" s="379"/>
      <c r="CG13" s="379"/>
    </row>
    <row r="14" spans="2:85" x14ac:dyDescent="0.2">
      <c r="B14" s="76" t="s">
        <v>184</v>
      </c>
      <c r="C14" s="292">
        <v>114.32</v>
      </c>
      <c r="D14" s="292">
        <v>124.3</v>
      </c>
      <c r="E14" s="292">
        <v>144.16</v>
      </c>
      <c r="F14" s="292">
        <v>116.89</v>
      </c>
      <c r="G14" s="292">
        <v>158.49</v>
      </c>
      <c r="H14" s="292">
        <v>117.81</v>
      </c>
      <c r="I14" s="292">
        <v>123.61</v>
      </c>
      <c r="J14" s="292">
        <v>107.22</v>
      </c>
      <c r="K14" s="292">
        <v>141.69</v>
      </c>
      <c r="L14" s="292">
        <v>113.62</v>
      </c>
      <c r="M14" s="321"/>
      <c r="N14" s="290"/>
      <c r="O14" s="290"/>
      <c r="P14" s="290"/>
      <c r="Q14" s="290"/>
      <c r="R14" s="300"/>
      <c r="S14" s="76" t="s">
        <v>299</v>
      </c>
      <c r="T14" s="320">
        <v>106.78</v>
      </c>
      <c r="U14" s="320">
        <v>116.24</v>
      </c>
      <c r="V14" s="320">
        <v>240.04</v>
      </c>
      <c r="W14" s="320">
        <v>659.62</v>
      </c>
      <c r="X14" s="320">
        <v>1254.5899999999999</v>
      </c>
      <c r="Y14" s="320">
        <v>1253.5999999999999</v>
      </c>
      <c r="Z14" s="320">
        <v>113.24</v>
      </c>
      <c r="AA14" s="320">
        <v>118.08</v>
      </c>
      <c r="AB14" s="320">
        <v>129.83000000000001</v>
      </c>
      <c r="AC14" s="320">
        <v>251.08</v>
      </c>
      <c r="AD14" s="320">
        <v>282.77999999999997</v>
      </c>
      <c r="AE14" s="320">
        <v>95.34</v>
      </c>
      <c r="AF14" s="320">
        <v>117.14</v>
      </c>
      <c r="AG14" s="320">
        <v>115.67</v>
      </c>
      <c r="AH14" s="320">
        <v>117.22</v>
      </c>
      <c r="AI14" s="320">
        <v>98.46</v>
      </c>
      <c r="AJ14" s="320">
        <v>70.010000000000005</v>
      </c>
      <c r="AK14" s="320">
        <v>76.37</v>
      </c>
      <c r="AL14" s="320">
        <v>77.739999999999995</v>
      </c>
      <c r="AM14" s="320">
        <v>89.33</v>
      </c>
      <c r="AN14" s="320">
        <v>162.04</v>
      </c>
      <c r="AO14" s="320">
        <v>135.26</v>
      </c>
      <c r="AP14" s="320">
        <v>133.72999999999999</v>
      </c>
      <c r="AQ14" s="320">
        <v>124.6</v>
      </c>
      <c r="AR14" s="320">
        <v>132.03</v>
      </c>
      <c r="AS14" s="320">
        <v>133.15</v>
      </c>
      <c r="AT14" s="320">
        <v>200.53</v>
      </c>
      <c r="AU14" s="320">
        <v>176.62</v>
      </c>
      <c r="AV14" s="320">
        <v>166.47</v>
      </c>
      <c r="AW14" s="320">
        <v>283.63</v>
      </c>
      <c r="AX14" s="320">
        <v>373.65</v>
      </c>
      <c r="AY14" s="320">
        <v>314.39999999999998</v>
      </c>
      <c r="AZ14" s="320">
        <v>365.14</v>
      </c>
      <c r="BA14" s="320">
        <v>416.09</v>
      </c>
      <c r="BB14" s="300">
        <v>525.75</v>
      </c>
      <c r="BC14" s="300">
        <v>644.33000000000004</v>
      </c>
      <c r="BD14" s="300">
        <v>733.54</v>
      </c>
      <c r="BE14" s="300">
        <v>979.83</v>
      </c>
      <c r="BF14" s="300">
        <v>840.28</v>
      </c>
      <c r="BG14" s="342">
        <v>1115.54</v>
      </c>
      <c r="BH14" s="342">
        <v>1333.56</v>
      </c>
      <c r="BI14" s="342">
        <v>1500.63</v>
      </c>
      <c r="BJ14" s="342">
        <v>1615.08</v>
      </c>
      <c r="BK14" s="342">
        <v>1682.81</v>
      </c>
      <c r="BL14" s="342">
        <v>1713.2</v>
      </c>
      <c r="BM14" s="308">
        <v>1092.25</v>
      </c>
      <c r="BN14" s="308">
        <v>1136.42</v>
      </c>
      <c r="BO14" s="308">
        <v>1485.9175</v>
      </c>
      <c r="BP14" s="308">
        <v>2016.5925</v>
      </c>
      <c r="BQ14" s="308">
        <v>1894.5475000000001</v>
      </c>
      <c r="BR14" s="379"/>
      <c r="BS14" s="379"/>
      <c r="BT14" s="379"/>
      <c r="BU14" s="379"/>
      <c r="BV14" s="379"/>
      <c r="BW14" s="379"/>
      <c r="BX14" s="379"/>
      <c r="BY14" s="379"/>
      <c r="BZ14" s="379"/>
      <c r="CA14" s="379"/>
      <c r="CB14" s="379"/>
      <c r="CC14" s="379"/>
      <c r="CD14" s="379"/>
      <c r="CE14" s="379"/>
      <c r="CF14" s="379"/>
      <c r="CG14" s="379"/>
    </row>
    <row r="15" spans="2:85" x14ac:dyDescent="0.2"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S15" s="76" t="s">
        <v>181</v>
      </c>
      <c r="T15" s="320">
        <v>121.81</v>
      </c>
      <c r="U15" s="320">
        <v>146.22</v>
      </c>
      <c r="V15" s="320">
        <v>192.13</v>
      </c>
      <c r="W15" s="320">
        <v>266.79000000000002</v>
      </c>
      <c r="X15" s="320">
        <v>405.91</v>
      </c>
      <c r="Y15" s="320">
        <v>353.11</v>
      </c>
      <c r="Z15" s="320">
        <v>144.44999999999999</v>
      </c>
      <c r="AA15" s="320">
        <v>104.92</v>
      </c>
      <c r="AB15" s="320">
        <v>149.83000000000001</v>
      </c>
      <c r="AC15" s="320">
        <v>163.99</v>
      </c>
      <c r="AD15" s="320">
        <v>182.65</v>
      </c>
      <c r="AE15" s="320">
        <v>111.03</v>
      </c>
      <c r="AF15" s="320">
        <v>107.02</v>
      </c>
      <c r="AG15" s="320">
        <v>103.96</v>
      </c>
      <c r="AH15" s="320">
        <v>108.05</v>
      </c>
      <c r="AI15" s="320">
        <v>116.47</v>
      </c>
      <c r="AJ15" s="320">
        <v>133.28</v>
      </c>
      <c r="AK15" s="320">
        <v>155.88</v>
      </c>
      <c r="AL15" s="320">
        <v>190.8</v>
      </c>
      <c r="AM15" s="320">
        <v>216.27</v>
      </c>
      <c r="AN15" s="320">
        <v>247.88</v>
      </c>
      <c r="AO15" s="320">
        <v>295.95</v>
      </c>
      <c r="AP15" s="320">
        <v>286.97000000000003</v>
      </c>
      <c r="AQ15" s="320">
        <v>125.65</v>
      </c>
      <c r="AR15" s="320">
        <v>206.64</v>
      </c>
      <c r="AS15" s="320">
        <v>221.42</v>
      </c>
      <c r="AT15" s="320">
        <v>219.09</v>
      </c>
      <c r="AU15" s="320">
        <v>257.86</v>
      </c>
      <c r="AV15" s="320">
        <v>263.37</v>
      </c>
      <c r="AW15" s="320">
        <v>276.51</v>
      </c>
      <c r="AX15" s="320">
        <v>282.36</v>
      </c>
      <c r="AY15" s="320">
        <v>281.54000000000002</v>
      </c>
      <c r="AZ15" s="320">
        <v>270.05</v>
      </c>
      <c r="BA15" s="320">
        <v>265.61</v>
      </c>
      <c r="BB15" s="300">
        <v>277.23</v>
      </c>
      <c r="BC15" s="300">
        <v>312.89</v>
      </c>
      <c r="BD15" s="300">
        <v>362.5</v>
      </c>
      <c r="BE15" s="300">
        <v>397.29</v>
      </c>
      <c r="BF15" s="300">
        <v>480.24</v>
      </c>
      <c r="BG15" s="342">
        <v>534.75</v>
      </c>
      <c r="BH15" s="342">
        <v>620.91</v>
      </c>
      <c r="BI15" s="342">
        <v>739.66</v>
      </c>
      <c r="BJ15" s="342">
        <v>876.11</v>
      </c>
      <c r="BK15" s="342">
        <v>939.5</v>
      </c>
      <c r="BL15" s="342">
        <v>935.18</v>
      </c>
      <c r="BM15" s="308">
        <v>1000.41</v>
      </c>
      <c r="BN15" s="308">
        <v>1029.7</v>
      </c>
      <c r="BO15" s="308">
        <v>1054.28</v>
      </c>
      <c r="BP15" s="308">
        <v>1129.1825000000001</v>
      </c>
      <c r="BQ15" s="308">
        <v>1252.7925</v>
      </c>
      <c r="BR15" s="308"/>
      <c r="BS15" s="379"/>
      <c r="BT15" s="379"/>
      <c r="BU15" s="379"/>
      <c r="BV15" s="379"/>
      <c r="BW15" s="379"/>
      <c r="BX15" s="379"/>
      <c r="BY15" s="379"/>
      <c r="BZ15" s="379"/>
      <c r="CA15" s="379"/>
      <c r="CB15" s="379"/>
      <c r="CC15" s="379"/>
      <c r="CD15" s="379"/>
      <c r="CE15" s="379"/>
      <c r="CF15" s="379"/>
      <c r="CG15" s="379"/>
    </row>
    <row r="16" spans="2:85" ht="15.75" x14ac:dyDescent="0.25">
      <c r="B16" s="313" t="s">
        <v>5</v>
      </c>
      <c r="C16" s="292"/>
      <c r="D16" s="292"/>
      <c r="E16" s="292"/>
      <c r="F16" s="292"/>
      <c r="G16" s="292"/>
      <c r="H16" s="292"/>
      <c r="I16" s="292"/>
      <c r="J16" s="290"/>
      <c r="K16" s="290"/>
      <c r="L16" s="290"/>
      <c r="M16" s="290"/>
      <c r="N16" s="290"/>
      <c r="O16" s="290"/>
      <c r="P16" s="290"/>
      <c r="Q16" s="290"/>
      <c r="S16" s="76" t="s">
        <v>182</v>
      </c>
      <c r="T16" s="320">
        <v>108.71</v>
      </c>
      <c r="U16" s="320">
        <v>124.73</v>
      </c>
      <c r="V16" s="320">
        <v>296.02999999999997</v>
      </c>
      <c r="W16" s="320">
        <v>465.82</v>
      </c>
      <c r="X16" s="320">
        <v>383.35</v>
      </c>
      <c r="Y16" s="320">
        <v>474.83</v>
      </c>
      <c r="Z16" s="320">
        <v>119.71</v>
      </c>
      <c r="AA16" s="320">
        <v>122.96</v>
      </c>
      <c r="AB16" s="320">
        <v>139.99</v>
      </c>
      <c r="AC16" s="320">
        <v>154.99</v>
      </c>
      <c r="AD16" s="320">
        <v>158.33000000000001</v>
      </c>
      <c r="AE16" s="320">
        <v>110.15</v>
      </c>
      <c r="AF16" s="320">
        <v>110.67</v>
      </c>
      <c r="AG16" s="320">
        <v>130.82</v>
      </c>
      <c r="AH16" s="320">
        <v>134.53</v>
      </c>
      <c r="AI16" s="320">
        <v>131.52000000000001</v>
      </c>
      <c r="AJ16" s="320">
        <v>156.84</v>
      </c>
      <c r="AK16" s="320">
        <v>184.39</v>
      </c>
      <c r="AL16" s="320">
        <v>192.05</v>
      </c>
      <c r="AM16" s="320">
        <v>209</v>
      </c>
      <c r="AN16" s="320">
        <v>223.13</v>
      </c>
      <c r="AO16" s="320">
        <v>256.58</v>
      </c>
      <c r="AP16" s="320">
        <v>267.10000000000002</v>
      </c>
      <c r="AQ16" s="320">
        <v>153.43</v>
      </c>
      <c r="AR16" s="320">
        <v>186.63</v>
      </c>
      <c r="AS16" s="320">
        <v>199.88</v>
      </c>
      <c r="AT16" s="320">
        <v>210.74</v>
      </c>
      <c r="AU16" s="320">
        <v>267.89</v>
      </c>
      <c r="AV16" s="320">
        <v>275.58999999999997</v>
      </c>
      <c r="AW16" s="320">
        <v>266.95999999999998</v>
      </c>
      <c r="AX16" s="320">
        <v>279.04000000000002</v>
      </c>
      <c r="AY16" s="320">
        <v>281.83</v>
      </c>
      <c r="AZ16" s="320">
        <v>248.93</v>
      </c>
      <c r="BA16" s="320">
        <v>274.02</v>
      </c>
      <c r="BB16" s="300">
        <v>284.72000000000003</v>
      </c>
      <c r="BC16" s="300">
        <v>289.58</v>
      </c>
      <c r="BD16" s="300">
        <v>300.76</v>
      </c>
      <c r="BE16" s="300">
        <v>318.97000000000003</v>
      </c>
      <c r="BF16" s="300">
        <v>387.9</v>
      </c>
      <c r="BG16" s="342">
        <v>411</v>
      </c>
      <c r="BH16" s="342">
        <v>559.55999999999995</v>
      </c>
      <c r="BI16" s="342">
        <v>641.15</v>
      </c>
      <c r="BJ16" s="342">
        <v>689.62</v>
      </c>
      <c r="BK16" s="342">
        <v>698.49</v>
      </c>
      <c r="BL16" s="342">
        <v>667.05</v>
      </c>
      <c r="BM16" s="308">
        <v>607.38</v>
      </c>
      <c r="BN16" s="308">
        <v>595.74</v>
      </c>
      <c r="BO16" s="308">
        <v>580.96250000000009</v>
      </c>
      <c r="BP16" s="308">
        <v>616.9</v>
      </c>
      <c r="BQ16" s="308">
        <v>647.02749999999992</v>
      </c>
      <c r="BR16" s="308"/>
      <c r="BS16" s="379"/>
      <c r="BT16" s="379"/>
      <c r="BU16" s="379"/>
      <c r="BV16" s="379"/>
      <c r="BW16" s="379"/>
      <c r="BX16" s="379"/>
      <c r="BY16" s="379"/>
      <c r="BZ16" s="379"/>
      <c r="CA16" s="379"/>
      <c r="CB16" s="379"/>
      <c r="CC16" s="379"/>
      <c r="CD16" s="379"/>
      <c r="CE16" s="379"/>
      <c r="CF16" s="379"/>
      <c r="CG16" s="379"/>
    </row>
    <row r="17" spans="2:86" x14ac:dyDescent="0.2"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S17" s="76" t="s">
        <v>301</v>
      </c>
      <c r="T17" s="320">
        <v>92.66</v>
      </c>
      <c r="U17" s="320">
        <v>107.08</v>
      </c>
      <c r="V17" s="320">
        <v>197.29</v>
      </c>
      <c r="W17" s="320">
        <v>213.85</v>
      </c>
      <c r="X17" s="320">
        <v>286.12</v>
      </c>
      <c r="Y17" s="320">
        <v>313</v>
      </c>
      <c r="Z17" s="320">
        <v>152.1</v>
      </c>
      <c r="AA17" s="320">
        <v>131.34</v>
      </c>
      <c r="AB17" s="320">
        <v>221.66</v>
      </c>
      <c r="AC17" s="320">
        <v>199.74</v>
      </c>
      <c r="AD17" s="320">
        <v>267.98</v>
      </c>
      <c r="AE17" s="320">
        <v>126.21</v>
      </c>
      <c r="AF17" s="320">
        <v>108.66</v>
      </c>
      <c r="AG17" s="320">
        <v>100.65</v>
      </c>
      <c r="AH17" s="320">
        <v>97.85</v>
      </c>
      <c r="AI17" s="320">
        <v>114.06</v>
      </c>
      <c r="AJ17" s="320">
        <v>118.09</v>
      </c>
      <c r="AK17" s="320">
        <v>83.83</v>
      </c>
      <c r="AL17" s="320">
        <v>160.56</v>
      </c>
      <c r="AM17" s="320">
        <v>187.31</v>
      </c>
      <c r="AN17" s="320">
        <v>183.63</v>
      </c>
      <c r="AO17" s="320">
        <v>225.12</v>
      </c>
      <c r="AP17" s="320">
        <v>232.58</v>
      </c>
      <c r="AQ17" s="320">
        <v>139.75</v>
      </c>
      <c r="AR17" s="320">
        <v>160.05000000000001</v>
      </c>
      <c r="AS17" s="320">
        <v>227.7</v>
      </c>
      <c r="AT17" s="320">
        <v>187.95</v>
      </c>
      <c r="AU17" s="320">
        <v>227.85</v>
      </c>
      <c r="AV17" s="320">
        <v>291.08</v>
      </c>
      <c r="AW17" s="320">
        <v>396.34</v>
      </c>
      <c r="AX17" s="320">
        <v>453.2</v>
      </c>
      <c r="AY17" s="320">
        <v>579.13</v>
      </c>
      <c r="AZ17" s="320">
        <v>572.30999999999995</v>
      </c>
      <c r="BA17" s="320">
        <v>396.09</v>
      </c>
      <c r="BB17" s="300">
        <v>342.97</v>
      </c>
      <c r="BC17" s="300">
        <v>414.01</v>
      </c>
      <c r="BD17" s="300">
        <v>430.91</v>
      </c>
      <c r="BE17" s="300">
        <v>518.62</v>
      </c>
      <c r="BF17" s="300">
        <v>806.33</v>
      </c>
      <c r="BG17" s="342">
        <v>988.72</v>
      </c>
      <c r="BH17" s="342">
        <v>1286.1300000000001</v>
      </c>
      <c r="BI17" s="342">
        <v>1517.96</v>
      </c>
      <c r="BJ17" s="342">
        <v>1603.48</v>
      </c>
      <c r="BK17" s="342">
        <v>1650.17</v>
      </c>
      <c r="BL17" s="342">
        <v>1789.37</v>
      </c>
      <c r="BM17" s="308">
        <v>1873.58</v>
      </c>
      <c r="BN17" s="308">
        <v>1740.35</v>
      </c>
      <c r="BO17" s="308">
        <v>1838.4199999999998</v>
      </c>
      <c r="BP17" s="308">
        <v>1466.32</v>
      </c>
      <c r="BQ17" s="308">
        <v>1129.9924999999998</v>
      </c>
      <c r="BR17" s="308"/>
      <c r="BS17" s="379"/>
      <c r="BT17" s="379"/>
      <c r="BU17" s="379"/>
      <c r="BV17" s="379"/>
      <c r="BW17" s="379"/>
      <c r="BX17" s="379"/>
      <c r="BY17" s="379"/>
      <c r="BZ17" s="379"/>
      <c r="CA17" s="379"/>
      <c r="CB17" s="379"/>
      <c r="CC17" s="379"/>
      <c r="CD17" s="379"/>
      <c r="CE17" s="379"/>
      <c r="CF17" s="379"/>
      <c r="CG17" s="379"/>
    </row>
    <row r="18" spans="2:86" x14ac:dyDescent="0.2">
      <c r="B18" s="67" t="s">
        <v>297</v>
      </c>
      <c r="C18" s="317">
        <v>139.57</v>
      </c>
      <c r="D18" s="317">
        <v>175.12</v>
      </c>
      <c r="E18" s="317">
        <v>186.54</v>
      </c>
      <c r="F18" s="317">
        <v>168.08</v>
      </c>
      <c r="G18" s="317">
        <v>166.83</v>
      </c>
      <c r="H18" s="317">
        <v>172.61</v>
      </c>
      <c r="I18" s="317">
        <v>168.91</v>
      </c>
      <c r="J18" s="317">
        <v>168.61</v>
      </c>
      <c r="K18" s="317">
        <v>168.14</v>
      </c>
      <c r="L18" s="317">
        <v>140.13999999999999</v>
      </c>
      <c r="M18" s="317">
        <v>113</v>
      </c>
      <c r="N18" s="317">
        <v>117</v>
      </c>
      <c r="O18" s="317">
        <v>115.2</v>
      </c>
      <c r="P18" s="317">
        <v>114.5</v>
      </c>
      <c r="Q18" s="317">
        <v>122.2</v>
      </c>
      <c r="S18" s="76" t="s">
        <v>184</v>
      </c>
      <c r="T18" s="320">
        <v>111.95</v>
      </c>
      <c r="U18" s="320">
        <v>155.97</v>
      </c>
      <c r="V18" s="320">
        <v>328.09</v>
      </c>
      <c r="W18" s="320">
        <v>501.5</v>
      </c>
      <c r="X18" s="320">
        <v>480.75</v>
      </c>
      <c r="Y18" s="320">
        <v>557.88</v>
      </c>
      <c r="Z18" s="320">
        <v>112.79</v>
      </c>
      <c r="AA18" s="320">
        <v>128.55000000000001</v>
      </c>
      <c r="AB18" s="320">
        <v>134.41</v>
      </c>
      <c r="AC18" s="320">
        <v>152.44</v>
      </c>
      <c r="AD18" s="320">
        <v>168.24</v>
      </c>
      <c r="AE18" s="320">
        <v>98.2</v>
      </c>
      <c r="AF18" s="320">
        <v>115.36</v>
      </c>
      <c r="AG18" s="320">
        <v>116</v>
      </c>
      <c r="AH18" s="320">
        <v>142.44</v>
      </c>
      <c r="AI18" s="320">
        <v>152.69999999999999</v>
      </c>
      <c r="AJ18" s="320">
        <v>173.28</v>
      </c>
      <c r="AK18" s="320">
        <v>109.91</v>
      </c>
      <c r="AL18" s="320">
        <v>215.4</v>
      </c>
      <c r="AM18" s="320">
        <v>238.53</v>
      </c>
      <c r="AN18" s="320">
        <v>265.08999999999997</v>
      </c>
      <c r="AO18" s="320">
        <v>272.91000000000003</v>
      </c>
      <c r="AP18" s="320">
        <v>307.20999999999998</v>
      </c>
      <c r="AQ18" s="320">
        <v>148.06</v>
      </c>
      <c r="AR18" s="320">
        <v>147.66</v>
      </c>
      <c r="AS18" s="320">
        <v>174.29</v>
      </c>
      <c r="AT18" s="320">
        <v>213.59</v>
      </c>
      <c r="AU18" s="320">
        <v>246.64</v>
      </c>
      <c r="AV18" s="320">
        <v>259.8</v>
      </c>
      <c r="AW18" s="320">
        <v>263.04000000000002</v>
      </c>
      <c r="AX18" s="320">
        <v>292.47000000000003</v>
      </c>
      <c r="AY18" s="320">
        <v>298.39999999999998</v>
      </c>
      <c r="AZ18" s="320">
        <v>294.67</v>
      </c>
      <c r="BA18" s="320">
        <v>318.55</v>
      </c>
      <c r="BB18" s="300">
        <v>324.17</v>
      </c>
      <c r="BC18" s="300">
        <v>342.71</v>
      </c>
      <c r="BD18" s="300">
        <v>340.99</v>
      </c>
      <c r="BE18" s="300">
        <v>351.77</v>
      </c>
      <c r="BF18" s="300">
        <v>442.64</v>
      </c>
      <c r="BG18" s="342">
        <v>498.4</v>
      </c>
      <c r="BH18" s="342">
        <v>558.25</v>
      </c>
      <c r="BI18" s="342">
        <v>650.29999999999995</v>
      </c>
      <c r="BJ18" s="342">
        <v>657.15</v>
      </c>
      <c r="BK18" s="342">
        <v>700.75</v>
      </c>
      <c r="BL18" s="342">
        <v>728.76</v>
      </c>
      <c r="BM18" s="308">
        <v>774.38</v>
      </c>
      <c r="BN18" s="308">
        <v>799.3</v>
      </c>
      <c r="BO18" s="308">
        <v>820.86500000000001</v>
      </c>
      <c r="BP18" s="308">
        <v>887.27</v>
      </c>
      <c r="BQ18" s="308">
        <v>982.55500000000006</v>
      </c>
      <c r="BR18" s="308"/>
      <c r="BS18" s="379"/>
      <c r="BT18" s="379"/>
      <c r="BU18" s="379"/>
      <c r="BV18" s="379"/>
      <c r="BW18" s="379"/>
      <c r="BX18" s="379"/>
      <c r="BY18" s="379"/>
      <c r="BZ18" s="379"/>
      <c r="CA18" s="379"/>
      <c r="CB18" s="379"/>
      <c r="CC18" s="379"/>
      <c r="CD18" s="379"/>
      <c r="CE18" s="379"/>
      <c r="CF18" s="379"/>
      <c r="CG18" s="379"/>
    </row>
    <row r="19" spans="2:86" x14ac:dyDescent="0.2">
      <c r="B19" s="76" t="s">
        <v>296</v>
      </c>
      <c r="C19" s="292">
        <v>154.55000000000001</v>
      </c>
      <c r="D19" s="292">
        <v>203.03</v>
      </c>
      <c r="E19" s="292">
        <v>199.75</v>
      </c>
      <c r="F19" s="292">
        <v>206.01</v>
      </c>
      <c r="G19" s="292">
        <v>199.2</v>
      </c>
      <c r="H19" s="292">
        <v>215.7</v>
      </c>
      <c r="I19" s="292">
        <v>279.3</v>
      </c>
      <c r="J19" s="292">
        <v>147.22999999999999</v>
      </c>
      <c r="K19" s="292">
        <v>204.6</v>
      </c>
      <c r="L19" s="292">
        <v>150.27000000000001</v>
      </c>
      <c r="M19" s="292">
        <v>102.4</v>
      </c>
      <c r="N19" s="292">
        <v>103.9</v>
      </c>
      <c r="O19" s="292">
        <v>96.7</v>
      </c>
      <c r="P19" s="292">
        <v>95.2</v>
      </c>
      <c r="Q19" s="292">
        <v>110.7</v>
      </c>
      <c r="R19" s="318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I19" s="291"/>
    </row>
    <row r="20" spans="2:86" ht="15.75" x14ac:dyDescent="0.25">
      <c r="B20" s="76" t="s">
        <v>298</v>
      </c>
      <c r="C20" s="292">
        <v>171.83</v>
      </c>
      <c r="D20" s="292">
        <v>177.03</v>
      </c>
      <c r="E20" s="292">
        <v>198.72</v>
      </c>
      <c r="F20" s="292">
        <v>157.33000000000001</v>
      </c>
      <c r="G20" s="292">
        <v>176.15</v>
      </c>
      <c r="H20" s="292">
        <v>172.93</v>
      </c>
      <c r="I20" s="292">
        <v>156.30000000000001</v>
      </c>
      <c r="J20" s="292">
        <v>177.62</v>
      </c>
      <c r="K20" s="292">
        <v>141.83000000000001</v>
      </c>
      <c r="L20" s="292">
        <v>145.22</v>
      </c>
      <c r="M20" s="292">
        <v>115.9</v>
      </c>
      <c r="N20" s="292">
        <v>110.2</v>
      </c>
      <c r="O20" s="292">
        <v>97.5</v>
      </c>
      <c r="P20" s="292">
        <v>111.3</v>
      </c>
      <c r="Q20" s="292">
        <v>96.6</v>
      </c>
      <c r="S20" s="313" t="s">
        <v>5</v>
      </c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I20" s="291"/>
    </row>
    <row r="21" spans="2:86" x14ac:dyDescent="0.2">
      <c r="B21" s="76" t="s">
        <v>299</v>
      </c>
      <c r="C21" s="292">
        <v>137.01</v>
      </c>
      <c r="D21" s="292">
        <v>188.09</v>
      </c>
      <c r="E21" s="292">
        <v>229.44</v>
      </c>
      <c r="F21" s="292">
        <v>180.11</v>
      </c>
      <c r="G21" s="292">
        <v>171.6</v>
      </c>
      <c r="H21" s="292">
        <v>176.73</v>
      </c>
      <c r="I21" s="292">
        <v>156.66</v>
      </c>
      <c r="J21" s="292">
        <v>167.56</v>
      </c>
      <c r="K21" s="292">
        <v>173.18</v>
      </c>
      <c r="L21" s="292">
        <v>168.44</v>
      </c>
      <c r="M21" s="292">
        <v>137.4</v>
      </c>
      <c r="N21" s="292">
        <v>153.80000000000001</v>
      </c>
      <c r="O21" s="292">
        <v>136.9</v>
      </c>
      <c r="P21" s="292">
        <v>129.80000000000001</v>
      </c>
      <c r="Q21" s="292">
        <v>173.3</v>
      </c>
      <c r="R21" s="30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I21" s="291"/>
    </row>
    <row r="22" spans="2:86" x14ac:dyDescent="0.2">
      <c r="B22" s="76" t="s">
        <v>300</v>
      </c>
      <c r="C22" s="292">
        <v>119.72</v>
      </c>
      <c r="D22" s="292">
        <v>136.12</v>
      </c>
      <c r="E22" s="292">
        <v>155.55000000000001</v>
      </c>
      <c r="F22" s="292">
        <v>127.45</v>
      </c>
      <c r="G22" s="292">
        <v>128.59</v>
      </c>
      <c r="H22" s="292">
        <v>130.36000000000001</v>
      </c>
      <c r="I22" s="292">
        <v>142.56</v>
      </c>
      <c r="J22" s="292">
        <v>134.06</v>
      </c>
      <c r="K22" s="292">
        <v>128.02000000000001</v>
      </c>
      <c r="L22" s="292">
        <v>158.19</v>
      </c>
      <c r="M22" s="292">
        <v>132.30000000000001</v>
      </c>
      <c r="N22" s="292">
        <v>131.9</v>
      </c>
      <c r="O22" s="292">
        <v>108.2</v>
      </c>
      <c r="P22" s="292">
        <v>96.3</v>
      </c>
      <c r="Q22" s="292">
        <v>95.9</v>
      </c>
      <c r="R22" s="300"/>
      <c r="S22" s="67" t="s">
        <v>297</v>
      </c>
      <c r="T22" s="319">
        <v>119.7</v>
      </c>
      <c r="U22" s="319">
        <v>155.88</v>
      </c>
      <c r="V22" s="319">
        <v>285.19</v>
      </c>
      <c r="W22" s="319">
        <v>412.56</v>
      </c>
      <c r="X22" s="319">
        <v>614.45000000000005</v>
      </c>
      <c r="Y22" s="319">
        <v>582.64</v>
      </c>
      <c r="Z22" s="319">
        <v>107.67</v>
      </c>
      <c r="AA22" s="319">
        <v>117.37</v>
      </c>
      <c r="AB22" s="319">
        <v>121.97</v>
      </c>
      <c r="AC22" s="319">
        <v>149.28</v>
      </c>
      <c r="AD22" s="319">
        <v>181.52</v>
      </c>
      <c r="AE22" s="319">
        <v>110.78</v>
      </c>
      <c r="AF22" s="319">
        <v>119.38</v>
      </c>
      <c r="AG22" s="319">
        <v>125.18</v>
      </c>
      <c r="AH22" s="319">
        <v>133.01</v>
      </c>
      <c r="AI22" s="319">
        <v>132.21</v>
      </c>
      <c r="AJ22" s="319">
        <v>136.88999999999999</v>
      </c>
      <c r="AK22" s="319">
        <v>170.15</v>
      </c>
      <c r="AL22" s="319">
        <v>187.54</v>
      </c>
      <c r="AM22" s="319">
        <v>215</v>
      </c>
      <c r="AN22" s="319">
        <v>252.79</v>
      </c>
      <c r="AO22" s="319">
        <v>253.34</v>
      </c>
      <c r="AP22" s="319">
        <v>266.72000000000003</v>
      </c>
      <c r="AQ22" s="319">
        <v>141.16</v>
      </c>
      <c r="AR22" s="319">
        <v>164.22</v>
      </c>
      <c r="AS22" s="319">
        <v>185.48</v>
      </c>
      <c r="AT22" s="319">
        <v>201.71</v>
      </c>
      <c r="AU22" s="319">
        <v>198.87</v>
      </c>
      <c r="AV22" s="319">
        <v>223.32</v>
      </c>
      <c r="AW22" s="319">
        <v>259.02999999999997</v>
      </c>
      <c r="AX22" s="319">
        <v>298.44</v>
      </c>
      <c r="AY22" s="319">
        <v>298.56</v>
      </c>
      <c r="AZ22" s="319">
        <v>309.52</v>
      </c>
      <c r="BA22" s="319">
        <v>355.43</v>
      </c>
      <c r="BB22" s="318">
        <v>392.45</v>
      </c>
      <c r="BC22" s="318">
        <v>460.38</v>
      </c>
      <c r="BD22" s="318">
        <v>495.33</v>
      </c>
      <c r="BE22" s="318">
        <v>632.29999999999995</v>
      </c>
      <c r="BF22" s="318">
        <v>790.82</v>
      </c>
      <c r="BG22" s="382">
        <v>839.6</v>
      </c>
      <c r="BH22" s="382">
        <v>1013.1</v>
      </c>
      <c r="BI22" s="382">
        <v>1233.49</v>
      </c>
      <c r="BJ22" s="382">
        <v>1329.56</v>
      </c>
      <c r="BK22" s="382">
        <v>1387.15</v>
      </c>
      <c r="BL22" s="382">
        <v>1394.74</v>
      </c>
      <c r="BM22" s="383">
        <v>1215.8</v>
      </c>
      <c r="BN22" s="383">
        <v>1199.54</v>
      </c>
      <c r="BO22" s="383">
        <v>1261.25</v>
      </c>
      <c r="BP22" s="383">
        <v>1342.3000000000002</v>
      </c>
      <c r="BQ22" s="383">
        <v>1369.7075</v>
      </c>
      <c r="CC22" s="381"/>
      <c r="CD22" s="381"/>
      <c r="CE22" s="381"/>
      <c r="CF22" s="381"/>
      <c r="CG22" s="381"/>
      <c r="CH22" s="381"/>
    </row>
    <row r="23" spans="2:86" x14ac:dyDescent="0.2">
      <c r="B23" s="76" t="s">
        <v>181</v>
      </c>
      <c r="C23" s="292">
        <v>118.2</v>
      </c>
      <c r="D23" s="292">
        <v>130.21</v>
      </c>
      <c r="E23" s="292">
        <v>147.69999999999999</v>
      </c>
      <c r="F23" s="292">
        <v>133.16999999999999</v>
      </c>
      <c r="G23" s="292">
        <v>119.26</v>
      </c>
      <c r="H23" s="292">
        <v>130.02000000000001</v>
      </c>
      <c r="I23" s="292">
        <v>144.66999999999999</v>
      </c>
      <c r="J23" s="292">
        <v>137.05000000000001</v>
      </c>
      <c r="K23" s="292">
        <v>142.24</v>
      </c>
      <c r="L23" s="292">
        <v>128.22999999999999</v>
      </c>
      <c r="M23" s="292">
        <v>104.3</v>
      </c>
      <c r="N23" s="292">
        <v>118.1</v>
      </c>
      <c r="O23" s="292">
        <v>110.1</v>
      </c>
      <c r="P23" s="292">
        <v>147</v>
      </c>
      <c r="Q23" s="292">
        <v>164</v>
      </c>
      <c r="R23" s="300"/>
      <c r="S23" s="76" t="s">
        <v>310</v>
      </c>
      <c r="T23" s="320">
        <v>127.43</v>
      </c>
      <c r="U23" s="320">
        <v>162.58000000000001</v>
      </c>
      <c r="V23" s="320">
        <v>293.2</v>
      </c>
      <c r="W23" s="320">
        <v>354.27</v>
      </c>
      <c r="X23" s="320">
        <v>444.91</v>
      </c>
      <c r="Y23" s="320">
        <v>432.15</v>
      </c>
      <c r="Z23" s="320">
        <v>97.38</v>
      </c>
      <c r="AA23" s="320">
        <v>116.81</v>
      </c>
      <c r="AB23" s="320">
        <v>113.84</v>
      </c>
      <c r="AC23" s="320">
        <v>120.54</v>
      </c>
      <c r="AD23" s="320">
        <v>131.19999999999999</v>
      </c>
      <c r="AE23" s="320">
        <v>104.51</v>
      </c>
      <c r="AF23" s="320">
        <v>109.49</v>
      </c>
      <c r="AG23" s="320">
        <v>139.31</v>
      </c>
      <c r="AH23" s="320">
        <v>165.74</v>
      </c>
      <c r="AI23" s="320">
        <v>143.79</v>
      </c>
      <c r="AJ23" s="320">
        <v>136.91</v>
      </c>
      <c r="AK23" s="320">
        <v>128.44</v>
      </c>
      <c r="AL23" s="320">
        <v>143.75</v>
      </c>
      <c r="AM23" s="320">
        <v>183.26</v>
      </c>
      <c r="AN23" s="320">
        <v>182.59</v>
      </c>
      <c r="AO23" s="320">
        <v>193.1</v>
      </c>
      <c r="AP23" s="320">
        <v>217.35</v>
      </c>
      <c r="AQ23" s="320">
        <v>127.25</v>
      </c>
      <c r="AR23" s="320">
        <v>152.02000000000001</v>
      </c>
      <c r="AS23" s="320">
        <v>181.19</v>
      </c>
      <c r="AT23" s="320">
        <v>191.78</v>
      </c>
      <c r="AU23" s="320">
        <v>217.54</v>
      </c>
      <c r="AV23" s="320">
        <v>225.64</v>
      </c>
      <c r="AW23" s="320">
        <v>248.38</v>
      </c>
      <c r="AX23" s="320">
        <v>278.82</v>
      </c>
      <c r="AY23" s="320">
        <v>277.41000000000003</v>
      </c>
      <c r="AZ23" s="320">
        <v>259.76</v>
      </c>
      <c r="BA23" s="320">
        <v>282.18</v>
      </c>
      <c r="BB23" s="300">
        <v>314.36</v>
      </c>
      <c r="BC23" s="300">
        <v>323.95</v>
      </c>
      <c r="BD23" s="300">
        <v>431.2</v>
      </c>
      <c r="BE23" s="300">
        <v>551.25</v>
      </c>
      <c r="BF23" s="300">
        <v>622.23</v>
      </c>
      <c r="BG23" s="346">
        <v>689.76</v>
      </c>
      <c r="BH23" s="346">
        <v>743.82</v>
      </c>
      <c r="BI23" s="346">
        <v>791.79</v>
      </c>
      <c r="BJ23" s="346">
        <v>802.28</v>
      </c>
      <c r="BK23" s="346">
        <v>838.74</v>
      </c>
      <c r="BL23" s="346">
        <v>891.28</v>
      </c>
      <c r="BM23" s="384">
        <v>839.11</v>
      </c>
      <c r="BN23" s="384">
        <v>839.73</v>
      </c>
      <c r="BO23" s="384">
        <v>943.22749999999996</v>
      </c>
      <c r="BP23" s="384">
        <v>908.92750000000001</v>
      </c>
      <c r="BQ23" s="384">
        <v>1172.1775</v>
      </c>
      <c r="CC23" s="381"/>
      <c r="CD23" s="381"/>
      <c r="CE23" s="381"/>
      <c r="CF23" s="381"/>
      <c r="CG23" s="381"/>
      <c r="CH23" s="381"/>
    </row>
    <row r="24" spans="2:86" x14ac:dyDescent="0.2">
      <c r="B24" s="76" t="s">
        <v>182</v>
      </c>
      <c r="C24" s="292">
        <v>144.83000000000001</v>
      </c>
      <c r="D24" s="292">
        <v>185.95</v>
      </c>
      <c r="E24" s="292">
        <v>227.55</v>
      </c>
      <c r="F24" s="292">
        <v>182.69</v>
      </c>
      <c r="G24" s="292">
        <v>189.75</v>
      </c>
      <c r="H24" s="292">
        <v>184.94</v>
      </c>
      <c r="I24" s="292">
        <v>179.06</v>
      </c>
      <c r="J24" s="292">
        <v>196.73</v>
      </c>
      <c r="K24" s="292">
        <v>173.6</v>
      </c>
      <c r="L24" s="292">
        <v>148.63999999999999</v>
      </c>
      <c r="M24" s="292">
        <v>112.2</v>
      </c>
      <c r="N24" s="292">
        <v>113.3</v>
      </c>
      <c r="O24" s="292">
        <v>119.3</v>
      </c>
      <c r="P24" s="292">
        <v>112.4</v>
      </c>
      <c r="Q24" s="292">
        <v>127.6</v>
      </c>
      <c r="R24" s="300"/>
      <c r="S24" s="76" t="s">
        <v>178</v>
      </c>
      <c r="T24" s="320">
        <v>111.23</v>
      </c>
      <c r="U24" s="320">
        <v>202.02</v>
      </c>
      <c r="V24" s="320">
        <v>289.08999999999997</v>
      </c>
      <c r="W24" s="320">
        <v>240.83</v>
      </c>
      <c r="X24" s="320">
        <v>481.29</v>
      </c>
      <c r="Y24" s="320">
        <v>730.09</v>
      </c>
      <c r="Z24" s="320">
        <v>115.22</v>
      </c>
      <c r="AA24" s="320">
        <v>119.66</v>
      </c>
      <c r="AB24" s="320">
        <v>134.55000000000001</v>
      </c>
      <c r="AC24" s="320">
        <v>155.96</v>
      </c>
      <c r="AD24" s="320">
        <v>172.43</v>
      </c>
      <c r="AE24" s="320">
        <v>107.02</v>
      </c>
      <c r="AF24" s="320">
        <v>98.92</v>
      </c>
      <c r="AG24" s="320">
        <v>109.12</v>
      </c>
      <c r="AH24" s="320">
        <v>106.81</v>
      </c>
      <c r="AI24" s="320">
        <v>109.57</v>
      </c>
      <c r="AJ24" s="320">
        <v>127.37</v>
      </c>
      <c r="AK24" s="320">
        <v>127.34</v>
      </c>
      <c r="AL24" s="320">
        <v>149.91999999999999</v>
      </c>
      <c r="AM24" s="320">
        <v>170.08</v>
      </c>
      <c r="AN24" s="320">
        <v>156.01</v>
      </c>
      <c r="AO24" s="320">
        <v>156.66</v>
      </c>
      <c r="AP24" s="320">
        <v>180.66</v>
      </c>
      <c r="AQ24" s="320">
        <v>232.3</v>
      </c>
      <c r="AR24" s="320">
        <v>280.39999999999998</v>
      </c>
      <c r="AS24" s="320">
        <v>257.5</v>
      </c>
      <c r="AT24" s="320">
        <v>381.24</v>
      </c>
      <c r="AU24" s="320">
        <v>399.6</v>
      </c>
      <c r="AV24" s="320">
        <v>561.35</v>
      </c>
      <c r="AW24" s="320">
        <v>532.21</v>
      </c>
      <c r="AX24" s="320">
        <v>698.92</v>
      </c>
      <c r="AY24" s="320">
        <v>790.14</v>
      </c>
      <c r="AZ24" s="320">
        <v>598</v>
      </c>
      <c r="BA24" s="320">
        <v>521.88</v>
      </c>
      <c r="BB24" s="300">
        <v>561.23</v>
      </c>
      <c r="BC24" s="300">
        <v>621.66999999999996</v>
      </c>
      <c r="BD24" s="300">
        <v>675.14</v>
      </c>
      <c r="BE24" s="300">
        <v>653.41</v>
      </c>
      <c r="BF24" s="300">
        <v>884.26</v>
      </c>
      <c r="BG24" s="346">
        <v>961.43</v>
      </c>
      <c r="BH24" s="346">
        <v>1060.3499999999999</v>
      </c>
      <c r="BI24" s="346">
        <v>1230.0999999999999</v>
      </c>
      <c r="BJ24" s="346">
        <v>1339.47</v>
      </c>
      <c r="BK24" s="346">
        <v>1446.2</v>
      </c>
      <c r="BL24" s="346">
        <v>1620.65</v>
      </c>
      <c r="BM24" s="384">
        <v>1700.77</v>
      </c>
      <c r="BN24" s="384">
        <v>1757.42</v>
      </c>
      <c r="BO24" s="384">
        <v>1656.2150000000001</v>
      </c>
      <c r="BP24" s="384">
        <v>1325.6075000000001</v>
      </c>
      <c r="BQ24" s="384">
        <v>1287.9850000000001</v>
      </c>
      <c r="CC24" s="381"/>
      <c r="CD24" s="381"/>
      <c r="CE24" s="381"/>
      <c r="CF24" s="381"/>
      <c r="CG24" s="381"/>
      <c r="CH24" s="381"/>
    </row>
    <row r="25" spans="2:86" x14ac:dyDescent="0.2">
      <c r="B25" s="76" t="s">
        <v>301</v>
      </c>
      <c r="C25" s="292">
        <v>135.13999999999999</v>
      </c>
      <c r="D25" s="292">
        <v>167.08</v>
      </c>
      <c r="E25" s="292">
        <v>148.33000000000001</v>
      </c>
      <c r="F25" s="292">
        <v>155.31</v>
      </c>
      <c r="G25" s="292">
        <v>150.63</v>
      </c>
      <c r="H25" s="292">
        <v>160.91</v>
      </c>
      <c r="I25" s="292">
        <v>151.21</v>
      </c>
      <c r="J25" s="292">
        <v>157.09</v>
      </c>
      <c r="K25" s="292">
        <v>163.13</v>
      </c>
      <c r="L25" s="292">
        <v>120.69</v>
      </c>
      <c r="M25" s="292">
        <v>113.1</v>
      </c>
      <c r="N25" s="292">
        <v>115.1</v>
      </c>
      <c r="O25" s="292">
        <v>120.2</v>
      </c>
      <c r="P25" s="292">
        <v>113.8</v>
      </c>
      <c r="Q25" s="292">
        <v>101.5</v>
      </c>
      <c r="R25" s="300"/>
      <c r="S25" s="76" t="s">
        <v>305</v>
      </c>
      <c r="T25" s="320">
        <v>102.67</v>
      </c>
      <c r="U25" s="320">
        <v>141.47999999999999</v>
      </c>
      <c r="V25" s="320">
        <v>263.08</v>
      </c>
      <c r="W25" s="320">
        <v>338.86</v>
      </c>
      <c r="X25" s="320">
        <v>394.58</v>
      </c>
      <c r="Y25" s="320">
        <v>390.29</v>
      </c>
      <c r="Z25" s="320">
        <v>102.9</v>
      </c>
      <c r="AA25" s="320">
        <v>106.95</v>
      </c>
      <c r="AB25" s="320">
        <v>117.02</v>
      </c>
      <c r="AC25" s="320">
        <v>127.02</v>
      </c>
      <c r="AD25" s="320">
        <v>151.96</v>
      </c>
      <c r="AE25" s="320">
        <v>101.41</v>
      </c>
      <c r="AF25" s="320">
        <v>104.29</v>
      </c>
      <c r="AG25" s="320">
        <v>105.69</v>
      </c>
      <c r="AH25" s="320">
        <v>119.73</v>
      </c>
      <c r="AI25" s="320">
        <v>116.07</v>
      </c>
      <c r="AJ25" s="320">
        <v>121.81</v>
      </c>
      <c r="AK25" s="320">
        <v>132.6</v>
      </c>
      <c r="AL25" s="320">
        <v>164.74</v>
      </c>
      <c r="AM25" s="320">
        <v>180.29</v>
      </c>
      <c r="AN25" s="320">
        <v>186.22</v>
      </c>
      <c r="AO25" s="320">
        <v>199.1</v>
      </c>
      <c r="AP25" s="320">
        <v>214.93</v>
      </c>
      <c r="AQ25" s="320">
        <v>158.62</v>
      </c>
      <c r="AR25" s="320">
        <v>138.96</v>
      </c>
      <c r="AS25" s="320">
        <v>175.15</v>
      </c>
      <c r="AT25" s="320">
        <v>193.03</v>
      </c>
      <c r="AU25" s="320">
        <v>186.22</v>
      </c>
      <c r="AV25" s="320">
        <v>198.56</v>
      </c>
      <c r="AW25" s="320">
        <v>198.06</v>
      </c>
      <c r="AX25" s="320">
        <v>218.95</v>
      </c>
      <c r="AY25" s="320">
        <v>228.14</v>
      </c>
      <c r="AZ25" s="320">
        <v>232.37</v>
      </c>
      <c r="BA25" s="320">
        <v>245.01</v>
      </c>
      <c r="BB25" s="300">
        <v>293.06</v>
      </c>
      <c r="BC25" s="300">
        <v>329.71</v>
      </c>
      <c r="BD25" s="300">
        <v>350.19</v>
      </c>
      <c r="BE25" s="300">
        <v>445.35</v>
      </c>
      <c r="BF25" s="300">
        <v>613.16</v>
      </c>
      <c r="BG25" s="342">
        <v>677.43</v>
      </c>
      <c r="BH25" s="342">
        <v>803.59</v>
      </c>
      <c r="BI25" s="342">
        <v>881</v>
      </c>
      <c r="BJ25" s="342">
        <v>995.65</v>
      </c>
      <c r="BK25" s="342">
        <v>1046.3499999999999</v>
      </c>
      <c r="BL25" s="342">
        <v>1048.08</v>
      </c>
      <c r="BM25" s="385">
        <v>1031.47</v>
      </c>
      <c r="BN25" s="385">
        <v>1027.69</v>
      </c>
      <c r="BO25" s="385">
        <v>1020.5574999999999</v>
      </c>
      <c r="BP25" s="385">
        <v>1102.1300000000001</v>
      </c>
      <c r="BQ25" s="385">
        <v>1228.58</v>
      </c>
      <c r="CC25" s="381"/>
      <c r="CD25" s="381"/>
      <c r="CE25" s="381"/>
      <c r="CF25" s="381"/>
      <c r="CG25" s="381"/>
      <c r="CH25" s="381"/>
    </row>
    <row r="26" spans="2:86" x14ac:dyDescent="0.2">
      <c r="B26" s="76" t="s">
        <v>184</v>
      </c>
      <c r="C26" s="292">
        <v>98.03</v>
      </c>
      <c r="D26" s="292">
        <v>110.65</v>
      </c>
      <c r="E26" s="292">
        <v>96.44</v>
      </c>
      <c r="F26" s="292">
        <v>112.13</v>
      </c>
      <c r="G26" s="292">
        <v>124.22</v>
      </c>
      <c r="H26" s="292">
        <v>284.41000000000003</v>
      </c>
      <c r="I26" s="292">
        <v>133.65</v>
      </c>
      <c r="J26" s="292">
        <v>158.88</v>
      </c>
      <c r="K26" s="292">
        <v>166.71</v>
      </c>
      <c r="L26" s="292">
        <v>241.45</v>
      </c>
      <c r="M26" s="292">
        <v>119.3</v>
      </c>
      <c r="N26" s="292">
        <v>109.7</v>
      </c>
      <c r="O26" s="292">
        <v>116.1</v>
      </c>
      <c r="P26" s="292">
        <v>103.9</v>
      </c>
      <c r="Q26" s="292">
        <v>85</v>
      </c>
      <c r="R26" s="300"/>
      <c r="S26" s="76" t="s">
        <v>299</v>
      </c>
      <c r="T26" s="320">
        <v>114.49</v>
      </c>
      <c r="U26" s="320">
        <v>130.22999999999999</v>
      </c>
      <c r="V26" s="320">
        <v>339.65</v>
      </c>
      <c r="W26" s="320">
        <v>696.17</v>
      </c>
      <c r="X26" s="320">
        <v>1485.14</v>
      </c>
      <c r="Y26" s="320">
        <v>1587.74</v>
      </c>
      <c r="Z26" s="320">
        <v>107.71</v>
      </c>
      <c r="AA26" s="320">
        <v>114.64</v>
      </c>
      <c r="AB26" s="320">
        <v>118.97</v>
      </c>
      <c r="AC26" s="320">
        <v>178.78</v>
      </c>
      <c r="AD26" s="320">
        <v>271.81</v>
      </c>
      <c r="AE26" s="320">
        <v>109.62</v>
      </c>
      <c r="AF26" s="320">
        <v>125.5</v>
      </c>
      <c r="AG26" s="320">
        <v>114.75</v>
      </c>
      <c r="AH26" s="320">
        <v>126.08</v>
      </c>
      <c r="AI26" s="320">
        <v>111.38</v>
      </c>
      <c r="AJ26" s="320">
        <v>78.86</v>
      </c>
      <c r="AK26" s="320">
        <v>95.01</v>
      </c>
      <c r="AL26" s="320">
        <v>87.42</v>
      </c>
      <c r="AM26" s="320">
        <v>109.43</v>
      </c>
      <c r="AN26" s="320">
        <v>158.4</v>
      </c>
      <c r="AO26" s="320">
        <v>138.18</v>
      </c>
      <c r="AP26" s="320">
        <v>145.16999999999999</v>
      </c>
      <c r="AQ26" s="320">
        <v>85.59</v>
      </c>
      <c r="AR26" s="320">
        <v>95.63</v>
      </c>
      <c r="AS26" s="320">
        <v>110.7</v>
      </c>
      <c r="AT26" s="320">
        <v>134.13999999999999</v>
      </c>
      <c r="AU26" s="320">
        <v>121.46</v>
      </c>
      <c r="AV26" s="320">
        <v>108.55</v>
      </c>
      <c r="AW26" s="320">
        <v>206.3</v>
      </c>
      <c r="AX26" s="320">
        <v>276.87</v>
      </c>
      <c r="AY26" s="320">
        <v>249.66</v>
      </c>
      <c r="AZ26" s="320">
        <v>297.2</v>
      </c>
      <c r="BA26" s="320">
        <v>306.38</v>
      </c>
      <c r="BB26" s="300">
        <v>389.16</v>
      </c>
      <c r="BC26" s="300">
        <v>615</v>
      </c>
      <c r="BD26" s="300">
        <v>632.08000000000004</v>
      </c>
      <c r="BE26" s="300">
        <v>877.47</v>
      </c>
      <c r="BF26" s="300">
        <v>982.09</v>
      </c>
      <c r="BG26" s="346">
        <v>975.4</v>
      </c>
      <c r="BH26" s="346">
        <v>1255.8599999999999</v>
      </c>
      <c r="BI26" s="346">
        <v>1651.93</v>
      </c>
      <c r="BJ26" s="346">
        <v>1720.77</v>
      </c>
      <c r="BK26" s="346">
        <v>1757.91</v>
      </c>
      <c r="BL26" s="346">
        <v>1511.85</v>
      </c>
      <c r="BM26" s="384">
        <v>919.48</v>
      </c>
      <c r="BN26" s="384">
        <v>811.76</v>
      </c>
      <c r="BO26" s="384">
        <v>1030.3150000000001</v>
      </c>
      <c r="BP26" s="384">
        <v>1564.46</v>
      </c>
      <c r="BQ26" s="384">
        <v>1411</v>
      </c>
      <c r="CC26" s="381"/>
      <c r="CD26" s="381"/>
      <c r="CE26" s="381"/>
      <c r="CF26" s="381"/>
      <c r="CG26" s="381"/>
      <c r="CH26" s="381"/>
    </row>
    <row r="27" spans="2:86" x14ac:dyDescent="0.2">
      <c r="B27" s="323"/>
      <c r="C27" s="324"/>
      <c r="D27" s="324"/>
      <c r="E27" s="325"/>
      <c r="F27" s="325"/>
      <c r="G27" s="325"/>
      <c r="H27" s="325"/>
      <c r="I27" s="293"/>
      <c r="J27" s="294"/>
      <c r="K27" s="294"/>
      <c r="L27" s="294"/>
      <c r="M27" s="294"/>
      <c r="N27" s="294"/>
      <c r="O27" s="294"/>
      <c r="P27" s="294"/>
      <c r="Q27" s="294"/>
      <c r="R27" s="300"/>
      <c r="S27" s="76" t="s">
        <v>306</v>
      </c>
      <c r="T27" s="320">
        <v>113.62</v>
      </c>
      <c r="U27" s="320">
        <v>140.63</v>
      </c>
      <c r="V27" s="320">
        <v>306.22000000000003</v>
      </c>
      <c r="W27" s="320">
        <v>401.27</v>
      </c>
      <c r="X27" s="320">
        <v>538.59</v>
      </c>
      <c r="Y27" s="320">
        <v>405.92</v>
      </c>
      <c r="Z27" s="320">
        <v>109.75</v>
      </c>
      <c r="AA27" s="320">
        <v>128.72999999999999</v>
      </c>
      <c r="AB27" s="320">
        <v>145.47</v>
      </c>
      <c r="AC27" s="320">
        <v>148.33000000000001</v>
      </c>
      <c r="AD27" s="320">
        <v>129.43</v>
      </c>
      <c r="AE27" s="320">
        <v>96.17</v>
      </c>
      <c r="AF27" s="320">
        <v>98.67</v>
      </c>
      <c r="AG27" s="320">
        <v>150.18</v>
      </c>
      <c r="AH27" s="320">
        <v>185.14</v>
      </c>
      <c r="AI27" s="320">
        <v>139.94999999999999</v>
      </c>
      <c r="AJ27" s="320">
        <v>100.77</v>
      </c>
      <c r="AK27" s="320">
        <v>131.30000000000001</v>
      </c>
      <c r="AL27" s="320">
        <v>171.99</v>
      </c>
      <c r="AM27" s="320">
        <v>160.05000000000001</v>
      </c>
      <c r="AN27" s="320">
        <v>179.23</v>
      </c>
      <c r="AO27" s="320">
        <v>186.73</v>
      </c>
      <c r="AP27" s="320">
        <v>202.47</v>
      </c>
      <c r="AQ27" s="320">
        <v>152.44</v>
      </c>
      <c r="AR27" s="320">
        <v>233.27</v>
      </c>
      <c r="AS27" s="320">
        <v>267.05</v>
      </c>
      <c r="AT27" s="320">
        <v>242.61</v>
      </c>
      <c r="AU27" s="320">
        <v>303.07</v>
      </c>
      <c r="AV27" s="320">
        <v>326.86</v>
      </c>
      <c r="AW27" s="320">
        <v>229.68</v>
      </c>
      <c r="AX27" s="320">
        <v>195.1</v>
      </c>
      <c r="AY27" s="320">
        <v>224.82</v>
      </c>
      <c r="AZ27" s="320">
        <v>300.36</v>
      </c>
      <c r="BA27" s="320">
        <v>247.94</v>
      </c>
      <c r="BB27" s="300">
        <v>358.48</v>
      </c>
      <c r="BC27" s="300">
        <v>341.4</v>
      </c>
      <c r="BD27" s="300">
        <v>406</v>
      </c>
      <c r="BE27" s="300">
        <v>646.53</v>
      </c>
      <c r="BF27" s="300">
        <v>793.22</v>
      </c>
      <c r="BG27" s="342">
        <v>881.02</v>
      </c>
      <c r="BH27" s="342">
        <v>1005.72</v>
      </c>
      <c r="BI27" s="342">
        <v>1240.29</v>
      </c>
      <c r="BJ27" s="342">
        <v>1103.29</v>
      </c>
      <c r="BK27" s="342">
        <v>1054.1300000000001</v>
      </c>
      <c r="BL27" s="342">
        <v>1037.83</v>
      </c>
      <c r="BM27" s="385">
        <v>1011.65</v>
      </c>
      <c r="BN27" s="385">
        <v>1086.72</v>
      </c>
      <c r="BO27" s="385">
        <v>1010.73</v>
      </c>
      <c r="BP27" s="385">
        <v>995.34749999999997</v>
      </c>
      <c r="BQ27" s="385">
        <v>1133.5325</v>
      </c>
      <c r="CC27" s="381"/>
      <c r="CD27" s="381"/>
      <c r="CE27" s="381"/>
      <c r="CF27" s="381"/>
      <c r="CG27" s="381"/>
      <c r="CH27" s="381"/>
    </row>
    <row r="28" spans="2:86" ht="15.75" x14ac:dyDescent="0.25">
      <c r="B28" s="326" t="s">
        <v>302</v>
      </c>
      <c r="C28" s="327">
        <f t="shared" ref="C28:Q28" si="0">C10/C18*100</f>
        <v>80.554560435623713</v>
      </c>
      <c r="D28" s="327">
        <f t="shared" si="0"/>
        <v>69.28391959798995</v>
      </c>
      <c r="E28" s="327">
        <f t="shared" si="0"/>
        <v>75.211750830920991</v>
      </c>
      <c r="F28" s="327">
        <f t="shared" si="0"/>
        <v>70.543788672060913</v>
      </c>
      <c r="G28" s="327">
        <f t="shared" si="0"/>
        <v>73.428040520290111</v>
      </c>
      <c r="H28" s="327">
        <f t="shared" si="0"/>
        <v>73.755865824691497</v>
      </c>
      <c r="I28" s="327">
        <f t="shared" si="0"/>
        <v>76.514119945533139</v>
      </c>
      <c r="J28" s="327">
        <f t="shared" si="0"/>
        <v>76.840045074432112</v>
      </c>
      <c r="K28" s="327">
        <f t="shared" si="0"/>
        <v>74.56286427976687</v>
      </c>
      <c r="L28" s="327">
        <f t="shared" si="0"/>
        <v>91.15884115884117</v>
      </c>
      <c r="M28" s="327">
        <f t="shared" si="0"/>
        <v>96.371681415929217</v>
      </c>
      <c r="N28" s="327">
        <f t="shared" si="0"/>
        <v>90.512820512820511</v>
      </c>
      <c r="O28" s="327">
        <f t="shared" si="0"/>
        <v>94.270833333333329</v>
      </c>
      <c r="P28" s="327">
        <f t="shared" si="0"/>
        <v>93.973799126637545</v>
      </c>
      <c r="Q28" s="327">
        <f t="shared" si="0"/>
        <v>86.824877250409159</v>
      </c>
      <c r="R28" s="300"/>
      <c r="S28" s="76" t="s">
        <v>181</v>
      </c>
      <c r="T28" s="320">
        <v>102.12</v>
      </c>
      <c r="U28" s="320">
        <v>100.57</v>
      </c>
      <c r="V28" s="320">
        <v>183.34</v>
      </c>
      <c r="W28" s="320">
        <v>256.88</v>
      </c>
      <c r="X28" s="320">
        <v>436.3</v>
      </c>
      <c r="Y28" s="320">
        <v>405.37</v>
      </c>
      <c r="Z28" s="320">
        <v>106.59</v>
      </c>
      <c r="AA28" s="320">
        <v>107.37</v>
      </c>
      <c r="AB28" s="320">
        <v>109.44</v>
      </c>
      <c r="AC28" s="320">
        <v>150.99</v>
      </c>
      <c r="AD28" s="320">
        <v>155.1</v>
      </c>
      <c r="AE28" s="320">
        <v>108.92</v>
      </c>
      <c r="AF28" s="320">
        <v>112.25</v>
      </c>
      <c r="AG28" s="320">
        <v>123.08</v>
      </c>
      <c r="AH28" s="320">
        <v>124.84</v>
      </c>
      <c r="AI28" s="320">
        <v>138.24</v>
      </c>
      <c r="AJ28" s="320">
        <v>137.76</v>
      </c>
      <c r="AK28" s="320">
        <v>184.1</v>
      </c>
      <c r="AL28" s="320">
        <v>226.67</v>
      </c>
      <c r="AM28" s="320">
        <v>219.41</v>
      </c>
      <c r="AN28" s="320">
        <v>244.44</v>
      </c>
      <c r="AO28" s="320">
        <v>296.95999999999998</v>
      </c>
      <c r="AP28" s="320">
        <v>303.06</v>
      </c>
      <c r="AQ28" s="320">
        <v>128.32</v>
      </c>
      <c r="AR28" s="320">
        <v>154.31</v>
      </c>
      <c r="AS28" s="320">
        <v>187.06</v>
      </c>
      <c r="AT28" s="320">
        <v>193.88</v>
      </c>
      <c r="AU28" s="320">
        <v>185.97</v>
      </c>
      <c r="AV28" s="320">
        <v>196.2</v>
      </c>
      <c r="AW28" s="320">
        <v>208.54</v>
      </c>
      <c r="AX28" s="320">
        <v>228.06</v>
      </c>
      <c r="AY28" s="320">
        <v>239.29</v>
      </c>
      <c r="AZ28" s="320">
        <v>245.6</v>
      </c>
      <c r="BA28" s="320">
        <v>313.14999999999998</v>
      </c>
      <c r="BB28" s="300">
        <v>334.1</v>
      </c>
      <c r="BC28" s="300">
        <v>372.17</v>
      </c>
      <c r="BD28" s="300">
        <v>392.87</v>
      </c>
      <c r="BE28" s="300">
        <v>471.79</v>
      </c>
      <c r="BF28" s="300">
        <v>659.24</v>
      </c>
      <c r="BG28" s="342">
        <v>725.54</v>
      </c>
      <c r="BH28" s="342">
        <v>796.89</v>
      </c>
      <c r="BI28" s="342">
        <v>897.56</v>
      </c>
      <c r="BJ28" s="342">
        <v>994.5</v>
      </c>
      <c r="BK28" s="342">
        <v>1098.5999999999999</v>
      </c>
      <c r="BL28" s="342">
        <v>1256.5</v>
      </c>
      <c r="BM28" s="385">
        <v>1193.67</v>
      </c>
      <c r="BN28" s="385">
        <v>1264.82</v>
      </c>
      <c r="BO28" s="385">
        <v>1264.0525</v>
      </c>
      <c r="BP28" s="385">
        <v>1335.1</v>
      </c>
      <c r="BQ28" s="385">
        <v>1455.62</v>
      </c>
      <c r="CC28" s="381"/>
      <c r="CD28" s="381"/>
      <c r="CE28" s="381"/>
      <c r="CF28" s="381"/>
      <c r="CG28" s="381"/>
      <c r="CH28" s="381"/>
    </row>
    <row r="29" spans="2:86" ht="13.5" thickBot="1" x14ac:dyDescent="0.25"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S29" s="76" t="s">
        <v>182</v>
      </c>
      <c r="T29" s="320">
        <v>127.57</v>
      </c>
      <c r="U29" s="320">
        <v>164.76</v>
      </c>
      <c r="V29" s="320">
        <v>271.23</v>
      </c>
      <c r="W29" s="320">
        <v>353.95</v>
      </c>
      <c r="X29" s="320">
        <v>505.26</v>
      </c>
      <c r="Y29" s="320">
        <v>437.8</v>
      </c>
      <c r="Z29" s="320">
        <v>97.47</v>
      </c>
      <c r="AA29" s="320">
        <v>103.87</v>
      </c>
      <c r="AB29" s="320">
        <v>116.37</v>
      </c>
      <c r="AC29" s="320">
        <v>137.28</v>
      </c>
      <c r="AD29" s="320">
        <v>147.22999999999999</v>
      </c>
      <c r="AE29" s="320">
        <v>115.21</v>
      </c>
      <c r="AF29" s="320">
        <v>122.18</v>
      </c>
      <c r="AG29" s="320">
        <v>122.23</v>
      </c>
      <c r="AH29" s="320">
        <v>126.51</v>
      </c>
      <c r="AI29" s="320">
        <v>156.07</v>
      </c>
      <c r="AJ29" s="320">
        <v>169.09</v>
      </c>
      <c r="AK29" s="320">
        <v>210.35</v>
      </c>
      <c r="AL29" s="320">
        <v>208.39</v>
      </c>
      <c r="AM29" s="320">
        <v>275.88</v>
      </c>
      <c r="AN29" s="320">
        <v>309.16000000000003</v>
      </c>
      <c r="AO29" s="320">
        <v>308.33999999999997</v>
      </c>
      <c r="AP29" s="320">
        <v>352.19</v>
      </c>
      <c r="AQ29" s="320">
        <v>146.47</v>
      </c>
      <c r="AR29" s="320">
        <v>161.16999999999999</v>
      </c>
      <c r="AS29" s="320">
        <v>198.76</v>
      </c>
      <c r="AT29" s="320">
        <v>203.43</v>
      </c>
      <c r="AU29" s="320">
        <v>220.74</v>
      </c>
      <c r="AV29" s="320">
        <v>226.26</v>
      </c>
      <c r="AW29" s="320">
        <v>224.61</v>
      </c>
      <c r="AX29" s="320">
        <v>251.5</v>
      </c>
      <c r="AY29" s="320">
        <v>224.97</v>
      </c>
      <c r="AZ29" s="320">
        <v>240.82</v>
      </c>
      <c r="BA29" s="320">
        <v>287.8</v>
      </c>
      <c r="BB29" s="300">
        <v>301</v>
      </c>
      <c r="BC29" s="300">
        <v>340.71</v>
      </c>
      <c r="BD29" s="300">
        <v>375.06</v>
      </c>
      <c r="BE29" s="300">
        <v>427.6</v>
      </c>
      <c r="BF29" s="300">
        <v>559.24</v>
      </c>
      <c r="BG29" s="342">
        <v>612.77</v>
      </c>
      <c r="BH29" s="342">
        <v>747.32</v>
      </c>
      <c r="BI29" s="342">
        <v>823.33</v>
      </c>
      <c r="BJ29" s="342">
        <v>887.02</v>
      </c>
      <c r="BK29" s="342">
        <v>899.66</v>
      </c>
      <c r="BL29" s="342">
        <v>1026.3900000000001</v>
      </c>
      <c r="BM29" s="385">
        <v>920.53</v>
      </c>
      <c r="BN29" s="385">
        <v>924.51</v>
      </c>
      <c r="BO29" s="385">
        <v>939.97</v>
      </c>
      <c r="BP29" s="385">
        <v>1110.1524999999999</v>
      </c>
      <c r="BQ29" s="385">
        <v>1289.6424999999999</v>
      </c>
      <c r="CC29" s="381"/>
      <c r="CD29" s="381"/>
      <c r="CE29" s="381"/>
      <c r="CF29" s="381"/>
      <c r="CG29" s="381"/>
      <c r="CH29" s="381"/>
    </row>
    <row r="30" spans="2:86" ht="13.5" thickTop="1" x14ac:dyDescent="0.2">
      <c r="B30" s="240" t="s">
        <v>462</v>
      </c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S30" s="76" t="s">
        <v>301</v>
      </c>
      <c r="T30" s="320">
        <v>131.35</v>
      </c>
      <c r="U30" s="320">
        <v>195.36</v>
      </c>
      <c r="V30" s="320">
        <v>374.34</v>
      </c>
      <c r="W30" s="320">
        <v>506.64</v>
      </c>
      <c r="X30" s="320">
        <v>545.25</v>
      </c>
      <c r="Y30" s="320">
        <v>485.83</v>
      </c>
      <c r="Z30" s="320">
        <v>137.88999999999999</v>
      </c>
      <c r="AA30" s="320">
        <v>155.24</v>
      </c>
      <c r="AB30" s="320">
        <v>145.44</v>
      </c>
      <c r="AC30" s="320">
        <v>159.62</v>
      </c>
      <c r="AD30" s="320">
        <v>192.64</v>
      </c>
      <c r="AE30" s="320">
        <v>127.73</v>
      </c>
      <c r="AF30" s="320">
        <v>130.36000000000001</v>
      </c>
      <c r="AG30" s="320">
        <v>147.57</v>
      </c>
      <c r="AH30" s="320">
        <v>128.33000000000001</v>
      </c>
      <c r="AI30" s="320">
        <v>155.51</v>
      </c>
      <c r="AJ30" s="320">
        <v>288.63</v>
      </c>
      <c r="AK30" s="320">
        <v>394.35</v>
      </c>
      <c r="AL30" s="320">
        <v>463.23</v>
      </c>
      <c r="AM30" s="320">
        <v>507.82</v>
      </c>
      <c r="AN30" s="320">
        <v>583.35</v>
      </c>
      <c r="AO30" s="320">
        <v>578.89</v>
      </c>
      <c r="AP30" s="320">
        <v>658.1</v>
      </c>
      <c r="AQ30" s="320">
        <v>215.17</v>
      </c>
      <c r="AR30" s="320">
        <v>244.86</v>
      </c>
      <c r="AS30" s="320">
        <v>245.52</v>
      </c>
      <c r="AT30" s="320">
        <v>268</v>
      </c>
      <c r="AU30" s="320">
        <v>250.35</v>
      </c>
      <c r="AV30" s="320">
        <v>355.79</v>
      </c>
      <c r="AW30" s="320">
        <v>417.87</v>
      </c>
      <c r="AX30" s="320">
        <v>470.2</v>
      </c>
      <c r="AY30" s="320">
        <v>481.18</v>
      </c>
      <c r="AZ30" s="320">
        <v>450.67</v>
      </c>
      <c r="BA30" s="320">
        <v>537.54999999999995</v>
      </c>
      <c r="BB30" s="300">
        <v>561.15</v>
      </c>
      <c r="BC30" s="300">
        <v>538.14</v>
      </c>
      <c r="BD30" s="300">
        <v>580.85</v>
      </c>
      <c r="BE30" s="300">
        <v>639.86</v>
      </c>
      <c r="BF30" s="300">
        <v>897.86</v>
      </c>
      <c r="BG30" s="342">
        <v>965.15</v>
      </c>
      <c r="BH30" s="342">
        <v>1183.6199999999999</v>
      </c>
      <c r="BI30" s="342">
        <v>1407.29</v>
      </c>
      <c r="BJ30" s="342">
        <v>1738.91</v>
      </c>
      <c r="BK30" s="342">
        <v>1866.32</v>
      </c>
      <c r="BL30" s="342">
        <v>1985.27</v>
      </c>
      <c r="BM30" s="385">
        <v>1913.99</v>
      </c>
      <c r="BN30" s="385">
        <v>1878.69</v>
      </c>
      <c r="BO30" s="385">
        <v>1913.8525</v>
      </c>
      <c r="BP30" s="385">
        <v>1533.6399999999999</v>
      </c>
      <c r="BQ30" s="385">
        <v>1387.3150000000001</v>
      </c>
      <c r="CC30" s="381"/>
      <c r="CD30" s="381"/>
      <c r="CE30" s="381"/>
      <c r="CF30" s="381"/>
      <c r="CG30" s="381"/>
      <c r="CH30" s="381"/>
    </row>
    <row r="31" spans="2:86" x14ac:dyDescent="0.2"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S31" s="76" t="s">
        <v>184</v>
      </c>
      <c r="T31" s="320">
        <v>169.64</v>
      </c>
      <c r="U31" s="320">
        <v>393.7</v>
      </c>
      <c r="V31" s="320">
        <v>409.14</v>
      </c>
      <c r="W31" s="320">
        <v>621.87</v>
      </c>
      <c r="X31" s="320">
        <v>931.09</v>
      </c>
      <c r="Y31" s="320">
        <v>1090.5899999999999</v>
      </c>
      <c r="Z31" s="320">
        <v>120.55</v>
      </c>
      <c r="AA31" s="320">
        <v>117.13</v>
      </c>
      <c r="AB31" s="320">
        <v>114.02</v>
      </c>
      <c r="AC31" s="320">
        <v>181.13</v>
      </c>
      <c r="AD31" s="320">
        <v>198.6</v>
      </c>
      <c r="AE31" s="320">
        <v>107.62</v>
      </c>
      <c r="AF31" s="320">
        <v>118.64</v>
      </c>
      <c r="AG31" s="320">
        <v>120.71</v>
      </c>
      <c r="AH31" s="320">
        <v>120.15</v>
      </c>
      <c r="AI31" s="320">
        <v>139.52000000000001</v>
      </c>
      <c r="AJ31" s="320">
        <v>194.3</v>
      </c>
      <c r="AK31" s="320">
        <v>199.41</v>
      </c>
      <c r="AL31" s="320">
        <v>297.70999999999998</v>
      </c>
      <c r="AM31" s="320">
        <v>281.10000000000002</v>
      </c>
      <c r="AN31" s="320">
        <v>356.27</v>
      </c>
      <c r="AO31" s="320">
        <v>395.71</v>
      </c>
      <c r="AP31" s="320">
        <v>393.74</v>
      </c>
      <c r="AQ31" s="320">
        <v>193.45</v>
      </c>
      <c r="AR31" s="320">
        <v>203.86</v>
      </c>
      <c r="AS31" s="320">
        <v>210.15</v>
      </c>
      <c r="AT31" s="320">
        <v>224.72</v>
      </c>
      <c r="AU31" s="320">
        <v>230.06</v>
      </c>
      <c r="AV31" s="320">
        <v>240.08</v>
      </c>
      <c r="AW31" s="320">
        <v>278.99</v>
      </c>
      <c r="AX31" s="320">
        <v>323.02999999999997</v>
      </c>
      <c r="AY31" s="320">
        <v>320.35000000000002</v>
      </c>
      <c r="AZ31" s="320">
        <v>299.60000000000002</v>
      </c>
      <c r="BA31" s="320">
        <v>333.22</v>
      </c>
      <c r="BB31" s="300">
        <v>343.13</v>
      </c>
      <c r="BC31" s="300">
        <v>414.94</v>
      </c>
      <c r="BD31" s="300">
        <v>418.65</v>
      </c>
      <c r="BE31" s="300">
        <v>605.24</v>
      </c>
      <c r="BF31" s="300">
        <v>763.29</v>
      </c>
      <c r="BG31" s="342">
        <v>964.44</v>
      </c>
      <c r="BH31" s="342">
        <v>1174.99</v>
      </c>
      <c r="BI31" s="342">
        <v>1274.46</v>
      </c>
      <c r="BJ31" s="342">
        <v>1342.66</v>
      </c>
      <c r="BK31" s="342">
        <v>1458.63</v>
      </c>
      <c r="BL31" s="342">
        <v>1854.42</v>
      </c>
      <c r="BM31" s="385">
        <v>2376.63</v>
      </c>
      <c r="BN31" s="385">
        <v>2445.41</v>
      </c>
      <c r="BO31" s="385">
        <v>2652.6075000000001</v>
      </c>
      <c r="BP31" s="385">
        <v>2186.1424999999999</v>
      </c>
      <c r="BQ31" s="385">
        <v>2019.5250000000001</v>
      </c>
      <c r="CC31" s="381"/>
      <c r="CD31" s="381"/>
      <c r="CE31" s="381"/>
      <c r="CF31" s="381"/>
      <c r="CG31" s="381"/>
      <c r="CH31" s="381"/>
    </row>
    <row r="32" spans="2:86" s="296" customFormat="1" x14ac:dyDescent="0.2"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328"/>
      <c r="S32" s="328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H32" s="297"/>
      <c r="BI32" s="297"/>
      <c r="BJ32" s="297"/>
      <c r="BK32" s="297"/>
      <c r="BL32" s="297"/>
      <c r="BO32" s="315"/>
      <c r="BR32" s="286"/>
      <c r="BS32" s="286"/>
      <c r="BT32" s="286"/>
      <c r="BU32" s="286"/>
      <c r="BV32" s="286"/>
      <c r="BW32" s="286"/>
      <c r="BX32" s="286"/>
      <c r="BY32" s="286"/>
      <c r="BZ32" s="286"/>
      <c r="CA32" s="286"/>
      <c r="CB32" s="286"/>
      <c r="CC32" s="286"/>
    </row>
    <row r="33" spans="2:81" s="296" customFormat="1" x14ac:dyDescent="0.2">
      <c r="B33" s="286"/>
      <c r="C33" s="329"/>
      <c r="D33" s="329"/>
      <c r="E33" s="329"/>
      <c r="F33" s="329"/>
      <c r="G33" s="329"/>
      <c r="H33" s="329"/>
      <c r="I33" s="329"/>
      <c r="J33" s="329"/>
      <c r="K33" s="328"/>
      <c r="L33" s="328"/>
      <c r="M33" s="328"/>
      <c r="N33" s="328"/>
      <c r="O33" s="328"/>
      <c r="P33" s="328"/>
      <c r="Q33" s="328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</row>
    <row r="34" spans="2:81" s="296" customFormat="1" ht="15.75" x14ac:dyDescent="0.25">
      <c r="B34" s="286"/>
      <c r="C34" s="330"/>
      <c r="D34" s="330"/>
      <c r="E34" s="330"/>
      <c r="F34" s="330"/>
      <c r="G34" s="330"/>
      <c r="H34" s="330"/>
      <c r="I34" s="330"/>
      <c r="J34" s="331"/>
      <c r="K34" s="332"/>
      <c r="L34" s="332"/>
      <c r="M34" s="332"/>
      <c r="N34" s="332"/>
      <c r="O34" s="332"/>
      <c r="P34" s="332"/>
      <c r="Q34" s="332"/>
      <c r="S34" s="326" t="s">
        <v>302</v>
      </c>
      <c r="T34" s="333">
        <v>89.95</v>
      </c>
      <c r="U34" s="333">
        <v>82.79</v>
      </c>
      <c r="V34" s="333">
        <v>95.6</v>
      </c>
      <c r="W34" s="333">
        <v>106.4</v>
      </c>
      <c r="X34" s="333">
        <v>66.680000000000007</v>
      </c>
      <c r="Y34" s="333">
        <v>70.510000000000005</v>
      </c>
      <c r="Z34" s="333">
        <v>108.91</v>
      </c>
      <c r="AA34" s="333">
        <v>105.31</v>
      </c>
      <c r="AB34" s="333">
        <v>126.18</v>
      </c>
      <c r="AC34" s="333">
        <v>111.41</v>
      </c>
      <c r="AD34" s="333">
        <v>97</v>
      </c>
      <c r="AE34" s="333">
        <v>88.82</v>
      </c>
      <c r="AF34" s="333">
        <v>88.93</v>
      </c>
      <c r="AG34" s="333">
        <v>94.88</v>
      </c>
      <c r="AH34" s="333">
        <v>93.47</v>
      </c>
      <c r="AI34" s="333">
        <v>89.79</v>
      </c>
      <c r="AJ34" s="333">
        <v>96.46</v>
      </c>
      <c r="AK34" s="333">
        <v>96.32</v>
      </c>
      <c r="AL34" s="333">
        <v>89.59</v>
      </c>
      <c r="AM34" s="333">
        <v>89.73</v>
      </c>
      <c r="AN34" s="333">
        <v>77.95</v>
      </c>
      <c r="AO34" s="333">
        <v>82.73</v>
      </c>
      <c r="AP34" s="333">
        <v>80.58</v>
      </c>
      <c r="AQ34" s="333">
        <v>101.26</v>
      </c>
      <c r="AR34" s="333">
        <v>102.67</v>
      </c>
      <c r="AS34" s="333">
        <v>99.94</v>
      </c>
      <c r="AT34" s="333">
        <v>101.56</v>
      </c>
      <c r="AU34" s="333">
        <v>123.51</v>
      </c>
      <c r="AV34" s="333">
        <v>115.71</v>
      </c>
      <c r="AW34" s="334">
        <v>97.97</v>
      </c>
      <c r="AX34" s="334">
        <v>90.96</v>
      </c>
      <c r="AY34" s="334">
        <v>90.83</v>
      </c>
      <c r="AZ34" s="334">
        <v>82.07</v>
      </c>
      <c r="BA34" s="333">
        <v>78.680000000000007</v>
      </c>
      <c r="BB34" s="333">
        <v>73.599999999999994</v>
      </c>
      <c r="BC34" s="333">
        <v>65.010000000000005</v>
      </c>
      <c r="BD34" s="333">
        <v>62.59</v>
      </c>
      <c r="BE34" s="333">
        <v>55.42</v>
      </c>
      <c r="BF34" s="333">
        <v>56.95</v>
      </c>
      <c r="BG34" s="333">
        <v>56.94</v>
      </c>
      <c r="BH34" s="333">
        <v>58.55</v>
      </c>
      <c r="BI34" s="333">
        <v>55.08</v>
      </c>
      <c r="BJ34" s="333">
        <v>53.81</v>
      </c>
      <c r="BK34" s="333">
        <v>54.27</v>
      </c>
      <c r="BL34" s="333">
        <v>54.433801281959362</v>
      </c>
      <c r="BM34" s="333">
        <v>57.98815594670176</v>
      </c>
      <c r="BN34" s="333">
        <v>58.6383113526852</v>
      </c>
      <c r="BO34" s="333">
        <v>58.314965312190282</v>
      </c>
      <c r="BP34" s="333">
        <v>59.209193175892118</v>
      </c>
      <c r="BQ34" s="333">
        <v>61.432500000000005</v>
      </c>
    </row>
    <row r="35" spans="2:81" ht="13.5" thickBot="1" x14ac:dyDescent="0.25">
      <c r="C35" s="302"/>
      <c r="D35" s="302"/>
      <c r="E35" s="302"/>
      <c r="F35" s="302"/>
      <c r="G35" s="302"/>
      <c r="H35" s="302"/>
      <c r="I35" s="302"/>
      <c r="J35" s="335"/>
      <c r="K35" s="332"/>
      <c r="L35" s="332"/>
      <c r="M35" s="332"/>
      <c r="N35" s="332"/>
      <c r="O35" s="332"/>
      <c r="P35" s="332"/>
      <c r="Q35" s="332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6"/>
      <c r="BS35" s="296"/>
      <c r="BT35" s="296"/>
      <c r="BU35" s="296"/>
      <c r="BV35" s="296"/>
      <c r="BW35" s="296"/>
      <c r="BX35" s="296"/>
      <c r="BY35" s="296"/>
      <c r="BZ35" s="296"/>
      <c r="CA35" s="296"/>
      <c r="CB35" s="296"/>
      <c r="CC35" s="296"/>
    </row>
    <row r="36" spans="2:81" ht="13.5" thickTop="1" x14ac:dyDescent="0.2">
      <c r="C36" s="330"/>
      <c r="D36" s="330"/>
      <c r="E36" s="330"/>
      <c r="F36" s="330"/>
      <c r="G36" s="330"/>
      <c r="H36" s="330"/>
      <c r="I36" s="330"/>
      <c r="J36" s="330"/>
      <c r="K36" s="302"/>
      <c r="L36" s="302"/>
      <c r="M36" s="302"/>
      <c r="N36" s="302"/>
      <c r="O36" s="302"/>
      <c r="P36" s="302"/>
      <c r="Q36" s="302"/>
      <c r="S36" s="240"/>
      <c r="T36" s="289">
        <f>T10/T22*100</f>
        <v>89.273182957393487</v>
      </c>
      <c r="U36" s="289">
        <f t="shared" ref="U36:BD36" si="1">U10/U22*100</f>
        <v>82.14652296638441</v>
      </c>
      <c r="V36" s="289">
        <f t="shared" si="1"/>
        <v>95.599424944773659</v>
      </c>
      <c r="W36" s="289">
        <f t="shared" si="1"/>
        <v>106.39906922629436</v>
      </c>
      <c r="X36" s="289">
        <f t="shared" si="1"/>
        <v>66.680771421596546</v>
      </c>
      <c r="Y36" s="289">
        <f t="shared" si="1"/>
        <v>70.506659343677057</v>
      </c>
      <c r="Z36" s="289">
        <f t="shared" si="1"/>
        <v>108.90684498931921</v>
      </c>
      <c r="AA36" s="289">
        <f t="shared" si="1"/>
        <v>105.30800034080259</v>
      </c>
      <c r="AB36" s="289">
        <f t="shared" si="1"/>
        <v>126.17856850045092</v>
      </c>
      <c r="AC36" s="289">
        <f t="shared" si="1"/>
        <v>111.40809217577707</v>
      </c>
      <c r="AD36" s="289">
        <f t="shared" si="1"/>
        <v>96.99757602468047</v>
      </c>
      <c r="AE36" s="289">
        <f t="shared" si="1"/>
        <v>88.824697598844566</v>
      </c>
      <c r="AF36" s="289">
        <f t="shared" si="1"/>
        <v>88.926118277768467</v>
      </c>
      <c r="AG36" s="289">
        <f t="shared" si="1"/>
        <v>94.879373701869298</v>
      </c>
      <c r="AH36" s="289">
        <f t="shared" si="1"/>
        <v>93.466656642357719</v>
      </c>
      <c r="AI36" s="289">
        <f t="shared" si="1"/>
        <v>89.788972089857026</v>
      </c>
      <c r="AJ36" s="289">
        <f t="shared" si="1"/>
        <v>96.464314413032383</v>
      </c>
      <c r="AK36" s="289">
        <f t="shared" si="1"/>
        <v>96.320893329415213</v>
      </c>
      <c r="AL36" s="289">
        <f t="shared" si="1"/>
        <v>89.575557214460915</v>
      </c>
      <c r="AM36" s="289">
        <f t="shared" si="1"/>
        <v>89.734883720930242</v>
      </c>
      <c r="AN36" s="289">
        <f t="shared" si="1"/>
        <v>77.950077139127345</v>
      </c>
      <c r="AO36" s="289">
        <f t="shared" si="1"/>
        <v>82.730717612694406</v>
      </c>
      <c r="AP36" s="289">
        <f t="shared" si="1"/>
        <v>80.582633473305336</v>
      </c>
      <c r="AQ36" s="289">
        <f t="shared" si="1"/>
        <v>101.25389628790028</v>
      </c>
      <c r="AR36" s="289">
        <f t="shared" si="1"/>
        <v>102.67324321032763</v>
      </c>
      <c r="AS36" s="289">
        <f t="shared" si="1"/>
        <v>99.935302997627787</v>
      </c>
      <c r="AT36" s="289">
        <f t="shared" si="1"/>
        <v>101.55669029795249</v>
      </c>
      <c r="AU36" s="289">
        <f t="shared" si="1"/>
        <v>123.50781917835772</v>
      </c>
      <c r="AV36" s="289">
        <f t="shared" si="1"/>
        <v>115.70840050152246</v>
      </c>
      <c r="AW36" s="289">
        <f t="shared" si="1"/>
        <v>97.969347179863348</v>
      </c>
      <c r="AX36" s="289">
        <f t="shared" si="1"/>
        <v>90.963007639726584</v>
      </c>
      <c r="AY36" s="289">
        <f t="shared" si="1"/>
        <v>90.829314040728832</v>
      </c>
      <c r="AZ36" s="289">
        <f t="shared" si="1"/>
        <v>82.069010080124073</v>
      </c>
      <c r="BA36" s="289">
        <f>BA10/BA22*100</f>
        <v>78.679346144107129</v>
      </c>
      <c r="BB36" s="289">
        <f>BB10/BB22*100</f>
        <v>73.599184609504391</v>
      </c>
      <c r="BC36" s="289">
        <f>BC10/BC22*100</f>
        <v>65.013684347712768</v>
      </c>
      <c r="BD36" s="289">
        <f t="shared" si="1"/>
        <v>62.590596168211086</v>
      </c>
      <c r="BE36" s="289"/>
      <c r="BF36" s="289"/>
      <c r="BG36" s="289"/>
      <c r="BH36" s="289"/>
      <c r="BI36" s="289"/>
      <c r="BJ36" s="289"/>
      <c r="BK36" s="289"/>
      <c r="BL36" s="289"/>
      <c r="BM36" s="289"/>
      <c r="BN36" s="289"/>
      <c r="BO36" s="289"/>
      <c r="BP36" s="289"/>
      <c r="BQ36" s="289"/>
    </row>
    <row r="37" spans="2:81" x14ac:dyDescent="0.2">
      <c r="C37" s="330"/>
      <c r="D37" s="330"/>
      <c r="E37" s="330"/>
      <c r="F37" s="330"/>
      <c r="G37" s="330"/>
      <c r="H37" s="330"/>
      <c r="I37" s="330"/>
      <c r="J37" s="330"/>
      <c r="K37" s="302"/>
      <c r="L37" s="302"/>
      <c r="M37" s="302"/>
      <c r="N37" s="302"/>
      <c r="O37" s="302"/>
      <c r="P37" s="302"/>
      <c r="Q37" s="302"/>
      <c r="T37" s="291">
        <f>T34-T36</f>
        <v>0.67681704260651543</v>
      </c>
      <c r="U37" s="291">
        <f t="shared" ref="U37:BD37" si="2">U34-U36</f>
        <v>0.64347703361559638</v>
      </c>
      <c r="V37" s="291">
        <f t="shared" si="2"/>
        <v>5.7505522633505279E-4</v>
      </c>
      <c r="W37" s="291">
        <f t="shared" si="2"/>
        <v>9.3077370564742523E-4</v>
      </c>
      <c r="X37" s="291">
        <f t="shared" si="2"/>
        <v>-7.714215965393123E-4</v>
      </c>
      <c r="Y37" s="291">
        <f t="shared" si="2"/>
        <v>3.340656322947666E-3</v>
      </c>
      <c r="Z37" s="291">
        <f t="shared" si="2"/>
        <v>3.1550106807856082E-3</v>
      </c>
      <c r="AA37" s="291">
        <f t="shared" si="2"/>
        <v>1.9996591974091871E-3</v>
      </c>
      <c r="AB37" s="291">
        <f t="shared" si="2"/>
        <v>1.4314995490849469E-3</v>
      </c>
      <c r="AC37" s="291">
        <f t="shared" si="2"/>
        <v>1.9078242229255693E-3</v>
      </c>
      <c r="AD37" s="291">
        <f t="shared" si="2"/>
        <v>2.4239753195303138E-3</v>
      </c>
      <c r="AE37" s="291">
        <f t="shared" si="2"/>
        <v>-4.697598844572326E-3</v>
      </c>
      <c r="AF37" s="291">
        <f t="shared" si="2"/>
        <v>3.8817222315401523E-3</v>
      </c>
      <c r="AG37" s="291">
        <f t="shared" si="2"/>
        <v>6.2629813069747797E-4</v>
      </c>
      <c r="AH37" s="291">
        <f t="shared" si="2"/>
        <v>3.3433576422794431E-3</v>
      </c>
      <c r="AI37" s="291">
        <f t="shared" si="2"/>
        <v>1.027910142980204E-3</v>
      </c>
      <c r="AJ37" s="291">
        <f t="shared" si="2"/>
        <v>-4.3144130323895524E-3</v>
      </c>
      <c r="AK37" s="291">
        <f t="shared" si="2"/>
        <v>-8.9332941522002329E-4</v>
      </c>
      <c r="AL37" s="291">
        <f t="shared" si="2"/>
        <v>1.4442785539088732E-2</v>
      </c>
      <c r="AM37" s="291">
        <f t="shared" si="2"/>
        <v>-4.8837209302377005E-3</v>
      </c>
      <c r="AN37" s="291">
        <f t="shared" si="2"/>
        <v>-7.7139127341752101E-5</v>
      </c>
      <c r="AO37" s="291">
        <f t="shared" si="2"/>
        <v>-7.1761269440173692E-4</v>
      </c>
      <c r="AP37" s="291">
        <f t="shared" si="2"/>
        <v>-2.6334733053374748E-3</v>
      </c>
      <c r="AQ37" s="291">
        <f t="shared" si="2"/>
        <v>6.1037120997298189E-3</v>
      </c>
      <c r="AR37" s="291">
        <f t="shared" si="2"/>
        <v>-3.2432103276249791E-3</v>
      </c>
      <c r="AS37" s="291">
        <f t="shared" si="2"/>
        <v>4.6970023722110454E-3</v>
      </c>
      <c r="AT37" s="291">
        <f t="shared" si="2"/>
        <v>3.3097020475167938E-3</v>
      </c>
      <c r="AU37" s="291">
        <f t="shared" si="2"/>
        <v>2.1808216422840587E-3</v>
      </c>
      <c r="AV37" s="291">
        <f t="shared" si="2"/>
        <v>1.5994984775318244E-3</v>
      </c>
      <c r="AW37" s="291">
        <f t="shared" si="2"/>
        <v>6.5282013665068916E-4</v>
      </c>
      <c r="AX37" s="291">
        <f t="shared" si="2"/>
        <v>-3.0076397265901278E-3</v>
      </c>
      <c r="AY37" s="291">
        <f t="shared" si="2"/>
        <v>6.8595927116632538E-4</v>
      </c>
      <c r="AZ37" s="291">
        <f t="shared" si="2"/>
        <v>9.8991987592000896E-4</v>
      </c>
      <c r="BA37" s="291">
        <f t="shared" si="2"/>
        <v>6.5385589287814128E-4</v>
      </c>
      <c r="BB37" s="291">
        <f t="shared" si="2"/>
        <v>8.1539049560319654E-4</v>
      </c>
      <c r="BC37" s="291">
        <f t="shared" si="2"/>
        <v>-3.6843477127632696E-3</v>
      </c>
      <c r="BD37" s="291">
        <f t="shared" si="2"/>
        <v>-5.9616821108221529E-4</v>
      </c>
      <c r="BE37" s="291"/>
      <c r="BF37" s="291"/>
      <c r="BG37" s="291"/>
      <c r="BH37" s="291"/>
      <c r="BI37" s="291"/>
      <c r="BJ37" s="291"/>
      <c r="BK37" s="291"/>
      <c r="BL37" s="291"/>
    </row>
    <row r="38" spans="2:81" x14ac:dyDescent="0.2">
      <c r="C38" s="330"/>
      <c r="D38" s="330"/>
      <c r="E38" s="330"/>
      <c r="F38" s="330"/>
      <c r="G38" s="330"/>
      <c r="H38" s="330"/>
      <c r="I38" s="330"/>
      <c r="J38" s="330"/>
      <c r="K38" s="302"/>
      <c r="L38" s="302"/>
      <c r="M38" s="302"/>
      <c r="N38" s="302"/>
      <c r="O38" s="302"/>
      <c r="P38" s="302"/>
      <c r="Q38" s="302"/>
      <c r="BE38" s="296"/>
    </row>
    <row r="39" spans="2:81" x14ac:dyDescent="0.2">
      <c r="C39" s="330"/>
      <c r="D39" s="330"/>
      <c r="E39" s="330"/>
      <c r="F39" s="330"/>
      <c r="G39" s="330"/>
      <c r="H39" s="330"/>
      <c r="I39" s="330"/>
      <c r="J39" s="330"/>
      <c r="K39" s="302"/>
      <c r="L39" s="302"/>
      <c r="M39" s="302"/>
      <c r="N39" s="302"/>
      <c r="O39" s="302"/>
      <c r="P39" s="302"/>
      <c r="Q39" s="302"/>
      <c r="R39" s="328"/>
      <c r="S39" s="298"/>
      <c r="T39" s="336"/>
      <c r="U39" s="336"/>
      <c r="V39" s="336"/>
      <c r="W39" s="336"/>
      <c r="X39" s="336"/>
      <c r="Y39" s="336"/>
      <c r="Z39" s="328"/>
      <c r="AA39" s="331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8"/>
      <c r="BC39" s="318"/>
      <c r="BD39" s="318"/>
      <c r="BE39" s="318"/>
      <c r="BF39" s="318"/>
      <c r="BG39" s="318"/>
      <c r="BH39" s="318"/>
      <c r="BI39" s="318"/>
      <c r="BJ39" s="318"/>
      <c r="BK39" s="318"/>
      <c r="BL39" s="318"/>
      <c r="BM39" s="299"/>
      <c r="BN39" s="299"/>
      <c r="BO39" s="299"/>
      <c r="BP39" s="299"/>
      <c r="BQ39" s="299"/>
    </row>
    <row r="40" spans="2:81" ht="15.75" x14ac:dyDescent="0.25">
      <c r="C40" s="326"/>
      <c r="D40" s="326"/>
      <c r="E40" s="326"/>
      <c r="F40" s="326"/>
      <c r="G40" s="326"/>
      <c r="H40" s="326"/>
      <c r="I40" s="326"/>
      <c r="J40" s="326"/>
      <c r="K40" s="332"/>
      <c r="L40" s="332"/>
      <c r="M40" s="332"/>
      <c r="N40" s="332"/>
      <c r="O40" s="332"/>
      <c r="P40" s="332"/>
      <c r="Q40" s="332"/>
      <c r="R40" s="332"/>
      <c r="S40" s="298"/>
      <c r="T40" s="337"/>
      <c r="U40" s="337"/>
      <c r="V40" s="337"/>
      <c r="W40" s="337"/>
      <c r="X40" s="337"/>
      <c r="Y40" s="337"/>
      <c r="Z40" s="302"/>
      <c r="AA40" s="331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  <c r="AZ40" s="338"/>
      <c r="BA40" s="338"/>
      <c r="BB40" s="300"/>
      <c r="BC40" s="300"/>
      <c r="BD40" s="300"/>
      <c r="BE40" s="300"/>
      <c r="BF40" s="300"/>
      <c r="BG40" s="300"/>
      <c r="BH40" s="300"/>
      <c r="BI40" s="300"/>
      <c r="BJ40" s="300"/>
      <c r="BK40" s="300"/>
      <c r="BL40" s="301"/>
      <c r="BM40" s="299"/>
      <c r="BN40" s="299"/>
      <c r="BO40" s="299"/>
      <c r="BP40" s="299"/>
      <c r="BQ40" s="299"/>
    </row>
    <row r="41" spans="2:81" ht="15.75" x14ac:dyDescent="0.25">
      <c r="C41" s="336"/>
      <c r="D41" s="336"/>
      <c r="E41" s="336"/>
      <c r="F41" s="336"/>
      <c r="G41" s="336"/>
      <c r="H41" s="336"/>
      <c r="I41" s="336"/>
      <c r="J41" s="331"/>
      <c r="K41" s="326"/>
      <c r="L41" s="326"/>
      <c r="M41" s="326"/>
      <c r="N41" s="326"/>
      <c r="O41" s="326"/>
      <c r="P41" s="326"/>
      <c r="Q41" s="326"/>
      <c r="R41" s="332"/>
      <c r="S41" s="298"/>
      <c r="T41" s="337"/>
      <c r="U41" s="337"/>
      <c r="V41" s="337"/>
      <c r="W41" s="337"/>
      <c r="X41" s="337"/>
      <c r="Y41" s="337"/>
      <c r="Z41" s="302"/>
      <c r="AA41" s="331"/>
      <c r="AE41" s="338"/>
      <c r="AF41" s="338"/>
      <c r="AG41" s="338"/>
      <c r="AH41" s="338"/>
      <c r="AI41" s="338"/>
      <c r="AJ41" s="338"/>
      <c r="AK41" s="338"/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8"/>
      <c r="AY41" s="338"/>
      <c r="AZ41" s="338"/>
      <c r="BA41" s="338"/>
      <c r="BB41" s="300"/>
      <c r="BC41" s="300"/>
      <c r="BD41" s="300"/>
      <c r="BE41" s="300"/>
      <c r="BF41" s="300"/>
      <c r="BG41" s="300"/>
      <c r="BH41" s="300"/>
      <c r="BI41" s="300"/>
      <c r="BJ41" s="301"/>
      <c r="BK41" s="301"/>
      <c r="BL41" s="300"/>
      <c r="BM41" s="299"/>
      <c r="BN41" s="299"/>
      <c r="BO41" s="299"/>
      <c r="BP41" s="299"/>
      <c r="BQ41" s="299"/>
    </row>
    <row r="42" spans="2:81" x14ac:dyDescent="0.2">
      <c r="C42" s="328"/>
      <c r="D42" s="328"/>
      <c r="E42" s="328"/>
      <c r="F42" s="328"/>
      <c r="G42" s="328"/>
      <c r="H42" s="328"/>
      <c r="I42" s="328"/>
      <c r="J42" s="335"/>
      <c r="K42" s="332"/>
      <c r="L42" s="332"/>
      <c r="M42" s="332"/>
      <c r="N42" s="332"/>
      <c r="O42" s="332"/>
      <c r="P42" s="332"/>
      <c r="Q42" s="332"/>
      <c r="R42" s="302"/>
      <c r="S42" s="298"/>
      <c r="T42" s="337"/>
      <c r="U42" s="337"/>
      <c r="V42" s="337"/>
      <c r="W42" s="337"/>
      <c r="X42" s="337"/>
      <c r="Y42" s="337"/>
      <c r="Z42" s="302"/>
      <c r="AA42" s="331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00"/>
      <c r="BC42" s="300"/>
      <c r="BD42" s="300"/>
      <c r="BE42" s="300"/>
      <c r="BF42" s="300"/>
      <c r="BG42" s="300"/>
      <c r="BH42" s="300"/>
      <c r="BI42" s="300"/>
      <c r="BJ42" s="300"/>
      <c r="BK42" s="301"/>
      <c r="BL42" s="300"/>
      <c r="BM42" s="299"/>
      <c r="BN42" s="299"/>
      <c r="BO42" s="299"/>
      <c r="BP42" s="299"/>
      <c r="BQ42" s="299"/>
    </row>
    <row r="43" spans="2:81" x14ac:dyDescent="0.2">
      <c r="C43" s="330"/>
      <c r="D43" s="330"/>
      <c r="E43" s="330"/>
      <c r="F43" s="330"/>
      <c r="G43" s="330"/>
      <c r="H43" s="330"/>
      <c r="I43" s="330"/>
      <c r="J43" s="330"/>
      <c r="K43" s="328"/>
      <c r="L43" s="328"/>
      <c r="M43" s="328"/>
      <c r="N43" s="328"/>
      <c r="O43" s="328"/>
      <c r="P43" s="328"/>
      <c r="Q43" s="328"/>
      <c r="R43" s="302"/>
      <c r="S43" s="298"/>
      <c r="T43" s="337"/>
      <c r="U43" s="337"/>
      <c r="V43" s="337"/>
      <c r="W43" s="337"/>
      <c r="X43" s="337"/>
      <c r="Y43" s="337"/>
      <c r="Z43" s="302"/>
      <c r="AA43" s="331"/>
      <c r="AE43" s="338"/>
      <c r="AF43" s="338"/>
      <c r="AG43" s="338"/>
      <c r="AH43" s="338"/>
      <c r="AI43" s="338"/>
      <c r="AJ43" s="338"/>
      <c r="AK43" s="338"/>
      <c r="AL43" s="338"/>
      <c r="AM43" s="338"/>
      <c r="AN43" s="338"/>
      <c r="AO43" s="338"/>
      <c r="AP43" s="338"/>
      <c r="AQ43" s="338"/>
      <c r="AR43" s="338"/>
      <c r="AS43" s="338"/>
      <c r="AT43" s="338"/>
      <c r="AU43" s="338"/>
      <c r="AV43" s="338"/>
      <c r="AW43" s="338"/>
      <c r="AX43" s="338"/>
      <c r="AY43" s="338"/>
      <c r="AZ43" s="338"/>
      <c r="BA43" s="338"/>
      <c r="BB43" s="300"/>
      <c r="BC43" s="300"/>
      <c r="BD43" s="300"/>
      <c r="BE43" s="300"/>
      <c r="BF43" s="300"/>
      <c r="BG43" s="301"/>
      <c r="BH43" s="300"/>
      <c r="BI43" s="301"/>
      <c r="BJ43" s="301"/>
      <c r="BK43" s="301"/>
      <c r="BL43" s="300"/>
      <c r="BM43" s="299"/>
      <c r="BN43" s="299"/>
      <c r="BO43" s="299"/>
      <c r="BP43" s="299"/>
      <c r="BQ43" s="299"/>
    </row>
    <row r="44" spans="2:81" x14ac:dyDescent="0.2">
      <c r="C44" s="302"/>
      <c r="D44" s="302"/>
      <c r="E44" s="302"/>
      <c r="F44" s="302"/>
      <c r="G44" s="302"/>
      <c r="H44" s="302"/>
      <c r="I44" s="302"/>
      <c r="J44" s="335"/>
      <c r="K44" s="332"/>
      <c r="L44" s="332"/>
      <c r="M44" s="302"/>
      <c r="N44" s="332"/>
      <c r="O44" s="332"/>
      <c r="P44" s="332"/>
      <c r="Q44" s="332"/>
      <c r="R44" s="302"/>
      <c r="S44" s="298"/>
      <c r="T44" s="337"/>
      <c r="U44" s="337"/>
      <c r="V44" s="337"/>
      <c r="W44" s="337"/>
      <c r="X44" s="337"/>
      <c r="Y44" s="337"/>
      <c r="Z44" s="302"/>
      <c r="AA44" s="331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8"/>
      <c r="AW44" s="338"/>
      <c r="AX44" s="338"/>
      <c r="AY44" s="338"/>
      <c r="AZ44" s="338"/>
      <c r="BA44" s="338"/>
      <c r="BB44" s="300"/>
      <c r="BC44" s="300"/>
      <c r="BD44" s="300"/>
      <c r="BE44" s="300"/>
      <c r="BF44" s="300"/>
      <c r="BG44" s="300"/>
      <c r="BH44" s="300"/>
      <c r="BI44" s="300"/>
      <c r="BJ44" s="300"/>
      <c r="BK44" s="300"/>
      <c r="BL44" s="300"/>
      <c r="BM44" s="299"/>
      <c r="BN44" s="299"/>
      <c r="BO44" s="299"/>
      <c r="BP44" s="299"/>
      <c r="BQ44" s="299"/>
    </row>
    <row r="45" spans="2:81" x14ac:dyDescent="0.2">
      <c r="C45" s="330"/>
      <c r="D45" s="330"/>
      <c r="E45" s="330"/>
      <c r="F45" s="330"/>
      <c r="G45" s="330"/>
      <c r="H45" s="330"/>
      <c r="I45" s="330"/>
      <c r="J45" s="330"/>
      <c r="K45" s="302"/>
      <c r="L45" s="302"/>
      <c r="M45" s="302"/>
      <c r="N45" s="302"/>
      <c r="O45" s="302"/>
      <c r="P45" s="302"/>
      <c r="Q45" s="302"/>
      <c r="R45" s="302"/>
      <c r="S45" s="298"/>
      <c r="T45" s="337"/>
      <c r="U45" s="337"/>
      <c r="V45" s="337"/>
      <c r="W45" s="337"/>
      <c r="X45" s="337"/>
      <c r="Y45" s="337"/>
      <c r="Z45" s="302"/>
      <c r="AA45" s="331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  <c r="AS45" s="338"/>
      <c r="AT45" s="338"/>
      <c r="AU45" s="338"/>
      <c r="AV45" s="338"/>
      <c r="AW45" s="338"/>
      <c r="AX45" s="338"/>
      <c r="AY45" s="338"/>
      <c r="AZ45" s="338"/>
      <c r="BA45" s="338"/>
      <c r="BB45" s="300"/>
      <c r="BC45" s="300"/>
      <c r="BD45" s="300"/>
      <c r="BE45" s="300"/>
      <c r="BF45" s="300"/>
      <c r="BG45" s="300"/>
      <c r="BH45" s="300"/>
      <c r="BI45" s="300"/>
      <c r="BJ45" s="300"/>
      <c r="BK45" s="300"/>
      <c r="BL45" s="300"/>
      <c r="BM45" s="299"/>
      <c r="BN45" s="299"/>
      <c r="BO45" s="299"/>
      <c r="BP45" s="299"/>
      <c r="BQ45" s="299"/>
    </row>
    <row r="46" spans="2:81" ht="15.75" customHeight="1" x14ac:dyDescent="0.25">
      <c r="C46" s="330"/>
      <c r="D46" s="330"/>
      <c r="E46" s="330"/>
      <c r="F46" s="330"/>
      <c r="G46" s="330"/>
      <c r="H46" s="330"/>
      <c r="I46" s="330"/>
      <c r="J46" s="330"/>
      <c r="K46" s="302"/>
      <c r="L46" s="302"/>
      <c r="M46" s="302"/>
      <c r="N46" s="302"/>
      <c r="O46" s="302"/>
      <c r="P46" s="302"/>
      <c r="Q46" s="302"/>
      <c r="R46" s="332"/>
      <c r="S46" s="298"/>
      <c r="T46" s="337"/>
      <c r="U46" s="337"/>
      <c r="V46" s="337"/>
      <c r="W46" s="337"/>
      <c r="X46" s="337"/>
      <c r="Y46" s="337"/>
      <c r="Z46" s="326"/>
      <c r="AA46" s="326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  <c r="AS46" s="338"/>
      <c r="AT46" s="338"/>
      <c r="AU46" s="338"/>
      <c r="AV46" s="338"/>
      <c r="AW46" s="338"/>
      <c r="AX46" s="338"/>
      <c r="AY46" s="338"/>
      <c r="AZ46" s="338"/>
      <c r="BA46" s="338"/>
      <c r="BB46" s="300"/>
      <c r="BC46" s="300"/>
      <c r="BD46" s="300"/>
      <c r="BE46" s="300"/>
      <c r="BF46" s="300"/>
      <c r="BG46" s="300"/>
      <c r="BH46" s="300"/>
      <c r="BI46" s="301"/>
      <c r="BJ46" s="301"/>
      <c r="BK46" s="301"/>
      <c r="BL46" s="301"/>
      <c r="BM46" s="299"/>
      <c r="BN46" s="299"/>
      <c r="BO46" s="299"/>
      <c r="BP46" s="299"/>
      <c r="BQ46" s="299"/>
    </row>
    <row r="47" spans="2:81" ht="15.75" customHeight="1" x14ac:dyDescent="0.25">
      <c r="C47" s="330"/>
      <c r="D47" s="330"/>
      <c r="E47" s="330"/>
      <c r="F47" s="330"/>
      <c r="G47" s="330"/>
      <c r="H47" s="330"/>
      <c r="I47" s="330"/>
      <c r="J47" s="330"/>
      <c r="K47" s="302"/>
      <c r="L47" s="302"/>
      <c r="M47" s="302"/>
      <c r="N47" s="302"/>
      <c r="O47" s="302"/>
      <c r="P47" s="302"/>
      <c r="Q47" s="302"/>
      <c r="R47" s="326"/>
      <c r="S47" s="326"/>
      <c r="T47" s="337"/>
      <c r="U47" s="337"/>
      <c r="V47" s="337"/>
      <c r="W47" s="337"/>
      <c r="X47" s="337"/>
      <c r="Y47" s="337"/>
      <c r="Z47" s="336"/>
      <c r="AA47" s="331"/>
      <c r="AE47" s="338"/>
      <c r="AF47" s="338"/>
      <c r="AG47" s="338"/>
      <c r="AH47" s="338"/>
      <c r="AI47" s="338"/>
      <c r="AJ47" s="338"/>
      <c r="AK47" s="338"/>
      <c r="AL47" s="338"/>
      <c r="AM47" s="338"/>
      <c r="AN47" s="338"/>
      <c r="AO47" s="338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299"/>
      <c r="BN47" s="299"/>
      <c r="BO47" s="299"/>
      <c r="BP47" s="299"/>
      <c r="BQ47" s="299"/>
    </row>
    <row r="48" spans="2:81" x14ac:dyDescent="0.2">
      <c r="C48" s="330"/>
      <c r="D48" s="330"/>
      <c r="E48" s="330"/>
      <c r="F48" s="330"/>
      <c r="G48" s="330"/>
      <c r="H48" s="330"/>
      <c r="I48" s="330"/>
      <c r="J48" s="330"/>
      <c r="K48" s="302"/>
      <c r="L48" s="302"/>
      <c r="M48" s="302"/>
      <c r="N48" s="302"/>
      <c r="O48" s="302"/>
      <c r="P48" s="302"/>
      <c r="Q48" s="302"/>
      <c r="R48" s="332"/>
      <c r="S48" s="298"/>
      <c r="T48" s="337"/>
      <c r="U48" s="337"/>
      <c r="V48" s="337"/>
      <c r="W48" s="337"/>
      <c r="X48" s="337"/>
      <c r="Y48" s="336"/>
      <c r="Z48" s="328"/>
      <c r="AA48" s="331"/>
      <c r="BM48" s="299"/>
      <c r="BN48" s="299"/>
      <c r="BO48" s="299"/>
      <c r="BP48" s="299"/>
      <c r="BQ48" s="299"/>
    </row>
    <row r="49" spans="3:69" x14ac:dyDescent="0.2">
      <c r="C49" s="330"/>
      <c r="D49" s="330"/>
      <c r="E49" s="330"/>
      <c r="F49" s="330"/>
      <c r="G49" s="330"/>
      <c r="H49" s="330"/>
      <c r="I49" s="330"/>
      <c r="J49" s="330"/>
      <c r="K49" s="302"/>
      <c r="L49" s="302"/>
      <c r="M49" s="302"/>
      <c r="N49" s="302"/>
      <c r="O49" s="302"/>
      <c r="P49" s="302"/>
      <c r="Q49" s="302"/>
      <c r="R49" s="328"/>
      <c r="S49" s="298"/>
      <c r="T49" s="336"/>
      <c r="U49" s="336"/>
      <c r="V49" s="336"/>
      <c r="W49" s="336"/>
      <c r="X49" s="336"/>
      <c r="Y49" s="337"/>
      <c r="Z49" s="302"/>
      <c r="AA49" s="331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8"/>
      <c r="BC49" s="318"/>
      <c r="BD49" s="318"/>
      <c r="BE49" s="318"/>
      <c r="BF49" s="318"/>
      <c r="BG49" s="318"/>
      <c r="BH49" s="318"/>
      <c r="BI49" s="339"/>
      <c r="BJ49" s="339"/>
      <c r="BK49" s="339"/>
      <c r="BL49" s="339"/>
      <c r="BM49" s="299"/>
      <c r="BN49" s="299"/>
      <c r="BO49" s="299"/>
      <c r="BP49" s="299"/>
      <c r="BQ49" s="299"/>
    </row>
    <row r="50" spans="3:69" x14ac:dyDescent="0.2">
      <c r="C50" s="330"/>
      <c r="D50" s="330"/>
      <c r="E50" s="330"/>
      <c r="F50" s="330"/>
      <c r="G50" s="330"/>
      <c r="H50" s="330"/>
      <c r="I50" s="330"/>
      <c r="J50" s="330"/>
      <c r="K50" s="302"/>
      <c r="L50" s="302"/>
      <c r="M50" s="302"/>
      <c r="N50" s="302"/>
      <c r="O50" s="302"/>
      <c r="P50" s="302"/>
      <c r="Q50" s="302"/>
      <c r="R50" s="332"/>
      <c r="S50" s="298"/>
      <c r="T50" s="337"/>
      <c r="U50" s="337"/>
      <c r="V50" s="337"/>
      <c r="W50" s="337"/>
      <c r="X50" s="337"/>
      <c r="Y50" s="337"/>
      <c r="Z50" s="302"/>
      <c r="AA50" s="331"/>
      <c r="AE50" s="338"/>
      <c r="AF50" s="338"/>
      <c r="AG50" s="338"/>
      <c r="AH50" s="338"/>
      <c r="AI50" s="338"/>
      <c r="AJ50" s="338"/>
      <c r="AK50" s="338"/>
      <c r="AL50" s="338"/>
      <c r="AM50" s="338"/>
      <c r="AN50" s="338"/>
      <c r="AO50" s="338"/>
      <c r="AP50" s="338"/>
      <c r="AQ50" s="338"/>
      <c r="AR50" s="338"/>
      <c r="AS50" s="338"/>
      <c r="AT50" s="338"/>
      <c r="AU50" s="338"/>
      <c r="AV50" s="338"/>
      <c r="AW50" s="338"/>
      <c r="AX50" s="338"/>
      <c r="AY50" s="338"/>
      <c r="AZ50" s="338"/>
      <c r="BA50" s="338"/>
      <c r="BB50" s="300"/>
      <c r="BC50" s="300"/>
      <c r="BD50" s="300"/>
      <c r="BE50" s="300"/>
      <c r="BF50" s="300"/>
      <c r="BG50" s="300"/>
      <c r="BH50" s="300"/>
      <c r="BI50" s="300"/>
      <c r="BJ50" s="300"/>
      <c r="BK50" s="300"/>
      <c r="BL50" s="300"/>
      <c r="BM50" s="299"/>
      <c r="BN50" s="299"/>
      <c r="BO50" s="299"/>
      <c r="BP50" s="299"/>
      <c r="BQ50" s="299"/>
    </row>
    <row r="51" spans="3:69" x14ac:dyDescent="0.2">
      <c r="C51" s="330"/>
      <c r="D51" s="330"/>
      <c r="E51" s="330"/>
      <c r="F51" s="330"/>
      <c r="G51" s="330"/>
      <c r="H51" s="330"/>
      <c r="I51" s="330"/>
      <c r="J51" s="330"/>
      <c r="K51" s="302"/>
      <c r="L51" s="302"/>
      <c r="M51" s="302"/>
      <c r="N51" s="302"/>
      <c r="O51" s="302"/>
      <c r="P51" s="302"/>
      <c r="Q51" s="302"/>
      <c r="R51" s="302"/>
      <c r="S51" s="298"/>
      <c r="T51" s="337"/>
      <c r="U51" s="337"/>
      <c r="V51" s="337"/>
      <c r="W51" s="337"/>
      <c r="X51" s="337"/>
      <c r="Y51" s="337"/>
      <c r="Z51" s="302"/>
      <c r="AA51" s="331"/>
      <c r="AE51" s="338"/>
      <c r="AF51" s="338"/>
      <c r="AG51" s="338"/>
      <c r="AH51" s="338"/>
      <c r="AI51" s="338"/>
      <c r="AJ51" s="338"/>
      <c r="AK51" s="338"/>
      <c r="AL51" s="338"/>
      <c r="AM51" s="338"/>
      <c r="AN51" s="338"/>
      <c r="AO51" s="338"/>
      <c r="AP51" s="338"/>
      <c r="AQ51" s="338"/>
      <c r="AR51" s="338"/>
      <c r="AS51" s="338"/>
      <c r="AT51" s="338"/>
      <c r="AU51" s="338"/>
      <c r="AV51" s="338"/>
      <c r="AW51" s="338"/>
      <c r="AX51" s="338"/>
      <c r="AY51" s="338"/>
      <c r="AZ51" s="338"/>
      <c r="BA51" s="338"/>
      <c r="BB51" s="300"/>
      <c r="BC51" s="300"/>
      <c r="BD51" s="300"/>
      <c r="BE51" s="300"/>
      <c r="BF51" s="300"/>
      <c r="BG51" s="300"/>
      <c r="BH51" s="300"/>
      <c r="BI51" s="300"/>
      <c r="BJ51" s="301"/>
      <c r="BK51" s="300"/>
      <c r="BL51" s="301"/>
      <c r="BM51" s="299"/>
      <c r="BN51" s="299"/>
      <c r="BO51" s="299"/>
      <c r="BP51" s="299"/>
      <c r="BQ51" s="299"/>
    </row>
    <row r="52" spans="3:69" x14ac:dyDescent="0.2">
      <c r="C52" s="330"/>
      <c r="D52" s="330"/>
      <c r="E52" s="330"/>
      <c r="F52" s="330"/>
      <c r="G52" s="330"/>
      <c r="H52" s="330"/>
      <c r="I52" s="330"/>
      <c r="J52" s="330"/>
      <c r="K52" s="302"/>
      <c r="L52" s="302"/>
      <c r="M52" s="302"/>
      <c r="N52" s="302"/>
      <c r="O52" s="302"/>
      <c r="P52" s="302"/>
      <c r="Q52" s="302"/>
      <c r="R52" s="302"/>
      <c r="S52" s="298"/>
      <c r="T52" s="337"/>
      <c r="U52" s="337"/>
      <c r="V52" s="337"/>
      <c r="W52" s="337"/>
      <c r="X52" s="337"/>
      <c r="Y52" s="337"/>
      <c r="Z52" s="302"/>
      <c r="AA52" s="331"/>
      <c r="AE52" s="338"/>
      <c r="AF52" s="338"/>
      <c r="AG52" s="338"/>
      <c r="AH52" s="338"/>
      <c r="AI52" s="338"/>
      <c r="AJ52" s="338"/>
      <c r="AK52" s="338"/>
      <c r="AL52" s="338"/>
      <c r="AM52" s="338"/>
      <c r="AN52" s="338"/>
      <c r="AO52" s="338"/>
      <c r="AP52" s="338"/>
      <c r="AQ52" s="338"/>
      <c r="AR52" s="338"/>
      <c r="AS52" s="338"/>
      <c r="AT52" s="338"/>
      <c r="AU52" s="338"/>
      <c r="AV52" s="338"/>
      <c r="AW52" s="338"/>
      <c r="AX52" s="338"/>
      <c r="AY52" s="338"/>
      <c r="AZ52" s="338"/>
      <c r="BA52" s="338"/>
      <c r="BB52" s="300"/>
      <c r="BC52" s="300"/>
      <c r="BD52" s="300"/>
      <c r="BE52" s="300"/>
      <c r="BF52" s="300"/>
      <c r="BG52" s="300"/>
      <c r="BH52" s="300"/>
      <c r="BI52" s="300"/>
      <c r="BJ52" s="300"/>
      <c r="BK52" s="301"/>
      <c r="BL52" s="301"/>
      <c r="BM52" s="299"/>
      <c r="BN52" s="299"/>
      <c r="BO52" s="299"/>
      <c r="BP52" s="299"/>
      <c r="BQ52" s="299"/>
    </row>
    <row r="53" spans="3:69" ht="15.75" x14ac:dyDescent="0.25">
      <c r="C53" s="326"/>
      <c r="D53" s="326"/>
      <c r="E53" s="326"/>
      <c r="F53" s="326"/>
      <c r="G53" s="326"/>
      <c r="H53" s="326"/>
      <c r="I53" s="326"/>
      <c r="J53" s="326"/>
      <c r="K53" s="302"/>
      <c r="L53" s="302"/>
      <c r="M53" s="302"/>
      <c r="N53" s="302"/>
      <c r="O53" s="302"/>
      <c r="P53" s="302"/>
      <c r="Q53" s="302"/>
      <c r="R53" s="302"/>
      <c r="S53" s="298"/>
      <c r="T53" s="337"/>
      <c r="U53" s="337"/>
      <c r="V53" s="337"/>
      <c r="W53" s="337"/>
      <c r="X53" s="337"/>
      <c r="Y53" s="337"/>
      <c r="Z53" s="302"/>
      <c r="AA53" s="331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8"/>
      <c r="AT53" s="338"/>
      <c r="AU53" s="338"/>
      <c r="AV53" s="338"/>
      <c r="AW53" s="338"/>
      <c r="AX53" s="338"/>
      <c r="AY53" s="338"/>
      <c r="AZ53" s="338"/>
      <c r="BA53" s="338"/>
      <c r="BB53" s="300"/>
      <c r="BC53" s="300"/>
      <c r="BD53" s="300"/>
      <c r="BE53" s="300"/>
      <c r="BF53" s="300"/>
      <c r="BG53" s="300"/>
      <c r="BH53" s="300"/>
      <c r="BI53" s="301"/>
      <c r="BJ53" s="301"/>
      <c r="BK53" s="301"/>
      <c r="BL53" s="301"/>
      <c r="BM53" s="299"/>
      <c r="BN53" s="299"/>
      <c r="BO53" s="299"/>
      <c r="BP53" s="299"/>
      <c r="BQ53" s="299"/>
    </row>
    <row r="54" spans="3:69" x14ac:dyDescent="0.2">
      <c r="C54" s="328"/>
      <c r="D54" s="328"/>
      <c r="E54" s="328"/>
      <c r="F54" s="328"/>
      <c r="G54" s="328"/>
      <c r="H54" s="328"/>
      <c r="I54" s="328"/>
      <c r="J54" s="331"/>
      <c r="K54" s="302"/>
      <c r="L54" s="302"/>
      <c r="M54" s="302"/>
      <c r="N54" s="302"/>
      <c r="O54" s="302"/>
      <c r="P54" s="302"/>
      <c r="Q54" s="302"/>
      <c r="R54" s="302"/>
      <c r="S54" s="298"/>
      <c r="T54" s="337"/>
      <c r="U54" s="337"/>
      <c r="V54" s="337"/>
      <c r="W54" s="337"/>
      <c r="X54" s="337"/>
      <c r="Y54" s="337"/>
      <c r="Z54" s="302"/>
      <c r="AA54" s="331"/>
      <c r="AE54" s="338"/>
      <c r="AF54" s="338"/>
      <c r="AG54" s="338"/>
      <c r="AH54" s="338"/>
      <c r="AI54" s="338"/>
      <c r="AJ54" s="338"/>
      <c r="AK54" s="338"/>
      <c r="AL54" s="338"/>
      <c r="AM54" s="338"/>
      <c r="AN54" s="338"/>
      <c r="AO54" s="338"/>
      <c r="AP54" s="338"/>
      <c r="AQ54" s="338"/>
      <c r="AR54" s="338"/>
      <c r="AS54" s="338"/>
      <c r="AT54" s="338"/>
      <c r="AU54" s="338"/>
      <c r="AV54" s="338"/>
      <c r="AW54" s="338"/>
      <c r="AX54" s="338"/>
      <c r="AY54" s="338"/>
      <c r="AZ54" s="338"/>
      <c r="BA54" s="338"/>
      <c r="BB54" s="300"/>
      <c r="BC54" s="300"/>
      <c r="BD54" s="300"/>
      <c r="BE54" s="300"/>
      <c r="BF54" s="300"/>
      <c r="BG54" s="300"/>
      <c r="BH54" s="300"/>
      <c r="BI54" s="301"/>
      <c r="BJ54" s="301"/>
      <c r="BK54" s="301"/>
      <c r="BL54" s="301"/>
      <c r="BM54" s="299"/>
      <c r="BN54" s="299"/>
      <c r="BO54" s="299"/>
      <c r="BP54" s="299"/>
      <c r="BQ54" s="299"/>
    </row>
    <row r="55" spans="3:69" ht="15.75" x14ac:dyDescent="0.25">
      <c r="C55" s="328"/>
      <c r="D55" s="328"/>
      <c r="E55" s="328"/>
      <c r="F55" s="328"/>
      <c r="G55" s="328"/>
      <c r="H55" s="328"/>
      <c r="I55" s="328"/>
      <c r="J55" s="335"/>
      <c r="K55" s="326"/>
      <c r="L55" s="326"/>
      <c r="M55" s="326"/>
      <c r="N55" s="326"/>
      <c r="O55" s="326"/>
      <c r="P55" s="326"/>
      <c r="Q55" s="326"/>
      <c r="R55" s="302"/>
      <c r="S55" s="298"/>
      <c r="T55" s="337"/>
      <c r="U55" s="337"/>
      <c r="V55" s="337"/>
      <c r="W55" s="337"/>
      <c r="X55" s="337"/>
      <c r="Y55" s="337"/>
      <c r="Z55" s="302"/>
      <c r="AA55" s="331"/>
      <c r="AE55" s="338"/>
      <c r="AF55" s="338"/>
      <c r="AG55" s="338"/>
      <c r="AH55" s="338"/>
      <c r="AI55" s="338"/>
      <c r="AJ55" s="338"/>
      <c r="AK55" s="338"/>
      <c r="AL55" s="338"/>
      <c r="AM55" s="338"/>
      <c r="AN55" s="338"/>
      <c r="AO55" s="338"/>
      <c r="AP55" s="338"/>
      <c r="AQ55" s="338"/>
      <c r="AR55" s="338"/>
      <c r="AS55" s="338"/>
      <c r="AT55" s="338"/>
      <c r="AU55" s="338"/>
      <c r="AV55" s="338"/>
      <c r="AW55" s="338"/>
      <c r="AX55" s="338"/>
      <c r="AY55" s="338"/>
      <c r="AZ55" s="338"/>
      <c r="BA55" s="338"/>
      <c r="BB55" s="300"/>
      <c r="BC55" s="300"/>
      <c r="BD55" s="300"/>
      <c r="BE55" s="300"/>
      <c r="BF55" s="300"/>
      <c r="BG55" s="300"/>
      <c r="BH55" s="300"/>
      <c r="BI55" s="300"/>
      <c r="BJ55" s="300"/>
      <c r="BK55" s="300"/>
      <c r="BL55" s="300"/>
      <c r="BM55" s="299"/>
      <c r="BN55" s="299"/>
      <c r="BO55" s="299"/>
      <c r="BP55" s="299"/>
      <c r="BQ55" s="299"/>
    </row>
    <row r="56" spans="3:69" x14ac:dyDescent="0.2">
      <c r="C56" s="296"/>
      <c r="D56" s="296"/>
      <c r="E56" s="296"/>
      <c r="F56" s="296"/>
      <c r="G56" s="296"/>
      <c r="H56" s="296"/>
      <c r="I56" s="296"/>
      <c r="J56" s="296"/>
      <c r="K56" s="328"/>
      <c r="L56" s="328"/>
      <c r="M56" s="328"/>
      <c r="N56" s="328"/>
      <c r="O56" s="328"/>
      <c r="P56" s="328"/>
      <c r="Q56" s="328"/>
      <c r="R56" s="302"/>
      <c r="S56" s="298"/>
      <c r="T56" s="337"/>
      <c r="U56" s="337"/>
      <c r="V56" s="337"/>
      <c r="W56" s="337"/>
      <c r="X56" s="337"/>
      <c r="Y56" s="337"/>
      <c r="Z56" s="302"/>
      <c r="AA56" s="331"/>
      <c r="AB56" s="296"/>
      <c r="AC56" s="296"/>
      <c r="AD56" s="296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7"/>
      <c r="AQ56" s="337"/>
      <c r="AR56" s="337"/>
      <c r="AS56" s="337"/>
      <c r="AT56" s="337"/>
      <c r="AU56" s="337"/>
      <c r="AV56" s="337"/>
      <c r="AW56" s="337"/>
      <c r="AX56" s="337"/>
      <c r="AY56" s="337"/>
      <c r="AZ56" s="337"/>
      <c r="BA56" s="337"/>
      <c r="BB56" s="302"/>
      <c r="BC56" s="302"/>
      <c r="BD56" s="302"/>
      <c r="BE56" s="302"/>
      <c r="BF56" s="302"/>
      <c r="BG56" s="302"/>
      <c r="BH56" s="302"/>
      <c r="BI56" s="302"/>
      <c r="BJ56" s="302"/>
      <c r="BK56" s="302"/>
      <c r="BL56" s="340"/>
      <c r="BM56" s="303"/>
      <c r="BN56" s="299"/>
      <c r="BO56" s="299"/>
      <c r="BP56" s="299"/>
      <c r="BQ56" s="299"/>
    </row>
    <row r="57" spans="3:69" x14ac:dyDescent="0.2">
      <c r="C57" s="304"/>
      <c r="D57" s="304"/>
      <c r="E57" s="304"/>
      <c r="F57" s="304"/>
      <c r="G57" s="304"/>
      <c r="H57" s="304"/>
      <c r="I57" s="304"/>
      <c r="J57" s="304"/>
      <c r="K57" s="328"/>
      <c r="L57" s="328"/>
      <c r="M57" s="328"/>
      <c r="N57" s="328"/>
      <c r="O57" s="328"/>
      <c r="P57" s="328"/>
      <c r="Q57" s="328"/>
      <c r="R57" s="302"/>
      <c r="S57" s="298"/>
      <c r="T57" s="337"/>
      <c r="U57" s="337"/>
      <c r="V57" s="337"/>
      <c r="W57" s="337"/>
      <c r="X57" s="337"/>
      <c r="Y57" s="337"/>
      <c r="Z57" s="302"/>
      <c r="AA57" s="331"/>
      <c r="AB57" s="296"/>
      <c r="AC57" s="296"/>
      <c r="AD57" s="296"/>
      <c r="AE57" s="337"/>
      <c r="AF57" s="337"/>
      <c r="AG57" s="337"/>
      <c r="AH57" s="337"/>
      <c r="AI57" s="337"/>
      <c r="AJ57" s="337"/>
      <c r="AK57" s="337"/>
      <c r="AL57" s="337"/>
      <c r="AM57" s="337"/>
      <c r="AN57" s="337"/>
      <c r="AO57" s="337"/>
      <c r="AP57" s="337"/>
      <c r="AQ57" s="337"/>
      <c r="AR57" s="337"/>
      <c r="AS57" s="337"/>
      <c r="AT57" s="337"/>
      <c r="AU57" s="337"/>
      <c r="AV57" s="337"/>
      <c r="AW57" s="337"/>
      <c r="AX57" s="337"/>
      <c r="AY57" s="337"/>
      <c r="AZ57" s="337"/>
      <c r="BA57" s="337"/>
      <c r="BB57" s="302"/>
      <c r="BC57" s="302"/>
      <c r="BD57" s="302"/>
      <c r="BE57" s="302"/>
      <c r="BF57" s="302"/>
      <c r="BG57" s="302"/>
      <c r="BH57" s="302"/>
      <c r="BI57" s="340"/>
      <c r="BJ57" s="340"/>
      <c r="BK57" s="340"/>
      <c r="BL57" s="340"/>
      <c r="BM57" s="303"/>
      <c r="BN57" s="299"/>
      <c r="BO57" s="299"/>
      <c r="BP57" s="299"/>
      <c r="BQ57" s="299"/>
    </row>
    <row r="58" spans="3:69" x14ac:dyDescent="0.2"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302"/>
      <c r="S58" s="298"/>
      <c r="T58" s="337"/>
      <c r="U58" s="337"/>
      <c r="V58" s="337"/>
      <c r="W58" s="337"/>
      <c r="X58" s="337"/>
      <c r="Y58" s="336"/>
      <c r="Z58" s="302"/>
      <c r="AA58" s="331"/>
      <c r="AB58" s="296"/>
      <c r="AC58" s="296"/>
      <c r="AD58" s="296"/>
      <c r="AE58" s="337"/>
      <c r="AF58" s="337"/>
      <c r="AG58" s="337"/>
      <c r="AH58" s="337"/>
      <c r="AI58" s="337"/>
      <c r="AJ58" s="337"/>
      <c r="AK58" s="337"/>
      <c r="AL58" s="337"/>
      <c r="AM58" s="337"/>
      <c r="AN58" s="337"/>
      <c r="AO58" s="337"/>
      <c r="AP58" s="337"/>
      <c r="AQ58" s="337"/>
      <c r="AR58" s="337"/>
      <c r="AS58" s="337"/>
      <c r="AT58" s="337"/>
      <c r="AU58" s="337"/>
      <c r="AV58" s="337"/>
      <c r="AW58" s="337"/>
      <c r="AX58" s="337"/>
      <c r="AY58" s="337"/>
      <c r="AZ58" s="337"/>
      <c r="BA58" s="337"/>
      <c r="BB58" s="302"/>
      <c r="BC58" s="302"/>
      <c r="BD58" s="302"/>
      <c r="BE58" s="302"/>
      <c r="BF58" s="302"/>
      <c r="BG58" s="302"/>
      <c r="BH58" s="302"/>
      <c r="BI58" s="340"/>
      <c r="BJ58" s="340"/>
      <c r="BK58" s="340"/>
      <c r="BL58" s="340"/>
      <c r="BM58" s="303"/>
      <c r="BN58" s="299"/>
      <c r="BO58" s="299"/>
      <c r="BP58" s="299"/>
      <c r="BQ58" s="299"/>
    </row>
    <row r="59" spans="3:69" ht="15.75" customHeight="1" x14ac:dyDescent="0.25">
      <c r="R59" s="302"/>
      <c r="S59" s="298"/>
      <c r="T59" s="336"/>
      <c r="U59" s="336"/>
      <c r="V59" s="336"/>
      <c r="W59" s="336"/>
      <c r="X59" s="336"/>
      <c r="Y59" s="326"/>
      <c r="Z59" s="326"/>
      <c r="AA59" s="326"/>
      <c r="AB59" s="296"/>
      <c r="AC59" s="296"/>
      <c r="AD59" s="296"/>
      <c r="AE59" s="336"/>
      <c r="AF59" s="336"/>
      <c r="AG59" s="336"/>
      <c r="AH59" s="336"/>
      <c r="AI59" s="336"/>
      <c r="AJ59" s="336"/>
      <c r="AK59" s="336"/>
      <c r="AL59" s="336"/>
      <c r="AM59" s="336"/>
      <c r="AN59" s="336"/>
      <c r="AO59" s="336"/>
      <c r="AP59" s="336"/>
      <c r="AQ59" s="336"/>
      <c r="AR59" s="336"/>
      <c r="AS59" s="336"/>
      <c r="AT59" s="336"/>
      <c r="AU59" s="336"/>
      <c r="AV59" s="336"/>
      <c r="AW59" s="341"/>
      <c r="AX59" s="341"/>
      <c r="AY59" s="341"/>
      <c r="AZ59" s="341"/>
      <c r="BA59" s="336"/>
      <c r="BB59" s="328"/>
      <c r="BC59" s="328"/>
      <c r="BD59" s="328"/>
      <c r="BE59" s="328"/>
      <c r="BF59" s="328"/>
      <c r="BG59" s="328"/>
      <c r="BH59" s="328"/>
      <c r="BI59" s="328"/>
      <c r="BJ59" s="328"/>
      <c r="BK59" s="328"/>
      <c r="BL59" s="328"/>
      <c r="BM59" s="303"/>
      <c r="BN59" s="299"/>
      <c r="BO59" s="299"/>
      <c r="BP59" s="299"/>
      <c r="BQ59" s="299"/>
    </row>
    <row r="60" spans="3:69" x14ac:dyDescent="0.2">
      <c r="R60" s="302"/>
      <c r="S60" s="298"/>
      <c r="T60" s="329"/>
      <c r="U60" s="329"/>
      <c r="V60" s="329"/>
      <c r="W60" s="329"/>
      <c r="X60" s="329"/>
      <c r="Y60" s="329"/>
      <c r="Z60" s="328"/>
      <c r="AA60" s="331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</row>
    <row r="61" spans="3:69" ht="15.75" x14ac:dyDescent="0.25">
      <c r="R61" s="326"/>
      <c r="S61" s="326"/>
      <c r="T61" s="329"/>
      <c r="U61" s="329"/>
      <c r="V61" s="329"/>
      <c r="W61" s="329"/>
      <c r="X61" s="329"/>
      <c r="Y61" s="329"/>
      <c r="Z61" s="328"/>
      <c r="AA61" s="331"/>
      <c r="AB61" s="296"/>
      <c r="AC61" s="296"/>
      <c r="AD61" s="296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296"/>
      <c r="BH61" s="296"/>
      <c r="BI61" s="296"/>
      <c r="BJ61" s="296"/>
      <c r="BK61" s="296"/>
      <c r="BL61" s="296"/>
      <c r="BM61" s="296"/>
    </row>
    <row r="62" spans="3:69" x14ac:dyDescent="0.2">
      <c r="R62" s="328"/>
      <c r="S62" s="298"/>
      <c r="T62" s="329"/>
      <c r="U62" s="329"/>
      <c r="V62" s="329"/>
      <c r="W62" s="329"/>
      <c r="X62" s="329"/>
      <c r="Y62" s="329"/>
      <c r="Z62" s="296"/>
      <c r="AA62" s="296"/>
      <c r="AB62" s="296"/>
      <c r="AC62" s="296"/>
      <c r="AD62" s="296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4"/>
      <c r="BG62" s="296"/>
      <c r="BH62" s="296"/>
      <c r="BI62" s="296"/>
      <c r="BJ62" s="296"/>
      <c r="BK62" s="296"/>
      <c r="BL62" s="296"/>
      <c r="BM62" s="296"/>
    </row>
    <row r="63" spans="3:69" x14ac:dyDescent="0.2">
      <c r="R63" s="328"/>
      <c r="S63" s="298"/>
      <c r="T63" s="329"/>
      <c r="U63" s="329"/>
      <c r="V63" s="329"/>
      <c r="W63" s="329"/>
      <c r="X63" s="329"/>
      <c r="Y63" s="329"/>
      <c r="Z63" s="296"/>
      <c r="AA63" s="296"/>
      <c r="AB63" s="296"/>
      <c r="AC63" s="296"/>
      <c r="AD63" s="296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296"/>
      <c r="BH63" s="296"/>
      <c r="BI63" s="296"/>
      <c r="BJ63" s="296"/>
      <c r="BK63" s="296"/>
      <c r="BL63" s="296"/>
      <c r="BM63" s="296"/>
    </row>
    <row r="64" spans="3:69" x14ac:dyDescent="0.2">
      <c r="R64" s="296"/>
      <c r="S64" s="296"/>
      <c r="T64" s="329"/>
      <c r="U64" s="329"/>
      <c r="V64" s="329"/>
      <c r="W64" s="329"/>
      <c r="X64" s="329"/>
      <c r="Y64" s="329"/>
      <c r="Z64" s="296"/>
      <c r="AA64" s="296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</row>
    <row r="65" spans="20:58" x14ac:dyDescent="0.2">
      <c r="T65" s="329"/>
      <c r="U65" s="329"/>
      <c r="V65" s="329"/>
      <c r="W65" s="329"/>
      <c r="X65" s="329"/>
      <c r="Y65" s="329"/>
      <c r="Z65" s="296"/>
      <c r="AA65" s="296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</row>
    <row r="66" spans="20:58" x14ac:dyDescent="0.2">
      <c r="T66" s="329"/>
      <c r="U66" s="329"/>
      <c r="V66" s="329"/>
      <c r="W66" s="329"/>
      <c r="X66" s="329"/>
      <c r="Y66" s="329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</row>
    <row r="67" spans="20:58" x14ac:dyDescent="0.2">
      <c r="T67" s="329"/>
      <c r="U67" s="329"/>
      <c r="V67" s="329"/>
      <c r="W67" s="329"/>
      <c r="X67" s="329"/>
      <c r="Y67" s="329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</row>
    <row r="68" spans="20:58" x14ac:dyDescent="0.2">
      <c r="T68" s="329"/>
      <c r="U68" s="329"/>
      <c r="V68" s="329"/>
      <c r="W68" s="329"/>
      <c r="X68" s="329"/>
      <c r="Y68" s="329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</row>
    <row r="69" spans="20:58" x14ac:dyDescent="0.2">
      <c r="T69" s="329"/>
      <c r="U69" s="329"/>
      <c r="V69" s="329"/>
      <c r="W69" s="329"/>
      <c r="X69" s="329"/>
      <c r="Y69" s="329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</row>
    <row r="70" spans="20:58" x14ac:dyDescent="0.2">
      <c r="T70" s="329"/>
      <c r="U70" s="329"/>
      <c r="V70" s="329"/>
      <c r="W70" s="329"/>
      <c r="X70" s="329"/>
      <c r="Y70" s="329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</row>
    <row r="71" spans="20:58" x14ac:dyDescent="0.2">
      <c r="T71" s="329"/>
      <c r="U71" s="329"/>
      <c r="V71" s="329"/>
      <c r="W71" s="329"/>
      <c r="X71" s="329"/>
      <c r="Y71" s="329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</row>
    <row r="72" spans="20:58" x14ac:dyDescent="0.2">
      <c r="T72" s="329"/>
      <c r="U72" s="329"/>
      <c r="V72" s="329"/>
      <c r="W72" s="329"/>
      <c r="X72" s="329"/>
      <c r="Y72" s="329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</row>
    <row r="73" spans="20:58" x14ac:dyDescent="0.2">
      <c r="T73" s="329"/>
      <c r="U73" s="329"/>
      <c r="V73" s="329"/>
      <c r="W73" s="329"/>
      <c r="X73" s="329"/>
      <c r="Y73" s="329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</row>
    <row r="74" spans="20:58" x14ac:dyDescent="0.2">
      <c r="T74" s="329"/>
      <c r="U74" s="329"/>
      <c r="V74" s="329"/>
      <c r="W74" s="329"/>
      <c r="X74" s="329"/>
      <c r="Y74" s="329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</row>
    <row r="75" spans="20:58" x14ac:dyDescent="0.2">
      <c r="T75" s="329"/>
      <c r="U75" s="329"/>
      <c r="V75" s="329"/>
      <c r="W75" s="329"/>
      <c r="X75" s="329"/>
      <c r="Y75" s="329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</row>
    <row r="76" spans="20:58" x14ac:dyDescent="0.2">
      <c r="T76" s="329"/>
      <c r="U76" s="329"/>
      <c r="V76" s="329"/>
      <c r="W76" s="329"/>
      <c r="X76" s="329"/>
      <c r="Y76" s="329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</row>
    <row r="77" spans="20:58" x14ac:dyDescent="0.2">
      <c r="T77" s="329"/>
      <c r="U77" s="329"/>
      <c r="V77" s="329"/>
      <c r="W77" s="329"/>
      <c r="X77" s="329"/>
      <c r="Y77" s="329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</row>
    <row r="78" spans="20:58" x14ac:dyDescent="0.2">
      <c r="T78" s="329"/>
      <c r="U78" s="329"/>
      <c r="V78" s="329"/>
      <c r="W78" s="329"/>
      <c r="X78" s="329"/>
      <c r="Y78" s="329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</row>
    <row r="79" spans="20:58" x14ac:dyDescent="0.2">
      <c r="T79" s="329"/>
      <c r="U79" s="329"/>
      <c r="V79" s="329"/>
      <c r="W79" s="329"/>
      <c r="X79" s="329"/>
      <c r="Y79" s="304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</row>
    <row r="80" spans="20:58" x14ac:dyDescent="0.2">
      <c r="T80" s="296"/>
      <c r="U80" s="296"/>
      <c r="V80" s="296"/>
      <c r="W80" s="296"/>
      <c r="X80" s="296"/>
      <c r="Y80" s="296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</row>
    <row r="81" spans="20:58" x14ac:dyDescent="0.2">
      <c r="T81" s="296"/>
      <c r="U81" s="296"/>
      <c r="V81" s="296"/>
      <c r="W81" s="296"/>
      <c r="X81" s="296"/>
      <c r="Y81" s="296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</row>
    <row r="82" spans="20:58" x14ac:dyDescent="0.2"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</row>
    <row r="83" spans="20:58" x14ac:dyDescent="0.2">
      <c r="AE83" s="291"/>
    </row>
    <row r="84" spans="20:58" x14ac:dyDescent="0.2">
      <c r="BB84" s="291"/>
    </row>
  </sheetData>
  <mergeCells count="11">
    <mergeCell ref="BC5:BQ5"/>
    <mergeCell ref="S5:S6"/>
    <mergeCell ref="B1:I1"/>
    <mergeCell ref="B2:I2"/>
    <mergeCell ref="AQ5:BA5"/>
    <mergeCell ref="M5:Q5"/>
    <mergeCell ref="C5:L5"/>
    <mergeCell ref="T5:Y5"/>
    <mergeCell ref="Z5:AD5"/>
    <mergeCell ref="AE5:AP5"/>
    <mergeCell ref="B5:B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H69"/>
  <sheetViews>
    <sheetView topLeftCell="AS1" workbookViewId="0">
      <selection activeCell="BG10" sqref="BG10:BL18"/>
    </sheetView>
  </sheetViews>
  <sheetFormatPr defaultRowHeight="11.25" x14ac:dyDescent="0.2"/>
  <cols>
    <col min="1" max="1" width="5.42578125" style="342" customWidth="1"/>
    <col min="2" max="2" width="27.140625" style="342" bestFit="1" customWidth="1"/>
    <col min="3" max="6" width="7.85546875" style="342" bestFit="1" customWidth="1"/>
    <col min="7" max="7" width="8.7109375" style="342" bestFit="1" customWidth="1"/>
    <col min="8" max="9" width="7.85546875" style="342" bestFit="1" customWidth="1"/>
    <col min="10" max="17" width="8.7109375" style="342" bestFit="1" customWidth="1"/>
    <col min="18" max="18" width="5.140625" style="342" customWidth="1"/>
    <col min="19" max="19" width="27.140625" style="342" bestFit="1" customWidth="1"/>
    <col min="20" max="21" width="6.5703125" style="342" bestFit="1" customWidth="1"/>
    <col min="22" max="22" width="7.85546875" style="342" bestFit="1" customWidth="1"/>
    <col min="23" max="23" width="6.5703125" style="342" bestFit="1" customWidth="1"/>
    <col min="24" max="25" width="7.85546875" style="342" bestFit="1" customWidth="1"/>
    <col min="26" max="27" width="6.5703125" style="342" bestFit="1" customWidth="1"/>
    <col min="28" max="29" width="7.85546875" style="342" bestFit="1" customWidth="1"/>
    <col min="30" max="33" width="6.5703125" style="342" bestFit="1" customWidth="1"/>
    <col min="34" max="35" width="7.85546875" style="342" bestFit="1" customWidth="1"/>
    <col min="36" max="47" width="6.5703125" style="342" bestFit="1" customWidth="1"/>
    <col min="48" max="56" width="6.5703125" style="342" customWidth="1"/>
    <col min="57" max="57" width="6.5703125" style="342" bestFit="1" customWidth="1"/>
    <col min="58" max="58" width="7.85546875" style="342" bestFit="1" customWidth="1"/>
    <col min="59" max="60" width="8.28515625" style="342" bestFit="1" customWidth="1"/>
    <col min="61" max="69" width="8.140625" style="342" bestFit="1" customWidth="1"/>
    <col min="70" max="16384" width="9.140625" style="342"/>
  </cols>
  <sheetData>
    <row r="1" spans="2:69" x14ac:dyDescent="0.2">
      <c r="B1" s="417"/>
      <c r="C1" s="417"/>
      <c r="D1" s="417"/>
      <c r="E1" s="417"/>
      <c r="F1" s="417"/>
      <c r="G1" s="417"/>
      <c r="H1" s="417"/>
      <c r="I1" s="417"/>
    </row>
    <row r="2" spans="2:69" ht="18.75" x14ac:dyDescent="0.2">
      <c r="B2" s="418" t="s">
        <v>312</v>
      </c>
      <c r="C2" s="418"/>
      <c r="D2" s="418"/>
      <c r="E2" s="418"/>
      <c r="F2" s="418"/>
      <c r="G2" s="418"/>
      <c r="H2" s="418"/>
      <c r="I2" s="418"/>
    </row>
    <row r="3" spans="2:69" x14ac:dyDescent="0.2">
      <c r="B3" s="350"/>
      <c r="C3" s="350"/>
      <c r="D3" s="350"/>
      <c r="E3" s="350"/>
      <c r="F3" s="350"/>
      <c r="G3" s="350"/>
      <c r="H3" s="350"/>
      <c r="I3" s="350"/>
    </row>
    <row r="4" spans="2:69" ht="12" thickBot="1" x14ac:dyDescent="0.25">
      <c r="B4" s="350"/>
      <c r="C4" s="350"/>
      <c r="D4" s="350"/>
      <c r="E4" s="350"/>
      <c r="F4" s="350"/>
      <c r="G4" s="350"/>
      <c r="H4" s="350"/>
      <c r="I4" s="350"/>
      <c r="BM4" s="343"/>
      <c r="BN4" s="343"/>
      <c r="BO4" s="343"/>
      <c r="BP4" s="343"/>
      <c r="BQ4" s="343"/>
    </row>
    <row r="5" spans="2:69" s="345" customFormat="1" ht="16.5" customHeight="1" thickTop="1" thickBot="1" x14ac:dyDescent="0.25">
      <c r="B5" s="423" t="s">
        <v>294</v>
      </c>
      <c r="C5" s="419" t="s">
        <v>293</v>
      </c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344"/>
      <c r="S5" s="423" t="s">
        <v>294</v>
      </c>
      <c r="T5" s="420" t="s">
        <v>304</v>
      </c>
      <c r="U5" s="421"/>
      <c r="V5" s="421"/>
      <c r="W5" s="421"/>
      <c r="X5" s="421"/>
      <c r="Y5" s="421"/>
      <c r="Z5" s="421"/>
      <c r="AA5" s="421"/>
      <c r="AB5" s="421"/>
      <c r="AC5" s="421"/>
      <c r="AD5" s="422"/>
      <c r="AE5" s="420" t="s">
        <v>308</v>
      </c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2"/>
      <c r="AQ5" s="415" t="s">
        <v>311</v>
      </c>
      <c r="AR5" s="416"/>
      <c r="AS5" s="416"/>
      <c r="AT5" s="416"/>
      <c r="AU5" s="416"/>
      <c r="AV5" s="416"/>
      <c r="AW5" s="416"/>
      <c r="AX5" s="416"/>
      <c r="AY5" s="416"/>
      <c r="AZ5" s="416"/>
      <c r="BA5" s="416"/>
      <c r="BB5" s="416"/>
      <c r="BC5" s="416"/>
      <c r="BD5" s="416"/>
      <c r="BE5" s="416"/>
      <c r="BF5" s="416"/>
      <c r="BG5" s="416"/>
      <c r="BH5" s="416"/>
      <c r="BI5" s="416"/>
      <c r="BJ5" s="416"/>
      <c r="BK5" s="416"/>
      <c r="BL5" s="416"/>
      <c r="BM5" s="416"/>
      <c r="BN5" s="416"/>
      <c r="BO5" s="416"/>
      <c r="BP5" s="416"/>
      <c r="BQ5" s="416"/>
    </row>
    <row r="6" spans="2:69" s="345" customFormat="1" ht="18.75" customHeight="1" thickBot="1" x14ac:dyDescent="0.25">
      <c r="B6" s="424"/>
      <c r="C6" s="351" t="s">
        <v>83</v>
      </c>
      <c r="D6" s="351" t="s">
        <v>86</v>
      </c>
      <c r="E6" s="351" t="s">
        <v>87</v>
      </c>
      <c r="F6" s="351" t="s">
        <v>88</v>
      </c>
      <c r="G6" s="351" t="s">
        <v>89</v>
      </c>
      <c r="H6" s="351" t="s">
        <v>90</v>
      </c>
      <c r="I6" s="351" t="s">
        <v>91</v>
      </c>
      <c r="J6" s="351" t="s">
        <v>92</v>
      </c>
      <c r="K6" s="351" t="s">
        <v>93</v>
      </c>
      <c r="L6" s="351" t="s">
        <v>94</v>
      </c>
      <c r="M6" s="351" t="s">
        <v>95</v>
      </c>
      <c r="N6" s="351" t="s">
        <v>96</v>
      </c>
      <c r="O6" s="351" t="s">
        <v>97</v>
      </c>
      <c r="P6" s="351" t="s">
        <v>98</v>
      </c>
      <c r="Q6" s="351" t="s">
        <v>99</v>
      </c>
      <c r="R6" s="352"/>
      <c r="S6" s="424"/>
      <c r="T6" s="355" t="s">
        <v>100</v>
      </c>
      <c r="U6" s="351" t="s">
        <v>101</v>
      </c>
      <c r="V6" s="351" t="s">
        <v>102</v>
      </c>
      <c r="W6" s="351" t="s">
        <v>103</v>
      </c>
      <c r="X6" s="351" t="s">
        <v>104</v>
      </c>
      <c r="Y6" s="353" t="s">
        <v>105</v>
      </c>
      <c r="Z6" s="351" t="s">
        <v>106</v>
      </c>
      <c r="AA6" s="351" t="s">
        <v>107</v>
      </c>
      <c r="AB6" s="351" t="s">
        <v>108</v>
      </c>
      <c r="AC6" s="351" t="s">
        <v>109</v>
      </c>
      <c r="AD6" s="354" t="s">
        <v>110</v>
      </c>
      <c r="AE6" s="355" t="s">
        <v>111</v>
      </c>
      <c r="AF6" s="351" t="s">
        <v>112</v>
      </c>
      <c r="AG6" s="351" t="s">
        <v>113</v>
      </c>
      <c r="AH6" s="351" t="s">
        <v>114</v>
      </c>
      <c r="AI6" s="351" t="s">
        <v>115</v>
      </c>
      <c r="AJ6" s="351" t="s">
        <v>116</v>
      </c>
      <c r="AK6" s="351" t="s">
        <v>117</v>
      </c>
      <c r="AL6" s="351" t="s">
        <v>118</v>
      </c>
      <c r="AM6" s="351" t="s">
        <v>119</v>
      </c>
      <c r="AN6" s="351" t="s">
        <v>120</v>
      </c>
      <c r="AO6" s="351" t="s">
        <v>121</v>
      </c>
      <c r="AP6" s="354" t="s">
        <v>122</v>
      </c>
      <c r="AQ6" s="356" t="s">
        <v>123</v>
      </c>
      <c r="AR6" s="353" t="s">
        <v>155</v>
      </c>
      <c r="AS6" s="353" t="s">
        <v>156</v>
      </c>
      <c r="AT6" s="353" t="s">
        <v>157</v>
      </c>
      <c r="AU6" s="353" t="s">
        <v>158</v>
      </c>
      <c r="AV6" s="353" t="s">
        <v>159</v>
      </c>
      <c r="AW6" s="353" t="s">
        <v>160</v>
      </c>
      <c r="AX6" s="353" t="s">
        <v>161</v>
      </c>
      <c r="AY6" s="353" t="s">
        <v>162</v>
      </c>
      <c r="AZ6" s="353" t="s">
        <v>163</v>
      </c>
      <c r="BA6" s="353" t="s">
        <v>164</v>
      </c>
      <c r="BB6" s="353" t="s">
        <v>165</v>
      </c>
      <c r="BC6" s="353" t="s">
        <v>317</v>
      </c>
      <c r="BD6" s="353" t="s">
        <v>319</v>
      </c>
      <c r="BE6" s="353" t="s">
        <v>320</v>
      </c>
      <c r="BF6" s="353" t="s">
        <v>322</v>
      </c>
      <c r="BG6" s="353" t="s">
        <v>450</v>
      </c>
      <c r="BH6" s="353" t="s">
        <v>457</v>
      </c>
      <c r="BI6" s="353" t="s">
        <v>458</v>
      </c>
      <c r="BJ6" s="353" t="s">
        <v>459</v>
      </c>
      <c r="BK6" s="353" t="s">
        <v>460</v>
      </c>
      <c r="BL6" s="353" t="s">
        <v>461</v>
      </c>
      <c r="BM6" s="353" t="s">
        <v>475</v>
      </c>
      <c r="BN6" s="353" t="s">
        <v>476</v>
      </c>
      <c r="BO6" s="353" t="s">
        <v>477</v>
      </c>
      <c r="BP6" s="353" t="s">
        <v>478</v>
      </c>
      <c r="BQ6" s="353" t="s">
        <v>479</v>
      </c>
    </row>
    <row r="7" spans="2:69" ht="12" thickTop="1" x14ac:dyDescent="0.2">
      <c r="B7" s="357"/>
      <c r="C7" s="358"/>
      <c r="D7" s="359"/>
      <c r="E7" s="359"/>
      <c r="F7" s="359"/>
      <c r="G7" s="359"/>
      <c r="H7" s="359"/>
      <c r="I7" s="359"/>
      <c r="BM7" s="343"/>
      <c r="BN7" s="343"/>
      <c r="BO7" s="343"/>
      <c r="BP7" s="343"/>
      <c r="BQ7" s="343"/>
    </row>
    <row r="8" spans="2:69" x14ac:dyDescent="0.2">
      <c r="B8" s="347" t="s">
        <v>3</v>
      </c>
      <c r="C8" s="347"/>
      <c r="D8" s="347"/>
      <c r="E8" s="347"/>
      <c r="F8" s="347"/>
      <c r="G8" s="347"/>
      <c r="H8" s="347"/>
      <c r="I8" s="347"/>
      <c r="S8" s="347" t="s">
        <v>3</v>
      </c>
    </row>
    <row r="9" spans="2:69" x14ac:dyDescent="0.2">
      <c r="B9" s="347"/>
      <c r="C9" s="319"/>
      <c r="D9" s="319"/>
      <c r="E9" s="319"/>
      <c r="F9" s="319"/>
      <c r="G9" s="319"/>
      <c r="H9" s="319"/>
      <c r="I9" s="319"/>
    </row>
    <row r="10" spans="2:69" x14ac:dyDescent="0.2">
      <c r="B10" s="347" t="s">
        <v>295</v>
      </c>
      <c r="C10" s="360">
        <v>148.41</v>
      </c>
      <c r="D10" s="347">
        <v>173.45</v>
      </c>
      <c r="E10" s="347">
        <v>86.93</v>
      </c>
      <c r="F10" s="347">
        <v>114.5</v>
      </c>
      <c r="G10" s="347">
        <v>316.22000000000003</v>
      </c>
      <c r="H10" s="347">
        <v>188.55</v>
      </c>
      <c r="I10" s="347">
        <v>137.56</v>
      </c>
      <c r="J10" s="347">
        <v>305.64</v>
      </c>
      <c r="K10" s="317">
        <v>401.23</v>
      </c>
      <c r="L10" s="317">
        <v>543.42999999999995</v>
      </c>
      <c r="M10" s="317">
        <v>509.53</v>
      </c>
      <c r="N10" s="317">
        <v>543.13</v>
      </c>
      <c r="O10" s="317">
        <v>788.45</v>
      </c>
      <c r="P10" s="317">
        <v>765.07</v>
      </c>
      <c r="Q10" s="317">
        <v>851.73</v>
      </c>
      <c r="R10" s="317"/>
      <c r="S10" s="347" t="s">
        <v>295</v>
      </c>
      <c r="T10" s="317">
        <v>120.56</v>
      </c>
      <c r="U10" s="317">
        <v>164.61</v>
      </c>
      <c r="V10" s="317">
        <v>208.52</v>
      </c>
      <c r="W10" s="317">
        <v>180.46</v>
      </c>
      <c r="X10" s="317">
        <v>180.81</v>
      </c>
      <c r="Y10" s="317">
        <v>210.19</v>
      </c>
      <c r="Z10" s="317">
        <v>216.53</v>
      </c>
      <c r="AA10" s="317">
        <v>213.72</v>
      </c>
      <c r="AB10" s="317">
        <v>229.64</v>
      </c>
      <c r="AC10" s="317">
        <v>251.89</v>
      </c>
      <c r="AD10" s="317">
        <v>295.44</v>
      </c>
      <c r="AE10" s="319">
        <v>90.72</v>
      </c>
      <c r="AF10" s="319">
        <v>112.55</v>
      </c>
      <c r="AG10" s="319">
        <v>106.46</v>
      </c>
      <c r="AH10" s="319">
        <v>109.56</v>
      </c>
      <c r="AI10" s="319">
        <v>159.47999999999999</v>
      </c>
      <c r="AJ10" s="319">
        <v>214.31</v>
      </c>
      <c r="AK10" s="319">
        <v>179.4</v>
      </c>
      <c r="AL10" s="319">
        <v>206.08</v>
      </c>
      <c r="AM10" s="319">
        <v>181.23</v>
      </c>
      <c r="AN10" s="319">
        <v>208.6</v>
      </c>
      <c r="AO10" s="319">
        <v>234.5</v>
      </c>
      <c r="AP10" s="319">
        <v>219.65</v>
      </c>
      <c r="AQ10" s="319">
        <v>113.12</v>
      </c>
      <c r="AR10" s="319">
        <v>121.25</v>
      </c>
      <c r="AS10" s="319">
        <v>115.3</v>
      </c>
      <c r="AT10" s="319">
        <v>115.48</v>
      </c>
      <c r="AU10" s="319">
        <v>118.91</v>
      </c>
      <c r="AV10" s="319">
        <v>114.54</v>
      </c>
      <c r="AW10" s="319">
        <v>141.75</v>
      </c>
      <c r="AX10" s="319">
        <v>152.15</v>
      </c>
      <c r="AY10" s="319">
        <v>145.16999999999999</v>
      </c>
      <c r="AZ10" s="319">
        <v>162.29</v>
      </c>
      <c r="BA10" s="319">
        <v>153.72</v>
      </c>
      <c r="BB10" s="319">
        <v>160.19999999999999</v>
      </c>
      <c r="BC10" s="319">
        <v>185.35</v>
      </c>
      <c r="BD10" s="319">
        <v>179.41</v>
      </c>
      <c r="BE10" s="319">
        <v>187.89</v>
      </c>
      <c r="BF10" s="319">
        <v>178</v>
      </c>
      <c r="BG10" s="319">
        <v>191.74</v>
      </c>
      <c r="BH10" s="319">
        <v>198.41</v>
      </c>
      <c r="BI10" s="360">
        <v>167.36</v>
      </c>
      <c r="BJ10" s="360">
        <v>202.86</v>
      </c>
      <c r="BK10" s="360">
        <v>229.8</v>
      </c>
      <c r="BL10" s="360">
        <v>195.45</v>
      </c>
      <c r="BM10" s="319">
        <v>203.66</v>
      </c>
      <c r="BN10" s="360">
        <v>205.98999999999998</v>
      </c>
      <c r="BO10" s="360">
        <v>220.54750000000001</v>
      </c>
      <c r="BP10" s="360">
        <v>248.38</v>
      </c>
      <c r="BQ10" s="360">
        <v>233.81500000000003</v>
      </c>
    </row>
    <row r="11" spans="2:69" x14ac:dyDescent="0.2">
      <c r="B11" s="321" t="s">
        <v>314</v>
      </c>
      <c r="C11" s="321">
        <v>115.51</v>
      </c>
      <c r="D11" s="321">
        <v>30.97</v>
      </c>
      <c r="E11" s="321">
        <v>27.21</v>
      </c>
      <c r="F11" s="321">
        <v>36.43</v>
      </c>
      <c r="G11" s="321">
        <v>76.66</v>
      </c>
      <c r="H11" s="321">
        <v>52.1</v>
      </c>
      <c r="I11" s="321">
        <v>67.099999999999994</v>
      </c>
      <c r="J11" s="321">
        <v>111.04</v>
      </c>
      <c r="K11" s="292">
        <v>94.32</v>
      </c>
      <c r="L11" s="292">
        <v>112.75</v>
      </c>
      <c r="M11" s="292">
        <v>103.25</v>
      </c>
      <c r="N11" s="292">
        <v>116.77</v>
      </c>
      <c r="O11" s="292">
        <v>89.15</v>
      </c>
      <c r="P11" s="292">
        <v>94.27</v>
      </c>
      <c r="Q11" s="292">
        <v>98.18</v>
      </c>
      <c r="S11" s="321" t="s">
        <v>309</v>
      </c>
      <c r="T11" s="292">
        <v>139.5</v>
      </c>
      <c r="U11" s="292">
        <v>150.65</v>
      </c>
      <c r="V11" s="292">
        <v>289.85000000000002</v>
      </c>
      <c r="W11" s="292">
        <v>211.71</v>
      </c>
      <c r="X11" s="292">
        <v>225.19</v>
      </c>
      <c r="Y11" s="292">
        <v>338.28</v>
      </c>
      <c r="Z11" s="292">
        <v>441.94</v>
      </c>
      <c r="AA11" s="292">
        <v>385.89</v>
      </c>
      <c r="AB11" s="292">
        <v>348.81</v>
      </c>
      <c r="AC11" s="292">
        <v>386.35</v>
      </c>
      <c r="AD11" s="292">
        <v>433.93</v>
      </c>
      <c r="AE11" s="320">
        <v>83.14</v>
      </c>
      <c r="AF11" s="320">
        <v>84.44</v>
      </c>
      <c r="AG11" s="320">
        <v>108.63</v>
      </c>
      <c r="AH11" s="320">
        <v>77.680000000000007</v>
      </c>
      <c r="AI11" s="320">
        <v>113.83</v>
      </c>
      <c r="AJ11" s="320">
        <v>102.59</v>
      </c>
      <c r="AK11" s="320">
        <v>111.22</v>
      </c>
      <c r="AL11" s="320">
        <v>91.94</v>
      </c>
      <c r="AM11" s="320">
        <v>94.31</v>
      </c>
      <c r="AN11" s="320">
        <v>121.96</v>
      </c>
      <c r="AO11" s="320">
        <v>143.30000000000001</v>
      </c>
      <c r="AP11" s="320">
        <v>117.67</v>
      </c>
      <c r="AQ11" s="320">
        <v>99.07</v>
      </c>
      <c r="AR11" s="320">
        <v>132.94999999999999</v>
      </c>
      <c r="AS11" s="320">
        <v>135.46</v>
      </c>
      <c r="AT11" s="320">
        <v>133.72</v>
      </c>
      <c r="AU11" s="320">
        <v>153.06</v>
      </c>
      <c r="AV11" s="320">
        <v>146.74</v>
      </c>
      <c r="AW11" s="320">
        <v>156.08000000000001</v>
      </c>
      <c r="AX11" s="320">
        <v>161.16999999999999</v>
      </c>
      <c r="AY11" s="320">
        <v>144.72999999999999</v>
      </c>
      <c r="AZ11" s="320">
        <v>162.99</v>
      </c>
      <c r="BA11" s="320">
        <v>172.75</v>
      </c>
      <c r="BB11" s="320">
        <v>188.09</v>
      </c>
      <c r="BC11" s="320">
        <v>232.75</v>
      </c>
      <c r="BD11" s="320">
        <v>203.58</v>
      </c>
      <c r="BE11" s="320">
        <v>207.64</v>
      </c>
      <c r="BF11" s="320">
        <v>206.61</v>
      </c>
      <c r="BG11" s="342">
        <v>259.95</v>
      </c>
      <c r="BH11" s="342">
        <v>286.92</v>
      </c>
      <c r="BI11" s="346">
        <v>264.12</v>
      </c>
      <c r="BJ11" s="346">
        <v>242.21</v>
      </c>
      <c r="BK11" s="346">
        <v>280.95999999999998</v>
      </c>
      <c r="BL11" s="346">
        <v>224.4</v>
      </c>
      <c r="BM11" s="342">
        <v>243.09</v>
      </c>
      <c r="BN11" s="346">
        <v>250.96250000000003</v>
      </c>
      <c r="BO11" s="346">
        <v>265.34500000000003</v>
      </c>
      <c r="BP11" s="346">
        <v>265.65249999999997</v>
      </c>
      <c r="BQ11" s="346">
        <v>288.40999999999997</v>
      </c>
    </row>
    <row r="12" spans="2:69" x14ac:dyDescent="0.2">
      <c r="B12" s="321" t="s">
        <v>313</v>
      </c>
      <c r="C12" s="321">
        <v>129.81</v>
      </c>
      <c r="D12" s="321">
        <v>103.35</v>
      </c>
      <c r="E12" s="321">
        <v>70.39</v>
      </c>
      <c r="F12" s="321">
        <v>76.75</v>
      </c>
      <c r="G12" s="321">
        <v>75.05</v>
      </c>
      <c r="H12" s="321">
        <v>58.52</v>
      </c>
      <c r="I12" s="321">
        <v>57.88</v>
      </c>
      <c r="J12" s="321">
        <v>132.11000000000001</v>
      </c>
      <c r="K12" s="292">
        <v>126.21</v>
      </c>
      <c r="L12" s="292">
        <v>174.41</v>
      </c>
      <c r="M12" s="292">
        <v>182.43</v>
      </c>
      <c r="N12" s="292">
        <v>198.16</v>
      </c>
      <c r="O12" s="292">
        <v>247.89</v>
      </c>
      <c r="P12" s="292">
        <v>124.95</v>
      </c>
      <c r="Q12" s="292">
        <v>134.55000000000001</v>
      </c>
      <c r="R12" s="292"/>
      <c r="S12" s="321" t="s">
        <v>178</v>
      </c>
      <c r="T12" s="292">
        <v>138.16</v>
      </c>
      <c r="U12" s="292">
        <v>185.57</v>
      </c>
      <c r="V12" s="292">
        <v>298.56</v>
      </c>
      <c r="W12" s="292">
        <v>337.93</v>
      </c>
      <c r="X12" s="292">
        <v>1329.74</v>
      </c>
      <c r="Y12" s="292">
        <v>1109.57</v>
      </c>
      <c r="Z12" s="292">
        <v>611.24</v>
      </c>
      <c r="AA12" s="292">
        <v>297.26</v>
      </c>
      <c r="AB12" s="292">
        <v>429.1</v>
      </c>
      <c r="AC12" s="292">
        <v>594.96</v>
      </c>
      <c r="AD12" s="292">
        <v>91.19</v>
      </c>
      <c r="AE12" s="320">
        <v>135.4</v>
      </c>
      <c r="AF12" s="320">
        <v>178.29</v>
      </c>
      <c r="AG12" s="320">
        <v>149.21</v>
      </c>
      <c r="AH12" s="320">
        <v>178.3</v>
      </c>
      <c r="AI12" s="320">
        <v>214.07</v>
      </c>
      <c r="AJ12" s="320">
        <v>270.64</v>
      </c>
      <c r="AK12" s="320">
        <v>349.87</v>
      </c>
      <c r="AL12" s="320">
        <v>36.700000000000003</v>
      </c>
      <c r="AM12" s="320">
        <v>140.04</v>
      </c>
      <c r="AN12" s="320">
        <v>191.19</v>
      </c>
      <c r="AO12" s="320">
        <v>134.41</v>
      </c>
      <c r="AP12" s="320">
        <v>72.91</v>
      </c>
      <c r="AQ12" s="320">
        <v>114.54</v>
      </c>
      <c r="AR12" s="320">
        <v>122.39</v>
      </c>
      <c r="AS12" s="320">
        <v>88.12</v>
      </c>
      <c r="AT12" s="320">
        <v>51.34</v>
      </c>
      <c r="AU12" s="320">
        <v>132.28</v>
      </c>
      <c r="AV12" s="320">
        <v>28.89</v>
      </c>
      <c r="AW12" s="320">
        <v>33.94</v>
      </c>
      <c r="AX12" s="320">
        <v>19.95</v>
      </c>
      <c r="AY12" s="320">
        <v>42.41</v>
      </c>
      <c r="AZ12" s="320">
        <v>108.89</v>
      </c>
      <c r="BA12" s="320">
        <v>263.08</v>
      </c>
      <c r="BB12" s="320">
        <v>272.02999999999997</v>
      </c>
      <c r="BC12" s="320">
        <v>254.45</v>
      </c>
      <c r="BD12" s="320">
        <v>286.02999999999997</v>
      </c>
      <c r="BE12" s="320">
        <v>291.57</v>
      </c>
      <c r="BF12" s="320">
        <v>233.15</v>
      </c>
      <c r="BG12" s="342">
        <v>271.16000000000003</v>
      </c>
      <c r="BH12" s="342">
        <v>314.18</v>
      </c>
      <c r="BI12" s="346">
        <v>367.35</v>
      </c>
      <c r="BJ12" s="346">
        <v>238.64</v>
      </c>
      <c r="BK12" s="346">
        <v>175.45</v>
      </c>
      <c r="BL12" s="346">
        <v>100.3</v>
      </c>
      <c r="BM12" s="342">
        <v>112.67</v>
      </c>
      <c r="BN12" s="346">
        <v>153.01</v>
      </c>
      <c r="BO12" s="346">
        <v>365.63</v>
      </c>
      <c r="BP12" s="346">
        <v>439.60500000000002</v>
      </c>
      <c r="BQ12" s="346">
        <v>460.38499999999999</v>
      </c>
    </row>
    <row r="13" spans="2:69" x14ac:dyDescent="0.2">
      <c r="B13" s="321" t="s">
        <v>182</v>
      </c>
      <c r="C13" s="321">
        <v>1297.8399999999999</v>
      </c>
      <c r="D13" s="321">
        <v>4795.9799999999996</v>
      </c>
      <c r="E13" s="321">
        <v>1397.87</v>
      </c>
      <c r="F13" s="321">
        <v>2583.12</v>
      </c>
      <c r="G13" s="321">
        <v>13750.8</v>
      </c>
      <c r="H13" s="321">
        <v>7424.22</v>
      </c>
      <c r="I13" s="321">
        <v>4368.32</v>
      </c>
      <c r="J13" s="321">
        <v>10088.49</v>
      </c>
      <c r="K13" s="292">
        <v>16013.64</v>
      </c>
      <c r="L13" s="292">
        <v>21725.62</v>
      </c>
      <c r="M13" s="292">
        <v>19612.009999999998</v>
      </c>
      <c r="N13" s="292">
        <v>20488.650000000001</v>
      </c>
      <c r="O13" s="292">
        <v>32371.69</v>
      </c>
      <c r="P13" s="292">
        <v>35611.480000000003</v>
      </c>
      <c r="Q13" s="292">
        <v>40738.910000000003</v>
      </c>
      <c r="R13" s="292"/>
      <c r="S13" s="321" t="s">
        <v>315</v>
      </c>
      <c r="T13" s="292">
        <v>109.1</v>
      </c>
      <c r="U13" s="292">
        <v>233.99</v>
      </c>
      <c r="V13" s="292">
        <v>196.43</v>
      </c>
      <c r="W13" s="292">
        <v>180.68</v>
      </c>
      <c r="X13" s="292">
        <v>203.46</v>
      </c>
      <c r="Y13" s="292">
        <v>137.02000000000001</v>
      </c>
      <c r="Z13" s="292">
        <v>84.79</v>
      </c>
      <c r="AA13" s="292">
        <v>142.06</v>
      </c>
      <c r="AB13" s="292">
        <v>129.06</v>
      </c>
      <c r="AC13" s="292">
        <v>251.12</v>
      </c>
      <c r="AD13" s="292">
        <v>299.08</v>
      </c>
      <c r="AE13" s="320">
        <v>69.53</v>
      </c>
      <c r="AF13" s="320">
        <v>84.35</v>
      </c>
      <c r="AG13" s="320">
        <v>44.83</v>
      </c>
      <c r="AH13" s="320">
        <v>88.11</v>
      </c>
      <c r="AI13" s="320">
        <v>193.58</v>
      </c>
      <c r="AJ13" s="320">
        <v>195.59</v>
      </c>
      <c r="AK13" s="320">
        <v>156.78</v>
      </c>
      <c r="AL13" s="320">
        <v>259.75</v>
      </c>
      <c r="AM13" s="320">
        <v>107.28</v>
      </c>
      <c r="AN13" s="320">
        <v>103.4</v>
      </c>
      <c r="AO13" s="320">
        <v>154.62</v>
      </c>
      <c r="AP13" s="320">
        <v>109.23</v>
      </c>
      <c r="AQ13" s="320">
        <v>53.27</v>
      </c>
      <c r="AR13" s="320">
        <v>78.209999999999994</v>
      </c>
      <c r="AS13" s="320">
        <v>111.7</v>
      </c>
      <c r="AT13" s="320">
        <v>39.840000000000003</v>
      </c>
      <c r="AU13" s="320">
        <v>51.4</v>
      </c>
      <c r="AV13" s="320">
        <v>40.369999999999997</v>
      </c>
      <c r="AW13" s="320">
        <v>67.14</v>
      </c>
      <c r="AX13" s="320">
        <v>68.42</v>
      </c>
      <c r="AY13" s="320">
        <v>48.49</v>
      </c>
      <c r="AZ13" s="320">
        <v>64.92</v>
      </c>
      <c r="BA13" s="320">
        <v>48.54</v>
      </c>
      <c r="BB13" s="320">
        <v>66</v>
      </c>
      <c r="BC13" s="320">
        <v>54.11</v>
      </c>
      <c r="BD13" s="320">
        <v>54.89</v>
      </c>
      <c r="BE13" s="320">
        <v>181.66</v>
      </c>
      <c r="BF13" s="320">
        <v>140.65</v>
      </c>
      <c r="BG13" s="342">
        <v>198.39</v>
      </c>
      <c r="BH13" s="342">
        <v>199.1</v>
      </c>
      <c r="BI13" s="342">
        <v>282</v>
      </c>
      <c r="BJ13" s="342">
        <v>343.79</v>
      </c>
      <c r="BK13" s="342">
        <v>447.47</v>
      </c>
      <c r="BL13" s="342">
        <v>264.75</v>
      </c>
      <c r="BM13" s="342">
        <v>307.85000000000002</v>
      </c>
      <c r="BN13" s="342">
        <v>214.10500000000002</v>
      </c>
      <c r="BO13" s="342">
        <v>232.04500000000002</v>
      </c>
      <c r="BP13" s="342">
        <v>239.3775</v>
      </c>
      <c r="BQ13" s="342">
        <v>196.73500000000001</v>
      </c>
    </row>
    <row r="14" spans="2:69" x14ac:dyDescent="0.2">
      <c r="B14" s="321" t="s">
        <v>184</v>
      </c>
      <c r="C14" s="321">
        <v>148.16</v>
      </c>
      <c r="D14" s="321">
        <v>203.73</v>
      </c>
      <c r="E14" s="321">
        <v>159.22</v>
      </c>
      <c r="F14" s="321">
        <v>166.43</v>
      </c>
      <c r="G14" s="321">
        <v>164.05</v>
      </c>
      <c r="H14" s="321">
        <v>194.38</v>
      </c>
      <c r="I14" s="321">
        <v>201.8</v>
      </c>
      <c r="J14" s="321">
        <v>323.07</v>
      </c>
      <c r="K14" s="292">
        <v>311.89</v>
      </c>
      <c r="L14" s="292">
        <v>382.35</v>
      </c>
      <c r="M14" s="292">
        <v>305.89</v>
      </c>
      <c r="N14" s="292">
        <v>508.13</v>
      </c>
      <c r="O14" s="292">
        <v>743.34</v>
      </c>
      <c r="P14" s="292">
        <v>1046.1600000000001</v>
      </c>
      <c r="Q14" s="292">
        <v>915.79</v>
      </c>
      <c r="R14" s="292"/>
      <c r="S14" s="321" t="s">
        <v>299</v>
      </c>
      <c r="T14" s="292">
        <v>79.569999999999993</v>
      </c>
      <c r="U14" s="292">
        <v>64.73</v>
      </c>
      <c r="V14" s="292">
        <v>91.92</v>
      </c>
      <c r="W14" s="292">
        <v>37.86</v>
      </c>
      <c r="X14" s="292">
        <v>52.71</v>
      </c>
      <c r="Y14" s="292">
        <v>34.24</v>
      </c>
      <c r="Z14" s="292">
        <v>33.58</v>
      </c>
      <c r="AA14" s="292">
        <v>107.67</v>
      </c>
      <c r="AB14" s="292">
        <v>101.22</v>
      </c>
      <c r="AC14" s="292">
        <v>147.65</v>
      </c>
      <c r="AD14" s="292">
        <v>144.97999999999999</v>
      </c>
      <c r="AE14" s="320">
        <v>110.77</v>
      </c>
      <c r="AF14" s="320">
        <v>77.73</v>
      </c>
      <c r="AG14" s="320">
        <v>51.66</v>
      </c>
      <c r="AH14" s="320">
        <v>102.33</v>
      </c>
      <c r="AI14" s="320">
        <v>105.01</v>
      </c>
      <c r="AJ14" s="320">
        <v>81.88</v>
      </c>
      <c r="AK14" s="320">
        <v>101.39</v>
      </c>
      <c r="AL14" s="320">
        <v>61.11</v>
      </c>
      <c r="AM14" s="320">
        <v>40.74</v>
      </c>
      <c r="AN14" s="320">
        <v>129.94</v>
      </c>
      <c r="AO14" s="320">
        <v>106.95</v>
      </c>
      <c r="AP14" s="320">
        <v>45.84</v>
      </c>
      <c r="AQ14" s="320">
        <v>70.849999999999994</v>
      </c>
      <c r="AR14" s="320">
        <v>92.22</v>
      </c>
      <c r="AS14" s="320">
        <v>76.260000000000005</v>
      </c>
      <c r="AT14" s="320">
        <v>81.12</v>
      </c>
      <c r="AU14" s="320">
        <v>38.729999999999997</v>
      </c>
      <c r="AV14" s="320">
        <v>71.150000000000006</v>
      </c>
      <c r="AW14" s="320">
        <v>68.97</v>
      </c>
      <c r="AX14" s="320">
        <v>126.03</v>
      </c>
      <c r="AY14" s="320">
        <v>142.30000000000001</v>
      </c>
      <c r="AZ14" s="320">
        <v>151.47</v>
      </c>
      <c r="BA14" s="320">
        <v>196.7</v>
      </c>
      <c r="BB14" s="320">
        <v>337.58</v>
      </c>
      <c r="BC14" s="320">
        <v>510.3</v>
      </c>
      <c r="BD14" s="320">
        <v>561.39</v>
      </c>
      <c r="BE14" s="320">
        <v>571.26</v>
      </c>
      <c r="BF14" s="320">
        <v>393.57</v>
      </c>
      <c r="BG14" s="342">
        <v>348.1</v>
      </c>
      <c r="BH14" s="342">
        <v>333.36</v>
      </c>
      <c r="BI14" s="346">
        <v>410.62</v>
      </c>
      <c r="BJ14" s="346">
        <v>37.89</v>
      </c>
      <c r="BK14" s="346">
        <v>409.09</v>
      </c>
      <c r="BL14" s="346">
        <v>176.22</v>
      </c>
      <c r="BM14" s="342">
        <v>57.34</v>
      </c>
      <c r="BN14" s="346">
        <v>51.324999999999996</v>
      </c>
      <c r="BO14" s="346">
        <v>80.272499999999994</v>
      </c>
      <c r="BP14" s="346">
        <v>100.89750000000001</v>
      </c>
      <c r="BQ14" s="346">
        <v>96.932500000000005</v>
      </c>
    </row>
    <row r="15" spans="2:69" x14ac:dyDescent="0.2">
      <c r="C15" s="346"/>
      <c r="D15" s="346"/>
      <c r="E15" s="346"/>
      <c r="F15" s="346"/>
      <c r="G15" s="346"/>
      <c r="H15" s="346"/>
      <c r="I15" s="346"/>
      <c r="J15" s="346"/>
      <c r="S15" s="321" t="s">
        <v>181</v>
      </c>
      <c r="T15" s="292">
        <v>64.09</v>
      </c>
      <c r="U15" s="292">
        <v>47.21</v>
      </c>
      <c r="V15" s="292">
        <v>51.6</v>
      </c>
      <c r="W15" s="292">
        <v>172.08</v>
      </c>
      <c r="X15" s="292">
        <v>228.15</v>
      </c>
      <c r="Y15" s="292">
        <v>167.37</v>
      </c>
      <c r="Z15" s="292">
        <v>119.71</v>
      </c>
      <c r="AA15" s="292">
        <v>111.51</v>
      </c>
      <c r="AB15" s="292">
        <v>115.27</v>
      </c>
      <c r="AC15" s="292">
        <v>101.36</v>
      </c>
      <c r="AD15" s="292">
        <v>127.63</v>
      </c>
      <c r="AE15" s="320">
        <v>93.31</v>
      </c>
      <c r="AF15" s="320">
        <v>176.51</v>
      </c>
      <c r="AG15" s="320">
        <v>433.66</v>
      </c>
      <c r="AH15" s="320">
        <v>1336.81</v>
      </c>
      <c r="AI15" s="320">
        <v>1138.42</v>
      </c>
      <c r="AJ15" s="320">
        <v>74.83</v>
      </c>
      <c r="AK15" s="320">
        <v>79.540000000000006</v>
      </c>
      <c r="AL15" s="320">
        <v>75.38</v>
      </c>
      <c r="AM15" s="320">
        <v>138.21</v>
      </c>
      <c r="AN15" s="320">
        <v>127.16</v>
      </c>
      <c r="AO15" s="320">
        <v>177.62</v>
      </c>
      <c r="AP15" s="320">
        <v>159.12</v>
      </c>
      <c r="AQ15" s="320">
        <v>185.86</v>
      </c>
      <c r="AR15" s="320">
        <v>229.54</v>
      </c>
      <c r="AS15" s="320">
        <v>236.14</v>
      </c>
      <c r="AT15" s="320">
        <v>240.72</v>
      </c>
      <c r="AU15" s="320">
        <v>239.36</v>
      </c>
      <c r="AV15" s="320">
        <v>230.62</v>
      </c>
      <c r="AW15" s="320">
        <v>364.06</v>
      </c>
      <c r="AX15" s="320">
        <v>513.70000000000005</v>
      </c>
      <c r="AY15" s="320">
        <v>396.66</v>
      </c>
      <c r="AZ15" s="320">
        <v>309.52999999999997</v>
      </c>
      <c r="BA15" s="320">
        <v>361.71</v>
      </c>
      <c r="BB15" s="320">
        <v>617.98</v>
      </c>
      <c r="BC15" s="320">
        <v>600.15</v>
      </c>
      <c r="BD15" s="320">
        <v>739.33</v>
      </c>
      <c r="BE15" s="320">
        <v>942.99</v>
      </c>
      <c r="BF15" s="320">
        <v>1054.1099999999999</v>
      </c>
      <c r="BG15" s="342">
        <v>963.7</v>
      </c>
      <c r="BH15" s="342">
        <v>1033.0899999999999</v>
      </c>
      <c r="BI15" s="342">
        <v>1301.4000000000001</v>
      </c>
      <c r="BJ15" s="342">
        <v>992.45</v>
      </c>
      <c r="BK15" s="342">
        <v>1010.41</v>
      </c>
      <c r="BL15" s="342">
        <v>973.58</v>
      </c>
      <c r="BM15" s="342">
        <v>689.93</v>
      </c>
      <c r="BN15" s="342">
        <v>477.36749999999995</v>
      </c>
      <c r="BO15" s="342">
        <v>404.5675</v>
      </c>
      <c r="BP15" s="342">
        <v>586.22249999999997</v>
      </c>
      <c r="BQ15" s="342">
        <v>690.96250000000009</v>
      </c>
    </row>
    <row r="16" spans="2:69" x14ac:dyDescent="0.2">
      <c r="B16" s="347" t="s">
        <v>5</v>
      </c>
      <c r="C16" s="321"/>
      <c r="D16" s="321"/>
      <c r="E16" s="321"/>
      <c r="F16" s="321"/>
      <c r="G16" s="321"/>
      <c r="H16" s="321"/>
      <c r="I16" s="321"/>
      <c r="J16" s="346"/>
      <c r="S16" s="321" t="s">
        <v>182</v>
      </c>
      <c r="T16" s="292">
        <v>122.76</v>
      </c>
      <c r="U16" s="292">
        <v>148.09</v>
      </c>
      <c r="V16" s="292">
        <v>201.94</v>
      </c>
      <c r="W16" s="292">
        <v>166.56</v>
      </c>
      <c r="X16" s="292">
        <v>152.55000000000001</v>
      </c>
      <c r="Y16" s="292">
        <v>191.33</v>
      </c>
      <c r="Z16" s="292">
        <v>186.16</v>
      </c>
      <c r="AA16" s="292">
        <v>189.68</v>
      </c>
      <c r="AB16" s="292">
        <v>225.06</v>
      </c>
      <c r="AC16" s="292">
        <v>218.25</v>
      </c>
      <c r="AD16" s="292">
        <v>253.09</v>
      </c>
      <c r="AE16" s="320">
        <v>102.23</v>
      </c>
      <c r="AF16" s="320">
        <v>147.76</v>
      </c>
      <c r="AG16" s="320">
        <v>121.7</v>
      </c>
      <c r="AH16" s="320">
        <v>118.31</v>
      </c>
      <c r="AI16" s="320">
        <v>149.59</v>
      </c>
      <c r="AJ16" s="320">
        <v>294.92</v>
      </c>
      <c r="AK16" s="320">
        <v>224.4</v>
      </c>
      <c r="AL16" s="320">
        <v>242.67</v>
      </c>
      <c r="AM16" s="320">
        <v>271.08999999999997</v>
      </c>
      <c r="AN16" s="320">
        <v>315.07</v>
      </c>
      <c r="AO16" s="320">
        <v>329.21</v>
      </c>
      <c r="AP16" s="320">
        <v>331.52</v>
      </c>
      <c r="AQ16" s="320">
        <v>121.44</v>
      </c>
      <c r="AR16" s="320">
        <v>115.53</v>
      </c>
      <c r="AS16" s="320">
        <v>104.65</v>
      </c>
      <c r="AT16" s="320">
        <v>116.8</v>
      </c>
      <c r="AU16" s="320">
        <v>122.75</v>
      </c>
      <c r="AV16" s="320">
        <v>117.84</v>
      </c>
      <c r="AW16" s="320">
        <v>151.96</v>
      </c>
      <c r="AX16" s="320">
        <v>161.88</v>
      </c>
      <c r="AY16" s="320">
        <v>160.01</v>
      </c>
      <c r="AZ16" s="320">
        <v>167.9</v>
      </c>
      <c r="BA16" s="320">
        <v>158.47999999999999</v>
      </c>
      <c r="BB16" s="320">
        <v>158.15</v>
      </c>
      <c r="BC16" s="320">
        <v>180.15</v>
      </c>
      <c r="BD16" s="320">
        <v>174.85</v>
      </c>
      <c r="BE16" s="320">
        <v>173.88</v>
      </c>
      <c r="BF16" s="320">
        <v>170.86</v>
      </c>
      <c r="BG16" s="342">
        <v>185.42</v>
      </c>
      <c r="BH16" s="342">
        <v>180.52</v>
      </c>
      <c r="BI16" s="342">
        <v>157</v>
      </c>
      <c r="BJ16" s="342">
        <v>191.87</v>
      </c>
      <c r="BK16" s="342">
        <v>189.96</v>
      </c>
      <c r="BL16" s="342">
        <v>181.68</v>
      </c>
      <c r="BM16" s="342">
        <v>182.42</v>
      </c>
      <c r="BN16" s="342">
        <v>186.38750000000002</v>
      </c>
      <c r="BO16" s="342">
        <v>198.34999999999997</v>
      </c>
      <c r="BP16" s="342">
        <v>205.59750000000003</v>
      </c>
      <c r="BQ16" s="342">
        <v>193.16749999999999</v>
      </c>
    </row>
    <row r="17" spans="2:86" x14ac:dyDescent="0.2">
      <c r="C17" s="346"/>
      <c r="D17" s="346"/>
      <c r="E17" s="346"/>
      <c r="F17" s="346"/>
      <c r="G17" s="346"/>
      <c r="H17" s="346"/>
      <c r="I17" s="346"/>
      <c r="J17" s="346"/>
      <c r="S17" s="321" t="s">
        <v>301</v>
      </c>
      <c r="T17" s="292">
        <v>105.26</v>
      </c>
      <c r="U17" s="292">
        <v>187.26</v>
      </c>
      <c r="V17" s="292">
        <v>122.5</v>
      </c>
      <c r="W17" s="292">
        <v>161.6</v>
      </c>
      <c r="X17" s="292">
        <v>58.94</v>
      </c>
      <c r="Y17" s="292">
        <v>63.61</v>
      </c>
      <c r="Z17" s="292">
        <v>37.340000000000003</v>
      </c>
      <c r="AA17" s="292">
        <v>66.44</v>
      </c>
      <c r="AB17" s="292">
        <v>205.92</v>
      </c>
      <c r="AC17" s="292">
        <v>21.19</v>
      </c>
      <c r="AD17" s="292">
        <v>10.15</v>
      </c>
      <c r="AE17" s="320">
        <v>141.38999999999999</v>
      </c>
      <c r="AF17" s="320">
        <v>253.33</v>
      </c>
      <c r="AG17" s="320">
        <v>204.38</v>
      </c>
      <c r="AH17" s="320">
        <v>234.16</v>
      </c>
      <c r="AI17" s="320">
        <v>297.08</v>
      </c>
      <c r="AJ17" s="320">
        <v>324.02999999999997</v>
      </c>
      <c r="AK17" s="320">
        <v>146.88999999999999</v>
      </c>
      <c r="AL17" s="320">
        <v>124.08</v>
      </c>
      <c r="AM17" s="320">
        <v>257.87</v>
      </c>
      <c r="AN17" s="320">
        <v>240.94</v>
      </c>
      <c r="AO17" s="320">
        <v>196.27</v>
      </c>
      <c r="AP17" s="320">
        <v>143.05000000000001</v>
      </c>
      <c r="AQ17" s="320">
        <v>56.22</v>
      </c>
      <c r="AR17" s="320">
        <v>72.239999999999995</v>
      </c>
      <c r="AS17" s="320">
        <v>56.72</v>
      </c>
      <c r="AT17" s="320">
        <v>48.43</v>
      </c>
      <c r="AU17" s="320">
        <v>87.02</v>
      </c>
      <c r="AV17" s="320">
        <v>107.51</v>
      </c>
      <c r="AW17" s="320">
        <v>292.69</v>
      </c>
      <c r="AX17" s="320">
        <v>373.46</v>
      </c>
      <c r="AY17" s="320">
        <v>880.78</v>
      </c>
      <c r="AZ17" s="320">
        <v>385.78</v>
      </c>
      <c r="BA17" s="320">
        <v>511.88</v>
      </c>
      <c r="BB17" s="320">
        <v>415.45</v>
      </c>
      <c r="BC17" s="320">
        <v>550.92999999999995</v>
      </c>
      <c r="BD17" s="320">
        <v>610.49</v>
      </c>
      <c r="BE17" s="320">
        <v>714.23</v>
      </c>
      <c r="BF17" s="320">
        <v>1848.54</v>
      </c>
      <c r="BG17" s="342">
        <v>1307.03</v>
      </c>
      <c r="BH17" s="342">
        <v>2806.16</v>
      </c>
      <c r="BI17" s="342">
        <v>2077.59</v>
      </c>
      <c r="BJ17" s="342">
        <v>2014.32</v>
      </c>
      <c r="BK17" s="342">
        <v>2056.66</v>
      </c>
      <c r="BL17" s="342">
        <v>3964.39</v>
      </c>
      <c r="BM17" s="342">
        <v>3767.5</v>
      </c>
      <c r="BN17" s="342">
        <v>3911.8225000000002</v>
      </c>
      <c r="BO17" s="342">
        <v>2394.2574999999997</v>
      </c>
      <c r="BP17" s="342">
        <v>2636.5050000000001</v>
      </c>
      <c r="BQ17" s="342">
        <v>2920.7349999999997</v>
      </c>
    </row>
    <row r="18" spans="2:86" x14ac:dyDescent="0.2">
      <c r="B18" s="347" t="s">
        <v>297</v>
      </c>
      <c r="C18" s="347">
        <v>92.22</v>
      </c>
      <c r="D18" s="347">
        <v>92.01</v>
      </c>
      <c r="E18" s="347">
        <v>83.91</v>
      </c>
      <c r="F18" s="347">
        <v>66.36</v>
      </c>
      <c r="G18" s="347">
        <v>139.69</v>
      </c>
      <c r="H18" s="347">
        <v>203.89</v>
      </c>
      <c r="I18" s="347">
        <v>211.23</v>
      </c>
      <c r="J18" s="347">
        <v>221.66</v>
      </c>
      <c r="K18" s="317">
        <v>257.64999999999998</v>
      </c>
      <c r="L18" s="317">
        <v>398.01</v>
      </c>
      <c r="M18" s="317">
        <v>225.79</v>
      </c>
      <c r="N18" s="317">
        <v>332.91</v>
      </c>
      <c r="O18" s="317">
        <v>208.51</v>
      </c>
      <c r="P18" s="317">
        <v>253.05</v>
      </c>
      <c r="Q18" s="317">
        <v>264.79000000000002</v>
      </c>
      <c r="S18" s="321" t="s">
        <v>184</v>
      </c>
      <c r="T18" s="292">
        <v>118.29</v>
      </c>
      <c r="U18" s="292">
        <v>133.74</v>
      </c>
      <c r="V18" s="292">
        <v>145.41</v>
      </c>
      <c r="W18" s="292">
        <v>209.77</v>
      </c>
      <c r="X18" s="292">
        <v>218.68</v>
      </c>
      <c r="Y18" s="292">
        <v>366.74</v>
      </c>
      <c r="Z18" s="292">
        <v>329.68</v>
      </c>
      <c r="AA18" s="292">
        <v>237.5</v>
      </c>
      <c r="AB18" s="292">
        <v>347.97</v>
      </c>
      <c r="AC18" s="292">
        <v>412.43</v>
      </c>
      <c r="AD18" s="292">
        <v>430.46</v>
      </c>
      <c r="AE18" s="320">
        <v>103.15</v>
      </c>
      <c r="AF18" s="320">
        <v>136.1</v>
      </c>
      <c r="AG18" s="320">
        <v>217.17</v>
      </c>
      <c r="AH18" s="320">
        <v>172.97</v>
      </c>
      <c r="AI18" s="320">
        <v>237.28</v>
      </c>
      <c r="AJ18" s="320">
        <v>305.08</v>
      </c>
      <c r="AK18" s="320">
        <v>289.04000000000002</v>
      </c>
      <c r="AL18" s="320">
        <v>329.41</v>
      </c>
      <c r="AM18" s="320">
        <v>369.33</v>
      </c>
      <c r="AN18" s="320">
        <v>396.31</v>
      </c>
      <c r="AO18" s="320">
        <v>430.73</v>
      </c>
      <c r="AP18" s="320">
        <v>483.25</v>
      </c>
      <c r="AQ18" s="320">
        <v>130.91999999999999</v>
      </c>
      <c r="AR18" s="320">
        <v>147.38</v>
      </c>
      <c r="AS18" s="320">
        <v>137.91</v>
      </c>
      <c r="AT18" s="320">
        <v>141.37</v>
      </c>
      <c r="AU18" s="320">
        <v>130.69999999999999</v>
      </c>
      <c r="AV18" s="320">
        <v>124.52</v>
      </c>
      <c r="AW18" s="320">
        <v>144.38</v>
      </c>
      <c r="AX18" s="320">
        <v>160.80000000000001</v>
      </c>
      <c r="AY18" s="320">
        <v>150.78</v>
      </c>
      <c r="AZ18" s="320">
        <v>189.86</v>
      </c>
      <c r="BA18" s="320">
        <v>185</v>
      </c>
      <c r="BB18" s="320">
        <v>181.94</v>
      </c>
      <c r="BC18" s="320">
        <v>219.38</v>
      </c>
      <c r="BD18" s="320">
        <v>215.46</v>
      </c>
      <c r="BE18" s="320">
        <v>198.98</v>
      </c>
      <c r="BF18" s="320">
        <v>174.14</v>
      </c>
      <c r="BG18" s="342">
        <v>173.53</v>
      </c>
      <c r="BH18" s="342">
        <v>198.34</v>
      </c>
      <c r="BI18" s="342">
        <v>164.87</v>
      </c>
      <c r="BJ18" s="342">
        <v>181.5</v>
      </c>
      <c r="BK18" s="342">
        <v>226.38</v>
      </c>
      <c r="BL18" s="342">
        <v>201.19</v>
      </c>
      <c r="BM18" s="342">
        <v>223.68</v>
      </c>
      <c r="BN18" s="342">
        <v>236.29499999999999</v>
      </c>
      <c r="BO18" s="342">
        <v>258.07749999999999</v>
      </c>
      <c r="BP18" s="342">
        <v>349.125</v>
      </c>
      <c r="BQ18" s="342">
        <v>316.185</v>
      </c>
    </row>
    <row r="19" spans="2:86" x14ac:dyDescent="0.2">
      <c r="B19" s="321" t="s">
        <v>314</v>
      </c>
      <c r="C19" s="321">
        <v>122.83</v>
      </c>
      <c r="D19" s="321">
        <v>116.62</v>
      </c>
      <c r="E19" s="321">
        <v>99.71</v>
      </c>
      <c r="F19" s="321">
        <v>41.89</v>
      </c>
      <c r="G19" s="321">
        <v>42.43</v>
      </c>
      <c r="H19" s="321">
        <v>48.87</v>
      </c>
      <c r="I19" s="321">
        <v>113.84</v>
      </c>
      <c r="J19" s="321">
        <v>141.47999999999999</v>
      </c>
      <c r="K19" s="292">
        <v>55.9</v>
      </c>
      <c r="L19" s="292">
        <v>182.42</v>
      </c>
      <c r="M19" s="292">
        <v>97.78</v>
      </c>
      <c r="N19" s="292">
        <v>42.9</v>
      </c>
      <c r="O19" s="292">
        <v>43.46</v>
      </c>
      <c r="P19" s="292">
        <v>279.98</v>
      </c>
      <c r="Q19" s="292">
        <v>46.05</v>
      </c>
      <c r="R19" s="317"/>
    </row>
    <row r="20" spans="2:86" x14ac:dyDescent="0.2">
      <c r="B20" s="321" t="s">
        <v>179</v>
      </c>
      <c r="C20" s="321">
        <v>95.67</v>
      </c>
      <c r="D20" s="321">
        <v>104.01</v>
      </c>
      <c r="E20" s="321">
        <v>53.26</v>
      </c>
      <c r="F20" s="321">
        <v>82.43</v>
      </c>
      <c r="G20" s="321">
        <v>131.62</v>
      </c>
      <c r="H20" s="321">
        <v>142.66999999999999</v>
      </c>
      <c r="I20" s="321">
        <v>165.01</v>
      </c>
      <c r="J20" s="321">
        <v>186.19</v>
      </c>
      <c r="K20" s="292">
        <v>91.27</v>
      </c>
      <c r="L20" s="292">
        <v>130.07</v>
      </c>
      <c r="M20" s="292">
        <v>167.84</v>
      </c>
      <c r="N20" s="292">
        <v>126.23</v>
      </c>
      <c r="O20" s="292">
        <v>151.53</v>
      </c>
      <c r="P20" s="292">
        <v>105.11</v>
      </c>
      <c r="Q20" s="292">
        <v>147.84</v>
      </c>
      <c r="S20" s="347" t="s">
        <v>5</v>
      </c>
    </row>
    <row r="21" spans="2:86" x14ac:dyDescent="0.2">
      <c r="B21" s="321" t="s">
        <v>299</v>
      </c>
      <c r="C21" s="321">
        <v>73.2</v>
      </c>
      <c r="D21" s="321">
        <v>44.79</v>
      </c>
      <c r="E21" s="321">
        <v>34.6</v>
      </c>
      <c r="F21" s="321">
        <v>34.53</v>
      </c>
      <c r="G21" s="321">
        <v>132.28</v>
      </c>
      <c r="H21" s="321">
        <v>149.22</v>
      </c>
      <c r="I21" s="321">
        <v>138.55000000000001</v>
      </c>
      <c r="J21" s="321">
        <v>120.74</v>
      </c>
      <c r="K21" s="292">
        <v>105.38</v>
      </c>
      <c r="L21" s="292">
        <v>60.96</v>
      </c>
      <c r="M21" s="292">
        <v>45.32</v>
      </c>
      <c r="N21" s="292">
        <v>56.24</v>
      </c>
      <c r="O21" s="292">
        <v>54.23</v>
      </c>
      <c r="P21" s="292">
        <v>77.709999999999994</v>
      </c>
      <c r="Q21" s="292">
        <v>21.96</v>
      </c>
      <c r="R21" s="292"/>
    </row>
    <row r="22" spans="2:86" x14ac:dyDescent="0.2">
      <c r="B22" s="321" t="s">
        <v>300</v>
      </c>
      <c r="C22" s="321">
        <v>164.77</v>
      </c>
      <c r="D22" s="321">
        <v>75.650000000000006</v>
      </c>
      <c r="E22" s="321">
        <v>98.29</v>
      </c>
      <c r="F22" s="321">
        <v>49.4</v>
      </c>
      <c r="G22" s="321">
        <v>448.36</v>
      </c>
      <c r="H22" s="321">
        <v>745.28</v>
      </c>
      <c r="I22" s="321">
        <v>773.5</v>
      </c>
      <c r="J22" s="321">
        <v>1779.54</v>
      </c>
      <c r="K22" s="292">
        <v>1461.69</v>
      </c>
      <c r="L22" s="292">
        <v>2035.37</v>
      </c>
      <c r="M22" s="292">
        <v>1304.8</v>
      </c>
      <c r="N22" s="292">
        <v>1076.48</v>
      </c>
      <c r="O22" s="292">
        <v>1718.56</v>
      </c>
      <c r="P22" s="292">
        <v>1257.46</v>
      </c>
      <c r="Q22" s="292">
        <v>1987.08</v>
      </c>
      <c r="R22" s="292"/>
      <c r="S22" s="347" t="s">
        <v>297</v>
      </c>
      <c r="T22" s="317">
        <v>114.28</v>
      </c>
      <c r="U22" s="317">
        <v>104.36</v>
      </c>
      <c r="V22" s="317">
        <v>160.01</v>
      </c>
      <c r="W22" s="317">
        <v>194.49</v>
      </c>
      <c r="X22" s="317">
        <v>211.44</v>
      </c>
      <c r="Y22" s="317">
        <v>218.96</v>
      </c>
      <c r="Z22" s="317">
        <v>271.60000000000002</v>
      </c>
      <c r="AA22" s="317">
        <v>269.62</v>
      </c>
      <c r="AB22" s="317">
        <v>358.08</v>
      </c>
      <c r="AC22" s="317">
        <v>384.5</v>
      </c>
      <c r="AD22" s="317">
        <v>483.91</v>
      </c>
      <c r="AE22" s="319">
        <v>129.05000000000001</v>
      </c>
      <c r="AF22" s="319">
        <v>114.05</v>
      </c>
      <c r="AG22" s="319">
        <v>119.16</v>
      </c>
      <c r="AH22" s="319">
        <v>138.83000000000001</v>
      </c>
      <c r="AI22" s="319">
        <v>139.77000000000001</v>
      </c>
      <c r="AJ22" s="319">
        <v>133.77000000000001</v>
      </c>
      <c r="AK22" s="319">
        <v>148.62</v>
      </c>
      <c r="AL22" s="319">
        <v>159.47999999999999</v>
      </c>
      <c r="AM22" s="319">
        <v>148.26</v>
      </c>
      <c r="AN22" s="319">
        <v>146.47</v>
      </c>
      <c r="AO22" s="319">
        <v>172.07</v>
      </c>
      <c r="AP22" s="319">
        <v>194.83</v>
      </c>
      <c r="AQ22" s="319">
        <v>140.54</v>
      </c>
      <c r="AR22" s="319">
        <v>148.72999999999999</v>
      </c>
      <c r="AS22" s="319">
        <v>140.31</v>
      </c>
      <c r="AT22" s="319">
        <v>145.74</v>
      </c>
      <c r="AU22" s="319">
        <v>139.66999999999999</v>
      </c>
      <c r="AV22" s="319">
        <v>154.85</v>
      </c>
      <c r="AW22" s="319">
        <v>151.53</v>
      </c>
      <c r="AX22" s="319">
        <v>172.72</v>
      </c>
      <c r="AY22" s="319">
        <v>176.59</v>
      </c>
      <c r="AZ22" s="319">
        <v>198.08</v>
      </c>
      <c r="BA22" s="319">
        <v>200.19</v>
      </c>
      <c r="BB22" s="319">
        <v>252.72</v>
      </c>
      <c r="BC22" s="319">
        <v>244.59</v>
      </c>
      <c r="BD22" s="319">
        <v>252.67</v>
      </c>
      <c r="BE22" s="319">
        <v>279.04000000000002</v>
      </c>
      <c r="BF22" s="319">
        <v>287.17</v>
      </c>
      <c r="BG22" s="319">
        <v>273.5</v>
      </c>
      <c r="BH22" s="319">
        <v>191.6</v>
      </c>
      <c r="BI22" s="360">
        <v>256.47000000000003</v>
      </c>
      <c r="BJ22" s="360">
        <v>234.02</v>
      </c>
      <c r="BK22" s="360">
        <v>249.4</v>
      </c>
      <c r="BL22" s="360">
        <v>302</v>
      </c>
      <c r="BM22" s="319">
        <v>338.04</v>
      </c>
      <c r="BN22" s="360">
        <v>372.09</v>
      </c>
      <c r="BO22" s="360">
        <v>415.76250000000005</v>
      </c>
      <c r="BP22" s="360">
        <v>381.95500000000004</v>
      </c>
      <c r="BQ22" s="360">
        <v>308.98500000000001</v>
      </c>
    </row>
    <row r="23" spans="2:86" x14ac:dyDescent="0.2">
      <c r="B23" s="321" t="s">
        <v>181</v>
      </c>
      <c r="C23" s="321">
        <v>92.86</v>
      </c>
      <c r="D23" s="321">
        <v>133.16</v>
      </c>
      <c r="E23" s="321">
        <v>104.16</v>
      </c>
      <c r="F23" s="321">
        <v>88.67</v>
      </c>
      <c r="G23" s="321">
        <v>220.38</v>
      </c>
      <c r="H23" s="321">
        <v>201.77</v>
      </c>
      <c r="I23" s="321">
        <v>172.2</v>
      </c>
      <c r="J23" s="321">
        <v>192.82</v>
      </c>
      <c r="K23" s="292">
        <v>261.27</v>
      </c>
      <c r="L23" s="292">
        <v>429.13</v>
      </c>
      <c r="M23" s="292">
        <v>145.41999999999999</v>
      </c>
      <c r="N23" s="292">
        <v>300.52</v>
      </c>
      <c r="O23" s="292">
        <v>145.53</v>
      </c>
      <c r="P23" s="292">
        <v>353.43</v>
      </c>
      <c r="Q23" s="292">
        <v>453.89</v>
      </c>
      <c r="R23" s="292"/>
      <c r="S23" s="321" t="s">
        <v>309</v>
      </c>
      <c r="T23" s="292">
        <v>197.57</v>
      </c>
      <c r="U23" s="292">
        <v>544.95000000000005</v>
      </c>
      <c r="V23" s="292">
        <v>1022.39</v>
      </c>
      <c r="W23" s="292">
        <v>951.86</v>
      </c>
      <c r="X23" s="292">
        <v>905.2</v>
      </c>
      <c r="Y23" s="292">
        <v>943.17</v>
      </c>
      <c r="Z23" s="292">
        <v>687.72</v>
      </c>
      <c r="AA23" s="292">
        <v>854.5</v>
      </c>
      <c r="AB23" s="292">
        <v>1110.8599999999999</v>
      </c>
      <c r="AC23" s="292">
        <v>1041.95</v>
      </c>
      <c r="AD23" s="292">
        <v>934.48</v>
      </c>
      <c r="AE23" s="320">
        <v>95.75</v>
      </c>
      <c r="AF23" s="320">
        <v>95.5</v>
      </c>
      <c r="AG23" s="320">
        <v>108.74</v>
      </c>
      <c r="AH23" s="320">
        <v>152.91</v>
      </c>
      <c r="AI23" s="320">
        <v>228.39</v>
      </c>
      <c r="AJ23" s="320">
        <v>237.62</v>
      </c>
      <c r="AK23" s="320">
        <v>158.38999999999999</v>
      </c>
      <c r="AL23" s="320">
        <v>225.61</v>
      </c>
      <c r="AM23" s="320">
        <v>235.09</v>
      </c>
      <c r="AN23" s="320">
        <v>218.82</v>
      </c>
      <c r="AO23" s="320">
        <v>224</v>
      </c>
      <c r="AP23" s="320">
        <v>280.83999999999997</v>
      </c>
      <c r="AQ23" s="320">
        <v>106.88</v>
      </c>
      <c r="AR23" s="320">
        <v>128.69</v>
      </c>
      <c r="AS23" s="320">
        <v>132.87</v>
      </c>
      <c r="AT23" s="320">
        <v>161.11000000000001</v>
      </c>
      <c r="AU23" s="320">
        <v>174.73</v>
      </c>
      <c r="AV23" s="320">
        <v>156.55000000000001</v>
      </c>
      <c r="AW23" s="320">
        <v>132.44999999999999</v>
      </c>
      <c r="AX23" s="320">
        <v>191.3</v>
      </c>
      <c r="AY23" s="320">
        <v>106.79</v>
      </c>
      <c r="AZ23" s="320">
        <v>114.78</v>
      </c>
      <c r="BA23" s="320">
        <v>146.38</v>
      </c>
      <c r="BB23" s="320">
        <v>188.42</v>
      </c>
      <c r="BC23" s="320">
        <v>237.89</v>
      </c>
      <c r="BD23" s="320">
        <v>217.05</v>
      </c>
      <c r="BE23" s="320">
        <v>215.32</v>
      </c>
      <c r="BF23" s="320">
        <v>250.08</v>
      </c>
      <c r="BG23" s="342">
        <v>161.65</v>
      </c>
      <c r="BH23" s="342">
        <v>164.44</v>
      </c>
      <c r="BI23" s="346">
        <v>321.01</v>
      </c>
      <c r="BJ23" s="346">
        <v>186.86</v>
      </c>
      <c r="BK23" s="346">
        <v>162.1</v>
      </c>
      <c r="BL23" s="346">
        <v>222.61</v>
      </c>
      <c r="BM23" s="342">
        <v>273.06</v>
      </c>
      <c r="BN23" s="346">
        <v>270.02</v>
      </c>
      <c r="BO23" s="346">
        <v>213.3425</v>
      </c>
      <c r="BP23" s="346">
        <v>260.63</v>
      </c>
      <c r="BQ23" s="346">
        <v>348.01499999999999</v>
      </c>
    </row>
    <row r="24" spans="2:86" x14ac:dyDescent="0.2">
      <c r="B24" s="321" t="s">
        <v>182</v>
      </c>
      <c r="C24" s="321">
        <v>103.38</v>
      </c>
      <c r="D24" s="321">
        <v>106.85</v>
      </c>
      <c r="E24" s="321">
        <v>106.43</v>
      </c>
      <c r="F24" s="321">
        <v>85.01</v>
      </c>
      <c r="G24" s="321">
        <v>95.53</v>
      </c>
      <c r="H24" s="321">
        <v>184.27</v>
      </c>
      <c r="I24" s="321">
        <v>165.43</v>
      </c>
      <c r="J24" s="321">
        <v>192.18</v>
      </c>
      <c r="K24" s="292">
        <v>214.42</v>
      </c>
      <c r="L24" s="292">
        <v>363.32</v>
      </c>
      <c r="M24" s="292">
        <v>155.15</v>
      </c>
      <c r="N24" s="292">
        <v>353.17</v>
      </c>
      <c r="O24" s="292">
        <v>219.03</v>
      </c>
      <c r="P24" s="292">
        <v>204.36</v>
      </c>
      <c r="Q24" s="292">
        <v>221.98</v>
      </c>
      <c r="R24" s="292"/>
      <c r="S24" s="321" t="s">
        <v>178</v>
      </c>
      <c r="T24" s="292">
        <v>124.91</v>
      </c>
      <c r="U24" s="292">
        <v>54.32</v>
      </c>
      <c r="V24" s="292">
        <v>57.37</v>
      </c>
      <c r="W24" s="292">
        <v>54.39</v>
      </c>
      <c r="X24" s="292">
        <v>46.86</v>
      </c>
      <c r="Y24" s="292">
        <v>31.05</v>
      </c>
      <c r="Z24" s="292">
        <v>31.94</v>
      </c>
      <c r="AA24" s="292">
        <v>13.88</v>
      </c>
      <c r="AB24" s="292">
        <v>22.49</v>
      </c>
      <c r="AC24" s="292">
        <v>28.43</v>
      </c>
      <c r="AD24" s="292">
        <v>58.1</v>
      </c>
      <c r="AE24" s="320">
        <v>78.16</v>
      </c>
      <c r="AF24" s="320">
        <v>110.3</v>
      </c>
      <c r="AG24" s="320">
        <v>107.15</v>
      </c>
      <c r="AH24" s="320">
        <v>97.69</v>
      </c>
      <c r="AI24" s="320">
        <v>135.04</v>
      </c>
      <c r="AJ24" s="320">
        <v>133</v>
      </c>
      <c r="AK24" s="320">
        <v>135.19999999999999</v>
      </c>
      <c r="AL24" s="320">
        <v>146.53</v>
      </c>
      <c r="AM24" s="320">
        <v>182.54</v>
      </c>
      <c r="AN24" s="320">
        <v>196.9</v>
      </c>
      <c r="AO24" s="320">
        <v>249.57</v>
      </c>
      <c r="AP24" s="320">
        <v>209.34</v>
      </c>
      <c r="AQ24" s="320">
        <v>79.83</v>
      </c>
      <c r="AR24" s="320">
        <v>300.51</v>
      </c>
      <c r="AS24" s="320">
        <v>192.68</v>
      </c>
      <c r="AT24" s="320">
        <v>159.97999999999999</v>
      </c>
      <c r="AU24" s="320">
        <v>129.18</v>
      </c>
      <c r="AV24" s="320">
        <v>141.74</v>
      </c>
      <c r="AW24" s="320">
        <v>111.16</v>
      </c>
      <c r="AX24" s="320">
        <v>60.58</v>
      </c>
      <c r="AY24" s="320">
        <v>72.13</v>
      </c>
      <c r="AZ24" s="320">
        <v>108.95</v>
      </c>
      <c r="BA24" s="320">
        <v>123.68</v>
      </c>
      <c r="BB24" s="320">
        <v>145.19</v>
      </c>
      <c r="BC24" s="320">
        <v>240.06</v>
      </c>
      <c r="BD24" s="320">
        <v>556.63</v>
      </c>
      <c r="BE24" s="320">
        <v>472.93</v>
      </c>
      <c r="BF24" s="320">
        <v>357.04</v>
      </c>
      <c r="BG24" s="342">
        <v>372.35</v>
      </c>
      <c r="BH24" s="342">
        <v>279.52999999999997</v>
      </c>
      <c r="BI24" s="346">
        <v>371.65</v>
      </c>
      <c r="BJ24" s="346">
        <v>275.64999999999998</v>
      </c>
      <c r="BK24" s="346">
        <v>317.18</v>
      </c>
      <c r="BL24" s="346">
        <v>317.89999999999998</v>
      </c>
      <c r="BM24" s="342">
        <v>287.45999999999998</v>
      </c>
      <c r="BN24" s="346">
        <v>331.01</v>
      </c>
      <c r="BO24" s="346">
        <v>326.86750000000001</v>
      </c>
      <c r="BP24" s="346">
        <v>513.64499999999998</v>
      </c>
      <c r="BQ24" s="346">
        <v>542.40749999999991</v>
      </c>
    </row>
    <row r="25" spans="2:86" x14ac:dyDescent="0.2">
      <c r="B25" s="321" t="s">
        <v>301</v>
      </c>
      <c r="C25" s="321">
        <v>82.1</v>
      </c>
      <c r="D25" s="321">
        <v>84.98</v>
      </c>
      <c r="E25" s="321">
        <v>78.41</v>
      </c>
      <c r="F25" s="321">
        <v>61.62</v>
      </c>
      <c r="G25" s="321">
        <v>173.31</v>
      </c>
      <c r="H25" s="321">
        <v>258.29000000000002</v>
      </c>
      <c r="I25" s="321">
        <v>288.86</v>
      </c>
      <c r="J25" s="321">
        <v>270.04000000000002</v>
      </c>
      <c r="K25" s="292">
        <v>367.83</v>
      </c>
      <c r="L25" s="292">
        <v>570.52</v>
      </c>
      <c r="M25" s="292">
        <v>361.29</v>
      </c>
      <c r="N25" s="292">
        <v>480.18</v>
      </c>
      <c r="O25" s="292">
        <v>266.69</v>
      </c>
      <c r="P25" s="292">
        <v>324.14</v>
      </c>
      <c r="Q25" s="292">
        <v>366.82</v>
      </c>
      <c r="R25" s="292"/>
      <c r="S25" s="321" t="s">
        <v>315</v>
      </c>
      <c r="T25" s="292">
        <v>150.61000000000001</v>
      </c>
      <c r="U25" s="292">
        <v>141.34</v>
      </c>
      <c r="V25" s="292">
        <v>174.87</v>
      </c>
      <c r="W25" s="292">
        <v>190.09</v>
      </c>
      <c r="X25" s="292">
        <v>171.01</v>
      </c>
      <c r="Y25" s="292">
        <v>206.87</v>
      </c>
      <c r="Z25" s="292">
        <v>224.4</v>
      </c>
      <c r="AA25" s="292">
        <v>321.52</v>
      </c>
      <c r="AB25" s="292">
        <v>278.07</v>
      </c>
      <c r="AC25" s="292">
        <v>309.66000000000003</v>
      </c>
      <c r="AD25" s="292">
        <v>708.75</v>
      </c>
      <c r="AE25" s="320">
        <v>78.790000000000006</v>
      </c>
      <c r="AF25" s="320">
        <v>82.99</v>
      </c>
      <c r="AG25" s="320">
        <v>105.21</v>
      </c>
      <c r="AH25" s="320">
        <v>99.44</v>
      </c>
      <c r="AI25" s="320">
        <v>95.45</v>
      </c>
      <c r="AJ25" s="320">
        <v>106.42</v>
      </c>
      <c r="AK25" s="320">
        <v>142.57</v>
      </c>
      <c r="AL25" s="320">
        <v>137.22999999999999</v>
      </c>
      <c r="AM25" s="320">
        <v>120.92</v>
      </c>
      <c r="AN25" s="320">
        <v>130.75</v>
      </c>
      <c r="AO25" s="320">
        <v>178.02</v>
      </c>
      <c r="AP25" s="320">
        <v>153</v>
      </c>
      <c r="AQ25" s="320">
        <v>146.87</v>
      </c>
      <c r="AR25" s="320">
        <v>219.42</v>
      </c>
      <c r="AS25" s="320">
        <v>131.77000000000001</v>
      </c>
      <c r="AT25" s="320">
        <v>164.48</v>
      </c>
      <c r="AU25" s="320">
        <v>140.44</v>
      </c>
      <c r="AV25" s="320">
        <v>207.84</v>
      </c>
      <c r="AW25" s="320">
        <v>197.6</v>
      </c>
      <c r="AX25" s="320">
        <v>211.03</v>
      </c>
      <c r="AY25" s="320">
        <v>272.18</v>
      </c>
      <c r="AZ25" s="320">
        <v>279.45999999999998</v>
      </c>
      <c r="BA25" s="320">
        <v>380.23</v>
      </c>
      <c r="BB25" s="320">
        <v>416.11</v>
      </c>
      <c r="BC25" s="320">
        <v>386.04</v>
      </c>
      <c r="BD25" s="320">
        <v>517.33000000000004</v>
      </c>
      <c r="BE25" s="320">
        <v>634.62</v>
      </c>
      <c r="BF25" s="320">
        <v>611.41</v>
      </c>
      <c r="BG25" s="342">
        <v>535.52</v>
      </c>
      <c r="BH25" s="342">
        <v>372.91</v>
      </c>
      <c r="BI25" s="342">
        <v>473.88</v>
      </c>
      <c r="BJ25" s="342">
        <v>413.29</v>
      </c>
      <c r="BK25" s="342">
        <v>491.04</v>
      </c>
      <c r="BL25" s="342">
        <v>531.02</v>
      </c>
      <c r="BM25" s="342">
        <v>628.07000000000005</v>
      </c>
      <c r="BN25" s="342">
        <v>674.28</v>
      </c>
      <c r="BO25" s="342">
        <v>828.28749999999991</v>
      </c>
      <c r="BP25" s="342">
        <v>796.41750000000002</v>
      </c>
      <c r="BQ25" s="342">
        <v>836.24249999999995</v>
      </c>
    </row>
    <row r="26" spans="2:86" x14ac:dyDescent="0.2">
      <c r="B26" s="321" t="s">
        <v>184</v>
      </c>
      <c r="C26" s="321">
        <v>111.26</v>
      </c>
      <c r="D26" s="321">
        <v>73.599999999999994</v>
      </c>
      <c r="E26" s="321">
        <v>140.18</v>
      </c>
      <c r="F26" s="321">
        <v>99.97</v>
      </c>
      <c r="G26" s="321">
        <v>228.55</v>
      </c>
      <c r="H26" s="321">
        <v>340.58</v>
      </c>
      <c r="I26" s="321">
        <v>170.54</v>
      </c>
      <c r="J26" s="321">
        <v>297.42</v>
      </c>
      <c r="K26" s="292">
        <v>414.83</v>
      </c>
      <c r="L26" s="292">
        <v>315.47000000000003</v>
      </c>
      <c r="M26" s="292">
        <v>267.41000000000003</v>
      </c>
      <c r="N26" s="292">
        <v>181.3</v>
      </c>
      <c r="O26" s="292">
        <v>354.55</v>
      </c>
      <c r="P26" s="292">
        <v>227.13</v>
      </c>
      <c r="Q26" s="292">
        <v>356.35</v>
      </c>
      <c r="R26" s="292"/>
      <c r="S26" s="321" t="s">
        <v>299</v>
      </c>
      <c r="T26" s="292">
        <v>118.59</v>
      </c>
      <c r="U26" s="292">
        <v>109.96</v>
      </c>
      <c r="V26" s="292">
        <v>122.11</v>
      </c>
      <c r="W26" s="292">
        <v>162.81</v>
      </c>
      <c r="X26" s="292">
        <v>184.71</v>
      </c>
      <c r="Y26" s="292">
        <v>190.94</v>
      </c>
      <c r="Z26" s="292">
        <v>203.85</v>
      </c>
      <c r="AA26" s="292">
        <v>195.5</v>
      </c>
      <c r="AB26" s="292">
        <v>269.56</v>
      </c>
      <c r="AC26" s="292">
        <v>305.39</v>
      </c>
      <c r="AD26" s="292">
        <v>342.27</v>
      </c>
      <c r="AE26" s="320">
        <v>104.14</v>
      </c>
      <c r="AF26" s="320">
        <v>109.18</v>
      </c>
      <c r="AG26" s="320">
        <v>112.91</v>
      </c>
      <c r="AH26" s="320">
        <v>116.72</v>
      </c>
      <c r="AI26" s="320">
        <v>104.05</v>
      </c>
      <c r="AJ26" s="320">
        <v>124.67</v>
      </c>
      <c r="AK26" s="320">
        <v>129.99</v>
      </c>
      <c r="AL26" s="320">
        <v>137.09</v>
      </c>
      <c r="AM26" s="320">
        <v>140.13999999999999</v>
      </c>
      <c r="AN26" s="320">
        <v>142.87</v>
      </c>
      <c r="AO26" s="320">
        <v>151.08000000000001</v>
      </c>
      <c r="AP26" s="320">
        <v>155.47</v>
      </c>
      <c r="AQ26" s="320">
        <v>127.38</v>
      </c>
      <c r="AR26" s="320">
        <v>136.49</v>
      </c>
      <c r="AS26" s="320">
        <v>164.52</v>
      </c>
      <c r="AT26" s="320">
        <v>154.88999999999999</v>
      </c>
      <c r="AU26" s="320">
        <v>148.99</v>
      </c>
      <c r="AV26" s="320">
        <v>172.01</v>
      </c>
      <c r="AW26" s="320">
        <v>182.26</v>
      </c>
      <c r="AX26" s="320">
        <v>194.43</v>
      </c>
      <c r="AY26" s="320">
        <v>192.28</v>
      </c>
      <c r="AZ26" s="320">
        <v>180.59</v>
      </c>
      <c r="BA26" s="320">
        <v>182.72</v>
      </c>
      <c r="BB26" s="320">
        <v>178.77</v>
      </c>
      <c r="BC26" s="320">
        <v>181.1</v>
      </c>
      <c r="BD26" s="320">
        <v>200.4</v>
      </c>
      <c r="BE26" s="320">
        <v>235.18</v>
      </c>
      <c r="BF26" s="320">
        <v>219.07</v>
      </c>
      <c r="BG26" s="342">
        <v>228.17</v>
      </c>
      <c r="BH26" s="342">
        <v>154.15</v>
      </c>
      <c r="BI26" s="346">
        <v>197.46</v>
      </c>
      <c r="BJ26" s="346">
        <v>190.89</v>
      </c>
      <c r="BK26" s="346">
        <v>185.66</v>
      </c>
      <c r="BL26" s="346">
        <v>184.42</v>
      </c>
      <c r="BM26" s="342">
        <v>185.23</v>
      </c>
      <c r="BN26" s="346">
        <v>216.36</v>
      </c>
      <c r="BO26" s="346">
        <v>212.54750000000001</v>
      </c>
      <c r="BP26" s="346">
        <v>173.11499999999998</v>
      </c>
      <c r="BQ26" s="346">
        <v>147.26499999999999</v>
      </c>
    </row>
    <row r="27" spans="2:86" ht="12" thickBot="1" x14ac:dyDescent="0.25">
      <c r="B27" s="361"/>
      <c r="C27" s="362"/>
      <c r="D27" s="362"/>
      <c r="E27" s="363"/>
      <c r="F27" s="363"/>
      <c r="G27" s="363"/>
      <c r="H27" s="363"/>
      <c r="I27" s="348"/>
      <c r="J27" s="349"/>
      <c r="K27" s="349"/>
      <c r="L27" s="349"/>
      <c r="M27" s="349"/>
      <c r="N27" s="349"/>
      <c r="O27" s="349"/>
      <c r="P27" s="349"/>
      <c r="Q27" s="349"/>
      <c r="R27" s="292"/>
      <c r="S27" s="321" t="s">
        <v>306</v>
      </c>
      <c r="T27" s="292">
        <v>175.98</v>
      </c>
      <c r="U27" s="292">
        <v>109.96</v>
      </c>
      <c r="V27" s="292">
        <v>127.44</v>
      </c>
      <c r="W27" s="292">
        <v>202.71</v>
      </c>
      <c r="X27" s="292">
        <v>447.62</v>
      </c>
      <c r="Y27" s="292">
        <v>404.61</v>
      </c>
      <c r="Z27" s="292">
        <v>417.44</v>
      </c>
      <c r="AA27" s="292">
        <v>522.91999999999996</v>
      </c>
      <c r="AB27" s="292">
        <v>482.96</v>
      </c>
      <c r="AC27" s="292">
        <v>525.66999999999996</v>
      </c>
      <c r="AD27" s="292">
        <v>709.37</v>
      </c>
      <c r="AE27" s="320">
        <v>130.83000000000001</v>
      </c>
      <c r="AF27" s="320">
        <v>133.91999999999999</v>
      </c>
      <c r="AG27" s="320">
        <v>154.91</v>
      </c>
      <c r="AH27" s="320">
        <v>136.79</v>
      </c>
      <c r="AI27" s="320">
        <v>164.3</v>
      </c>
      <c r="AJ27" s="320">
        <v>155.34</v>
      </c>
      <c r="AK27" s="320">
        <v>217.86</v>
      </c>
      <c r="AL27" s="320">
        <v>185.87</v>
      </c>
      <c r="AM27" s="320">
        <v>205.51</v>
      </c>
      <c r="AN27" s="320">
        <v>213.45</v>
      </c>
      <c r="AO27" s="320">
        <v>223.25</v>
      </c>
      <c r="AP27" s="320">
        <v>268.85000000000002</v>
      </c>
      <c r="AQ27" s="320">
        <v>115.21</v>
      </c>
      <c r="AR27" s="320">
        <v>130.86000000000001</v>
      </c>
      <c r="AS27" s="320">
        <v>101.93</v>
      </c>
      <c r="AT27" s="320">
        <v>94.46</v>
      </c>
      <c r="AU27" s="320">
        <v>103.56</v>
      </c>
      <c r="AV27" s="320">
        <v>131</v>
      </c>
      <c r="AW27" s="320">
        <v>103.31</v>
      </c>
      <c r="AX27" s="320">
        <v>113.69</v>
      </c>
      <c r="AY27" s="320">
        <v>109.64</v>
      </c>
      <c r="AZ27" s="320">
        <v>125.93</v>
      </c>
      <c r="BA27" s="320">
        <v>110.11</v>
      </c>
      <c r="BB27" s="320">
        <v>128.75</v>
      </c>
      <c r="BC27" s="320">
        <v>124.22</v>
      </c>
      <c r="BD27" s="320">
        <v>112.6</v>
      </c>
      <c r="BE27" s="320">
        <v>115.03</v>
      </c>
      <c r="BF27" s="320">
        <v>118.96</v>
      </c>
      <c r="BG27" s="342">
        <v>154.83000000000001</v>
      </c>
      <c r="BH27" s="342">
        <v>90.93</v>
      </c>
      <c r="BI27" s="342">
        <v>121.87</v>
      </c>
      <c r="BJ27" s="342">
        <v>141.68</v>
      </c>
      <c r="BK27" s="342">
        <v>182.37</v>
      </c>
      <c r="BL27" s="342">
        <v>179.33</v>
      </c>
      <c r="BM27" s="342">
        <v>221.25</v>
      </c>
      <c r="BN27" s="342">
        <v>208.63</v>
      </c>
      <c r="BO27" s="342">
        <v>233.55500000000001</v>
      </c>
      <c r="BP27" s="342">
        <v>236.21249999999998</v>
      </c>
      <c r="BQ27" s="342">
        <v>244.27250000000001</v>
      </c>
    </row>
    <row r="28" spans="2:86" ht="12" thickTop="1" x14ac:dyDescent="0.2">
      <c r="B28" s="240" t="s">
        <v>463</v>
      </c>
      <c r="I28" s="318"/>
      <c r="J28" s="318"/>
      <c r="K28" s="318"/>
      <c r="L28" s="318"/>
      <c r="M28" s="318"/>
      <c r="N28" s="318"/>
      <c r="O28" s="318"/>
      <c r="R28" s="292"/>
      <c r="S28" s="321" t="s">
        <v>181</v>
      </c>
      <c r="T28" s="292">
        <v>60.03</v>
      </c>
      <c r="U28" s="292">
        <v>51.18</v>
      </c>
      <c r="V28" s="292">
        <v>99.58</v>
      </c>
      <c r="W28" s="292">
        <v>158.74</v>
      </c>
      <c r="X28" s="292">
        <v>107.19</v>
      </c>
      <c r="Y28" s="292">
        <v>71.83</v>
      </c>
      <c r="Z28" s="292">
        <v>129.16</v>
      </c>
      <c r="AA28" s="292">
        <v>154.1</v>
      </c>
      <c r="AB28" s="292">
        <v>319.94</v>
      </c>
      <c r="AC28" s="292">
        <v>231.74</v>
      </c>
      <c r="AD28" s="292">
        <v>272.25</v>
      </c>
      <c r="AE28" s="320">
        <v>94.86</v>
      </c>
      <c r="AF28" s="320">
        <v>101.96</v>
      </c>
      <c r="AG28" s="320">
        <v>124.81</v>
      </c>
      <c r="AH28" s="320">
        <v>137.43</v>
      </c>
      <c r="AI28" s="320">
        <v>147.6</v>
      </c>
      <c r="AJ28" s="320">
        <v>133.13999999999999</v>
      </c>
      <c r="AK28" s="320">
        <v>105.77</v>
      </c>
      <c r="AL28" s="320">
        <v>152.52000000000001</v>
      </c>
      <c r="AM28" s="320">
        <v>139.65</v>
      </c>
      <c r="AN28" s="320">
        <v>124.67</v>
      </c>
      <c r="AO28" s="320">
        <v>166.83</v>
      </c>
      <c r="AP28" s="320">
        <v>217.56</v>
      </c>
      <c r="AQ28" s="320">
        <v>154.58000000000001</v>
      </c>
      <c r="AR28" s="320">
        <v>138.34</v>
      </c>
      <c r="AS28" s="320">
        <v>156.47</v>
      </c>
      <c r="AT28" s="320">
        <v>169.58</v>
      </c>
      <c r="AU28" s="320">
        <v>175.54</v>
      </c>
      <c r="AV28" s="320">
        <v>194.49</v>
      </c>
      <c r="AW28" s="320">
        <v>196.16</v>
      </c>
      <c r="AX28" s="320">
        <v>197.42</v>
      </c>
      <c r="AY28" s="320">
        <v>236.19</v>
      </c>
      <c r="AZ28" s="320">
        <v>254.95</v>
      </c>
      <c r="BA28" s="320">
        <v>222.1</v>
      </c>
      <c r="BB28" s="320">
        <v>226.7</v>
      </c>
      <c r="BC28" s="320">
        <v>245.05</v>
      </c>
      <c r="BD28" s="320">
        <v>232.7</v>
      </c>
      <c r="BE28" s="320">
        <v>244.4</v>
      </c>
      <c r="BF28" s="320">
        <v>209.42</v>
      </c>
      <c r="BG28" s="342">
        <v>257.08</v>
      </c>
      <c r="BH28" s="342">
        <v>202.59</v>
      </c>
      <c r="BI28" s="342">
        <v>290.92</v>
      </c>
      <c r="BJ28" s="342">
        <v>240.54</v>
      </c>
      <c r="BK28" s="342">
        <v>253.03</v>
      </c>
      <c r="BL28" s="342">
        <v>271.01</v>
      </c>
      <c r="BM28" s="342">
        <v>266.35000000000002</v>
      </c>
      <c r="BN28" s="342">
        <v>287.86</v>
      </c>
      <c r="BO28" s="342">
        <v>333.00749999999999</v>
      </c>
      <c r="BP28" s="342">
        <v>358.27000000000004</v>
      </c>
      <c r="BQ28" s="342">
        <v>332.64</v>
      </c>
    </row>
    <row r="29" spans="2:86" x14ac:dyDescent="0.2">
      <c r="C29" s="364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S29" s="321" t="s">
        <v>182</v>
      </c>
      <c r="T29" s="292">
        <v>108.21</v>
      </c>
      <c r="U29" s="292">
        <v>102.42</v>
      </c>
      <c r="V29" s="292">
        <v>153.36000000000001</v>
      </c>
      <c r="W29" s="292">
        <v>173.09</v>
      </c>
      <c r="X29" s="292">
        <v>184.29</v>
      </c>
      <c r="Y29" s="292">
        <v>224.78</v>
      </c>
      <c r="Z29" s="292">
        <v>396.55</v>
      </c>
      <c r="AA29" s="292">
        <v>264.39999999999998</v>
      </c>
      <c r="AB29" s="292">
        <v>306.27999999999997</v>
      </c>
      <c r="AC29" s="292">
        <v>428.05</v>
      </c>
      <c r="AD29" s="292">
        <v>605.52</v>
      </c>
      <c r="AE29" s="320">
        <v>152.84</v>
      </c>
      <c r="AF29" s="320">
        <v>88.51</v>
      </c>
      <c r="AG29" s="320">
        <v>95.58</v>
      </c>
      <c r="AH29" s="320">
        <v>102.55</v>
      </c>
      <c r="AI29" s="320">
        <v>92.77</v>
      </c>
      <c r="AJ29" s="320">
        <v>90.07</v>
      </c>
      <c r="AK29" s="320">
        <v>106.31</v>
      </c>
      <c r="AL29" s="320">
        <v>104.04</v>
      </c>
      <c r="AM29" s="320">
        <v>61.61</v>
      </c>
      <c r="AN29" s="320">
        <v>58.41</v>
      </c>
      <c r="AO29" s="320">
        <v>79.44</v>
      </c>
      <c r="AP29" s="320">
        <v>64.680000000000007</v>
      </c>
      <c r="AQ29" s="320">
        <v>119.42</v>
      </c>
      <c r="AR29" s="320">
        <v>134.27000000000001</v>
      </c>
      <c r="AS29" s="320">
        <v>134.74</v>
      </c>
      <c r="AT29" s="320">
        <v>160.99</v>
      </c>
      <c r="AU29" s="320">
        <v>112.82</v>
      </c>
      <c r="AV29" s="320">
        <v>110.71</v>
      </c>
      <c r="AW29" s="320">
        <v>110.78</v>
      </c>
      <c r="AX29" s="320">
        <v>123.63</v>
      </c>
      <c r="AY29" s="320">
        <v>164.5</v>
      </c>
      <c r="AZ29" s="320">
        <v>174.6</v>
      </c>
      <c r="BA29" s="320">
        <v>132.55000000000001</v>
      </c>
      <c r="BB29" s="320">
        <v>175.19</v>
      </c>
      <c r="BC29" s="320">
        <v>208.02</v>
      </c>
      <c r="BD29" s="320">
        <v>179.82</v>
      </c>
      <c r="BE29" s="320">
        <v>221.28</v>
      </c>
      <c r="BF29" s="320">
        <v>197.29</v>
      </c>
      <c r="BG29" s="342">
        <v>228.29</v>
      </c>
      <c r="BH29" s="342">
        <v>180.73</v>
      </c>
      <c r="BI29" s="342">
        <v>241.91</v>
      </c>
      <c r="BJ29" s="342">
        <v>249.49</v>
      </c>
      <c r="BK29" s="342">
        <v>312.32</v>
      </c>
      <c r="BL29" s="342">
        <v>345.01</v>
      </c>
      <c r="BM29" s="342">
        <v>319.43</v>
      </c>
      <c r="BN29" s="342">
        <v>369.12</v>
      </c>
      <c r="BO29" s="342">
        <v>374.78</v>
      </c>
      <c r="BP29" s="342">
        <v>319.69499999999999</v>
      </c>
      <c r="BQ29" s="342">
        <v>254.07999999999998</v>
      </c>
    </row>
    <row r="30" spans="2:86" x14ac:dyDescent="0.2">
      <c r="C30" s="365"/>
      <c r="D30" s="365"/>
      <c r="E30" s="365"/>
      <c r="F30" s="365"/>
      <c r="G30" s="365"/>
      <c r="H30" s="365"/>
      <c r="I30" s="300"/>
      <c r="J30" s="300"/>
      <c r="K30" s="300"/>
      <c r="L30" s="300"/>
      <c r="M30" s="300"/>
      <c r="N30" s="300"/>
      <c r="O30" s="300"/>
      <c r="S30" s="321" t="s">
        <v>301</v>
      </c>
      <c r="T30" s="292">
        <v>137.85</v>
      </c>
      <c r="U30" s="292">
        <v>71.02</v>
      </c>
      <c r="V30" s="292">
        <v>74.819999999999993</v>
      </c>
      <c r="W30" s="292">
        <v>132.81</v>
      </c>
      <c r="X30" s="292">
        <v>236.25</v>
      </c>
      <c r="Y30" s="292">
        <v>219.6</v>
      </c>
      <c r="Z30" s="292">
        <v>222.8</v>
      </c>
      <c r="AA30" s="292">
        <v>206.68</v>
      </c>
      <c r="AB30" s="292">
        <v>338.5</v>
      </c>
      <c r="AC30" s="292">
        <v>428.27</v>
      </c>
      <c r="AD30" s="292">
        <v>497.57</v>
      </c>
      <c r="AE30" s="320">
        <v>235.68</v>
      </c>
      <c r="AF30" s="320">
        <v>179.42</v>
      </c>
      <c r="AG30" s="320">
        <v>143.94999999999999</v>
      </c>
      <c r="AH30" s="320">
        <v>240.91</v>
      </c>
      <c r="AI30" s="320">
        <v>232.14</v>
      </c>
      <c r="AJ30" s="320">
        <v>138.44</v>
      </c>
      <c r="AK30" s="321">
        <v>232.74</v>
      </c>
      <c r="AL30" s="321">
        <v>229.97</v>
      </c>
      <c r="AM30" s="320">
        <v>194.95</v>
      </c>
      <c r="AN30" s="320">
        <v>189.41</v>
      </c>
      <c r="AO30" s="320">
        <v>264.70999999999998</v>
      </c>
      <c r="AP30" s="320">
        <v>397.4</v>
      </c>
      <c r="AQ30" s="320">
        <v>180.84</v>
      </c>
      <c r="AR30" s="320">
        <v>161.11000000000001</v>
      </c>
      <c r="AS30" s="320">
        <v>120.77</v>
      </c>
      <c r="AT30" s="320">
        <v>114.94</v>
      </c>
      <c r="AU30" s="320">
        <v>112.63</v>
      </c>
      <c r="AV30" s="320">
        <v>149.53</v>
      </c>
      <c r="AW30" s="320">
        <v>110.12</v>
      </c>
      <c r="AX30" s="320">
        <v>156.86000000000001</v>
      </c>
      <c r="AY30" s="320">
        <v>148</v>
      </c>
      <c r="AZ30" s="320">
        <v>226.71</v>
      </c>
      <c r="BA30" s="320">
        <v>238.88</v>
      </c>
      <c r="BB30" s="320">
        <v>429.39</v>
      </c>
      <c r="BC30" s="320">
        <v>344.43</v>
      </c>
      <c r="BD30" s="320">
        <v>372.44</v>
      </c>
      <c r="BE30" s="320">
        <v>371</v>
      </c>
      <c r="BF30" s="320">
        <v>472.81</v>
      </c>
      <c r="BG30" s="342">
        <v>363.58</v>
      </c>
      <c r="BH30" s="342">
        <v>232.67</v>
      </c>
      <c r="BI30" s="342">
        <v>280.01</v>
      </c>
      <c r="BJ30" s="342">
        <v>266.44</v>
      </c>
      <c r="BK30" s="342">
        <v>283.06</v>
      </c>
      <c r="BL30" s="342">
        <v>478.5</v>
      </c>
      <c r="BM30" s="342">
        <v>584.63</v>
      </c>
      <c r="BN30" s="342">
        <v>655.19000000000005</v>
      </c>
      <c r="BO30" s="342">
        <v>821.58249999999998</v>
      </c>
      <c r="BP30" s="342">
        <v>708.22250000000008</v>
      </c>
      <c r="BQ30" s="342">
        <v>400.6</v>
      </c>
    </row>
    <row r="31" spans="2:86" s="343" customFormat="1" x14ac:dyDescent="0.2">
      <c r="B31" s="342"/>
      <c r="C31" s="365"/>
      <c r="D31" s="365"/>
      <c r="E31" s="365"/>
      <c r="F31" s="365"/>
      <c r="G31" s="365"/>
      <c r="H31" s="365"/>
      <c r="I31" s="300"/>
      <c r="J31" s="300"/>
      <c r="K31" s="300"/>
      <c r="L31" s="300"/>
      <c r="M31" s="300"/>
      <c r="N31" s="300"/>
      <c r="O31" s="300"/>
      <c r="P31" s="342"/>
      <c r="Q31" s="342"/>
      <c r="S31" s="366" t="s">
        <v>184</v>
      </c>
      <c r="T31" s="367">
        <v>83.7</v>
      </c>
      <c r="U31" s="367">
        <v>67.41</v>
      </c>
      <c r="V31" s="367">
        <v>131.46</v>
      </c>
      <c r="W31" s="367">
        <v>108.62</v>
      </c>
      <c r="X31" s="367">
        <v>120.77</v>
      </c>
      <c r="Y31" s="367">
        <v>143.55000000000001</v>
      </c>
      <c r="Z31" s="367">
        <v>181.28</v>
      </c>
      <c r="AA31" s="367">
        <v>269.95999999999998</v>
      </c>
      <c r="AB31" s="367">
        <v>349.31</v>
      </c>
      <c r="AC31" s="367">
        <v>265.57</v>
      </c>
      <c r="AD31" s="367">
        <v>276.45</v>
      </c>
      <c r="AE31" s="368">
        <v>120.29</v>
      </c>
      <c r="AF31" s="368">
        <v>98.72</v>
      </c>
      <c r="AG31" s="368">
        <v>134.06</v>
      </c>
      <c r="AH31" s="368">
        <v>230.61</v>
      </c>
      <c r="AI31" s="368">
        <v>216.69</v>
      </c>
      <c r="AJ31" s="368">
        <v>235.43</v>
      </c>
      <c r="AK31" s="366">
        <v>245.21</v>
      </c>
      <c r="AL31" s="366">
        <v>276.86</v>
      </c>
      <c r="AM31" s="368">
        <v>156.72</v>
      </c>
      <c r="AN31" s="368">
        <v>148.75</v>
      </c>
      <c r="AO31" s="368">
        <v>201.69</v>
      </c>
      <c r="AP31" s="368">
        <v>156.06</v>
      </c>
      <c r="AQ31" s="368">
        <v>119.34</v>
      </c>
      <c r="AR31" s="368">
        <v>227.8</v>
      </c>
      <c r="AS31" s="368">
        <v>115.61</v>
      </c>
      <c r="AT31" s="368">
        <v>117.75</v>
      </c>
      <c r="AU31" s="368">
        <v>121.95</v>
      </c>
      <c r="AV31" s="368">
        <v>121.45</v>
      </c>
      <c r="AW31" s="368">
        <v>125.81</v>
      </c>
      <c r="AX31" s="368">
        <v>134.52000000000001</v>
      </c>
      <c r="AY31" s="368">
        <v>132.86000000000001</v>
      </c>
      <c r="AZ31" s="368">
        <v>156.83000000000001</v>
      </c>
      <c r="BA31" s="368">
        <v>168.92</v>
      </c>
      <c r="BB31" s="320">
        <v>193.44</v>
      </c>
      <c r="BC31" s="320">
        <v>248.82</v>
      </c>
      <c r="BD31" s="320">
        <v>246.29</v>
      </c>
      <c r="BE31" s="320">
        <v>340.31</v>
      </c>
      <c r="BF31" s="320">
        <v>272.85000000000002</v>
      </c>
      <c r="BG31" s="343">
        <v>283.04000000000002</v>
      </c>
      <c r="BH31" s="343">
        <v>194.23</v>
      </c>
      <c r="BI31" s="342">
        <v>288.73</v>
      </c>
      <c r="BJ31" s="342">
        <v>261.26</v>
      </c>
      <c r="BK31" s="342">
        <v>286.91000000000003</v>
      </c>
      <c r="BL31" s="342">
        <v>307.93</v>
      </c>
      <c r="BM31" s="343">
        <v>405.89</v>
      </c>
      <c r="BN31" s="342">
        <v>389.38</v>
      </c>
      <c r="BO31" s="342">
        <v>553.02750000000003</v>
      </c>
      <c r="BP31" s="342">
        <v>444.92750000000001</v>
      </c>
      <c r="BQ31" s="342">
        <v>284.60750000000002</v>
      </c>
      <c r="CC31" s="342"/>
      <c r="CD31" s="342"/>
      <c r="CE31" s="342"/>
      <c r="CF31" s="342"/>
      <c r="CG31" s="342"/>
      <c r="CH31" s="342"/>
    </row>
    <row r="32" spans="2:86" s="343" customFormat="1" ht="12" thickBot="1" x14ac:dyDescent="0.25">
      <c r="B32" s="342"/>
      <c r="C32" s="365"/>
      <c r="D32" s="365"/>
      <c r="E32" s="365"/>
      <c r="F32" s="365"/>
      <c r="G32" s="365"/>
      <c r="H32" s="365"/>
      <c r="I32" s="300"/>
      <c r="J32" s="300"/>
      <c r="K32" s="300"/>
      <c r="L32" s="300"/>
      <c r="M32" s="300"/>
      <c r="N32" s="300"/>
      <c r="O32" s="300"/>
      <c r="P32" s="342"/>
      <c r="Q32" s="342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49"/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V32" s="349"/>
      <c r="AW32" s="349"/>
      <c r="AX32" s="349"/>
      <c r="AY32" s="349"/>
      <c r="AZ32" s="349"/>
      <c r="BA32" s="349"/>
      <c r="BB32" s="349"/>
      <c r="BC32" s="349"/>
      <c r="BD32" s="349"/>
      <c r="BE32" s="349"/>
      <c r="BF32" s="349"/>
      <c r="BG32" s="349"/>
      <c r="BH32" s="349"/>
      <c r="BI32" s="349"/>
      <c r="BJ32" s="349"/>
      <c r="BK32" s="349"/>
      <c r="BL32" s="349"/>
      <c r="BM32" s="349"/>
      <c r="BN32" s="349"/>
      <c r="BO32" s="349"/>
      <c r="BP32" s="349"/>
      <c r="BQ32" s="349"/>
      <c r="CC32" s="342"/>
      <c r="CD32" s="342"/>
      <c r="CE32" s="342"/>
      <c r="CF32" s="342"/>
      <c r="CG32" s="342"/>
      <c r="CH32" s="342"/>
    </row>
    <row r="33" spans="3:69" ht="12" thickTop="1" x14ac:dyDescent="0.2">
      <c r="C33" s="369"/>
      <c r="D33" s="369"/>
      <c r="E33" s="369"/>
      <c r="F33" s="369"/>
      <c r="G33" s="369"/>
      <c r="H33" s="369"/>
      <c r="I33" s="318"/>
      <c r="J33" s="318"/>
      <c r="K33" s="318"/>
      <c r="L33" s="318"/>
      <c r="M33" s="318"/>
      <c r="N33" s="318"/>
      <c r="O33" s="318"/>
    </row>
    <row r="34" spans="3:69" x14ac:dyDescent="0.2">
      <c r="C34" s="369"/>
      <c r="D34" s="369"/>
      <c r="E34" s="369"/>
      <c r="F34" s="369"/>
      <c r="G34" s="369"/>
      <c r="H34" s="369"/>
      <c r="I34" s="300"/>
      <c r="J34" s="300"/>
      <c r="K34" s="300"/>
      <c r="L34" s="300"/>
      <c r="M34" s="300"/>
      <c r="N34" s="300"/>
      <c r="O34" s="300"/>
      <c r="S34" s="240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8"/>
      <c r="AW34" s="318"/>
      <c r="AX34" s="318"/>
      <c r="AY34" s="318"/>
      <c r="AZ34" s="318"/>
      <c r="BA34" s="318"/>
      <c r="BB34" s="318"/>
      <c r="BC34" s="318"/>
      <c r="BD34" s="318"/>
      <c r="BE34" s="318"/>
      <c r="BF34" s="318"/>
    </row>
    <row r="35" spans="3:69" x14ac:dyDescent="0.2">
      <c r="C35" s="369"/>
      <c r="D35" s="369"/>
      <c r="E35" s="369"/>
      <c r="F35" s="369"/>
      <c r="G35" s="369"/>
      <c r="H35" s="369"/>
      <c r="I35" s="300"/>
      <c r="J35" s="300"/>
      <c r="K35" s="300"/>
      <c r="L35" s="300"/>
      <c r="M35" s="300"/>
      <c r="N35" s="300"/>
      <c r="O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300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00"/>
      <c r="AW35" s="300"/>
      <c r="AX35" s="300"/>
      <c r="AY35" s="300"/>
      <c r="AZ35" s="300"/>
      <c r="BA35" s="300"/>
      <c r="BB35" s="300"/>
      <c r="BC35" s="300"/>
      <c r="BD35" s="300"/>
      <c r="BE35" s="300"/>
      <c r="BF35" s="300"/>
    </row>
    <row r="36" spans="3:69" x14ac:dyDescent="0.2">
      <c r="C36" s="369"/>
      <c r="D36" s="369"/>
      <c r="E36" s="369"/>
      <c r="F36" s="369"/>
      <c r="G36" s="369"/>
      <c r="H36" s="369"/>
      <c r="I36" s="300"/>
      <c r="J36" s="300"/>
      <c r="K36" s="300"/>
      <c r="L36" s="300"/>
      <c r="M36" s="300"/>
      <c r="N36" s="300"/>
      <c r="O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00"/>
      <c r="AW36" s="300"/>
      <c r="AX36" s="300"/>
      <c r="AY36" s="300"/>
      <c r="AZ36" s="300"/>
      <c r="BA36" s="300"/>
      <c r="BB36" s="300"/>
      <c r="BC36" s="300"/>
      <c r="BD36" s="300"/>
      <c r="BE36" s="300"/>
      <c r="BF36" s="300"/>
    </row>
    <row r="37" spans="3:69" x14ac:dyDescent="0.2">
      <c r="C37" s="369"/>
      <c r="D37" s="369"/>
      <c r="E37" s="369"/>
      <c r="F37" s="369"/>
      <c r="G37" s="369"/>
      <c r="H37" s="369"/>
      <c r="I37" s="300"/>
      <c r="J37" s="300"/>
      <c r="K37" s="300"/>
      <c r="L37" s="300"/>
      <c r="M37" s="300"/>
      <c r="N37" s="300"/>
      <c r="O37" s="300"/>
      <c r="T37" s="300"/>
      <c r="U37" s="300"/>
      <c r="V37" s="300"/>
      <c r="W37" s="300"/>
      <c r="X37" s="300"/>
      <c r="Y37" s="300"/>
      <c r="Z37" s="300"/>
      <c r="AA37" s="300"/>
      <c r="AB37" s="300"/>
      <c r="AC37" s="300"/>
      <c r="AD37" s="300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00"/>
      <c r="AW37" s="300"/>
      <c r="AX37" s="300"/>
      <c r="AY37" s="300"/>
      <c r="AZ37" s="300"/>
      <c r="BA37" s="300"/>
      <c r="BB37" s="300"/>
      <c r="BC37" s="300"/>
      <c r="BD37" s="300"/>
      <c r="BE37" s="300"/>
      <c r="BF37" s="300"/>
    </row>
    <row r="38" spans="3:69" ht="18.75" customHeight="1" x14ac:dyDescent="0.2">
      <c r="C38" s="369"/>
      <c r="D38" s="369"/>
      <c r="E38" s="369"/>
      <c r="F38" s="369"/>
      <c r="G38" s="369"/>
      <c r="H38" s="369"/>
      <c r="I38" s="300"/>
      <c r="J38" s="300"/>
      <c r="K38" s="300"/>
      <c r="L38" s="300"/>
      <c r="M38" s="300"/>
      <c r="N38" s="300"/>
      <c r="O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38"/>
      <c r="AF38" s="338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8"/>
      <c r="AR38" s="338"/>
      <c r="AS38" s="338"/>
      <c r="AT38" s="338"/>
      <c r="AU38" s="338"/>
      <c r="AV38" s="300"/>
      <c r="AW38" s="300"/>
      <c r="AX38" s="300"/>
      <c r="AY38" s="300"/>
      <c r="AZ38" s="300"/>
      <c r="BA38" s="300"/>
      <c r="BB38" s="300"/>
      <c r="BC38" s="300"/>
      <c r="BD38" s="300"/>
      <c r="BE38" s="300"/>
      <c r="BF38" s="300"/>
      <c r="BO38" s="102"/>
      <c r="BP38" s="102"/>
      <c r="BQ38" s="102"/>
    </row>
    <row r="39" spans="3:69" ht="12.75" customHeight="1" x14ac:dyDescent="0.2">
      <c r="C39" s="369"/>
      <c r="D39" s="369"/>
      <c r="E39" s="369"/>
      <c r="F39" s="369"/>
      <c r="G39" s="369"/>
      <c r="H39" s="369"/>
      <c r="I39" s="300"/>
      <c r="J39" s="300"/>
      <c r="K39" s="300"/>
      <c r="L39" s="300"/>
      <c r="M39" s="300"/>
      <c r="N39" s="300"/>
      <c r="O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38"/>
      <c r="AF39" s="338"/>
      <c r="AG39" s="338"/>
      <c r="AH39" s="338"/>
      <c r="AI39" s="338"/>
      <c r="AJ39" s="338"/>
      <c r="AK39" s="338"/>
      <c r="AL39" s="338"/>
      <c r="AM39" s="338"/>
      <c r="AN39" s="338"/>
      <c r="AO39" s="338"/>
      <c r="AP39" s="338"/>
      <c r="AQ39" s="338"/>
      <c r="AR39" s="338"/>
      <c r="AS39" s="338"/>
      <c r="AT39" s="338"/>
      <c r="AU39" s="338"/>
      <c r="AV39" s="300"/>
      <c r="AW39" s="300"/>
      <c r="AX39" s="300"/>
      <c r="AY39" s="300"/>
      <c r="AZ39" s="300"/>
      <c r="BA39" s="300"/>
      <c r="BB39" s="300"/>
      <c r="BC39" s="300"/>
      <c r="BD39" s="300"/>
      <c r="BE39" s="300"/>
      <c r="BF39" s="301"/>
      <c r="BO39" s="102"/>
      <c r="BP39" s="102"/>
      <c r="BQ39" s="102"/>
    </row>
    <row r="40" spans="3:69" x14ac:dyDescent="0.2">
      <c r="C40" s="369"/>
      <c r="D40" s="369"/>
      <c r="E40" s="369"/>
      <c r="F40" s="369"/>
      <c r="G40" s="369"/>
      <c r="H40" s="369"/>
      <c r="I40" s="300"/>
      <c r="J40" s="300"/>
      <c r="K40" s="300"/>
      <c r="L40" s="300"/>
      <c r="M40" s="300"/>
      <c r="N40" s="300"/>
      <c r="O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00"/>
      <c r="AW40" s="300"/>
      <c r="AX40" s="300"/>
      <c r="AY40" s="300"/>
      <c r="AZ40" s="300"/>
      <c r="BA40" s="300"/>
      <c r="BB40" s="300"/>
      <c r="BC40" s="300"/>
      <c r="BD40" s="300"/>
      <c r="BE40" s="300"/>
      <c r="BF40" s="300"/>
      <c r="BO40" s="370"/>
      <c r="BP40" s="370"/>
      <c r="BQ40" s="370"/>
    </row>
    <row r="41" spans="3:69" x14ac:dyDescent="0.2">
      <c r="C41" s="369"/>
      <c r="D41" s="369"/>
      <c r="E41" s="369"/>
      <c r="F41" s="369"/>
      <c r="G41" s="369"/>
      <c r="H41" s="369"/>
      <c r="I41" s="300"/>
      <c r="J41" s="300"/>
      <c r="K41" s="300"/>
      <c r="L41" s="300"/>
      <c r="M41" s="300"/>
      <c r="N41" s="300"/>
      <c r="O41" s="300"/>
      <c r="T41" s="300"/>
      <c r="U41" s="300"/>
      <c r="V41" s="300"/>
      <c r="W41" s="300"/>
      <c r="X41" s="300"/>
      <c r="Y41" s="300"/>
      <c r="Z41" s="300"/>
      <c r="AA41" s="300"/>
      <c r="AB41" s="300"/>
      <c r="AC41" s="300"/>
      <c r="AD41" s="300"/>
      <c r="AE41" s="338"/>
      <c r="AF41" s="338"/>
      <c r="AG41" s="338"/>
      <c r="AH41" s="338"/>
      <c r="AI41" s="338"/>
      <c r="AJ41" s="338"/>
      <c r="AK41" s="338"/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00"/>
      <c r="AW41" s="300"/>
      <c r="AX41" s="300"/>
      <c r="AY41" s="300"/>
      <c r="AZ41" s="300"/>
      <c r="BA41" s="300"/>
      <c r="BB41" s="300"/>
      <c r="BC41" s="300"/>
      <c r="BD41" s="300"/>
      <c r="BE41" s="300"/>
      <c r="BF41" s="301"/>
      <c r="BO41" s="370"/>
      <c r="BP41" s="370"/>
      <c r="BQ41" s="370"/>
    </row>
    <row r="42" spans="3:69" x14ac:dyDescent="0.2">
      <c r="C42" s="369"/>
      <c r="D42" s="369"/>
      <c r="E42" s="369"/>
      <c r="F42" s="369"/>
      <c r="G42" s="369"/>
      <c r="H42" s="369"/>
      <c r="I42" s="300"/>
      <c r="J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00"/>
      <c r="AW42" s="300"/>
      <c r="AX42" s="300"/>
      <c r="AY42" s="300"/>
      <c r="AZ42" s="300"/>
      <c r="BA42" s="300"/>
      <c r="BB42" s="300"/>
      <c r="BC42" s="300"/>
      <c r="BD42" s="300"/>
      <c r="BE42" s="300"/>
      <c r="BF42" s="300"/>
      <c r="BO42" s="341"/>
      <c r="BP42" s="336"/>
      <c r="BQ42" s="336"/>
    </row>
    <row r="43" spans="3:69" x14ac:dyDescent="0.2">
      <c r="C43" s="300"/>
      <c r="D43" s="300"/>
      <c r="E43" s="300"/>
      <c r="F43" s="300"/>
      <c r="G43" s="300"/>
      <c r="H43" s="300"/>
      <c r="I43" s="300"/>
      <c r="J43" s="300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8"/>
      <c r="AW43" s="318"/>
      <c r="AX43" s="318"/>
      <c r="AY43" s="318"/>
      <c r="AZ43" s="318"/>
      <c r="BA43" s="318"/>
      <c r="BB43" s="318"/>
      <c r="BC43" s="318"/>
      <c r="BD43" s="318"/>
      <c r="BE43" s="318"/>
      <c r="BF43" s="318"/>
      <c r="BO43" s="371"/>
      <c r="BP43" s="372"/>
      <c r="BQ43" s="372"/>
    </row>
    <row r="44" spans="3:69" x14ac:dyDescent="0.2"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00"/>
      <c r="AW44" s="300"/>
      <c r="AX44" s="300"/>
      <c r="AY44" s="300"/>
      <c r="AZ44" s="300"/>
      <c r="BA44" s="300"/>
      <c r="BB44" s="300"/>
      <c r="BC44" s="300"/>
      <c r="BD44" s="300"/>
      <c r="BE44" s="300"/>
      <c r="BF44" s="300"/>
      <c r="BO44" s="102"/>
      <c r="BP44" s="102"/>
      <c r="BQ44" s="102"/>
    </row>
    <row r="45" spans="3:69" ht="15.75" customHeight="1" x14ac:dyDescent="0.2"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  <c r="AS45" s="338"/>
      <c r="AT45" s="338"/>
      <c r="AU45" s="338"/>
      <c r="AV45" s="300"/>
      <c r="AW45" s="300"/>
      <c r="AX45" s="300"/>
      <c r="AY45" s="300"/>
      <c r="AZ45" s="300"/>
      <c r="BA45" s="300"/>
      <c r="BB45" s="300"/>
      <c r="BC45" s="300"/>
      <c r="BD45" s="300"/>
      <c r="BE45" s="300"/>
      <c r="BF45" s="300"/>
      <c r="BO45" s="102"/>
      <c r="BP45" s="102"/>
      <c r="BQ45" s="102"/>
    </row>
    <row r="46" spans="3:69" ht="12.75" customHeight="1" x14ac:dyDescent="0.2">
      <c r="T46" s="300"/>
      <c r="U46" s="300"/>
      <c r="V46" s="300"/>
      <c r="W46" s="300"/>
      <c r="X46" s="300"/>
      <c r="Y46" s="300"/>
      <c r="Z46" s="300"/>
      <c r="AA46" s="300"/>
      <c r="AB46" s="300"/>
      <c r="AC46" s="300"/>
      <c r="AD46" s="300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  <c r="AS46" s="338"/>
      <c r="AT46" s="338"/>
      <c r="AU46" s="338"/>
      <c r="AV46" s="300"/>
      <c r="AW46" s="300"/>
      <c r="AX46" s="300"/>
      <c r="AY46" s="300"/>
      <c r="AZ46" s="300"/>
      <c r="BA46" s="300"/>
      <c r="BB46" s="300"/>
      <c r="BC46" s="300"/>
      <c r="BD46" s="300"/>
      <c r="BE46" s="300"/>
      <c r="BF46" s="300"/>
      <c r="BO46" s="102"/>
      <c r="BP46" s="102"/>
      <c r="BQ46" s="102"/>
    </row>
    <row r="47" spans="3:69" x14ac:dyDescent="0.2"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38"/>
      <c r="AF47" s="338"/>
      <c r="AG47" s="338"/>
      <c r="AH47" s="338"/>
      <c r="AI47" s="338"/>
      <c r="AJ47" s="338"/>
      <c r="AK47" s="338"/>
      <c r="AL47" s="338"/>
      <c r="AM47" s="338"/>
      <c r="AN47" s="338"/>
      <c r="AO47" s="338"/>
      <c r="AP47" s="338"/>
      <c r="AQ47" s="338"/>
      <c r="AR47" s="338"/>
      <c r="AS47" s="338"/>
      <c r="AT47" s="338"/>
      <c r="AU47" s="338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O47" s="341"/>
      <c r="BP47" s="333"/>
      <c r="BQ47" s="333"/>
    </row>
    <row r="48" spans="3:69" x14ac:dyDescent="0.2">
      <c r="T48" s="300"/>
      <c r="U48" s="300"/>
      <c r="V48" s="300"/>
      <c r="W48" s="300"/>
      <c r="X48" s="300"/>
      <c r="Y48" s="300"/>
      <c r="Z48" s="300"/>
      <c r="AA48" s="300"/>
      <c r="AB48" s="300"/>
      <c r="AC48" s="300"/>
      <c r="AD48" s="300"/>
      <c r="AE48" s="338"/>
      <c r="AF48" s="338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  <c r="AQ48" s="338"/>
      <c r="AR48" s="338"/>
      <c r="AS48" s="338"/>
      <c r="AT48" s="338"/>
      <c r="AU48" s="338"/>
      <c r="AV48" s="300"/>
      <c r="AW48" s="300"/>
      <c r="AX48" s="300"/>
      <c r="AY48" s="300"/>
      <c r="AZ48" s="300"/>
      <c r="BA48" s="300"/>
      <c r="BB48" s="300"/>
      <c r="BC48" s="300"/>
      <c r="BD48" s="300"/>
      <c r="BE48" s="300"/>
      <c r="BF48" s="300"/>
      <c r="BO48" s="332"/>
      <c r="BP48" s="343"/>
      <c r="BQ48" s="343"/>
    </row>
    <row r="49" spans="20:69" x14ac:dyDescent="0.2"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38"/>
      <c r="AF49" s="338"/>
      <c r="AG49" s="338"/>
      <c r="AH49" s="338"/>
      <c r="AI49" s="338"/>
      <c r="AJ49" s="338"/>
      <c r="AK49" s="338"/>
      <c r="AL49" s="338"/>
      <c r="AM49" s="338"/>
      <c r="AN49" s="338"/>
      <c r="AO49" s="338"/>
      <c r="AP49" s="338"/>
      <c r="AQ49" s="338"/>
      <c r="AR49" s="338"/>
      <c r="AS49" s="338"/>
      <c r="AT49" s="338"/>
      <c r="AU49" s="338"/>
      <c r="AV49" s="300"/>
      <c r="AW49" s="300"/>
      <c r="AX49" s="300"/>
      <c r="AY49" s="300"/>
      <c r="AZ49" s="300"/>
      <c r="BA49" s="300"/>
      <c r="BB49" s="300"/>
      <c r="BC49" s="300"/>
      <c r="BD49" s="300"/>
      <c r="BE49" s="300"/>
      <c r="BF49" s="300"/>
      <c r="BO49" s="332"/>
      <c r="BP49" s="343"/>
      <c r="BQ49" s="343"/>
    </row>
    <row r="50" spans="20:69" x14ac:dyDescent="0.2">
      <c r="T50" s="300"/>
      <c r="U50" s="300"/>
      <c r="V50" s="300"/>
      <c r="W50" s="300"/>
      <c r="X50" s="300"/>
      <c r="Y50" s="300"/>
      <c r="Z50" s="300"/>
      <c r="AA50" s="300"/>
      <c r="AB50" s="300"/>
      <c r="AC50" s="300"/>
      <c r="AD50" s="300"/>
      <c r="AE50" s="338"/>
      <c r="AF50" s="338"/>
      <c r="AG50" s="338"/>
      <c r="AH50" s="338"/>
      <c r="AI50" s="338"/>
      <c r="AJ50" s="338"/>
      <c r="AK50" s="338"/>
      <c r="AL50" s="338"/>
      <c r="AM50" s="338"/>
      <c r="AN50" s="338"/>
      <c r="AO50" s="338"/>
      <c r="AP50" s="338"/>
      <c r="AQ50" s="338"/>
      <c r="AR50" s="338"/>
      <c r="AS50" s="338"/>
      <c r="AT50" s="338"/>
      <c r="AU50" s="338"/>
      <c r="AV50" s="300"/>
      <c r="AW50" s="300"/>
      <c r="AX50" s="300"/>
      <c r="AY50" s="300"/>
      <c r="AZ50" s="300"/>
      <c r="BA50" s="300"/>
      <c r="BB50" s="300"/>
      <c r="BC50" s="300"/>
      <c r="BD50" s="300"/>
      <c r="BE50" s="300"/>
      <c r="BF50" s="300"/>
      <c r="BO50" s="332"/>
      <c r="BP50" s="343"/>
      <c r="BQ50" s="343"/>
    </row>
    <row r="51" spans="20:69" x14ac:dyDescent="0.2"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38"/>
      <c r="AF51" s="338"/>
      <c r="AG51" s="338"/>
      <c r="AH51" s="338"/>
      <c r="AI51" s="338"/>
      <c r="AJ51" s="338"/>
      <c r="AK51" s="300"/>
      <c r="AL51" s="300"/>
      <c r="AM51" s="338"/>
      <c r="AN51" s="338"/>
      <c r="AO51" s="338"/>
      <c r="AP51" s="338"/>
      <c r="AQ51" s="338"/>
      <c r="AR51" s="338"/>
      <c r="AS51" s="338"/>
      <c r="AT51" s="338"/>
      <c r="AU51" s="338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O51" s="332"/>
      <c r="BP51" s="343"/>
      <c r="BQ51" s="343"/>
    </row>
    <row r="52" spans="20:69" ht="12" thickBot="1" x14ac:dyDescent="0.25"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38"/>
      <c r="AF52" s="338"/>
      <c r="AG52" s="338"/>
      <c r="AH52" s="338"/>
      <c r="AI52" s="338"/>
      <c r="AJ52" s="338"/>
      <c r="AK52" s="300"/>
      <c r="AL52" s="300"/>
      <c r="AM52" s="338"/>
      <c r="AN52" s="338"/>
      <c r="AO52" s="338"/>
      <c r="AP52" s="338"/>
      <c r="AQ52" s="338"/>
      <c r="AR52" s="338"/>
      <c r="AS52" s="338"/>
      <c r="AT52" s="338"/>
      <c r="AU52" s="338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O52" s="332"/>
      <c r="BP52" s="343"/>
      <c r="BQ52" s="343"/>
    </row>
    <row r="53" spans="20:69" ht="12" thickTop="1" x14ac:dyDescent="0.2">
      <c r="BO53" s="332"/>
      <c r="BP53" s="343"/>
      <c r="BQ53" s="343"/>
    </row>
    <row r="54" spans="20:69" x14ac:dyDescent="0.2">
      <c r="BO54" s="332"/>
      <c r="BP54" s="343"/>
      <c r="BQ54" s="343"/>
    </row>
    <row r="55" spans="20:69" x14ac:dyDescent="0.2">
      <c r="BO55" s="332"/>
      <c r="BP55" s="343"/>
      <c r="BQ55" s="343"/>
    </row>
    <row r="56" spans="20:69" x14ac:dyDescent="0.2">
      <c r="BO56" s="323"/>
      <c r="BP56" s="337"/>
      <c r="BQ56" s="372"/>
    </row>
    <row r="57" spans="20:69" ht="15.75" customHeight="1" x14ac:dyDescent="0.2">
      <c r="BO57" s="102"/>
      <c r="BP57" s="102"/>
      <c r="BQ57" s="102"/>
    </row>
    <row r="58" spans="20:69" x14ac:dyDescent="0.2">
      <c r="BO58" s="102"/>
      <c r="BP58" s="328"/>
      <c r="BQ58" s="302"/>
    </row>
    <row r="59" spans="20:69" x14ac:dyDescent="0.2">
      <c r="BO59" s="341"/>
      <c r="BP59" s="333"/>
      <c r="BQ59" s="333"/>
    </row>
    <row r="60" spans="20:69" x14ac:dyDescent="0.2">
      <c r="BO60" s="332"/>
      <c r="BP60" s="343"/>
      <c r="BQ60" s="343"/>
    </row>
    <row r="61" spans="20:69" x14ac:dyDescent="0.2">
      <c r="BO61" s="332"/>
      <c r="BP61" s="343"/>
      <c r="BQ61" s="343"/>
    </row>
    <row r="62" spans="20:69" x14ac:dyDescent="0.2">
      <c r="BO62" s="332"/>
      <c r="BP62" s="343"/>
      <c r="BQ62" s="343"/>
    </row>
    <row r="63" spans="20:69" x14ac:dyDescent="0.2">
      <c r="BO63" s="332"/>
      <c r="BP63" s="343"/>
      <c r="BQ63" s="343"/>
    </row>
    <row r="64" spans="20:69" x14ac:dyDescent="0.2">
      <c r="BO64" s="332"/>
      <c r="BP64" s="343"/>
      <c r="BQ64" s="343"/>
    </row>
    <row r="65" spans="67:69" x14ac:dyDescent="0.2">
      <c r="BO65" s="332"/>
      <c r="BP65" s="343"/>
      <c r="BQ65" s="343"/>
    </row>
    <row r="66" spans="67:69" x14ac:dyDescent="0.2">
      <c r="BO66" s="332"/>
      <c r="BP66" s="343"/>
      <c r="BQ66" s="343"/>
    </row>
    <row r="67" spans="67:69" x14ac:dyDescent="0.2">
      <c r="BO67" s="332"/>
      <c r="BP67" s="343"/>
      <c r="BQ67" s="343"/>
    </row>
    <row r="68" spans="67:69" x14ac:dyDescent="0.2">
      <c r="BO68" s="332"/>
      <c r="BP68" s="343"/>
      <c r="BQ68" s="343"/>
    </row>
    <row r="69" spans="67:69" ht="13.5" customHeight="1" x14ac:dyDescent="0.2">
      <c r="BO69" s="323"/>
      <c r="BP69" s="337"/>
      <c r="BQ69" s="372"/>
    </row>
  </sheetData>
  <mergeCells count="8">
    <mergeCell ref="AQ5:BQ5"/>
    <mergeCell ref="B1:I1"/>
    <mergeCell ref="B2:I2"/>
    <mergeCell ref="C5:Q5"/>
    <mergeCell ref="T5:AD5"/>
    <mergeCell ref="AE5:AP5"/>
    <mergeCell ref="S5:S6"/>
    <mergeCell ref="B5:B6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8.1</vt:lpstr>
      <vt:lpstr>8.2</vt:lpstr>
      <vt:lpstr>8.3</vt:lpstr>
      <vt:lpstr>8.4</vt:lpstr>
      <vt:lpstr>8.5</vt:lpstr>
      <vt:lpstr>8.6</vt:lpstr>
    </vt:vector>
  </TitlesOfParts>
  <Company>State Bank of Pakistan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sajad kiani</dc:creator>
  <cp:lastModifiedBy>Muhammad Sajjad Kiani - Statistics &amp; DWH</cp:lastModifiedBy>
  <cp:lastPrinted>2016-10-03T06:13:20Z</cp:lastPrinted>
  <dcterms:created xsi:type="dcterms:W3CDTF">2006-06-15T04:31:41Z</dcterms:created>
  <dcterms:modified xsi:type="dcterms:W3CDTF">2021-06-28T08:01:08Z</dcterms:modified>
</cp:coreProperties>
</file>