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jjad9129\Desktop\Project\Hand Book of Statistics on Pakistan Economy FY20\"/>
    </mc:Choice>
  </mc:AlternateContent>
  <bookViews>
    <workbookView xWindow="360" yWindow="60" windowWidth="11340" windowHeight="6030" activeTab="3"/>
  </bookViews>
  <sheets>
    <sheet name="6.1" sheetId="1" r:id="rId1"/>
    <sheet name="6.2" sheetId="2" r:id="rId2"/>
    <sheet name="6.3" sheetId="3" r:id="rId3"/>
    <sheet name="6.4" sheetId="4" r:id="rId4"/>
    <sheet name="6.5" sheetId="5" r:id="rId5"/>
  </sheets>
  <definedNames>
    <definedName name="_xlnm.Print_Area" localSheetId="0">'6.1'!$B:$AK</definedName>
  </definedNames>
  <calcPr calcId="162913"/>
</workbook>
</file>

<file path=xl/calcChain.xml><?xml version="1.0" encoding="utf-8"?>
<calcChain xmlns="http://schemas.openxmlformats.org/spreadsheetml/2006/main">
  <c r="BB51" i="1" l="1"/>
  <c r="BB44" i="1"/>
  <c r="BB46" i="1" s="1"/>
  <c r="BB38" i="1"/>
  <c r="BA36" i="5" l="1"/>
  <c r="AR36" i="5"/>
  <c r="AS36" i="5"/>
  <c r="AT36" i="5"/>
  <c r="AU36" i="5"/>
  <c r="AV36" i="5"/>
  <c r="AW36" i="5"/>
  <c r="AX36" i="5"/>
  <c r="AY36" i="5"/>
  <c r="AZ36" i="5"/>
  <c r="AQ36" i="5"/>
  <c r="AR25" i="5"/>
  <c r="AS25" i="5"/>
  <c r="AT25" i="5"/>
  <c r="AU25" i="5"/>
  <c r="AV25" i="5"/>
  <c r="AW25" i="5"/>
  <c r="AX25" i="5"/>
  <c r="AY25" i="5"/>
  <c r="AZ25" i="5"/>
  <c r="BA25" i="5"/>
  <c r="AQ25" i="5"/>
  <c r="AR7" i="5"/>
  <c r="AS7" i="5"/>
  <c r="AT7" i="5"/>
  <c r="AU7" i="5"/>
  <c r="AV7" i="5"/>
  <c r="AW7" i="5"/>
  <c r="AX7" i="5"/>
  <c r="AY7" i="5"/>
  <c r="AZ7" i="5"/>
  <c r="AQ7" i="5"/>
  <c r="AC76" i="4"/>
  <c r="AK17" i="1"/>
  <c r="AK7" i="1"/>
</calcChain>
</file>

<file path=xl/sharedStrings.xml><?xml version="1.0" encoding="utf-8"?>
<sst xmlns="http://schemas.openxmlformats.org/spreadsheetml/2006/main" count="811" uniqueCount="510">
  <si>
    <t>6.1 National Saving Schemes</t>
  </si>
  <si>
    <t>(Million Rupees)</t>
  </si>
  <si>
    <t>Scheme</t>
  </si>
  <si>
    <t xml:space="preserve"> 2.   Post Offices</t>
  </si>
  <si>
    <t>B.  Certificates (1+2+3=  i to viii)</t>
  </si>
  <si>
    <t xml:space="preserve"> 1. National Savings Centers</t>
  </si>
  <si>
    <t xml:space="preserve"> 2. Post Offices</t>
  </si>
  <si>
    <t xml:space="preserve"> 3. Bank</t>
  </si>
  <si>
    <t>C. Prize Bonds (1 to 14)</t>
  </si>
  <si>
    <t xml:space="preserve">1. Rs.       5    </t>
  </si>
  <si>
    <t xml:space="preserve">2. Rs.      10   </t>
  </si>
  <si>
    <t xml:space="preserve">3. Rs       50   </t>
  </si>
  <si>
    <t xml:space="preserve">3. Rs       100  </t>
  </si>
  <si>
    <t xml:space="preserve">4. Rs.      500  </t>
  </si>
  <si>
    <t xml:space="preserve">5.Rs.       1000 </t>
  </si>
  <si>
    <t>Total</t>
  </si>
  <si>
    <t xml:space="preserve">                 </t>
  </si>
  <si>
    <t xml:space="preserve">  </t>
  </si>
  <si>
    <t>1 National Saving Centres started sales of Savings Certificates from 1971-72</t>
  </si>
  <si>
    <t>2. Khas Deposit Certificates and National Deposit Certificates were introduced in 1972-73 and discontinued w.e.f. 4-2-1990</t>
  </si>
  <si>
    <t>3. Khas Deposit Accounts were introduced in 1974-75 and discontinued w.e.f. 4-2-1990</t>
  </si>
  <si>
    <t xml:space="preserve">      Rs. 1,500 ( 15-11-1999 ) , Rs.40,000 ( 1-12-1999 ) , Rs.200 (15-12-1999 )</t>
  </si>
  <si>
    <t>A. Accounts (1+2=i to vi)</t>
  </si>
  <si>
    <t>6.2 Rate of Profit on National Saving Schemes</t>
  </si>
  <si>
    <t>(Percent per annum)</t>
  </si>
  <si>
    <t>Period</t>
  </si>
  <si>
    <t>Defence Saving Certificates</t>
  </si>
  <si>
    <t>Savings Accounts</t>
  </si>
  <si>
    <t>From</t>
  </si>
  <si>
    <t>To</t>
  </si>
  <si>
    <t>1st Year</t>
  </si>
  <si>
    <t>10 Years</t>
  </si>
  <si>
    <t>With out  Cheque</t>
  </si>
  <si>
    <t>6 Month</t>
  </si>
  <si>
    <t xml:space="preserve">   4th</t>
  </si>
  <si>
    <t>Before</t>
  </si>
  <si>
    <t>With Cheque</t>
  </si>
  <si>
    <t>Regular Income Certificates Rate</t>
  </si>
  <si>
    <t>Special Savings Accounts/Certificates</t>
  </si>
  <si>
    <t>1 Year</t>
  </si>
  <si>
    <t>2 Year</t>
  </si>
  <si>
    <t>3 Year</t>
  </si>
  <si>
    <t>4 Year</t>
  </si>
  <si>
    <t>5 Year</t>
  </si>
  <si>
    <t>6 Year</t>
  </si>
  <si>
    <t>7 Year</t>
  </si>
  <si>
    <t xml:space="preserve">National Deposits Account </t>
  </si>
  <si>
    <t xml:space="preserve">National Deposits Certificates </t>
  </si>
  <si>
    <t>(i) With chequing facilities</t>
  </si>
  <si>
    <t>(ii) Without chequing facilities</t>
  </si>
  <si>
    <t>(i) First 5 periods of complete  6 months</t>
  </si>
  <si>
    <t>(ii) Last period of complete 6 months</t>
  </si>
  <si>
    <t>(iii) Three Years (Compound rate)</t>
  </si>
  <si>
    <t>(i) 1st  year</t>
  </si>
  <si>
    <t>(ii) 2nd  year</t>
  </si>
  <si>
    <t>(iii) 3rd  year</t>
  </si>
  <si>
    <t>(iv) 4th  year</t>
  </si>
  <si>
    <t>(v) 5th  year</t>
  </si>
  <si>
    <t>(vi) 6th year</t>
  </si>
  <si>
    <t>(viii) Compound rate on maturity</t>
  </si>
  <si>
    <t>(i) 1st year</t>
  </si>
  <si>
    <t>(ii)10 years (Compound rate)</t>
  </si>
  <si>
    <t>(i) First 5 periods of complete 6 months</t>
  </si>
  <si>
    <t>(i) First 4 periods of complete 6 months</t>
  </si>
  <si>
    <t>(ii) Last 2 periods of complete 6 months</t>
  </si>
  <si>
    <t>1. Saving Accounts</t>
  </si>
  <si>
    <t xml:space="preserve">9. Behbood Saving Certificate </t>
  </si>
  <si>
    <t>-</t>
  </si>
  <si>
    <t>(i) 1year  (Rollover)</t>
  </si>
  <si>
    <t xml:space="preserve">1. Khas Deposit Accounts or Certificates introduced w.e.f. 15-03-1973 and discontinued w.e.f. 04-02-1990. However the existing deposits </t>
  </si>
  <si>
    <t>Source:- Central Directorate of National Saving</t>
  </si>
  <si>
    <t>HELD  BY</t>
  </si>
  <si>
    <t>Debt</t>
  </si>
  <si>
    <t>State Bank</t>
  </si>
  <si>
    <t>Deposit</t>
  </si>
  <si>
    <t>Other</t>
  </si>
  <si>
    <t>Inter-</t>
  </si>
  <si>
    <t>Foreign</t>
  </si>
  <si>
    <t>Intera-</t>
  </si>
  <si>
    <t>of</t>
  </si>
  <si>
    <t>Money</t>
  </si>
  <si>
    <t>Financial</t>
  </si>
  <si>
    <t>national</t>
  </si>
  <si>
    <t>Governments</t>
  </si>
  <si>
    <t>Governmental</t>
  </si>
  <si>
    <t>Pakistan</t>
  </si>
  <si>
    <t>Banks</t>
  </si>
  <si>
    <t>Institutions</t>
  </si>
  <si>
    <t>&amp; Banks</t>
  </si>
  <si>
    <t>Others</t>
  </si>
  <si>
    <t xml:space="preserve"> </t>
  </si>
  <si>
    <t>(Millions Rupees)</t>
  </si>
  <si>
    <t xml:space="preserve"> Debt Instrument</t>
  </si>
  <si>
    <t>3.00 % 1968</t>
  </si>
  <si>
    <t>3.75  % 1968-69</t>
  </si>
  <si>
    <t>3.00 %  1969-70</t>
  </si>
  <si>
    <t>3.00 %  1970</t>
  </si>
  <si>
    <t>3.50  % 1970-71</t>
  </si>
  <si>
    <t>5.00  % 1971-72</t>
  </si>
  <si>
    <t>4.00  % 1972</t>
  </si>
  <si>
    <t>4.00  % 1972-73</t>
  </si>
  <si>
    <t>4.00  % 1974</t>
  </si>
  <si>
    <t>5.25  % 1975</t>
  </si>
  <si>
    <t>5 .25 %1977</t>
  </si>
  <si>
    <t>4.75  % 1983</t>
  </si>
  <si>
    <t>5.00 % 1984</t>
  </si>
  <si>
    <t>5.50   %1987</t>
  </si>
  <si>
    <t>5.00  % 1970 (Defence Bonds)</t>
  </si>
  <si>
    <t>5.00    % Income Tax Bonds</t>
  </si>
  <si>
    <t xml:space="preserve"> Provincial Governments</t>
  </si>
  <si>
    <t>Punjab Government   Loans</t>
  </si>
  <si>
    <t>Sindh Government   Loans</t>
  </si>
  <si>
    <t>Balochistan Government Loans</t>
  </si>
  <si>
    <t>3.75 % 1965</t>
  </si>
  <si>
    <t>3.75 % 1966</t>
  </si>
  <si>
    <t>3.50 % 1967</t>
  </si>
  <si>
    <t>3.75  % 1967-68</t>
  </si>
  <si>
    <t>5.50 % 1985</t>
  </si>
  <si>
    <t>3.00  %1971(Permanent)</t>
  </si>
  <si>
    <t>5 .25 % 1977-78</t>
  </si>
  <si>
    <t>5.00  % 1978</t>
  </si>
  <si>
    <t>4.50  % 1980</t>
  </si>
  <si>
    <t>5.25  % 1979</t>
  </si>
  <si>
    <t>5.25  % 1979-80</t>
  </si>
  <si>
    <t>6.00    % 1982</t>
  </si>
  <si>
    <t>6.50   %  1982-83</t>
  </si>
  <si>
    <t>5.75    % 1990</t>
  </si>
  <si>
    <t>6.00    % 1991</t>
  </si>
  <si>
    <t>9.50    %1984-85</t>
  </si>
  <si>
    <t>8.50   % 1986</t>
  </si>
  <si>
    <t>10.00  %1986 (Special loan )</t>
  </si>
  <si>
    <t>5.25    %1989</t>
  </si>
  <si>
    <t>10.00  %1993</t>
  </si>
  <si>
    <t>11.00   %1994</t>
  </si>
  <si>
    <t>10.00  % 1995</t>
  </si>
  <si>
    <t>11.00  % 1998</t>
  </si>
  <si>
    <t>Govt. Bonds  (under E.R.O. 1972)</t>
  </si>
  <si>
    <t>Govt. Bonds (Nationalized Banks)</t>
  </si>
  <si>
    <t>Govt. Bonds  (Petroleum)</t>
  </si>
  <si>
    <t>Govt. Bonds (Cotton Ginning &amp; Dev)</t>
  </si>
  <si>
    <t>Govt. Bonds (Vegetable Oil)</t>
  </si>
  <si>
    <t>Govt. Bonds (Rice Milling Control &amp; Dev)</t>
  </si>
  <si>
    <t>Govt. Bonds. (Flour Milling Control &amp; Dev)</t>
  </si>
  <si>
    <t>10.00  %1987 (Special loan )</t>
  </si>
  <si>
    <t>11.50   %    1999</t>
  </si>
  <si>
    <t>11.50    %   2000</t>
  </si>
  <si>
    <t>11.75    %   2001</t>
  </si>
  <si>
    <t>11.75    %   2002</t>
  </si>
  <si>
    <t>Govt. Bonds  (under Land Reforms 1977)</t>
  </si>
  <si>
    <t>Special Govt. Bond (14.00% Compounding Interest)</t>
  </si>
  <si>
    <t>10.50 % 1997</t>
  </si>
  <si>
    <t>Govt. Bonds  (Public Sector)</t>
  </si>
  <si>
    <t>Special National Fund Bonds</t>
  </si>
  <si>
    <t>Foreign Exchange Bearer Certificates</t>
  </si>
  <si>
    <t xml:space="preserve">Bearer National Fund Bonds </t>
  </si>
  <si>
    <t>Govt. Bonds (Shah Nawaz Bhutto Sugar Mills)</t>
  </si>
  <si>
    <t>Govt. Bonds (Heavy Mechanical Complex)</t>
  </si>
  <si>
    <t>Govt. Bonds (Paper Corporation)</t>
  </si>
  <si>
    <t>Federal Investment Bonds</t>
  </si>
  <si>
    <t>Bearer Federal Investment Bonds</t>
  </si>
  <si>
    <t>US. Dollar Bearer Certificates</t>
  </si>
  <si>
    <t>F.C. Loan Repayment Bonds</t>
  </si>
  <si>
    <t>Bearer National Fund Bonds Rollover</t>
  </si>
  <si>
    <t>Foreign Currency Bearer Certificates</t>
  </si>
  <si>
    <t>Govt. Bonds (Pakistan Engineering Company)</t>
  </si>
  <si>
    <t>Govt. Bonds issued at Low Yield Bonds</t>
  </si>
  <si>
    <t>Govt. Bonds (Gem Stone Corporation of Pakistan)</t>
  </si>
  <si>
    <t>Govt. Bonds (Shipping)</t>
  </si>
  <si>
    <t>Govt. Bonds (Shah dad Kot Textile)</t>
  </si>
  <si>
    <t>Special Govt. Bonds issued to SLIC  (original)</t>
  </si>
  <si>
    <t>Govt. Bonds issued to SLIC  (Capitalization)</t>
  </si>
  <si>
    <t>Reinvestment of Face value of SLIC Bond (original)</t>
  </si>
  <si>
    <t>Govt. Bonds issued to  DFIs</t>
  </si>
  <si>
    <t>Govt. Bonds issued to ADBP</t>
  </si>
  <si>
    <t>Pakistan Investment Bonds (PIB)</t>
  </si>
  <si>
    <t xml:space="preserve">             Debt   Instrument</t>
  </si>
  <si>
    <t xml:space="preserve">A.   Permanent   Debt </t>
  </si>
  <si>
    <t>Federal  Government  Bonds</t>
  </si>
  <si>
    <t>Income  Tax  Bonds</t>
  </si>
  <si>
    <t>Government Bonds (L.R.-1977)</t>
  </si>
  <si>
    <t>Special Government Bonds For SLIC  (Original)</t>
  </si>
  <si>
    <t>Special Government Bonds For SLIC  (Capitalisation)</t>
  </si>
  <si>
    <t>Bearer National Fund Bonds (BNFB)</t>
  </si>
  <si>
    <t>Special  National  Fund  Bonds</t>
  </si>
  <si>
    <t>Federal  Investment  Bonds (Auction )</t>
  </si>
  <si>
    <t>Federal  Investment Bonds ( TAP )</t>
  </si>
  <si>
    <t>Pakistan Investment Bonds (PIBs)</t>
  </si>
  <si>
    <t>Prize  Bonds</t>
  </si>
  <si>
    <t>B.    Floating   Debt</t>
  </si>
  <si>
    <t xml:space="preserve">Adhoc Treasury Bills </t>
  </si>
  <si>
    <t>Treasury Bills (3 Months)</t>
  </si>
  <si>
    <t>Market Treasury Bills</t>
  </si>
  <si>
    <t>MTBs for Replenishment of cash</t>
  </si>
  <si>
    <t>C.   Unfunded  Debt</t>
  </si>
  <si>
    <t>Defence Savings Certificates</t>
  </si>
  <si>
    <t>National Deposit Certificates</t>
  </si>
  <si>
    <t>Special Savings Certs (Regd)</t>
  </si>
  <si>
    <t>Special Savings Certs (Bearer)</t>
  </si>
  <si>
    <t>Regular Income Certificates</t>
  </si>
  <si>
    <t>Bahbood Savings Certificates</t>
  </si>
  <si>
    <t>Khas Deposit Accounts</t>
  </si>
  <si>
    <t>Special Savings Accounts</t>
  </si>
  <si>
    <t>Mahana Amdani Accounts</t>
  </si>
  <si>
    <t>Pensioners' Benefit Account</t>
  </si>
  <si>
    <t>Post Life Insurance</t>
  </si>
  <si>
    <t>GP fund</t>
  </si>
  <si>
    <t>GTRs</t>
  </si>
  <si>
    <t>Khas Deposit Certificates</t>
  </si>
  <si>
    <t xml:space="preserve"> BNFB (Roll Over)</t>
  </si>
  <si>
    <t>6 Month Treasury Bills (Auction)</t>
  </si>
  <si>
    <t>6 Month Treasury Bills (SBP)</t>
  </si>
  <si>
    <t xml:space="preserve"> Short Term Federal Bonds (STFBs)</t>
  </si>
  <si>
    <t xml:space="preserve"> STFBs for Replenishment.</t>
  </si>
  <si>
    <r>
      <t>1</t>
    </r>
    <r>
      <rPr>
        <b/>
        <vertAlign val="superscript"/>
        <sz val="7"/>
        <color indexed="8"/>
        <rFont val="Times New Roman"/>
        <family val="1"/>
      </rPr>
      <t>st</t>
    </r>
    <r>
      <rPr>
        <b/>
        <sz val="7"/>
        <color indexed="8"/>
        <rFont val="Times New Roman"/>
        <family val="1"/>
      </rPr>
      <t xml:space="preserve"> Jan</t>
    </r>
  </si>
  <si>
    <r>
      <t>1</t>
    </r>
    <r>
      <rPr>
        <b/>
        <vertAlign val="superscript"/>
        <sz val="7"/>
        <color indexed="8"/>
        <rFont val="Times New Roman"/>
        <family val="1"/>
      </rPr>
      <t>st</t>
    </r>
    <r>
      <rPr>
        <b/>
        <sz val="7"/>
        <color indexed="8"/>
        <rFont val="Times New Roman"/>
        <family val="1"/>
      </rPr>
      <t xml:space="preserve"> Jul</t>
    </r>
  </si>
  <si>
    <t xml:space="preserve">                -   </t>
  </si>
  <si>
    <t>GOP Ijara Sukuk 3 years</t>
  </si>
  <si>
    <t xml:space="preserve">  - </t>
  </si>
  <si>
    <t>National Savings Bonds</t>
  </si>
  <si>
    <t>Total   (A+B+C+D)</t>
  </si>
  <si>
    <t>Premium Saving Certificates</t>
  </si>
  <si>
    <r>
      <t>Others</t>
    </r>
    <r>
      <rPr>
        <vertAlign val="superscript"/>
        <sz val="8"/>
        <color indexed="8"/>
        <rFont val="Times New Roman"/>
        <family val="1"/>
      </rPr>
      <t>@</t>
    </r>
  </si>
  <si>
    <t>Debt Instrument</t>
  </si>
  <si>
    <t xml:space="preserve">  3.00   %    1971  (Permanent)</t>
  </si>
  <si>
    <t>11.25   %    1998</t>
  </si>
  <si>
    <t>11.50   %    2000</t>
  </si>
  <si>
    <t>11.75   %    2001</t>
  </si>
  <si>
    <t>Govt. Bonds  ( Public Sector )</t>
  </si>
  <si>
    <t>Govt. Bonds  ( under E.R.O. 1972 )</t>
  </si>
  <si>
    <t>Govt. Bonds  ( under Land Reforms 1977 )</t>
  </si>
  <si>
    <t>Govt. Bonds issued to SLIC  (Capitalisation)</t>
  </si>
  <si>
    <t>Govt. Bonds issued to DFIs</t>
  </si>
  <si>
    <t>Bearer National Fund Bonds</t>
  </si>
  <si>
    <t>Bearer National Fund Bonds Rollover (I, II &amp; III)</t>
  </si>
  <si>
    <t>GOP Ijara Sukuk 3 Years</t>
  </si>
  <si>
    <t>Govt. Bond Issued to HBL for settlement of CBR Refund</t>
  </si>
  <si>
    <t>* State Bank of Pakistan</t>
  </si>
  <si>
    <t>3. Defense Saving Certificates introduced w.e.f. 08-11-1966.</t>
  </si>
  <si>
    <t>Khyber Pakhtunkhwa Government Loans</t>
  </si>
  <si>
    <t xml:space="preserve">1. This does not include amount of loans already discharged and outstanding after one year from the date of notice of discharge. Special US $ Bonds have been reclassified into external liabilities, while FEBC, FCBC and DBC have been classified to external liabilities payable in Rupees.  Based on these changes, the numbers reported in the above table will not match with pervious Annual Reports.     </t>
  </si>
  <si>
    <t>Source: Domestic Markets &amp; Monetary Management Department, SBP</t>
  </si>
  <si>
    <t xml:space="preserve"> Source: Statistics &amp; DWH Department, SBP</t>
  </si>
  <si>
    <r>
      <t xml:space="preserve"> 1.  National Savings Centers </t>
    </r>
    <r>
      <rPr>
        <vertAlign val="superscript"/>
        <sz val="8"/>
        <rFont val="Times New Roman"/>
        <family val="1"/>
      </rPr>
      <t>1</t>
    </r>
  </si>
  <si>
    <r>
      <t>Khas Deposits Certificates</t>
    </r>
    <r>
      <rPr>
        <sz val="8"/>
        <rFont val="Times New Roman"/>
        <family val="1"/>
      </rPr>
      <t xml:space="preserve"> /</t>
    </r>
    <r>
      <rPr>
        <b/>
        <sz val="8"/>
        <rFont val="Times New Roman"/>
        <family val="1"/>
      </rPr>
      <t>Accounts</t>
    </r>
  </si>
  <si>
    <r>
      <t>Khas Deposits Accounts</t>
    </r>
    <r>
      <rPr>
        <sz val="9"/>
        <rFont val="Times New Roman"/>
        <family val="1"/>
      </rPr>
      <t xml:space="preserve"> </t>
    </r>
  </si>
  <si>
    <r>
      <t>1</t>
    </r>
    <r>
      <rPr>
        <b/>
        <vertAlign val="superscript"/>
        <sz val="8"/>
        <color indexed="8"/>
        <rFont val="Times New Roman"/>
        <family val="1"/>
      </rPr>
      <t>st</t>
    </r>
    <r>
      <rPr>
        <b/>
        <sz val="8"/>
        <color indexed="8"/>
        <rFont val="Times New Roman"/>
        <family val="1"/>
      </rPr>
      <t xml:space="preserve"> Jan</t>
    </r>
  </si>
  <si>
    <r>
      <t>1</t>
    </r>
    <r>
      <rPr>
        <b/>
        <vertAlign val="superscript"/>
        <sz val="8"/>
        <color indexed="8"/>
        <rFont val="Times New Roman"/>
        <family val="1"/>
      </rPr>
      <t>st</t>
    </r>
    <r>
      <rPr>
        <b/>
        <sz val="8"/>
        <color indexed="8"/>
        <rFont val="Times New Roman"/>
        <family val="1"/>
      </rPr>
      <t xml:space="preserve"> Jul</t>
    </r>
  </si>
  <si>
    <r>
      <t>2</t>
    </r>
    <r>
      <rPr>
        <b/>
        <vertAlign val="superscript"/>
        <sz val="8"/>
        <color indexed="8"/>
        <rFont val="Times New Roman"/>
        <family val="1"/>
      </rPr>
      <t>nd</t>
    </r>
    <r>
      <rPr>
        <b/>
        <sz val="8"/>
        <color indexed="8"/>
        <rFont val="Times New Roman"/>
        <family val="1"/>
      </rPr>
      <t xml:space="preserve"> Jan</t>
    </r>
  </si>
  <si>
    <r>
      <t>2</t>
    </r>
    <r>
      <rPr>
        <b/>
        <vertAlign val="superscript"/>
        <sz val="8"/>
        <color indexed="8"/>
        <rFont val="Times New Roman"/>
        <family val="1"/>
      </rPr>
      <t>nd</t>
    </r>
    <r>
      <rPr>
        <b/>
        <sz val="8"/>
        <color indexed="8"/>
        <rFont val="Times New Roman"/>
        <family val="1"/>
      </rPr>
      <t xml:space="preserve"> Jul</t>
    </r>
  </si>
  <si>
    <r>
      <t>3</t>
    </r>
    <r>
      <rPr>
        <b/>
        <vertAlign val="superscript"/>
        <sz val="8"/>
        <color indexed="8"/>
        <rFont val="Times New Roman"/>
        <family val="1"/>
      </rPr>
      <t>rd</t>
    </r>
    <r>
      <rPr>
        <b/>
        <sz val="8"/>
        <color indexed="8"/>
        <rFont val="Times New Roman"/>
        <family val="1"/>
      </rPr>
      <t xml:space="preserve"> Jan</t>
    </r>
  </si>
  <si>
    <r>
      <t>3</t>
    </r>
    <r>
      <rPr>
        <b/>
        <vertAlign val="superscript"/>
        <sz val="8"/>
        <color indexed="8"/>
        <rFont val="Times New Roman"/>
        <family val="1"/>
      </rPr>
      <t>rd</t>
    </r>
    <r>
      <rPr>
        <b/>
        <sz val="8"/>
        <color indexed="8"/>
        <rFont val="Times New Roman"/>
        <family val="1"/>
      </rPr>
      <t xml:space="preserve"> Jul</t>
    </r>
  </si>
  <si>
    <r>
      <t>4</t>
    </r>
    <r>
      <rPr>
        <b/>
        <vertAlign val="superscript"/>
        <sz val="8"/>
        <color indexed="8"/>
        <rFont val="Times New Roman"/>
        <family val="1"/>
      </rPr>
      <t>th</t>
    </r>
    <r>
      <rPr>
        <b/>
        <sz val="8"/>
        <color indexed="8"/>
        <rFont val="Times New Roman"/>
        <family val="1"/>
      </rPr>
      <t xml:space="preserve"> Jan</t>
    </r>
  </si>
  <si>
    <r>
      <t>4</t>
    </r>
    <r>
      <rPr>
        <b/>
        <vertAlign val="superscript"/>
        <sz val="8"/>
        <color indexed="8"/>
        <rFont val="Times New Roman"/>
        <family val="1"/>
      </rPr>
      <t>th</t>
    </r>
    <r>
      <rPr>
        <b/>
        <sz val="8"/>
        <color indexed="8"/>
        <rFont val="Times New Roman"/>
        <family val="1"/>
      </rPr>
      <t xml:space="preserve"> Jul</t>
    </r>
  </si>
  <si>
    <r>
      <t xml:space="preserve">2. Khas Deposit Accounts or Certificates </t>
    </r>
    <r>
      <rPr>
        <b/>
        <vertAlign val="superscript"/>
        <sz val="8"/>
        <color indexed="8"/>
        <rFont val="Times New Roman"/>
        <family val="1"/>
      </rPr>
      <t xml:space="preserve">1 </t>
    </r>
    <r>
      <rPr>
        <b/>
        <sz val="8"/>
        <color indexed="8"/>
        <rFont val="Times New Roman"/>
        <family val="1"/>
      </rPr>
      <t>3 Years (Rollover)</t>
    </r>
  </si>
  <si>
    <r>
      <t xml:space="preserve">3. Mahana Amdani Accounts </t>
    </r>
    <r>
      <rPr>
        <b/>
        <vertAlign val="superscript"/>
        <sz val="8"/>
        <color indexed="8"/>
        <rFont val="Times New Roman"/>
        <family val="1"/>
      </rPr>
      <t>2</t>
    </r>
  </si>
  <si>
    <r>
      <t xml:space="preserve">4. Defence Saving Certificates </t>
    </r>
    <r>
      <rPr>
        <b/>
        <vertAlign val="superscript"/>
        <sz val="8"/>
        <color indexed="8"/>
        <rFont val="Times New Roman"/>
        <family val="1"/>
      </rPr>
      <t xml:space="preserve">3 </t>
    </r>
  </si>
  <si>
    <r>
      <t xml:space="preserve">5. National Deposit Certificates / Accounts </t>
    </r>
    <r>
      <rPr>
        <b/>
        <vertAlign val="superscript"/>
        <sz val="8"/>
        <color indexed="8"/>
        <rFont val="Times New Roman"/>
        <family val="1"/>
      </rPr>
      <t>4</t>
    </r>
  </si>
  <si>
    <r>
      <t>31</t>
    </r>
    <r>
      <rPr>
        <b/>
        <vertAlign val="superscript"/>
        <sz val="8"/>
        <color indexed="8"/>
        <rFont val="Times New Roman"/>
        <family val="1"/>
      </rPr>
      <t>st</t>
    </r>
    <r>
      <rPr>
        <b/>
        <sz val="8"/>
        <color indexed="8"/>
        <rFont val="Times New Roman"/>
        <family val="1"/>
      </rPr>
      <t xml:space="preserve"> March</t>
    </r>
  </si>
  <si>
    <r>
      <t>30</t>
    </r>
    <r>
      <rPr>
        <b/>
        <vertAlign val="superscript"/>
        <sz val="8"/>
        <color indexed="8"/>
        <rFont val="Times New Roman"/>
        <family val="1"/>
      </rPr>
      <t>th</t>
    </r>
    <r>
      <rPr>
        <b/>
        <sz val="8"/>
        <color indexed="8"/>
        <rFont val="Times New Roman"/>
        <family val="1"/>
      </rPr>
      <t xml:space="preserve"> June</t>
    </r>
  </si>
  <si>
    <t>Government Bonds (issued to HBL for settlement of CBR Refund)</t>
  </si>
  <si>
    <t>National Deposit Accounts</t>
  </si>
  <si>
    <r>
      <t>Market  Loans</t>
    </r>
    <r>
      <rPr>
        <vertAlign val="superscript"/>
        <sz val="8"/>
        <rFont val="Times New Roman"/>
        <family val="1"/>
      </rPr>
      <t xml:space="preserve">1  </t>
    </r>
  </si>
  <si>
    <r>
      <t>D.   FOREIGN CURRENCY INSTRUMENTS</t>
    </r>
    <r>
      <rPr>
        <b/>
        <vertAlign val="superscript"/>
        <sz val="8"/>
        <rFont val="Times New Roman"/>
        <family val="1"/>
      </rPr>
      <t>2</t>
    </r>
  </si>
  <si>
    <t>I. Permanent Debt (1+2+3)</t>
  </si>
  <si>
    <t>1. Market Loans</t>
  </si>
  <si>
    <t>Federal Government</t>
  </si>
  <si>
    <t>Loans matured but not encashed</t>
  </si>
  <si>
    <t>2. Federal Government Bonds</t>
  </si>
  <si>
    <t>Public Sector</t>
  </si>
  <si>
    <t>Under E.R.O. 1972</t>
  </si>
  <si>
    <t>Shah Nawaz Bhutto Sugar Mills</t>
  </si>
  <si>
    <t>Pakistan Engineering Company</t>
  </si>
  <si>
    <t>Issued at Low Yield Bonds</t>
  </si>
  <si>
    <t>5.00 %  Income Tax Bonds</t>
  </si>
  <si>
    <t>Under Land Reforms 1977</t>
  </si>
  <si>
    <t>II. Floating Debt</t>
  </si>
  <si>
    <t>III. Unfunded Debt</t>
  </si>
  <si>
    <t>Saving Schemes (Net of Prize Bonds)</t>
  </si>
  <si>
    <t>Postal Life Insurance</t>
  </si>
  <si>
    <t>Foreign Exchange Bearer Certificate</t>
  </si>
  <si>
    <t>FCBC 5 Years</t>
  </si>
  <si>
    <t>Special  US Dollar Bonds</t>
  </si>
  <si>
    <t>Domestic Debt (I+II+III+IV)</t>
  </si>
  <si>
    <t>1. Total Debt does not include loans guaranteed by the Federal Government.</t>
  </si>
  <si>
    <t>2. PSEs and private sector’s domestic &amp; external debt and provincial governments debt not included in it. It consists of only the  sources mentioned in the table.</t>
  </si>
  <si>
    <t>3.00   %    1971  (Permanent)</t>
  </si>
  <si>
    <t>Provincial Governments</t>
  </si>
  <si>
    <t>Punjab Government Loans</t>
  </si>
  <si>
    <t>Heavy Mechanical Complex</t>
  </si>
  <si>
    <t>Shahdad Kot Textile</t>
  </si>
  <si>
    <t>Issued to  DFIs</t>
  </si>
  <si>
    <t>Govt. Bond issued to HBL for settlement of CBR Refund</t>
  </si>
  <si>
    <t>Special Govt. Bonds issued to SLIC (Original)</t>
  </si>
  <si>
    <t>Govt. Bonds issued to SLIC (Capitalisation)</t>
  </si>
  <si>
    <t xml:space="preserve">FCBC 3 Years </t>
  </si>
  <si>
    <t xml:space="preserve">US Dollar Bearer Certificates </t>
  </si>
  <si>
    <t>Government Domestic Debt and Liabilites</t>
  </si>
  <si>
    <r>
      <t>10.  Short Term Saving Certificate</t>
    </r>
    <r>
      <rPr>
        <b/>
        <vertAlign val="superscript"/>
        <sz val="8"/>
        <rFont val="Times New Roman"/>
        <family val="1"/>
      </rPr>
      <t>9</t>
    </r>
  </si>
  <si>
    <t>(i)      3 Months</t>
  </si>
  <si>
    <t xml:space="preserve">        (ii)     6 Months</t>
  </si>
  <si>
    <t xml:space="preserve">        (iii)    1  year</t>
  </si>
  <si>
    <t>(vii) 7th  year</t>
  </si>
  <si>
    <t>5. Profit-cum-Bonus Deposits Accounts was replaced by National Deposit Accounts in 1976-77</t>
  </si>
  <si>
    <t>7. Premium Saving Certificates were introduced from 1979-80 and discontinued from 1-7-1983</t>
  </si>
  <si>
    <t>8. Mahana Saving Accounts and Special Saving Accounts were introduced from March 1983</t>
  </si>
  <si>
    <t xml:space="preserve">9. Special Saving Certificates (Registered and Bearer) and Special Saving Accounts were introduced w.e.f. 4-2-1990, </t>
  </si>
  <si>
    <t>11. Regular Income Certificates were introduced w.e.f. 2-2-1993</t>
  </si>
  <si>
    <t>12. National Savings Bonds introduced w.e.f. 11-01-2010</t>
  </si>
  <si>
    <t>13. Prize Bonds of Rs. 25,000, Rs. 10,000 and Rs.5000 were introduced w.e.f. 15-11-1995, 15-12-1995 and 1-8-1998 respectively</t>
  </si>
  <si>
    <t>14. Date of introduction of new denominations: Rs.15,000 (1-10-1999 ) , Rs. 750 (15-10-1999 ) , Rs.7,500 (1-11-1999)</t>
  </si>
  <si>
    <r>
      <t>15.</t>
    </r>
    <r>
      <rPr>
        <b/>
        <sz val="8"/>
        <rFont val="Times New Roman"/>
        <family val="1"/>
      </rPr>
      <t xml:space="preserve"> </t>
    </r>
    <r>
      <rPr>
        <sz val="8"/>
        <rFont val="Times New Roman"/>
        <family val="1"/>
      </rPr>
      <t>Pensioner’s Benefit Accounts introduced w.e.f Jan, 2003</t>
    </r>
  </si>
  <si>
    <t>6.Rs.       5000 9</t>
  </si>
  <si>
    <t>7.Rs.       10000 9</t>
  </si>
  <si>
    <t>8.Rs.       25000 9</t>
  </si>
  <si>
    <t>1. National Saving Centres</t>
  </si>
  <si>
    <t>2. Post Offices</t>
  </si>
  <si>
    <t xml:space="preserve">  i. Saving Accounts</t>
  </si>
  <si>
    <t xml:space="preserve">  ii. Khas Deposit Accounts </t>
  </si>
  <si>
    <t xml:space="preserve">  iii. Mahana Amdani Accounts</t>
  </si>
  <si>
    <t xml:space="preserve">  iv. Special Saving Accounts </t>
  </si>
  <si>
    <t xml:space="preserve">  v. Pensioners Benefit Account</t>
  </si>
  <si>
    <t>3. Banks</t>
  </si>
  <si>
    <t xml:space="preserve">  i. Defence Saving Certificates</t>
  </si>
  <si>
    <t xml:space="preserve">  ii. National Deposit Certificates </t>
  </si>
  <si>
    <t xml:space="preserve">  iii. Khas Deposit Certificates </t>
  </si>
  <si>
    <t xml:space="preserve">  iv. Premium Saving Certificates</t>
  </si>
  <si>
    <t xml:space="preserve">  v. Special Saving Certificates (Registered)</t>
  </si>
  <si>
    <t xml:space="preserve">  vi. Special Saving Certificates (Bearer)</t>
  </si>
  <si>
    <t xml:space="preserve">  vii. Regular Income Certificates</t>
  </si>
  <si>
    <t xml:space="preserve">  viii. Bebood Saving Certificate</t>
  </si>
  <si>
    <t>1. 3 Years</t>
  </si>
  <si>
    <t>2. 5 Years</t>
  </si>
  <si>
    <t>3. 10 Years</t>
  </si>
  <si>
    <t>A. Accounts (1+2= i to v )</t>
  </si>
  <si>
    <t>B. Certificates (1+2+3= i to viii)</t>
  </si>
  <si>
    <t>C. National Savings Bonds (1 to 3)</t>
  </si>
  <si>
    <t>D. Prize  Bonds  ( 1 to 6 )</t>
  </si>
  <si>
    <t xml:space="preserve">  ix. Short Term Saving Certificates (3 Months)</t>
  </si>
  <si>
    <t xml:space="preserve">  x. Short Term Saving Certificates (6 Months)</t>
  </si>
  <si>
    <t xml:space="preserve">  xi. Short Term Saving Certificates (12 Months)</t>
  </si>
  <si>
    <t xml:space="preserve">1. Rs.      100          </t>
  </si>
  <si>
    <t>2. Rs.      200</t>
  </si>
  <si>
    <t xml:space="preserve">3. Rs.      750   </t>
  </si>
  <si>
    <t xml:space="preserve">4. Rs.      1,500 </t>
  </si>
  <si>
    <t xml:space="preserve">5. Rs.      7,500 </t>
  </si>
  <si>
    <t>6. Rs.      15,000</t>
  </si>
  <si>
    <t>8. Rs.      40,000</t>
  </si>
  <si>
    <t>7. Rs.      25,000</t>
  </si>
  <si>
    <t>D. Prize  Bonds  ( 1 to 8 )</t>
  </si>
  <si>
    <r>
      <t xml:space="preserve">  i.   Khas Deposit Accounts </t>
    </r>
    <r>
      <rPr>
        <vertAlign val="superscript"/>
        <sz val="8"/>
        <rFont val="Times New Roman"/>
        <family val="1"/>
      </rPr>
      <t>3</t>
    </r>
  </si>
  <si>
    <t xml:space="preserve">  ii. National Deposit Accounts</t>
  </si>
  <si>
    <t xml:space="preserve">  iii.  Savings Accounts</t>
  </si>
  <si>
    <r>
      <t xml:space="preserve">  iv. Special Savings Accounts </t>
    </r>
    <r>
      <rPr>
        <vertAlign val="superscript"/>
        <sz val="8"/>
        <rFont val="Times New Roman"/>
        <family val="1"/>
      </rPr>
      <t>6</t>
    </r>
  </si>
  <si>
    <r>
      <t xml:space="preserve">  v. Mahana Amdani Accounts </t>
    </r>
    <r>
      <rPr>
        <vertAlign val="superscript"/>
        <sz val="8"/>
        <rFont val="Times New Roman"/>
        <family val="1"/>
      </rPr>
      <t>6</t>
    </r>
  </si>
  <si>
    <r>
      <t xml:space="preserve">  vi. Pensioners' Benefit Account</t>
    </r>
    <r>
      <rPr>
        <vertAlign val="superscript"/>
        <sz val="8"/>
        <rFont val="Times New Roman"/>
        <family val="1"/>
      </rPr>
      <t>11</t>
    </r>
  </si>
  <si>
    <t xml:space="preserve">  i.  Defence Savings Certificates</t>
  </si>
  <si>
    <r>
      <t xml:space="preserve">  ii.  National Deposit Certificates </t>
    </r>
    <r>
      <rPr>
        <vertAlign val="superscript"/>
        <sz val="8"/>
        <rFont val="Times New Roman"/>
        <family val="1"/>
      </rPr>
      <t>2</t>
    </r>
  </si>
  <si>
    <r>
      <t xml:space="preserve">  iii.  Khas Deposit Certificates </t>
    </r>
    <r>
      <rPr>
        <vertAlign val="superscript"/>
        <sz val="8"/>
        <rFont val="Times New Roman"/>
        <family val="1"/>
      </rPr>
      <t>2</t>
    </r>
  </si>
  <si>
    <r>
      <t xml:space="preserve">  iv.  Special Savings Certificates (Regd.) </t>
    </r>
    <r>
      <rPr>
        <vertAlign val="superscript"/>
        <sz val="8"/>
        <rFont val="Times New Roman"/>
        <family val="1"/>
      </rPr>
      <t>7</t>
    </r>
  </si>
  <si>
    <r>
      <t xml:space="preserve">  v.  Special Savings Certificates (Bearer) </t>
    </r>
    <r>
      <rPr>
        <vertAlign val="superscript"/>
        <sz val="8"/>
        <rFont val="Times New Roman"/>
        <family val="1"/>
      </rPr>
      <t>7</t>
    </r>
  </si>
  <si>
    <r>
      <t xml:space="preserve">  vi.  Regular Income Certificates </t>
    </r>
    <r>
      <rPr>
        <vertAlign val="superscript"/>
        <sz val="8"/>
        <rFont val="Times New Roman"/>
        <family val="1"/>
      </rPr>
      <t>8</t>
    </r>
  </si>
  <si>
    <r>
      <t xml:space="preserve">  vii.  Premium Savings Certificates </t>
    </r>
    <r>
      <rPr>
        <vertAlign val="superscript"/>
        <sz val="8"/>
        <rFont val="Times New Roman"/>
        <family val="1"/>
      </rPr>
      <t>5</t>
    </r>
  </si>
  <si>
    <t xml:space="preserve">  viii. Bahbood Savings Certificates</t>
  </si>
  <si>
    <t xml:space="preserve"> 1. Rs.       5    </t>
  </si>
  <si>
    <t xml:space="preserve"> 2. Rs.      10   </t>
  </si>
  <si>
    <t xml:space="preserve"> 3. Rs       50   </t>
  </si>
  <si>
    <t xml:space="preserve"> 4. Rs       100  </t>
  </si>
  <si>
    <t xml:space="preserve"> 5. Rs.      500  </t>
  </si>
  <si>
    <t xml:space="preserve"> 6. Rs.       1,000 </t>
  </si>
  <si>
    <r>
      <t xml:space="preserve"> 7. Rs.       5,000 </t>
    </r>
    <r>
      <rPr>
        <vertAlign val="superscript"/>
        <sz val="8"/>
        <rFont val="Times New Roman"/>
        <family val="1"/>
      </rPr>
      <t>9</t>
    </r>
  </si>
  <si>
    <r>
      <t xml:space="preserve"> 8. Rs.       10,000 </t>
    </r>
    <r>
      <rPr>
        <vertAlign val="superscript"/>
        <sz val="8"/>
        <rFont val="Times New Roman"/>
        <family val="1"/>
      </rPr>
      <t>9</t>
    </r>
  </si>
  <si>
    <r>
      <t xml:space="preserve"> 9. Rs.       25,000 </t>
    </r>
    <r>
      <rPr>
        <vertAlign val="superscript"/>
        <sz val="8"/>
        <rFont val="Times New Roman"/>
        <family val="1"/>
      </rPr>
      <t>9</t>
    </r>
  </si>
  <si>
    <r>
      <t xml:space="preserve"> 10. Rs.     200   </t>
    </r>
    <r>
      <rPr>
        <vertAlign val="superscript"/>
        <sz val="8"/>
        <rFont val="Times New Roman"/>
        <family val="1"/>
      </rPr>
      <t>10</t>
    </r>
  </si>
  <si>
    <t xml:space="preserve"> 11. Rs.     750   </t>
  </si>
  <si>
    <t xml:space="preserve"> 12. Rs.     1,500 </t>
  </si>
  <si>
    <t xml:space="preserve"> 13. Rs.     7,500 </t>
  </si>
  <si>
    <t xml:space="preserve"> 14. Rs.    15,000</t>
  </si>
  <si>
    <t xml:space="preserve"> 15. Rs.     40,000</t>
  </si>
  <si>
    <t xml:space="preserve"> 1. 3 Years</t>
  </si>
  <si>
    <t xml:space="preserve"> 2. 5 Years</t>
  </si>
  <si>
    <t xml:space="preserve"> 3. 10 Years</t>
  </si>
  <si>
    <t xml:space="preserve"> 1. Rs.      200</t>
  </si>
  <si>
    <t xml:space="preserve"> 2. Rs.      750   </t>
  </si>
  <si>
    <t xml:space="preserve"> 3. Rs.      1,500 </t>
  </si>
  <si>
    <t xml:space="preserve"> 4. Rs.      7,500 </t>
  </si>
  <si>
    <t xml:space="preserve"> 5. Rs.      15,000</t>
  </si>
  <si>
    <t xml:space="preserve"> 6. Rs.      40,000</t>
  </si>
  <si>
    <r>
      <t xml:space="preserve"> Others</t>
    </r>
    <r>
      <rPr>
        <vertAlign val="superscript"/>
        <sz val="8"/>
        <color indexed="8"/>
        <rFont val="Times New Roman"/>
        <family val="1"/>
      </rPr>
      <t>@</t>
    </r>
  </si>
  <si>
    <r>
      <t>1</t>
    </r>
    <r>
      <rPr>
        <b/>
        <vertAlign val="superscript"/>
        <sz val="8"/>
        <rFont val="Times New Roman"/>
        <family val="1"/>
      </rPr>
      <t>st</t>
    </r>
    <r>
      <rPr>
        <b/>
        <sz val="8"/>
        <rFont val="Times New Roman"/>
        <family val="1"/>
      </rPr>
      <t xml:space="preserve">  Jan.</t>
    </r>
  </si>
  <si>
    <r>
      <t>1</t>
    </r>
    <r>
      <rPr>
        <b/>
        <vertAlign val="superscript"/>
        <sz val="8"/>
        <rFont val="Times New Roman"/>
        <family val="1"/>
      </rPr>
      <t>st</t>
    </r>
    <r>
      <rPr>
        <b/>
        <sz val="8"/>
        <rFont val="Times New Roman"/>
        <family val="1"/>
      </rPr>
      <t xml:space="preserve"> Oct</t>
    </r>
  </si>
  <si>
    <r>
      <t>1</t>
    </r>
    <r>
      <rPr>
        <b/>
        <vertAlign val="superscript"/>
        <sz val="8"/>
        <rFont val="Times New Roman"/>
        <family val="1"/>
      </rPr>
      <t>st</t>
    </r>
    <r>
      <rPr>
        <b/>
        <sz val="8"/>
        <rFont val="Times New Roman"/>
        <family val="1"/>
      </rPr>
      <t xml:space="preserve"> Apr.</t>
    </r>
  </si>
  <si>
    <r>
      <t>1</t>
    </r>
    <r>
      <rPr>
        <b/>
        <vertAlign val="superscript"/>
        <sz val="8"/>
        <rFont val="Times New Roman"/>
        <family val="1"/>
      </rPr>
      <t>st</t>
    </r>
    <r>
      <rPr>
        <b/>
        <sz val="8"/>
        <rFont val="Times New Roman"/>
        <family val="1"/>
      </rPr>
      <t xml:space="preserve"> Jul.</t>
    </r>
  </si>
  <si>
    <r>
      <t>27</t>
    </r>
    <r>
      <rPr>
        <b/>
        <vertAlign val="superscript"/>
        <sz val="8"/>
        <rFont val="Times New Roman"/>
        <family val="1"/>
      </rPr>
      <t>th</t>
    </r>
    <r>
      <rPr>
        <b/>
        <sz val="8"/>
        <rFont val="Times New Roman"/>
        <family val="1"/>
      </rPr>
      <t xml:space="preserve"> Aug.</t>
    </r>
  </si>
  <si>
    <r>
      <t>12</t>
    </r>
    <r>
      <rPr>
        <b/>
        <vertAlign val="superscript"/>
        <sz val="8"/>
        <rFont val="Times New Roman"/>
        <family val="1"/>
      </rPr>
      <t>th</t>
    </r>
    <r>
      <rPr>
        <b/>
        <sz val="8"/>
        <rFont val="Times New Roman"/>
        <family val="1"/>
      </rPr>
      <t xml:space="preserve"> Oct.</t>
    </r>
  </si>
  <si>
    <r>
      <t>1</t>
    </r>
    <r>
      <rPr>
        <b/>
        <vertAlign val="superscript"/>
        <sz val="8"/>
        <rFont val="Times New Roman"/>
        <family val="1"/>
      </rPr>
      <t>st</t>
    </r>
    <r>
      <rPr>
        <b/>
        <sz val="8"/>
        <rFont val="Times New Roman"/>
        <family val="1"/>
      </rPr>
      <t xml:space="preserve">  Jan</t>
    </r>
  </si>
  <si>
    <r>
      <t>1</t>
    </r>
    <r>
      <rPr>
        <b/>
        <vertAlign val="superscript"/>
        <sz val="8"/>
        <rFont val="Times New Roman"/>
        <family val="1"/>
      </rPr>
      <t>st</t>
    </r>
    <r>
      <rPr>
        <b/>
        <sz val="8"/>
        <rFont val="Times New Roman"/>
        <family val="1"/>
      </rPr>
      <t xml:space="preserve"> July</t>
    </r>
  </si>
  <si>
    <r>
      <t>1</t>
    </r>
    <r>
      <rPr>
        <b/>
        <vertAlign val="superscript"/>
        <sz val="8"/>
        <rFont val="Times New Roman"/>
        <family val="1"/>
      </rPr>
      <t xml:space="preserve">st  </t>
    </r>
    <r>
      <rPr>
        <b/>
        <sz val="8"/>
        <rFont val="Times New Roman"/>
        <family val="1"/>
      </rPr>
      <t>Oct.</t>
    </r>
  </si>
  <si>
    <r>
      <t>1</t>
    </r>
    <r>
      <rPr>
        <b/>
        <vertAlign val="superscript"/>
        <sz val="8"/>
        <rFont val="Times New Roman"/>
        <family val="1"/>
      </rPr>
      <t>st</t>
    </r>
    <r>
      <rPr>
        <b/>
        <sz val="8"/>
        <rFont val="Times New Roman"/>
        <family val="1"/>
      </rPr>
      <t xml:space="preserve"> Oct.</t>
    </r>
  </si>
  <si>
    <r>
      <t>1</t>
    </r>
    <r>
      <rPr>
        <b/>
        <vertAlign val="superscript"/>
        <sz val="8"/>
        <rFont val="Times New Roman"/>
        <family val="1"/>
      </rPr>
      <t>st</t>
    </r>
    <r>
      <rPr>
        <b/>
        <sz val="8"/>
        <rFont val="Times New Roman"/>
        <family val="1"/>
      </rPr>
      <t xml:space="preserve"> Dec</t>
    </r>
  </si>
  <si>
    <r>
      <t>1</t>
    </r>
    <r>
      <rPr>
        <b/>
        <vertAlign val="superscript"/>
        <sz val="8"/>
        <rFont val="Times New Roman"/>
        <family val="1"/>
      </rPr>
      <t>st</t>
    </r>
    <r>
      <rPr>
        <b/>
        <sz val="8"/>
        <rFont val="Times New Roman"/>
        <family val="1"/>
      </rPr>
      <t xml:space="preserve"> Feb</t>
    </r>
  </si>
  <si>
    <r>
      <t>1</t>
    </r>
    <r>
      <rPr>
        <b/>
        <vertAlign val="superscript"/>
        <sz val="8"/>
        <rFont val="Times New Roman"/>
        <family val="1"/>
      </rPr>
      <t>st</t>
    </r>
    <r>
      <rPr>
        <b/>
        <sz val="8"/>
        <rFont val="Times New Roman"/>
        <family val="1"/>
      </rPr>
      <t xml:space="preserve"> Apr</t>
    </r>
  </si>
  <si>
    <r>
      <t>1</t>
    </r>
    <r>
      <rPr>
        <b/>
        <vertAlign val="superscript"/>
        <sz val="8"/>
        <rFont val="Times New Roman"/>
        <family val="1"/>
      </rPr>
      <t>st</t>
    </r>
    <r>
      <rPr>
        <b/>
        <sz val="8"/>
        <rFont val="Times New Roman"/>
        <family val="1"/>
      </rPr>
      <t xml:space="preserve"> Jun</t>
    </r>
  </si>
  <si>
    <r>
      <t>1</t>
    </r>
    <r>
      <rPr>
        <b/>
        <vertAlign val="superscript"/>
        <sz val="8"/>
        <rFont val="Times New Roman"/>
        <family val="1"/>
      </rPr>
      <t>st</t>
    </r>
    <r>
      <rPr>
        <b/>
        <sz val="8"/>
        <rFont val="Times New Roman"/>
        <family val="1"/>
      </rPr>
      <t xml:space="preserve"> Aug</t>
    </r>
  </si>
  <si>
    <t xml:space="preserve">    6. Regular Income certificates introduced w.e.f   02-02-1993.</t>
  </si>
  <si>
    <t xml:space="preserve">    8. The scheme has been introduced w.e.f 30-07-2003 specially for widows and senior citizens aged 60 years or above. Profit earned on deposits made in NSS except PBA &amp; BSC are liable to withholding tax as per rules.</t>
  </si>
  <si>
    <r>
      <t xml:space="preserve">    9. Short Term Certificates (STSC) introduced w.e.f 1</t>
    </r>
    <r>
      <rPr>
        <vertAlign val="superscript"/>
        <sz val="8"/>
        <rFont val="Times New Roman"/>
        <family val="1"/>
      </rPr>
      <t>st</t>
    </r>
    <r>
      <rPr>
        <sz val="8"/>
        <rFont val="Times New Roman"/>
        <family val="1"/>
      </rPr>
      <t xml:space="preserve"> July 2012</t>
    </r>
  </si>
  <si>
    <r>
      <t>Compensation Bonds</t>
    </r>
    <r>
      <rPr>
        <vertAlign val="superscript"/>
        <sz val="8"/>
        <color indexed="8"/>
        <rFont val="Times New Roman"/>
        <family val="1"/>
      </rPr>
      <t>1</t>
    </r>
    <r>
      <rPr>
        <sz val="8"/>
        <color indexed="8"/>
        <rFont val="Times New Roman"/>
        <family val="1"/>
      </rPr>
      <t xml:space="preserve"> </t>
    </r>
  </si>
  <si>
    <r>
      <t>Bearer National Fund Bonds</t>
    </r>
    <r>
      <rPr>
        <vertAlign val="superscript"/>
        <sz val="8"/>
        <color indexed="8"/>
        <rFont val="Times New Roman"/>
        <family val="1"/>
      </rPr>
      <t>2</t>
    </r>
  </si>
  <si>
    <t xml:space="preserve">Outright Sale of MRTBs to Banks </t>
  </si>
  <si>
    <t>GP Fund*</t>
  </si>
  <si>
    <t>4. National Saving Centres started receiving Savings Deposit Accounts in 1974-75</t>
  </si>
  <si>
    <t>6. Fixed Deposits Accounts were discontinued in 1976-77</t>
  </si>
  <si>
    <t>10. Special Saving Certificates (Bearer) have been discontinued w.e.f. 20-02-1997.</t>
  </si>
  <si>
    <t>@ It include Prize Bonds of  Rs. 5 ,  Rs. 10 , Rs. 50 , Rs. 100 (old) , Rs. 500,  Rs. 1,000 , Rs. 5,000 , Rs. 10,000  and Rs. 25,000 (old)</t>
  </si>
  <si>
    <t>Source : National Savings Organization GOP</t>
  </si>
  <si>
    <t>maturing on or after 5-02-1990 was allowed to rollover at 10% withholding tax at source upto 24-05-2000 vide Finance Divisions U.O.No. F.7 (1) AFA (DM)/96-726-727.</t>
  </si>
  <si>
    <t>2. Mahana Amdani Accounts were introduced w.e.f. 02-03-1983 and discontinued from 17-03-2003.</t>
  </si>
  <si>
    <t>4. National Deposit Accounts/ Certificates discontinued w.e.f. 01-03-1984 and w.e.f. 04-02-1990. Rollover facilities have been provided to the existing deposits maturing on and after 5-02-1990 at 13% pa subject to 10% withholding tax upto 24-05-2000 vide Finance Division U .O.No. refered above.</t>
  </si>
  <si>
    <t xml:space="preserve">    5. Special Saving Certificates/ Accounts (Registered / Bearer) have been introduced w.e.f. 4-02-1990. Withholding tax at 2% was levied on the value of certificates purchased on and after 15-06-1995. Discontinued w.e.f.20-02-1997. Rates are quoted for outstanding amount as on today.</t>
  </si>
  <si>
    <r>
      <t xml:space="preserve">    7. </t>
    </r>
    <r>
      <rPr>
        <sz val="8"/>
        <rFont val="Times New Roman"/>
        <family val="1"/>
      </rPr>
      <t>Pensioner’s Benefit Accounts introduced w.e.f 20-01-2003</t>
    </r>
  </si>
  <si>
    <t>Note:</t>
  </si>
  <si>
    <t>1. For nationalized banks, petroleum, shipping and vegetable oil.</t>
  </si>
  <si>
    <t>2. Include Rollover (I, II &amp; III).</t>
  </si>
  <si>
    <t>Notes:</t>
  </si>
  <si>
    <r>
      <t xml:space="preserve">   1</t>
    </r>
    <r>
      <rPr>
        <b/>
        <vertAlign val="superscript"/>
        <sz val="8"/>
        <rFont val="Times New Roman"/>
        <family val="1"/>
      </rPr>
      <t xml:space="preserve">st </t>
    </r>
  </si>
  <si>
    <r>
      <t xml:space="preserve">   2</t>
    </r>
    <r>
      <rPr>
        <b/>
        <vertAlign val="superscript"/>
        <sz val="8"/>
        <rFont val="Times New Roman"/>
        <family val="1"/>
      </rPr>
      <t>nd</t>
    </r>
    <r>
      <rPr>
        <b/>
        <sz val="8"/>
        <rFont val="Times New Roman"/>
        <family val="1"/>
      </rPr>
      <t xml:space="preserve"> </t>
    </r>
    <r>
      <rPr>
        <b/>
        <vertAlign val="superscript"/>
        <sz val="8"/>
        <rFont val="Times New Roman"/>
        <family val="1"/>
      </rPr>
      <t xml:space="preserve"> </t>
    </r>
  </si>
  <si>
    <r>
      <t xml:space="preserve">   3</t>
    </r>
    <r>
      <rPr>
        <b/>
        <vertAlign val="superscript"/>
        <sz val="8"/>
        <rFont val="Times New Roman"/>
        <family val="1"/>
      </rPr>
      <t xml:space="preserve">rd </t>
    </r>
  </si>
  <si>
    <r>
      <t xml:space="preserve"> 5</t>
    </r>
    <r>
      <rPr>
        <b/>
        <vertAlign val="superscript"/>
        <sz val="8"/>
        <rFont val="Times New Roman"/>
        <family val="1"/>
      </rPr>
      <t>th</t>
    </r>
  </si>
  <si>
    <r>
      <t>6</t>
    </r>
    <r>
      <rPr>
        <b/>
        <vertAlign val="superscript"/>
        <sz val="8"/>
        <rFont val="Times New Roman"/>
        <family val="1"/>
      </rPr>
      <t>th</t>
    </r>
  </si>
  <si>
    <t>6.3 Ownership Classification of the Federal Government Debt</t>
  </si>
  <si>
    <t>6.4 Permanent Debt of Federal and Provincial Governments - Outstanding Amount</t>
  </si>
  <si>
    <t>Compensation Bonds</t>
  </si>
  <si>
    <r>
      <t xml:space="preserve"> Federal Government</t>
    </r>
    <r>
      <rPr>
        <b/>
        <vertAlign val="superscript"/>
        <sz val="8"/>
        <rFont val="Times New Roman"/>
        <family val="1"/>
      </rPr>
      <t xml:space="preserve"> 1 </t>
    </r>
  </si>
  <si>
    <r>
      <t xml:space="preserve"> Federal Government</t>
    </r>
    <r>
      <rPr>
        <b/>
        <vertAlign val="superscript"/>
        <sz val="8"/>
        <rFont val="Times New Roman"/>
        <family val="1"/>
      </rPr>
      <t xml:space="preserve"> 1</t>
    </r>
  </si>
  <si>
    <r>
      <t>Compensation Bonds</t>
    </r>
    <r>
      <rPr>
        <vertAlign val="superscript"/>
        <sz val="8"/>
        <rFont val="Times New Roman"/>
        <family val="1"/>
      </rPr>
      <t>2</t>
    </r>
  </si>
  <si>
    <t>2. For Nationalized Banks,  Petroleum, Shipping, Veg.Oil.</t>
  </si>
  <si>
    <t>6.5 Domestic Debt Outstanding</t>
  </si>
  <si>
    <t>Source: Ministry of Finance (Budget Wing)</t>
  </si>
  <si>
    <t>A. Accounts (i+ii / 1 to 5 )</t>
  </si>
  <si>
    <t>C. National Savings Bonds (17)</t>
  </si>
  <si>
    <t>17-  10 Years</t>
  </si>
  <si>
    <t>D. Prize  Bonds  ( 18 to 26 )*</t>
  </si>
  <si>
    <t>18-  Rs. 100</t>
  </si>
  <si>
    <t xml:space="preserve">19-  Rs. 200    </t>
  </si>
  <si>
    <t>20-  Rs. 750</t>
  </si>
  <si>
    <t xml:space="preserve">21-  Rs.1,500        </t>
  </si>
  <si>
    <t xml:space="preserve">22-  Rs. 7,500         </t>
  </si>
  <si>
    <t xml:space="preserve">23-  Rs. 15,000         </t>
  </si>
  <si>
    <t>24-  Rs. 25,000</t>
  </si>
  <si>
    <t xml:space="preserve">25-  Rs. 40,000         </t>
  </si>
  <si>
    <t>E. Premium Prize  Bonds (Registered) (27)</t>
  </si>
  <si>
    <t>27- Rs. 40,000</t>
  </si>
  <si>
    <t>TOTAL  ( A+B+C+D+E)</t>
  </si>
  <si>
    <t xml:space="preserve"> vi. Shuhadas Family Welfare Account</t>
  </si>
  <si>
    <t>16. Shuhada Family Welfare Account (SFWA) is introduced in May 2018</t>
  </si>
  <si>
    <t>17. Totals may not tally due to separate rounding off.</t>
  </si>
  <si>
    <t>18. Prize Bonds of Denomination Rs. 25000 (New) and Rs. 100 launched in February and November, 2012 respectively.</t>
  </si>
  <si>
    <t>(End June- Million Rupees)</t>
  </si>
  <si>
    <r>
      <t>1</t>
    </r>
    <r>
      <rPr>
        <b/>
        <vertAlign val="superscript"/>
        <sz val="7"/>
        <rFont val="Times New Roman"/>
        <family val="1"/>
      </rPr>
      <t>st</t>
    </r>
    <r>
      <rPr>
        <b/>
        <sz val="7"/>
        <rFont val="Times New Roman"/>
        <family val="1"/>
      </rPr>
      <t xml:space="preserve"> Nov</t>
    </r>
  </si>
  <si>
    <r>
      <t>1</t>
    </r>
    <r>
      <rPr>
        <b/>
        <vertAlign val="superscript"/>
        <sz val="7"/>
        <rFont val="Times New Roman"/>
        <family val="1"/>
      </rPr>
      <t>st</t>
    </r>
    <r>
      <rPr>
        <b/>
        <sz val="7"/>
        <rFont val="Times New Roman"/>
        <family val="1"/>
      </rPr>
      <t xml:space="preserve"> Jan</t>
    </r>
  </si>
  <si>
    <r>
      <t>1</t>
    </r>
    <r>
      <rPr>
        <b/>
        <vertAlign val="superscript"/>
        <sz val="7"/>
        <rFont val="Times New Roman"/>
        <family val="1"/>
      </rPr>
      <t>st</t>
    </r>
    <r>
      <rPr>
        <b/>
        <sz val="7"/>
        <rFont val="Times New Roman"/>
        <family val="1"/>
      </rPr>
      <t xml:space="preserve"> Jul</t>
    </r>
  </si>
  <si>
    <r>
      <t>24</t>
    </r>
    <r>
      <rPr>
        <b/>
        <vertAlign val="superscript"/>
        <sz val="7"/>
        <rFont val="Times New Roman"/>
        <family val="1"/>
      </rPr>
      <t>th</t>
    </r>
    <r>
      <rPr>
        <b/>
        <sz val="7"/>
        <rFont val="Times New Roman"/>
        <family val="1"/>
      </rPr>
      <t xml:space="preserve"> Apr</t>
    </r>
  </si>
  <si>
    <r>
      <t>2</t>
    </r>
    <r>
      <rPr>
        <b/>
        <vertAlign val="superscript"/>
        <sz val="7"/>
        <rFont val="Times New Roman"/>
        <family val="1"/>
      </rPr>
      <t>nd</t>
    </r>
    <r>
      <rPr>
        <b/>
        <sz val="7"/>
        <rFont val="Times New Roman"/>
        <family val="1"/>
      </rPr>
      <t xml:space="preserve"> Jun</t>
    </r>
  </si>
  <si>
    <r>
      <t>1</t>
    </r>
    <r>
      <rPr>
        <b/>
        <vertAlign val="superscript"/>
        <sz val="7"/>
        <rFont val="Times New Roman"/>
        <family val="1"/>
      </rPr>
      <t>st</t>
    </r>
    <r>
      <rPr>
        <b/>
        <sz val="7"/>
        <rFont val="Times New Roman"/>
        <family val="1"/>
      </rPr>
      <t xml:space="preserve"> Dec</t>
    </r>
  </si>
  <si>
    <r>
      <t>1</t>
    </r>
    <r>
      <rPr>
        <b/>
        <vertAlign val="superscript"/>
        <sz val="7"/>
        <rFont val="Times New Roman"/>
        <family val="1"/>
      </rPr>
      <t>st</t>
    </r>
    <r>
      <rPr>
        <b/>
        <sz val="7"/>
        <rFont val="Times New Roman"/>
        <family val="1"/>
      </rPr>
      <t xml:space="preserve"> Feb</t>
    </r>
  </si>
  <si>
    <r>
      <t>1</t>
    </r>
    <r>
      <rPr>
        <b/>
        <vertAlign val="superscript"/>
        <sz val="7"/>
        <rFont val="Times New Roman"/>
        <family val="1"/>
      </rPr>
      <t>st</t>
    </r>
    <r>
      <rPr>
        <b/>
        <sz val="7"/>
        <rFont val="Times New Roman"/>
        <family val="1"/>
      </rPr>
      <t xml:space="preserve"> Apr</t>
    </r>
  </si>
  <si>
    <r>
      <t>1</t>
    </r>
    <r>
      <rPr>
        <b/>
        <vertAlign val="superscript"/>
        <sz val="7"/>
        <rFont val="Times New Roman"/>
        <family val="1"/>
      </rPr>
      <t>st</t>
    </r>
    <r>
      <rPr>
        <b/>
        <sz val="7"/>
        <rFont val="Times New Roman"/>
        <family val="1"/>
      </rPr>
      <t xml:space="preserve"> Jun</t>
    </r>
  </si>
  <si>
    <r>
      <t>1</t>
    </r>
    <r>
      <rPr>
        <b/>
        <vertAlign val="superscript"/>
        <sz val="7"/>
        <rFont val="Times New Roman"/>
        <family val="1"/>
      </rPr>
      <t>st</t>
    </r>
    <r>
      <rPr>
        <b/>
        <sz val="7"/>
        <rFont val="Times New Roman"/>
        <family val="1"/>
      </rPr>
      <t xml:space="preserve"> Aug</t>
    </r>
  </si>
  <si>
    <r>
      <t>1</t>
    </r>
    <r>
      <rPr>
        <b/>
        <vertAlign val="superscript"/>
        <sz val="7"/>
        <rFont val="Times New Roman"/>
        <family val="1"/>
      </rPr>
      <t>st</t>
    </r>
    <r>
      <rPr>
        <b/>
        <sz val="7"/>
        <rFont val="Times New Roman"/>
        <family val="1"/>
      </rPr>
      <t xml:space="preserve"> Oct</t>
    </r>
  </si>
  <si>
    <r>
      <t>1</t>
    </r>
    <r>
      <rPr>
        <b/>
        <vertAlign val="superscript"/>
        <sz val="7"/>
        <rFont val="Times New Roman"/>
        <family val="1"/>
      </rPr>
      <t>st</t>
    </r>
    <r>
      <rPr>
        <b/>
        <sz val="7"/>
        <rFont val="Times New Roman"/>
        <family val="1"/>
      </rPr>
      <t xml:space="preserve"> May</t>
    </r>
  </si>
  <si>
    <r>
      <t>1</t>
    </r>
    <r>
      <rPr>
        <b/>
        <vertAlign val="superscript"/>
        <sz val="7"/>
        <rFont val="Times New Roman"/>
        <family val="1"/>
      </rPr>
      <t>st</t>
    </r>
    <r>
      <rPr>
        <b/>
        <sz val="7"/>
        <rFont val="Times New Roman"/>
        <family val="1"/>
      </rPr>
      <t xml:space="preserve"> Sep</t>
    </r>
  </si>
  <si>
    <t>Bai-Muajjal of Sukuk</t>
  </si>
  <si>
    <t>1. For  nationalised banks, petroleum, shipping and vegetable oil.</t>
  </si>
  <si>
    <t>3. Includes Premium Prize Bonds (Registred)</t>
  </si>
  <si>
    <t>4. Includes Rs. 0.013 billion of Treasury Bills on Tap</t>
  </si>
  <si>
    <t>5. Includes SBP BSC, NIBAF and PSPC Tbills holding of Rs2.036 Billion.</t>
  </si>
  <si>
    <t>6. It includes FEBCs, FCBCs, DBCs and Special US Dollar Bonds held by the residents.</t>
  </si>
  <si>
    <t>7. This reflects provincial governments’ borrowings from banks for commodity operations.</t>
  </si>
  <si>
    <r>
      <t>3. Prize Bonds</t>
    </r>
    <r>
      <rPr>
        <b/>
        <vertAlign val="superscript"/>
        <sz val="8"/>
        <color theme="1"/>
        <rFont val="Times New Roman"/>
        <family val="1"/>
      </rPr>
      <t>3</t>
    </r>
  </si>
  <si>
    <r>
      <t>Bai Muajjal</t>
    </r>
    <r>
      <rPr>
        <vertAlign val="superscript"/>
        <sz val="8"/>
        <color indexed="8"/>
        <rFont val="Times New Roman"/>
        <family val="1"/>
      </rPr>
      <t>4</t>
    </r>
  </si>
  <si>
    <r>
      <t>MTBs for Replenishment of Cash</t>
    </r>
    <r>
      <rPr>
        <vertAlign val="superscript"/>
        <sz val="8"/>
        <color indexed="8"/>
        <rFont val="Times New Roman"/>
        <family val="1"/>
      </rPr>
      <t>5</t>
    </r>
  </si>
  <si>
    <r>
      <t>IV. Foreign Currency Loans</t>
    </r>
    <r>
      <rPr>
        <b/>
        <vertAlign val="superscript"/>
        <sz val="8"/>
        <color indexed="8"/>
        <rFont val="Times New Roman"/>
        <family val="1"/>
      </rPr>
      <t>6</t>
    </r>
  </si>
  <si>
    <r>
      <t>Government Domestic Liabilities</t>
    </r>
    <r>
      <rPr>
        <b/>
        <vertAlign val="superscript"/>
        <sz val="8"/>
        <color indexed="8"/>
        <rFont val="Times New Roman"/>
        <family val="1"/>
      </rPr>
      <t>7</t>
    </r>
  </si>
  <si>
    <t>(End June-Millions Rupees)</t>
  </si>
  <si>
    <r>
      <t>11.  Shuhada Family Welfare account</t>
    </r>
    <r>
      <rPr>
        <b/>
        <vertAlign val="superscript"/>
        <sz val="8"/>
        <rFont val="Times New Roman"/>
        <family val="1"/>
      </rPr>
      <t>10</t>
    </r>
  </si>
  <si>
    <t>10. Shuhada Family Welfare Account (SFWA) is offered to benefit the families of Shuhada of Armed Forces, Law Enforcement agencies and civilians to invest in a way for providing maximum social security net to the deserving segment of society w.e.f 23rd May 2018.</t>
  </si>
  <si>
    <t>5.00    %   Income Tax Bonds</t>
  </si>
  <si>
    <t>26- Others@</t>
  </si>
  <si>
    <t>19. Premium Prize Bonds (Registered) of Denomination RS. 40,000 launched in March 2017.</t>
  </si>
  <si>
    <r>
      <t xml:space="preserve">8. Pensioner’s Benefit Accounts </t>
    </r>
    <r>
      <rPr>
        <b/>
        <sz val="6"/>
        <color indexed="8"/>
        <rFont val="Times New Roman"/>
        <family val="1"/>
      </rPr>
      <t>7</t>
    </r>
  </si>
  <si>
    <r>
      <t xml:space="preserve">(b) Special Saving Certificates (Bearer) </t>
    </r>
    <r>
      <rPr>
        <b/>
        <sz val="6"/>
        <color indexed="8"/>
        <rFont val="Times New Roman"/>
        <family val="1"/>
      </rPr>
      <t>5</t>
    </r>
  </si>
  <si>
    <r>
      <t xml:space="preserve">6. (a)Special Saving Certificates (Reg) </t>
    </r>
    <r>
      <rPr>
        <b/>
        <sz val="6"/>
        <color indexed="8"/>
        <rFont val="Times New Roman"/>
        <family val="1"/>
      </rPr>
      <t>5</t>
    </r>
    <r>
      <rPr>
        <b/>
        <sz val="8"/>
        <color indexed="8"/>
        <rFont val="Times New Roman"/>
        <family val="1"/>
      </rPr>
      <t xml:space="preserve"> or Special Saving Accounts  </t>
    </r>
  </si>
  <si>
    <r>
      <t>7. Regular Income Certificates</t>
    </r>
    <r>
      <rPr>
        <b/>
        <sz val="7"/>
        <color indexed="8"/>
        <rFont val="Times New Roman"/>
        <family val="1"/>
      </rPr>
      <t xml:space="preserve"> </t>
    </r>
    <r>
      <rPr>
        <b/>
        <vertAlign val="superscript"/>
        <sz val="7"/>
        <color indexed="8"/>
        <rFont val="Times New Roman"/>
        <family val="1"/>
      </rPr>
      <t>6</t>
    </r>
  </si>
  <si>
    <r>
      <t>2</t>
    </r>
    <r>
      <rPr>
        <b/>
        <vertAlign val="superscript"/>
        <sz val="7"/>
        <rFont val="Times New Roman"/>
        <family val="1"/>
      </rPr>
      <t>nd</t>
    </r>
    <r>
      <rPr>
        <b/>
        <sz val="7"/>
        <rFont val="Times New Roman"/>
        <family val="1"/>
      </rPr>
      <t xml:space="preserve"> Jul</t>
    </r>
  </si>
  <si>
    <r>
      <t>4</t>
    </r>
    <r>
      <rPr>
        <b/>
        <vertAlign val="superscript"/>
        <sz val="7"/>
        <rFont val="Times New Roman"/>
        <family val="1"/>
      </rPr>
      <t>th</t>
    </r>
    <r>
      <rPr>
        <b/>
        <sz val="7"/>
        <rFont val="Times New Roman"/>
        <family val="1"/>
      </rPr>
      <t xml:space="preserve"> Aug</t>
    </r>
  </si>
  <si>
    <r>
      <t>28</t>
    </r>
    <r>
      <rPr>
        <b/>
        <vertAlign val="superscript"/>
        <sz val="7"/>
        <rFont val="Times New Roman"/>
        <family val="1"/>
      </rPr>
      <t>th</t>
    </r>
    <r>
      <rPr>
        <b/>
        <sz val="7"/>
        <rFont val="Times New Roman"/>
        <family val="1"/>
      </rPr>
      <t xml:space="preserve"> Aug</t>
    </r>
  </si>
  <si>
    <r>
      <t>21</t>
    </r>
    <r>
      <rPr>
        <b/>
        <vertAlign val="superscript"/>
        <sz val="7"/>
        <rFont val="Times New Roman"/>
        <family val="1"/>
      </rPr>
      <t>st</t>
    </r>
    <r>
      <rPr>
        <b/>
        <sz val="7"/>
        <rFont val="Times New Roman"/>
        <family val="1"/>
      </rPr>
      <t xml:space="preserve"> Jan</t>
    </r>
  </si>
  <si>
    <r>
      <t>3</t>
    </r>
    <r>
      <rPr>
        <b/>
        <vertAlign val="superscript"/>
        <sz val="7"/>
        <rFont val="Times New Roman"/>
        <family val="1"/>
      </rPr>
      <t>rd</t>
    </r>
    <r>
      <rPr>
        <b/>
        <sz val="7"/>
        <rFont val="Times New Roman"/>
        <family val="1"/>
      </rPr>
      <t xml:space="preserve"> Mar</t>
    </r>
  </si>
  <si>
    <r>
      <t>25</t>
    </r>
    <r>
      <rPr>
        <b/>
        <vertAlign val="superscript"/>
        <sz val="7"/>
        <rFont val="Times New Roman"/>
        <family val="1"/>
      </rPr>
      <t>th</t>
    </r>
    <r>
      <rPr>
        <b/>
        <sz val="7"/>
        <rFont val="Times New Roman"/>
        <family val="1"/>
      </rPr>
      <t xml:space="preserve"> Mar</t>
    </r>
  </si>
  <si>
    <t xml:space="preserve">6.4   Permanent Debt of Federal and Provincial Governments </t>
  </si>
  <si>
    <t>(Outstanding Amount)</t>
  </si>
  <si>
    <r>
      <t xml:space="preserve"> Federal Government</t>
    </r>
    <r>
      <rPr>
        <b/>
        <vertAlign val="superscript"/>
        <sz val="9"/>
        <color rgb="FF000000"/>
        <rFont val="Times New Roman"/>
        <family val="1"/>
      </rPr>
      <t xml:space="preserve"> 1</t>
    </r>
  </si>
  <si>
    <t>3.00     %    1971  (Permanent)</t>
  </si>
  <si>
    <t>11.75   %   2002</t>
  </si>
  <si>
    <t>5.00      %   Income Tax Bonds</t>
  </si>
  <si>
    <t>Compensation Bonds (Nationalized Banks,</t>
  </si>
  <si>
    <t>Petroleum, Shipping, Veg.Oil)</t>
  </si>
  <si>
    <t>1. This does not include amount of loans already discharged and outstanding after one year from the date of notice of discharge. Special US $ Bonds have been reclassified into external liabilities, while FEBC, FCBC and DBC have been classified to external liabilities payable in Rupees.  Based on these changes, the numbers reported in the above table will not match with pervious Annual Reports.</t>
  </si>
  <si>
    <t>Discontinued</t>
  </si>
  <si>
    <t>Note: Discontinued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</si>
</sst>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409]d\-mmm\-yyyy;@"/>
    <numFmt numFmtId="166" formatCode="_(* #,##0.0_);_(* \(#,##0.0\);_(* &quot;-&quot;??_);_(@_)"/>
    <numFmt numFmtId="167" formatCode="_(* #,##0_);_(* \(#,##0\);_(* &quot;-&quot;??_);_(@_)"/>
    <numFmt numFmtId="168" formatCode="0.0"/>
  </numFmts>
  <fonts count="46" x14ac:knownFonts="1">
    <font>
      <sz val="10"/>
      <name val="Arial"/>
    </font>
    <font>
      <sz val="11"/>
      <color theme="1"/>
      <name val="Calibri"/>
      <family val="2"/>
      <scheme val="minor"/>
    </font>
    <font>
      <sz val="10"/>
      <name val="Arial"/>
      <family val="2"/>
    </font>
    <font>
      <sz val="8"/>
      <name val="Arial"/>
      <family val="2"/>
    </font>
    <font>
      <b/>
      <sz val="8"/>
      <name val="Times New Roman"/>
      <family val="1"/>
    </font>
    <font>
      <sz val="8"/>
      <name val="Times New Roman"/>
      <family val="1"/>
    </font>
    <font>
      <b/>
      <sz val="7"/>
      <color indexed="8"/>
      <name val="Times New Roman"/>
      <family val="1"/>
    </font>
    <font>
      <b/>
      <vertAlign val="superscript"/>
      <sz val="7"/>
      <color indexed="8"/>
      <name val="Times New Roman"/>
      <family val="1"/>
    </font>
    <font>
      <b/>
      <sz val="14"/>
      <name val="Times New Roman"/>
      <family val="1"/>
    </font>
    <font>
      <b/>
      <vertAlign val="superscript"/>
      <sz val="8"/>
      <color indexed="8"/>
      <name val="Times New Roman"/>
      <family val="1"/>
    </font>
    <font>
      <vertAlign val="superscript"/>
      <sz val="8"/>
      <color indexed="8"/>
      <name val="Times New Roman"/>
      <family val="1"/>
    </font>
    <font>
      <sz val="10"/>
      <name val="Times New Roman"/>
      <family val="1"/>
    </font>
    <font>
      <b/>
      <sz val="10"/>
      <name val="Times New Roman"/>
      <family val="1"/>
    </font>
    <font>
      <sz val="8"/>
      <color indexed="8"/>
      <name val="Times New Roman"/>
      <family val="1"/>
    </font>
    <font>
      <b/>
      <sz val="8"/>
      <color indexed="8"/>
      <name val="Times New Roman"/>
      <family val="1"/>
    </font>
    <font>
      <sz val="12"/>
      <name val="Times New Roman"/>
      <family val="1"/>
    </font>
    <font>
      <vertAlign val="superscript"/>
      <sz val="8"/>
      <name val="Times New Roman"/>
      <family val="1"/>
    </font>
    <font>
      <b/>
      <sz val="9"/>
      <name val="Times New Roman"/>
      <family val="1"/>
    </font>
    <font>
      <sz val="9"/>
      <name val="Times New Roman"/>
      <family val="1"/>
    </font>
    <font>
      <b/>
      <sz val="14"/>
      <color indexed="8"/>
      <name val="Times New Roman"/>
      <family val="1"/>
    </font>
    <font>
      <sz val="10"/>
      <color indexed="8"/>
      <name val="Times New Roman"/>
      <family val="1"/>
    </font>
    <font>
      <sz val="14"/>
      <name val="Times New Roman"/>
      <family val="1"/>
    </font>
    <font>
      <b/>
      <vertAlign val="superscript"/>
      <sz val="8"/>
      <name val="Times New Roman"/>
      <family val="1"/>
    </font>
    <font>
      <sz val="8"/>
      <color indexed="8"/>
      <name val="Times New Roman Bold"/>
    </font>
    <font>
      <b/>
      <sz val="8"/>
      <color indexed="8"/>
      <name val="Times New Roman Bold"/>
    </font>
    <font>
      <sz val="10"/>
      <name val="Arial"/>
      <family val="2"/>
    </font>
    <font>
      <sz val="11"/>
      <name val="Calibri"/>
      <family val="2"/>
    </font>
    <font>
      <sz val="7.5"/>
      <name val="Times New Roman"/>
      <family val="1"/>
    </font>
    <font>
      <sz val="6.5"/>
      <name val="Times New Roman"/>
      <family val="1"/>
    </font>
    <font>
      <sz val="11"/>
      <color theme="1"/>
      <name val="Calibri"/>
      <family val="2"/>
      <scheme val="minor"/>
    </font>
    <font>
      <sz val="8"/>
      <color rgb="FF000000"/>
      <name val="Times New Roman"/>
      <family val="1"/>
    </font>
    <font>
      <b/>
      <sz val="8"/>
      <color rgb="FF000000"/>
      <name val="Times New Roman"/>
      <family val="1"/>
    </font>
    <font>
      <b/>
      <sz val="8"/>
      <color theme="1"/>
      <name val="Times New Roman"/>
      <family val="1"/>
    </font>
    <font>
      <sz val="8"/>
      <color theme="1"/>
      <name val="Times New Roman"/>
      <family val="1"/>
    </font>
    <font>
      <sz val="12"/>
      <color rgb="FF000000"/>
      <name val="Times New Roman"/>
      <family val="1"/>
    </font>
    <font>
      <sz val="10"/>
      <color rgb="FF000000"/>
      <name val="Times New Roman"/>
      <family val="1"/>
    </font>
    <font>
      <sz val="7"/>
      <color rgb="FF000000"/>
      <name val="Times New Roman"/>
      <family val="1"/>
    </font>
    <font>
      <sz val="10"/>
      <name val="Calibri"/>
      <family val="2"/>
    </font>
    <font>
      <b/>
      <sz val="7"/>
      <name val="Times New Roman"/>
      <family val="1"/>
    </font>
    <font>
      <b/>
      <vertAlign val="superscript"/>
      <sz val="7"/>
      <name val="Times New Roman"/>
      <family val="1"/>
    </font>
    <font>
      <sz val="7"/>
      <name val="Times New Roman"/>
      <family val="1"/>
    </font>
    <font>
      <sz val="10"/>
      <color theme="1"/>
      <name val="Times New Roman"/>
      <family val="1"/>
    </font>
    <font>
      <b/>
      <vertAlign val="superscript"/>
      <sz val="8"/>
      <color theme="1"/>
      <name val="Times New Roman"/>
      <family val="1"/>
    </font>
    <font>
      <b/>
      <sz val="6"/>
      <color indexed="8"/>
      <name val="Times New Roman"/>
      <family val="1"/>
    </font>
    <font>
      <b/>
      <sz val="9"/>
      <color rgb="FF000000"/>
      <name val="Times New Roman"/>
      <family val="1"/>
    </font>
    <font>
      <b/>
      <vertAlign val="superscript"/>
      <sz val="9"/>
      <color rgb="FF00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3">
    <border>
      <left/>
      <right/>
      <top/>
      <bottom/>
      <diagonal/>
    </border>
    <border>
      <left/>
      <right/>
      <top/>
      <bottom style="thick">
        <color indexed="64"/>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indexed="64"/>
      </bottom>
      <diagonal/>
    </border>
    <border>
      <left/>
      <right/>
      <top style="thick">
        <color indexed="64"/>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0000"/>
      </top>
      <bottom style="thick">
        <color rgb="FF000000"/>
      </bottom>
      <diagonal/>
    </border>
    <border>
      <left style="medium">
        <color indexed="64"/>
      </left>
      <right/>
      <top style="medium">
        <color indexed="64"/>
      </top>
      <bottom style="medium">
        <color indexed="64"/>
      </bottom>
      <diagonal/>
    </border>
    <border>
      <left/>
      <right/>
      <top/>
      <bottom style="medium">
        <color theme="0"/>
      </bottom>
      <diagonal/>
    </border>
    <border>
      <left style="thin">
        <color indexed="64"/>
      </left>
      <right/>
      <top style="medium">
        <color indexed="64"/>
      </top>
      <bottom style="medium">
        <color indexed="64"/>
      </bottom>
      <diagonal/>
    </border>
    <border>
      <left/>
      <right/>
      <top style="medium">
        <color rgb="FF000000"/>
      </top>
      <bottom style="thick">
        <color rgb="FF000000"/>
      </bottom>
      <diagonal/>
    </border>
    <border>
      <left/>
      <right/>
      <top style="medium">
        <color indexed="64"/>
      </top>
      <bottom style="medium">
        <color rgb="FF000000"/>
      </bottom>
      <diagonal/>
    </border>
    <border>
      <left style="medium">
        <color indexed="64"/>
      </left>
      <right/>
      <top style="medium">
        <color rgb="FF000000"/>
      </top>
      <bottom style="thick">
        <color rgb="FF000000"/>
      </bottom>
      <diagonal/>
    </border>
    <border>
      <left style="medium">
        <color indexed="64"/>
      </left>
      <right style="medium">
        <color indexed="64"/>
      </right>
      <top style="medium">
        <color rgb="FF000000"/>
      </top>
      <bottom style="thick">
        <color rgb="FF000000"/>
      </bottom>
      <diagonal/>
    </border>
    <border>
      <left style="medium">
        <color indexed="64"/>
      </left>
      <right/>
      <top style="medium">
        <color indexed="64"/>
      </top>
      <bottom style="medium">
        <color rgb="FF000000"/>
      </bottom>
      <diagonal/>
    </border>
  </borders>
  <cellStyleXfs count="8">
    <xf numFmtId="0" fontId="0" fillId="0" borderId="0"/>
    <xf numFmtId="43" fontId="2" fillId="0" borderId="0" applyFont="0" applyFill="0" applyBorder="0" applyAlignment="0" applyProtection="0"/>
    <xf numFmtId="0" fontId="29" fillId="0" borderId="0"/>
    <xf numFmtId="0" fontId="2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449">
    <xf numFmtId="0" fontId="0" fillId="0" borderId="0" xfId="0"/>
    <xf numFmtId="166" fontId="30" fillId="0" borderId="0" xfId="1" applyNumberFormat="1" applyFont="1" applyAlignment="1">
      <alignment horizontal="right"/>
    </xf>
    <xf numFmtId="166" fontId="31" fillId="0" borderId="0" xfId="1" applyNumberFormat="1" applyFont="1" applyAlignment="1">
      <alignment horizontal="right"/>
    </xf>
    <xf numFmtId="166" fontId="30" fillId="0" borderId="0" xfId="1" applyNumberFormat="1" applyFont="1" applyAlignment="1">
      <alignment horizontal="right" vertical="top"/>
    </xf>
    <xf numFmtId="0" fontId="5" fillId="0" borderId="0" xfId="0" applyFont="1"/>
    <xf numFmtId="164" fontId="4" fillId="2" borderId="0" xfId="0" applyNumberFormat="1" applyFont="1" applyFill="1" applyBorder="1" applyAlignment="1">
      <alignment horizontal="right" wrapText="1"/>
    </xf>
    <xf numFmtId="0" fontId="5" fillId="2" borderId="0" xfId="0" applyFont="1" applyFill="1"/>
    <xf numFmtId="164" fontId="5" fillId="2" borderId="0" xfId="0" applyNumberFormat="1" applyFont="1" applyFill="1" applyAlignment="1">
      <alignment horizontal="right"/>
    </xf>
    <xf numFmtId="164" fontId="5" fillId="2" borderId="0" xfId="0" applyNumberFormat="1" applyFont="1" applyFill="1" applyAlignment="1">
      <alignment horizontal="right" wrapText="1"/>
    </xf>
    <xf numFmtId="164" fontId="4" fillId="2" borderId="0" xfId="0" applyNumberFormat="1" applyFont="1" applyFill="1" applyAlignment="1">
      <alignment horizontal="right" wrapText="1"/>
    </xf>
    <xf numFmtId="164" fontId="5" fillId="2" borderId="0" xfId="0" applyNumberFormat="1" applyFont="1" applyFill="1" applyBorder="1" applyAlignment="1">
      <alignment horizontal="right" wrapText="1"/>
    </xf>
    <xf numFmtId="164" fontId="5" fillId="2" borderId="0" xfId="0" applyNumberFormat="1" applyFont="1" applyFill="1" applyBorder="1" applyAlignment="1">
      <alignment horizontal="right" vertical="top" wrapText="1"/>
    </xf>
    <xf numFmtId="164" fontId="5" fillId="2" borderId="1" xfId="0" applyNumberFormat="1" applyFont="1" applyFill="1" applyBorder="1" applyAlignment="1">
      <alignment horizontal="right" wrapText="1"/>
    </xf>
    <xf numFmtId="164" fontId="5" fillId="2" borderId="1" xfId="0" applyNumberFormat="1" applyFont="1" applyFill="1" applyBorder="1" applyAlignment="1">
      <alignment horizontal="right" vertical="top" wrapText="1"/>
    </xf>
    <xf numFmtId="0" fontId="5" fillId="2" borderId="0" xfId="0" applyFont="1" applyFill="1" applyAlignment="1">
      <alignment horizontal="left" wrapText="1"/>
    </xf>
    <xf numFmtId="4" fontId="4" fillId="2" borderId="0" xfId="0" applyNumberFormat="1" applyFont="1" applyFill="1" applyAlignment="1">
      <alignment horizontal="right" wrapText="1"/>
    </xf>
    <xf numFmtId="164" fontId="5" fillId="2" borderId="0" xfId="0" applyNumberFormat="1" applyFont="1" applyFill="1" applyAlignment="1">
      <alignment horizontal="right" vertical="center" wrapText="1"/>
    </xf>
    <xf numFmtId="0" fontId="5" fillId="2" borderId="0" xfId="0" applyFont="1" applyFill="1" applyAlignment="1">
      <alignment horizontal="left" wrapText="1" indent="1"/>
    </xf>
    <xf numFmtId="0" fontId="5" fillId="2" borderId="0" xfId="0" applyFont="1" applyFill="1" applyAlignment="1">
      <alignment horizontal="left"/>
    </xf>
    <xf numFmtId="164" fontId="5" fillId="0" borderId="0" xfId="1" applyNumberFormat="1" applyFont="1" applyAlignment="1">
      <alignment horizontal="right"/>
    </xf>
    <xf numFmtId="164" fontId="4" fillId="0" borderId="0" xfId="1" applyNumberFormat="1" applyFont="1" applyAlignment="1">
      <alignment horizontal="right"/>
    </xf>
    <xf numFmtId="164" fontId="5" fillId="2" borderId="0" xfId="1" applyNumberFormat="1" applyFont="1" applyFill="1" applyAlignment="1">
      <alignment wrapText="1"/>
    </xf>
    <xf numFmtId="164" fontId="5" fillId="0" borderId="0" xfId="1" applyNumberFormat="1" applyFont="1" applyAlignment="1"/>
    <xf numFmtId="164" fontId="5" fillId="0" borderId="0" xfId="1" applyNumberFormat="1" applyFont="1" applyAlignment="1">
      <alignment wrapText="1"/>
    </xf>
    <xf numFmtId="164" fontId="5" fillId="0" borderId="0" xfId="0" applyNumberFormat="1" applyFont="1" applyBorder="1" applyAlignment="1">
      <alignment horizontal="right"/>
    </xf>
    <xf numFmtId="0" fontId="5" fillId="2" borderId="0" xfId="0" applyFont="1" applyFill="1" applyAlignment="1">
      <alignment horizontal="left" vertical="top" wrapText="1"/>
    </xf>
    <xf numFmtId="0" fontId="5" fillId="2" borderId="0" xfId="0" applyFont="1" applyFill="1" applyAlignment="1">
      <alignment vertical="top" wrapText="1"/>
    </xf>
    <xf numFmtId="164" fontId="5" fillId="2" borderId="1" xfId="0" applyNumberFormat="1" applyFont="1" applyFill="1" applyBorder="1" applyAlignment="1">
      <alignment wrapText="1"/>
    </xf>
    <xf numFmtId="164" fontId="4" fillId="2" borderId="2" xfId="0" applyNumberFormat="1" applyFont="1" applyFill="1" applyBorder="1" applyAlignment="1">
      <alignment horizontal="left" wrapText="1"/>
    </xf>
    <xf numFmtId="164" fontId="4" fillId="2" borderId="0" xfId="0" applyNumberFormat="1" applyFont="1" applyFill="1" applyAlignment="1">
      <alignment horizontal="right" vertical="top" wrapText="1"/>
    </xf>
    <xf numFmtId="164" fontId="4" fillId="2" borderId="0" xfId="0" applyNumberFormat="1" applyFont="1" applyFill="1" applyAlignment="1">
      <alignment horizontal="left" wrapText="1"/>
    </xf>
    <xf numFmtId="164" fontId="5" fillId="2" borderId="0" xfId="0" applyNumberFormat="1" applyFont="1" applyFill="1" applyAlignment="1">
      <alignment horizontal="left" wrapText="1" indent="1"/>
    </xf>
    <xf numFmtId="164" fontId="5" fillId="2" borderId="0" xfId="0" applyNumberFormat="1" applyFont="1" applyFill="1" applyAlignment="1">
      <alignment horizontal="left" vertical="center" wrapText="1" indent="1"/>
    </xf>
    <xf numFmtId="0" fontId="4" fillId="2" borderId="0" xfId="0" applyFont="1" applyFill="1" applyAlignment="1">
      <alignment horizontal="left" wrapText="1"/>
    </xf>
    <xf numFmtId="164" fontId="5" fillId="2" borderId="0" xfId="1" applyNumberFormat="1" applyFont="1" applyFill="1" applyAlignment="1">
      <alignment horizontal="right" wrapText="1" indent="1"/>
    </xf>
    <xf numFmtId="0" fontId="5" fillId="2" borderId="0" xfId="0" applyFont="1" applyFill="1" applyBorder="1" applyAlignment="1">
      <alignment horizontal="left" wrapText="1"/>
    </xf>
    <xf numFmtId="0" fontId="4" fillId="0" borderId="0" xfId="0" applyFont="1" applyAlignment="1">
      <alignment vertical="top"/>
    </xf>
    <xf numFmtId="164" fontId="5" fillId="2" borderId="0" xfId="1" applyNumberFormat="1" applyFont="1" applyFill="1" applyBorder="1" applyAlignment="1">
      <alignment vertical="top" wrapText="1"/>
    </xf>
    <xf numFmtId="164" fontId="5" fillId="2" borderId="0" xfId="0" applyNumberFormat="1" applyFont="1" applyFill="1" applyBorder="1" applyAlignment="1">
      <alignment vertical="top" wrapText="1"/>
    </xf>
    <xf numFmtId="166" fontId="31" fillId="0" borderId="0" xfId="1" applyNumberFormat="1" applyFont="1" applyBorder="1" applyAlignment="1">
      <alignment horizontal="right"/>
    </xf>
    <xf numFmtId="164" fontId="5" fillId="2" borderId="0" xfId="0" applyNumberFormat="1" applyFont="1" applyFill="1" applyAlignment="1">
      <alignment horizontal="left"/>
    </xf>
    <xf numFmtId="0" fontId="5" fillId="2" borderId="0" xfId="0" applyFont="1" applyFill="1" applyAlignment="1"/>
    <xf numFmtId="0" fontId="31" fillId="0" borderId="0" xfId="0" applyFont="1" applyFill="1" applyBorder="1" applyAlignment="1">
      <alignment horizontal="right"/>
    </xf>
    <xf numFmtId="0" fontId="32" fillId="0" borderId="0" xfId="2" applyFont="1" applyFill="1" applyAlignment="1">
      <alignment wrapText="1"/>
    </xf>
    <xf numFmtId="0" fontId="32" fillId="0" borderId="0" xfId="2" applyFont="1" applyFill="1" applyAlignment="1">
      <alignment horizontal="left" wrapText="1" indent="1"/>
    </xf>
    <xf numFmtId="0" fontId="32" fillId="0" borderId="0" xfId="2" applyFont="1" applyFill="1" applyAlignment="1">
      <alignment horizontal="left" wrapText="1" indent="2"/>
    </xf>
    <xf numFmtId="0" fontId="33" fillId="0" borderId="0" xfId="2" applyFont="1" applyFill="1" applyAlignment="1">
      <alignment horizontal="left" wrapText="1" indent="3"/>
    </xf>
    <xf numFmtId="0" fontId="33" fillId="0" borderId="0" xfId="2" applyFont="1" applyFill="1" applyAlignment="1">
      <alignment horizontal="left" wrapText="1" indent="2"/>
    </xf>
    <xf numFmtId="0" fontId="33" fillId="0" borderId="0" xfId="2" applyFont="1" applyFill="1" applyAlignment="1">
      <alignment horizontal="left" wrapText="1" indent="1"/>
    </xf>
    <xf numFmtId="37" fontId="33" fillId="0" borderId="0" xfId="2" applyNumberFormat="1" applyFont="1" applyFill="1" applyAlignment="1">
      <alignment horizontal="left" wrapText="1" indent="1"/>
    </xf>
    <xf numFmtId="0" fontId="4" fillId="2" borderId="0" xfId="0" applyFont="1" applyFill="1" applyAlignment="1">
      <alignment horizontal="left"/>
    </xf>
    <xf numFmtId="164" fontId="5" fillId="2" borderId="0" xfId="0" applyNumberFormat="1" applyFont="1" applyFill="1"/>
    <xf numFmtId="0" fontId="11" fillId="3" borderId="0" xfId="0" applyFont="1" applyFill="1"/>
    <xf numFmtId="2" fontId="11" fillId="3" borderId="0" xfId="0" applyNumberFormat="1" applyFont="1" applyFill="1"/>
    <xf numFmtId="0" fontId="11" fillId="3" borderId="0" xfId="0" applyFont="1" applyFill="1" applyAlignment="1"/>
    <xf numFmtId="0" fontId="0" fillId="3" borderId="0" xfId="0" applyFill="1"/>
    <xf numFmtId="0" fontId="8" fillId="3" borderId="0" xfId="0" applyFont="1" applyFill="1" applyAlignment="1"/>
    <xf numFmtId="168" fontId="8" fillId="3" borderId="0" xfId="0" applyNumberFormat="1" applyFont="1" applyFill="1" applyAlignment="1"/>
    <xf numFmtId="0" fontId="8" fillId="3" borderId="0" xfId="0" applyFont="1" applyFill="1" applyAlignment="1">
      <alignment horizontal="center" vertical="top"/>
    </xf>
    <xf numFmtId="168" fontId="21" fillId="3" borderId="0" xfId="0" applyNumberFormat="1" applyFont="1" applyFill="1" applyAlignment="1"/>
    <xf numFmtId="0" fontId="34" fillId="3" borderId="0" xfId="0" applyFont="1" applyFill="1" applyAlignment="1">
      <alignment horizontal="center" vertical="top"/>
    </xf>
    <xf numFmtId="0" fontId="4" fillId="3" borderId="3" xfId="0" applyFont="1" applyFill="1" applyBorder="1" applyAlignment="1"/>
    <xf numFmtId="0" fontId="5" fillId="3" borderId="3" xfId="0" applyFont="1" applyFill="1" applyBorder="1" applyAlignment="1"/>
    <xf numFmtId="0" fontId="11" fillId="3" borderId="3" xfId="0" applyFont="1" applyFill="1" applyBorder="1"/>
    <xf numFmtId="0" fontId="30" fillId="3" borderId="0" xfId="0" applyFont="1" applyFill="1" applyBorder="1" applyAlignment="1">
      <alignment horizontal="right" vertical="top"/>
    </xf>
    <xf numFmtId="0" fontId="30" fillId="3" borderId="3" xfId="0" applyFont="1" applyFill="1" applyBorder="1" applyAlignment="1">
      <alignment horizontal="right" vertical="top"/>
    </xf>
    <xf numFmtId="0" fontId="0" fillId="3" borderId="3" xfId="0" applyFill="1" applyBorder="1"/>
    <xf numFmtId="0" fontId="4" fillId="3" borderId="4" xfId="0" applyFont="1" applyFill="1" applyBorder="1" applyAlignment="1">
      <alignment horizontal="center"/>
    </xf>
    <xf numFmtId="0" fontId="4" fillId="3" borderId="4" xfId="0" applyFont="1" applyFill="1" applyBorder="1" applyAlignment="1">
      <alignment horizontal="right"/>
    </xf>
    <xf numFmtId="0" fontId="31" fillId="3" borderId="4" xfId="0" applyFont="1" applyFill="1" applyBorder="1" applyAlignment="1">
      <alignment horizontal="center"/>
    </xf>
    <xf numFmtId="0" fontId="31" fillId="3" borderId="4" xfId="0" applyFont="1" applyFill="1" applyBorder="1" applyAlignment="1">
      <alignment horizontal="right"/>
    </xf>
    <xf numFmtId="0" fontId="31" fillId="3" borderId="4" xfId="0" applyFont="1" applyFill="1" applyBorder="1" applyAlignment="1"/>
    <xf numFmtId="0" fontId="31" fillId="3" borderId="0" xfId="0" applyFont="1" applyFill="1" applyBorder="1" applyAlignment="1">
      <alignment horizontal="right"/>
    </xf>
    <xf numFmtId="0" fontId="11" fillId="3" borderId="0" xfId="0" applyFont="1" applyFill="1" applyBorder="1"/>
    <xf numFmtId="0" fontId="31" fillId="3" borderId="0" xfId="0" applyFont="1" applyFill="1" applyAlignment="1"/>
    <xf numFmtId="0" fontId="4" fillId="3" borderId="0" xfId="0" applyFont="1" applyFill="1" applyBorder="1" applyAlignment="1">
      <alignment horizontal="right"/>
    </xf>
    <xf numFmtId="0" fontId="31" fillId="3" borderId="0" xfId="0" applyFont="1" applyFill="1" applyBorder="1" applyAlignment="1"/>
    <xf numFmtId="0" fontId="30" fillId="3" borderId="0" xfId="0" applyFont="1" applyFill="1" applyAlignment="1"/>
    <xf numFmtId="164" fontId="4" fillId="3" borderId="0" xfId="0" applyNumberFormat="1" applyFont="1" applyFill="1" applyBorder="1" applyAlignment="1">
      <alignment horizontal="right"/>
    </xf>
    <xf numFmtId="164" fontId="4" fillId="3" borderId="0" xfId="0" applyNumberFormat="1" applyFont="1" applyFill="1" applyBorder="1" applyAlignment="1">
      <alignment horizontal="right" vertical="top"/>
    </xf>
    <xf numFmtId="164" fontId="4" fillId="3" borderId="0" xfId="0" applyNumberFormat="1" applyFont="1" applyFill="1" applyBorder="1" applyAlignment="1">
      <alignment horizontal="right" wrapText="1"/>
    </xf>
    <xf numFmtId="166" fontId="4" fillId="3" borderId="0" xfId="1" applyNumberFormat="1" applyFont="1" applyFill="1" applyAlignment="1">
      <alignment horizontal="right"/>
    </xf>
    <xf numFmtId="166" fontId="31" fillId="3" borderId="0" xfId="1" applyNumberFormat="1" applyFont="1" applyFill="1" applyAlignment="1">
      <alignment horizontal="right"/>
    </xf>
    <xf numFmtId="164" fontId="13" fillId="3" borderId="0" xfId="0" applyNumberFormat="1" applyFont="1" applyFill="1" applyAlignment="1"/>
    <xf numFmtId="164" fontId="13" fillId="3" borderId="0" xfId="0" applyNumberFormat="1" applyFont="1" applyFill="1"/>
    <xf numFmtId="164" fontId="5" fillId="3" borderId="0" xfId="0" applyNumberFormat="1" applyFont="1" applyFill="1" applyAlignment="1">
      <alignment horizontal="right"/>
    </xf>
    <xf numFmtId="164" fontId="5" fillId="3" borderId="0" xfId="0" applyNumberFormat="1" applyFont="1" applyFill="1" applyAlignment="1">
      <alignment horizontal="right" vertical="top"/>
    </xf>
    <xf numFmtId="164" fontId="5" fillId="3" borderId="0" xfId="0" applyNumberFormat="1" applyFont="1" applyFill="1" applyAlignment="1">
      <alignment horizontal="right" wrapText="1"/>
    </xf>
    <xf numFmtId="0" fontId="5" fillId="3" borderId="0" xfId="0" applyFont="1" applyFill="1" applyAlignment="1">
      <alignment horizontal="left"/>
    </xf>
    <xf numFmtId="166" fontId="5" fillId="3" borderId="0" xfId="1" applyNumberFormat="1" applyFont="1" applyFill="1" applyAlignment="1">
      <alignment horizontal="right"/>
    </xf>
    <xf numFmtId="166" fontId="30" fillId="3" borderId="0" xfId="1" applyNumberFormat="1" applyFont="1" applyFill="1" applyAlignment="1">
      <alignment horizontal="right"/>
    </xf>
    <xf numFmtId="0" fontId="31" fillId="3" borderId="0" xfId="0" applyFont="1" applyFill="1" applyAlignment="1">
      <alignment horizontal="right"/>
    </xf>
    <xf numFmtId="0" fontId="5" fillId="3" borderId="0" xfId="0" applyFont="1" applyFill="1"/>
    <xf numFmtId="164" fontId="5" fillId="3" borderId="0" xfId="0" applyNumberFormat="1" applyFont="1" applyFill="1"/>
    <xf numFmtId="164" fontId="11" fillId="3" borderId="0" xfId="0" applyNumberFormat="1" applyFont="1" applyFill="1"/>
    <xf numFmtId="164" fontId="5" fillId="3" borderId="0" xfId="0" applyNumberFormat="1" applyFont="1" applyFill="1" applyAlignment="1">
      <alignment horizontal="right" vertical="top" wrapText="1"/>
    </xf>
    <xf numFmtId="164" fontId="4" fillId="3" borderId="0" xfId="0" applyNumberFormat="1" applyFont="1" applyFill="1" applyAlignment="1">
      <alignment horizontal="right"/>
    </xf>
    <xf numFmtId="164" fontId="4" fillId="3" borderId="0" xfId="0" applyNumberFormat="1" applyFont="1" applyFill="1" applyAlignment="1">
      <alignment horizontal="right" vertical="top"/>
    </xf>
    <xf numFmtId="164" fontId="4" fillId="3" borderId="0" xfId="0" applyNumberFormat="1" applyFont="1" applyFill="1" applyAlignment="1">
      <alignment horizontal="right" wrapText="1"/>
    </xf>
    <xf numFmtId="49" fontId="13" fillId="3" borderId="0" xfId="0" applyNumberFormat="1" applyFont="1" applyFill="1" applyAlignment="1"/>
    <xf numFmtId="164" fontId="5" fillId="3" borderId="0" xfId="0" applyNumberFormat="1" applyFont="1" applyFill="1" applyBorder="1" applyAlignment="1">
      <alignment horizontal="right"/>
    </xf>
    <xf numFmtId="164" fontId="5" fillId="3" borderId="0" xfId="0" applyNumberFormat="1" applyFont="1" applyFill="1" applyAlignment="1"/>
    <xf numFmtId="164" fontId="5" fillId="3" borderId="0" xfId="0" applyNumberFormat="1" applyFont="1" applyFill="1" applyBorder="1" applyAlignment="1">
      <alignment horizontal="right" vertical="top"/>
    </xf>
    <xf numFmtId="164" fontId="5" fillId="3" borderId="0" xfId="0" applyNumberFormat="1" applyFont="1" applyFill="1" applyBorder="1" applyAlignment="1">
      <alignment horizontal="right" wrapText="1"/>
    </xf>
    <xf numFmtId="164" fontId="11" fillId="3" borderId="0" xfId="0" applyNumberFormat="1" applyFont="1" applyFill="1" applyBorder="1"/>
    <xf numFmtId="0" fontId="30" fillId="3" borderId="0" xfId="0" applyFont="1" applyFill="1" applyAlignment="1">
      <alignment horizontal="right"/>
    </xf>
    <xf numFmtId="0" fontId="30" fillId="3" borderId="3" xfId="0" applyFont="1" applyFill="1" applyBorder="1" applyAlignment="1"/>
    <xf numFmtId="166" fontId="4" fillId="3" borderId="4" xfId="1" applyNumberFormat="1" applyFont="1" applyFill="1" applyBorder="1" applyAlignment="1">
      <alignment horizontal="right"/>
    </xf>
    <xf numFmtId="166" fontId="35" fillId="3" borderId="0" xfId="0" applyNumberFormat="1" applyFont="1" applyFill="1" applyAlignment="1">
      <alignment vertical="top"/>
    </xf>
    <xf numFmtId="164" fontId="5" fillId="3" borderId="0" xfId="0" applyNumberFormat="1" applyFont="1" applyFill="1" applyBorder="1" applyAlignment="1">
      <alignment horizontal="right" vertical="top" wrapText="1"/>
    </xf>
    <xf numFmtId="166" fontId="35" fillId="3" borderId="0" xfId="0" applyNumberFormat="1" applyFont="1" applyFill="1" applyAlignment="1">
      <alignment horizontal="left" vertical="top"/>
    </xf>
    <xf numFmtId="166" fontId="11" fillId="3" borderId="0" xfId="1" applyNumberFormat="1" applyFont="1" applyFill="1" applyBorder="1"/>
    <xf numFmtId="0" fontId="31" fillId="3" borderId="3" xfId="0" applyFont="1" applyFill="1" applyBorder="1" applyAlignment="1"/>
    <xf numFmtId="164" fontId="5" fillId="3" borderId="3" xfId="0" applyNumberFormat="1" applyFont="1" applyFill="1" applyBorder="1" applyAlignment="1">
      <alignment horizontal="right" vertical="top"/>
    </xf>
    <xf numFmtId="164" fontId="5" fillId="3" borderId="3" xfId="0" applyNumberFormat="1" applyFont="1" applyFill="1" applyBorder="1" applyAlignment="1">
      <alignment horizontal="right" wrapText="1"/>
    </xf>
    <xf numFmtId="164" fontId="5" fillId="3" borderId="3" xfId="0" applyNumberFormat="1" applyFont="1" applyFill="1" applyBorder="1" applyAlignment="1">
      <alignment horizontal="right" vertical="top" wrapText="1"/>
    </xf>
    <xf numFmtId="164" fontId="11" fillId="3" borderId="3" xfId="0" applyNumberFormat="1" applyFont="1" applyFill="1" applyBorder="1"/>
    <xf numFmtId="0" fontId="36" fillId="3" borderId="0" xfId="0" applyFont="1" applyFill="1" applyAlignment="1">
      <alignment vertical="top"/>
    </xf>
    <xf numFmtId="166" fontId="11" fillId="3" borderId="0" xfId="1" applyNumberFormat="1" applyFont="1" applyFill="1" applyAlignment="1"/>
    <xf numFmtId="0" fontId="31" fillId="3" borderId="4" xfId="0" applyFont="1" applyFill="1" applyBorder="1" applyAlignment="1">
      <alignment vertical="top"/>
    </xf>
    <xf numFmtId="164" fontId="4" fillId="3" borderId="3" xfId="0" applyNumberFormat="1" applyFont="1" applyFill="1" applyBorder="1" applyAlignment="1">
      <alignment horizontal="right"/>
    </xf>
    <xf numFmtId="164" fontId="4" fillId="3" borderId="4" xfId="0" applyNumberFormat="1" applyFont="1" applyFill="1" applyBorder="1" applyAlignment="1">
      <alignment horizontal="right"/>
    </xf>
    <xf numFmtId="164" fontId="4" fillId="3" borderId="4" xfId="0" applyNumberFormat="1" applyFont="1" applyFill="1" applyBorder="1" applyAlignment="1">
      <alignment horizontal="center"/>
    </xf>
    <xf numFmtId="166" fontId="4" fillId="3" borderId="0" xfId="1" applyNumberFormat="1" applyFont="1" applyFill="1" applyBorder="1" applyAlignment="1">
      <alignment horizontal="right"/>
    </xf>
    <xf numFmtId="164" fontId="13" fillId="3" borderId="3" xfId="0" applyNumberFormat="1" applyFont="1" applyFill="1" applyBorder="1" applyAlignment="1"/>
    <xf numFmtId="164" fontId="13" fillId="3" borderId="3" xfId="0" applyNumberFormat="1" applyFont="1" applyFill="1" applyBorder="1"/>
    <xf numFmtId="49" fontId="24" fillId="3" borderId="4" xfId="0" applyNumberFormat="1" applyFont="1" applyFill="1" applyBorder="1" applyAlignment="1"/>
    <xf numFmtId="164" fontId="14" fillId="3" borderId="4" xfId="0" applyNumberFormat="1" applyFont="1" applyFill="1" applyBorder="1" applyAlignment="1"/>
    <xf numFmtId="164" fontId="14" fillId="3" borderId="4" xfId="0" applyNumberFormat="1" applyFont="1" applyFill="1" applyBorder="1"/>
    <xf numFmtId="49" fontId="24" fillId="3" borderId="0" xfId="0" applyNumberFormat="1" applyFont="1" applyFill="1" applyBorder="1" applyAlignment="1"/>
    <xf numFmtId="164" fontId="14" fillId="3" borderId="0" xfId="0" applyNumberFormat="1" applyFont="1" applyFill="1" applyBorder="1" applyAlignment="1"/>
    <xf numFmtId="164" fontId="14" fillId="3" borderId="0" xfId="0" applyNumberFormat="1" applyFont="1" applyFill="1" applyBorder="1"/>
    <xf numFmtId="0" fontId="0" fillId="3" borderId="0" xfId="0" applyFill="1" applyAlignment="1"/>
    <xf numFmtId="0" fontId="5" fillId="3" borderId="0" xfId="0" applyFont="1" applyFill="1" applyBorder="1" applyAlignment="1">
      <alignment horizontal="right" vertical="top"/>
    </xf>
    <xf numFmtId="49" fontId="24" fillId="3" borderId="0" xfId="0" applyNumberFormat="1" applyFont="1" applyFill="1" applyBorder="1" applyAlignment="1">
      <alignment horizontal="left"/>
    </xf>
    <xf numFmtId="0" fontId="36" fillId="3" borderId="0" xfId="0" applyFont="1" applyFill="1" applyAlignment="1">
      <alignment horizontal="left" vertical="top"/>
    </xf>
    <xf numFmtId="0" fontId="35" fillId="3" borderId="0" xfId="0" applyFont="1" applyFill="1" applyAlignment="1">
      <alignment horizontal="left" vertical="top"/>
    </xf>
    <xf numFmtId="0" fontId="36" fillId="3" borderId="0" xfId="0" applyFont="1" applyFill="1" applyAlignment="1">
      <alignment vertical="top" wrapText="1"/>
    </xf>
    <xf numFmtId="0" fontId="36" fillId="3" borderId="0" xfId="0" applyFont="1" applyFill="1" applyAlignment="1">
      <alignment horizontal="left"/>
    </xf>
    <xf numFmtId="0" fontId="4" fillId="3" borderId="0" xfId="0" applyFont="1" applyFill="1" applyAlignment="1">
      <alignment horizontal="right"/>
    </xf>
    <xf numFmtId="0" fontId="36" fillId="3" borderId="0" xfId="0" applyFont="1" applyFill="1" applyAlignment="1">
      <alignment horizontal="left" vertical="top" wrapText="1" indent="1"/>
    </xf>
    <xf numFmtId="0" fontId="36" fillId="3" borderId="0" xfId="0" applyFont="1" applyFill="1"/>
    <xf numFmtId="0" fontId="30" fillId="3" borderId="0" xfId="0" quotePrefix="1" applyFont="1" applyFill="1"/>
    <xf numFmtId="0" fontId="11" fillId="3" borderId="0" xfId="0" applyFont="1" applyFill="1" applyAlignment="1">
      <alignment horizontal="left"/>
    </xf>
    <xf numFmtId="0" fontId="8" fillId="3" borderId="0" xfId="0" applyFont="1" applyFill="1" applyBorder="1" applyAlignment="1">
      <alignment wrapText="1"/>
    </xf>
    <xf numFmtId="0" fontId="5" fillId="3" borderId="0" xfId="0" applyFont="1" applyFill="1" applyAlignment="1">
      <alignment horizontal="left" wrapText="1"/>
    </xf>
    <xf numFmtId="0" fontId="5" fillId="3" borderId="0" xfId="0" applyFont="1" applyFill="1" applyAlignment="1">
      <alignment wrapText="1"/>
    </xf>
    <xf numFmtId="0" fontId="5" fillId="3" borderId="0" xfId="0" applyFont="1" applyFill="1" applyBorder="1" applyAlignment="1">
      <alignment wrapText="1"/>
    </xf>
    <xf numFmtId="0" fontId="13" fillId="3" borderId="1" xfId="0" applyFont="1" applyFill="1" applyBorder="1" applyAlignment="1">
      <alignment horizontal="left" wrapText="1"/>
    </xf>
    <xf numFmtId="0" fontId="13" fillId="3" borderId="1" xfId="0" applyFont="1" applyFill="1" applyBorder="1" applyAlignment="1">
      <alignment wrapText="1"/>
    </xf>
    <xf numFmtId="0" fontId="13" fillId="3" borderId="0" xfId="0" applyFont="1" applyFill="1" applyBorder="1" applyAlignment="1">
      <alignment wrapText="1"/>
    </xf>
    <xf numFmtId="0" fontId="4" fillId="3" borderId="0" xfId="0" applyFont="1" applyFill="1" applyBorder="1" applyAlignment="1">
      <alignment wrapText="1"/>
    </xf>
    <xf numFmtId="0" fontId="4" fillId="3" borderId="1" xfId="0" applyFont="1" applyFill="1" applyBorder="1" applyAlignment="1">
      <alignment horizontal="left" vertical="center" wrapText="1"/>
    </xf>
    <xf numFmtId="0" fontId="4" fillId="3" borderId="6" xfId="0" applyFont="1" applyFill="1" applyBorder="1" applyAlignment="1">
      <alignment horizontal="right" vertical="center" wrapText="1"/>
    </xf>
    <xf numFmtId="0" fontId="4" fillId="3" borderId="6" xfId="0" applyFont="1" applyFill="1" applyBorder="1" applyAlignment="1">
      <alignment vertical="center" wrapText="1"/>
    </xf>
    <xf numFmtId="0" fontId="4" fillId="3" borderId="0" xfId="0" applyFont="1" applyFill="1" applyBorder="1" applyAlignment="1">
      <alignment horizontal="left" wrapText="1"/>
    </xf>
    <xf numFmtId="0" fontId="4" fillId="3" borderId="0" xfId="0" applyFont="1" applyFill="1" applyBorder="1" applyAlignment="1">
      <alignment horizontal="center" wrapText="1"/>
    </xf>
    <xf numFmtId="165" fontId="5" fillId="3" borderId="0" xfId="0" applyNumberFormat="1" applyFont="1" applyFill="1" applyBorder="1" applyAlignment="1">
      <alignment horizontal="left" wrapText="1"/>
    </xf>
    <xf numFmtId="4" fontId="5" fillId="3" borderId="0" xfId="0" applyNumberFormat="1" applyFont="1" applyFill="1" applyBorder="1" applyAlignment="1">
      <alignment wrapText="1"/>
    </xf>
    <xf numFmtId="165" fontId="5" fillId="3" borderId="0" xfId="0" applyNumberFormat="1" applyFont="1" applyFill="1" applyAlignment="1">
      <alignment horizontal="left" wrapText="1"/>
    </xf>
    <xf numFmtId="4" fontId="5" fillId="3" borderId="0" xfId="0" applyNumberFormat="1" applyFont="1" applyFill="1" applyAlignment="1">
      <alignment wrapText="1"/>
    </xf>
    <xf numFmtId="0" fontId="5" fillId="3" borderId="1" xfId="0" applyFont="1" applyFill="1" applyBorder="1" applyAlignment="1">
      <alignment horizontal="left" wrapText="1"/>
    </xf>
    <xf numFmtId="0" fontId="5" fillId="3" borderId="1" xfId="0" applyFont="1" applyFill="1" applyBorder="1" applyAlignment="1">
      <alignment wrapText="1"/>
    </xf>
    <xf numFmtId="0" fontId="5" fillId="3" borderId="0" xfId="0" applyFont="1" applyFill="1" applyAlignment="1">
      <alignment horizontal="right" wrapText="1"/>
    </xf>
    <xf numFmtId="0" fontId="15" fillId="3" borderId="0" xfId="0" applyFont="1" applyFill="1" applyBorder="1" applyAlignment="1">
      <alignment horizontal="left" wrapText="1"/>
    </xf>
    <xf numFmtId="0" fontId="15" fillId="3" borderId="0" xfId="0" applyFont="1" applyFill="1" applyBorder="1" applyAlignment="1">
      <alignment wrapText="1"/>
    </xf>
    <xf numFmtId="0" fontId="11" fillId="3" borderId="1" xfId="0" applyFont="1" applyFill="1" applyBorder="1" applyAlignment="1">
      <alignment horizontal="left"/>
    </xf>
    <xf numFmtId="0" fontId="4" fillId="3" borderId="7" xfId="0" applyFont="1" applyFill="1" applyBorder="1" applyAlignment="1">
      <alignment horizontal="right" vertical="center" wrapText="1"/>
    </xf>
    <xf numFmtId="0" fontId="17" fillId="3" borderId="0" xfId="0" applyFont="1" applyFill="1" applyAlignment="1">
      <alignment horizontal="center" wrapText="1"/>
    </xf>
    <xf numFmtId="165" fontId="5" fillId="3" borderId="1" xfId="0" applyNumberFormat="1" applyFont="1" applyFill="1" applyBorder="1" applyAlignment="1">
      <alignment horizontal="left" wrapText="1"/>
    </xf>
    <xf numFmtId="0" fontId="11" fillId="3" borderId="1" xfId="0" applyFont="1" applyFill="1" applyBorder="1"/>
    <xf numFmtId="165" fontId="5" fillId="3" borderId="3" xfId="0" applyNumberFormat="1" applyFont="1" applyFill="1" applyBorder="1" applyAlignment="1">
      <alignment horizontal="left" wrapText="1"/>
    </xf>
    <xf numFmtId="0" fontId="11" fillId="3" borderId="3" xfId="0" applyFont="1" applyFill="1" applyBorder="1" applyAlignment="1">
      <alignment horizontal="left"/>
    </xf>
    <xf numFmtId="0" fontId="14" fillId="3" borderId="22" xfId="0" applyFont="1" applyFill="1" applyBorder="1" applyAlignment="1">
      <alignment horizontal="right" wrapText="1"/>
    </xf>
    <xf numFmtId="0" fontId="14" fillId="3" borderId="11" xfId="0" applyFont="1" applyFill="1" applyBorder="1" applyAlignment="1">
      <alignment horizontal="right" wrapText="1"/>
    </xf>
    <xf numFmtId="0" fontId="14" fillId="3" borderId="23" xfId="0" applyFont="1" applyFill="1" applyBorder="1" applyAlignment="1">
      <alignment horizontal="right" wrapText="1"/>
    </xf>
    <xf numFmtId="0" fontId="4" fillId="3" borderId="22" xfId="0" applyFont="1" applyFill="1" applyBorder="1" applyAlignment="1">
      <alignment horizontal="right" wrapText="1"/>
    </xf>
    <xf numFmtId="0" fontId="4" fillId="3" borderId="4" xfId="0" applyFont="1" applyFill="1" applyBorder="1" applyAlignment="1">
      <alignment horizontal="right" wrapText="1"/>
    </xf>
    <xf numFmtId="0" fontId="4" fillId="3" borderId="23" xfId="0" applyFont="1" applyFill="1" applyBorder="1" applyAlignment="1">
      <alignment horizontal="right" wrapText="1"/>
    </xf>
    <xf numFmtId="0" fontId="5" fillId="3" borderId="0" xfId="0" applyFont="1" applyFill="1" applyBorder="1" applyAlignment="1"/>
    <xf numFmtId="0" fontId="11" fillId="3" borderId="0" xfId="0" applyFont="1" applyFill="1" applyBorder="1" applyAlignment="1">
      <alignment horizontal="left"/>
    </xf>
    <xf numFmtId="0" fontId="11" fillId="3" borderId="12" xfId="0" applyFont="1" applyFill="1" applyBorder="1"/>
    <xf numFmtId="0" fontId="30" fillId="3" borderId="0" xfId="0" applyFont="1" applyFill="1" applyAlignment="1">
      <alignment horizontal="right" vertical="top" wrapText="1"/>
    </xf>
    <xf numFmtId="0" fontId="4" fillId="3" borderId="0" xfId="0" applyFont="1" applyFill="1" applyBorder="1" applyAlignment="1"/>
    <xf numFmtId="0" fontId="5" fillId="3" borderId="0" xfId="0" applyFont="1" applyFill="1" applyBorder="1" applyAlignment="1">
      <alignment horizontal="right"/>
    </xf>
    <xf numFmtId="2" fontId="13" fillId="3" borderId="0" xfId="0" applyNumberFormat="1" applyFont="1" applyFill="1" applyAlignment="1">
      <alignment wrapText="1"/>
    </xf>
    <xf numFmtId="43" fontId="30" fillId="3" borderId="0" xfId="1" applyFont="1" applyFill="1" applyAlignment="1">
      <alignment wrapText="1"/>
    </xf>
    <xf numFmtId="2" fontId="5" fillId="3" borderId="0" xfId="0" applyNumberFormat="1" applyFont="1" applyFill="1" applyAlignment="1">
      <alignment wrapText="1"/>
    </xf>
    <xf numFmtId="2" fontId="5" fillId="3" borderId="0" xfId="0" applyNumberFormat="1" applyFont="1" applyFill="1" applyAlignment="1">
      <alignment horizontal="right" wrapText="1"/>
    </xf>
    <xf numFmtId="2" fontId="13" fillId="3" borderId="0" xfId="0" applyNumberFormat="1" applyFont="1" applyFill="1" applyAlignment="1">
      <alignment horizontal="right" wrapText="1"/>
    </xf>
    <xf numFmtId="43" fontId="30" fillId="3" borderId="0" xfId="1" applyFont="1" applyFill="1" applyAlignment="1">
      <alignment horizontal="right" vertical="top" wrapText="1"/>
    </xf>
    <xf numFmtId="2" fontId="26" fillId="3" borderId="0" xfId="0" applyNumberFormat="1" applyFont="1" applyFill="1" applyAlignment="1">
      <alignment wrapText="1"/>
    </xf>
    <xf numFmtId="2" fontId="26" fillId="3" borderId="0" xfId="0" applyNumberFormat="1" applyFont="1" applyFill="1"/>
    <xf numFmtId="2" fontId="26" fillId="3" borderId="0" xfId="0" applyNumberFormat="1" applyFont="1" applyFill="1" applyAlignment="1">
      <alignment horizontal="right" wrapText="1"/>
    </xf>
    <xf numFmtId="2" fontId="5" fillId="3" borderId="0" xfId="0" applyNumberFormat="1" applyFont="1" applyFill="1"/>
    <xf numFmtId="0" fontId="27" fillId="3" borderId="0" xfId="0" applyFont="1" applyFill="1" applyBorder="1" applyAlignment="1">
      <alignment horizontal="right"/>
    </xf>
    <xf numFmtId="43" fontId="30" fillId="3" borderId="0" xfId="1" applyFont="1" applyFill="1" applyAlignment="1">
      <alignment horizontal="right" wrapText="1"/>
    </xf>
    <xf numFmtId="0" fontId="26" fillId="3" borderId="0" xfId="0" applyFont="1" applyFill="1" applyBorder="1" applyAlignment="1">
      <alignment horizontal="right"/>
    </xf>
    <xf numFmtId="0" fontId="5" fillId="3" borderId="0" xfId="0" applyFont="1" applyFill="1" applyAlignment="1"/>
    <xf numFmtId="2" fontId="5" fillId="3" borderId="0" xfId="0" applyNumberFormat="1" applyFont="1" applyFill="1" applyAlignment="1"/>
    <xf numFmtId="43" fontId="5" fillId="3" borderId="0" xfId="1" applyFont="1" applyFill="1" applyAlignment="1"/>
    <xf numFmtId="43" fontId="30" fillId="3" borderId="0" xfId="1" applyFont="1" applyFill="1" applyBorder="1" applyAlignment="1">
      <alignment horizontal="right" wrapText="1"/>
    </xf>
    <xf numFmtId="2" fontId="5" fillId="3" borderId="0" xfId="0" applyNumberFormat="1" applyFont="1" applyFill="1" applyAlignment="1">
      <alignment horizontal="right"/>
    </xf>
    <xf numFmtId="2" fontId="27" fillId="3" borderId="0" xfId="0" applyNumberFormat="1" applyFont="1" applyFill="1" applyAlignment="1">
      <alignment horizontal="right" wrapText="1"/>
    </xf>
    <xf numFmtId="2" fontId="13" fillId="3" borderId="3" xfId="0" applyNumberFormat="1" applyFont="1" applyFill="1" applyBorder="1" applyAlignment="1">
      <alignment horizontal="right" wrapText="1"/>
    </xf>
    <xf numFmtId="2" fontId="27" fillId="3" borderId="3" xfId="0" applyNumberFormat="1" applyFont="1" applyFill="1" applyBorder="1" applyAlignment="1">
      <alignment horizontal="right" wrapText="1"/>
    </xf>
    <xf numFmtId="2" fontId="11" fillId="3" borderId="3" xfId="0" applyNumberFormat="1" applyFont="1" applyFill="1" applyBorder="1"/>
    <xf numFmtId="2" fontId="5" fillId="3" borderId="3" xfId="0" applyNumberFormat="1" applyFont="1" applyFill="1" applyBorder="1" applyAlignment="1">
      <alignment horizontal="right" wrapText="1"/>
    </xf>
    <xf numFmtId="0" fontId="5" fillId="3" borderId="0" xfId="0" applyFont="1" applyFill="1" applyAlignment="1">
      <alignment horizontal="left" indent="2"/>
    </xf>
    <xf numFmtId="0" fontId="27" fillId="3" borderId="0" xfId="0" applyFont="1" applyFill="1" applyAlignment="1">
      <alignment horizontal="right" wrapText="1"/>
    </xf>
    <xf numFmtId="0" fontId="30" fillId="3" borderId="0" xfId="0" applyFont="1" applyFill="1" applyAlignment="1">
      <alignment horizontal="left" indent="1"/>
    </xf>
    <xf numFmtId="0" fontId="28" fillId="3" borderId="0" xfId="0" applyFont="1" applyFill="1" applyBorder="1" applyAlignment="1">
      <alignment horizontal="center"/>
    </xf>
    <xf numFmtId="0" fontId="28" fillId="3" borderId="0" xfId="0" applyFont="1" applyFill="1" applyBorder="1" applyAlignment="1"/>
    <xf numFmtId="0" fontId="11" fillId="3" borderId="0" xfId="0" applyNumberFormat="1" applyFont="1" applyFill="1" applyAlignment="1">
      <alignment horizontal="left"/>
    </xf>
    <xf numFmtId="0" fontId="5" fillId="3" borderId="0" xfId="0" applyFont="1" applyFill="1" applyAlignment="1">
      <alignment vertical="top"/>
    </xf>
    <xf numFmtId="0" fontId="11" fillId="3" borderId="0" xfId="0" applyNumberFormat="1" applyFont="1" applyFill="1"/>
    <xf numFmtId="0" fontId="28" fillId="3" borderId="0" xfId="0" applyFont="1" applyFill="1" applyAlignment="1">
      <alignment vertical="top"/>
    </xf>
    <xf numFmtId="0" fontId="4" fillId="3" borderId="0" xfId="0" applyFont="1" applyFill="1" applyAlignment="1">
      <alignment horizontal="right" wrapText="1"/>
    </xf>
    <xf numFmtId="0" fontId="4" fillId="3" borderId="2" xfId="0" applyFont="1" applyFill="1" applyBorder="1" applyAlignment="1">
      <alignment horizontal="right" wrapText="1"/>
    </xf>
    <xf numFmtId="0" fontId="4" fillId="3" borderId="1" xfId="0" applyFont="1" applyFill="1" applyBorder="1" applyAlignment="1">
      <alignment horizontal="right" wrapText="1"/>
    </xf>
    <xf numFmtId="0" fontId="4" fillId="3" borderId="0" xfId="0" applyFont="1" applyFill="1" applyAlignment="1"/>
    <xf numFmtId="2" fontId="26" fillId="3" borderId="0" xfId="0" applyNumberFormat="1" applyFont="1" applyFill="1" applyBorder="1"/>
    <xf numFmtId="2" fontId="5" fillId="3" borderId="0" xfId="0" applyNumberFormat="1" applyFont="1" applyFill="1" applyAlignment="1">
      <alignment horizontal="right" vertical="top" wrapText="1"/>
    </xf>
    <xf numFmtId="2" fontId="5" fillId="3" borderId="3" xfId="0" applyNumberFormat="1" applyFont="1" applyFill="1" applyBorder="1" applyAlignment="1">
      <alignment horizontal="right" vertical="top" wrapText="1"/>
    </xf>
    <xf numFmtId="0" fontId="13" fillId="3" borderId="0" xfId="0" applyFont="1" applyFill="1" applyAlignment="1">
      <alignment horizontal="right" vertical="top" wrapText="1"/>
    </xf>
    <xf numFmtId="0" fontId="13" fillId="3" borderId="0" xfId="0" applyFont="1" applyFill="1" applyAlignment="1">
      <alignment vertical="top" wrapText="1"/>
    </xf>
    <xf numFmtId="0" fontId="13" fillId="3" borderId="0" xfId="0" applyFont="1" applyFill="1" applyAlignment="1">
      <alignment horizontal="right" wrapText="1"/>
    </xf>
    <xf numFmtId="0" fontId="14" fillId="3" borderId="0" xfId="0" applyFont="1" applyFill="1" applyAlignment="1">
      <alignment horizontal="right" wrapText="1"/>
    </xf>
    <xf numFmtId="0" fontId="14" fillId="3" borderId="0" xfId="0" applyFont="1" applyFill="1" applyAlignment="1">
      <alignment horizontal="center" vertical="top" wrapText="1"/>
    </xf>
    <xf numFmtId="0" fontId="13" fillId="3" borderId="1" xfId="0" applyFont="1" applyFill="1" applyBorder="1" applyAlignment="1">
      <alignment horizontal="right" vertical="top" wrapText="1"/>
    </xf>
    <xf numFmtId="0" fontId="13" fillId="3" borderId="1" xfId="0" applyFont="1" applyFill="1" applyBorder="1" applyAlignment="1">
      <alignment horizontal="right" wrapText="1"/>
    </xf>
    <xf numFmtId="0" fontId="14" fillId="3" borderId="1" xfId="0" applyFont="1" applyFill="1" applyBorder="1" applyAlignment="1">
      <alignment horizontal="right" wrapText="1"/>
    </xf>
    <xf numFmtId="0" fontId="14" fillId="3" borderId="0" xfId="0" applyFont="1" applyFill="1" applyAlignment="1">
      <alignment horizontal="right" vertical="top" wrapText="1"/>
    </xf>
    <xf numFmtId="3" fontId="11" fillId="3" borderId="0" xfId="0" applyNumberFormat="1" applyFont="1" applyFill="1"/>
    <xf numFmtId="3" fontId="14" fillId="3" borderId="0" xfId="0" applyNumberFormat="1" applyFont="1" applyFill="1" applyAlignment="1">
      <alignment horizontal="right" vertical="top" wrapText="1"/>
    </xf>
    <xf numFmtId="43" fontId="13" fillId="3" borderId="0" xfId="1" applyFont="1" applyFill="1" applyAlignment="1">
      <alignment horizontal="right" vertical="top" wrapText="1"/>
    </xf>
    <xf numFmtId="167" fontId="13" fillId="3" borderId="0" xfId="1" applyNumberFormat="1" applyFont="1" applyFill="1" applyAlignment="1">
      <alignment horizontal="right" vertical="top" wrapText="1"/>
    </xf>
    <xf numFmtId="3" fontId="13" fillId="3" borderId="0" xfId="0" applyNumberFormat="1" applyFont="1" applyFill="1" applyAlignment="1">
      <alignment horizontal="right" vertical="top" wrapText="1"/>
    </xf>
    <xf numFmtId="0" fontId="14" fillId="3" borderId="0" xfId="0" applyFont="1" applyFill="1" applyAlignment="1">
      <alignment horizontal="center" wrapText="1"/>
    </xf>
    <xf numFmtId="0" fontId="14" fillId="3" borderId="0" xfId="0" applyFont="1" applyFill="1" applyBorder="1" applyAlignment="1">
      <alignment horizontal="right" vertical="top" wrapText="1"/>
    </xf>
    <xf numFmtId="0" fontId="13" fillId="3" borderId="0" xfId="0" applyFont="1" applyFill="1" applyBorder="1" applyAlignment="1">
      <alignment horizontal="right" vertical="top" wrapText="1"/>
    </xf>
    <xf numFmtId="0" fontId="14" fillId="3" borderId="0" xfId="0" applyFont="1" applyFill="1" applyBorder="1" applyAlignment="1">
      <alignment horizontal="center" vertical="top" wrapText="1"/>
    </xf>
    <xf numFmtId="0" fontId="31" fillId="3" borderId="0" xfId="0" applyFont="1" applyFill="1" applyBorder="1" applyAlignment="1">
      <alignment horizontal="center" wrapText="1"/>
    </xf>
    <xf numFmtId="3" fontId="31" fillId="3" borderId="0" xfId="0" applyNumberFormat="1" applyFont="1" applyFill="1" applyBorder="1" applyAlignment="1">
      <alignment horizontal="right" wrapText="1"/>
    </xf>
    <xf numFmtId="3" fontId="30" fillId="3" borderId="0" xfId="0" applyNumberFormat="1" applyFont="1" applyFill="1" applyBorder="1" applyAlignment="1">
      <alignment horizontal="right" wrapText="1"/>
    </xf>
    <xf numFmtId="3" fontId="23" fillId="3" borderId="0" xfId="3" applyNumberFormat="1" applyFont="1" applyFill="1" applyAlignment="1"/>
    <xf numFmtId="3" fontId="13" fillId="3" borderId="0" xfId="3" applyNumberFormat="1" applyFont="1" applyFill="1"/>
    <xf numFmtId="3" fontId="13" fillId="3" borderId="0" xfId="3" applyNumberFormat="1" applyFont="1" applyFill="1" applyAlignment="1"/>
    <xf numFmtId="49" fontId="13" fillId="3" borderId="0" xfId="3" applyNumberFormat="1" applyFont="1" applyFill="1" applyAlignment="1"/>
    <xf numFmtId="166" fontId="5" fillId="3" borderId="0" xfId="1" applyNumberFormat="1" applyFont="1" applyFill="1"/>
    <xf numFmtId="0" fontId="4" fillId="3" borderId="0" xfId="0" applyFont="1" applyFill="1" applyAlignment="1">
      <alignment wrapText="1"/>
    </xf>
    <xf numFmtId="0" fontId="4" fillId="3" borderId="0" xfId="0" applyFont="1" applyFill="1" applyAlignment="1">
      <alignment horizontal="center" wrapText="1"/>
    </xf>
    <xf numFmtId="4" fontId="5" fillId="3" borderId="0" xfId="0" applyNumberFormat="1" applyFont="1" applyFill="1"/>
    <xf numFmtId="0" fontId="4" fillId="3" borderId="4" xfId="0" applyFont="1" applyFill="1" applyBorder="1" applyAlignment="1">
      <alignment horizontal="right" vertical="center" wrapText="1"/>
    </xf>
    <xf numFmtId="4" fontId="4" fillId="3" borderId="0" xfId="0" applyNumberFormat="1" applyFont="1" applyFill="1" applyAlignment="1">
      <alignment horizontal="right" wrapText="1"/>
    </xf>
    <xf numFmtId="0" fontId="5" fillId="3" borderId="0" xfId="0" applyFont="1" applyFill="1" applyAlignment="1">
      <alignment vertical="center"/>
    </xf>
    <xf numFmtId="166" fontId="5" fillId="3" borderId="0" xfId="1" applyNumberFormat="1" applyFont="1" applyFill="1" applyAlignment="1">
      <alignment horizontal="right" vertical="top"/>
    </xf>
    <xf numFmtId="0" fontId="5" fillId="3" borderId="0" xfId="0" applyFont="1" applyFill="1" applyAlignment="1">
      <alignment horizontal="left" vertical="top" indent="2"/>
    </xf>
    <xf numFmtId="0" fontId="4" fillId="3" borderId="0" xfId="0" applyFont="1" applyFill="1" applyAlignment="1">
      <alignment vertical="top"/>
    </xf>
    <xf numFmtId="0" fontId="5" fillId="3" borderId="0" xfId="0" applyFont="1" applyFill="1" applyAlignment="1">
      <alignment horizontal="justify" vertical="top"/>
    </xf>
    <xf numFmtId="0" fontId="5" fillId="3" borderId="0" xfId="0" applyFont="1" applyFill="1" applyAlignment="1">
      <alignment vertical="top" wrapText="1"/>
    </xf>
    <xf numFmtId="4" fontId="5" fillId="3" borderId="0" xfId="0" applyNumberFormat="1" applyFont="1" applyFill="1" applyAlignment="1">
      <alignment horizontal="right" vertical="top" wrapText="1"/>
    </xf>
    <xf numFmtId="168" fontId="5" fillId="3" borderId="0" xfId="0" applyNumberFormat="1" applyFont="1" applyFill="1"/>
    <xf numFmtId="0" fontId="5" fillId="3" borderId="0" xfId="0" applyFont="1" applyFill="1" applyBorder="1" applyAlignment="1">
      <alignment horizontal="right" vertical="center" wrapText="1"/>
    </xf>
    <xf numFmtId="0" fontId="5" fillId="3" borderId="0" xfId="0" applyFont="1" applyFill="1" applyAlignment="1">
      <alignment horizontal="right" vertical="center" wrapText="1"/>
    </xf>
    <xf numFmtId="166" fontId="5" fillId="3" borderId="0" xfId="1" applyNumberFormat="1" applyFont="1" applyFill="1" applyAlignment="1">
      <alignment vertical="center"/>
    </xf>
    <xf numFmtId="0" fontId="5" fillId="3" borderId="1" xfId="0" applyFont="1" applyFill="1" applyBorder="1" applyAlignment="1">
      <alignment vertical="center"/>
    </xf>
    <xf numFmtId="166" fontId="5" fillId="3" borderId="1" xfId="1" applyNumberFormat="1" applyFont="1" applyFill="1" applyBorder="1" applyAlignment="1">
      <alignment vertical="center"/>
    </xf>
    <xf numFmtId="0" fontId="5" fillId="3" borderId="1" xfId="0" applyFont="1" applyFill="1" applyBorder="1"/>
    <xf numFmtId="164" fontId="5" fillId="3" borderId="1" xfId="0" applyNumberFormat="1" applyFont="1" applyFill="1" applyBorder="1"/>
    <xf numFmtId="0" fontId="5" fillId="3" borderId="0" xfId="0" applyFont="1" applyFill="1" applyBorder="1"/>
    <xf numFmtId="0" fontId="5" fillId="3" borderId="2" xfId="0" applyFont="1" applyFill="1" applyBorder="1" applyAlignment="1">
      <alignment horizontal="left" vertical="top"/>
    </xf>
    <xf numFmtId="0" fontId="5" fillId="3" borderId="3" xfId="0" applyFont="1" applyFill="1" applyBorder="1" applyAlignment="1">
      <alignment wrapText="1"/>
    </xf>
    <xf numFmtId="167" fontId="4" fillId="3" borderId="4" xfId="1" applyNumberFormat="1" applyFont="1" applyFill="1" applyBorder="1" applyAlignment="1">
      <alignment horizontal="right" vertical="center" wrapText="1"/>
    </xf>
    <xf numFmtId="0" fontId="4" fillId="3" borderId="0" xfId="0" applyFont="1" applyFill="1" applyBorder="1" applyAlignment="1">
      <alignment horizontal="right" vertical="center" wrapText="1"/>
    </xf>
    <xf numFmtId="166" fontId="4" fillId="3" borderId="0" xfId="1" applyNumberFormat="1" applyFont="1" applyFill="1" applyAlignment="1">
      <alignment horizontal="right" wrapText="1"/>
    </xf>
    <xf numFmtId="0" fontId="5" fillId="3" borderId="0" xfId="0" applyFont="1" applyFill="1" applyAlignment="1">
      <alignment horizontal="center" vertical="center" wrapText="1"/>
    </xf>
    <xf numFmtId="166" fontId="5" fillId="3" borderId="0" xfId="1" applyNumberFormat="1" applyFont="1" applyFill="1" applyAlignment="1">
      <alignment horizontal="right" vertical="center" wrapText="1"/>
    </xf>
    <xf numFmtId="0" fontId="5" fillId="3" borderId="0" xfId="0" applyFont="1" applyFill="1" applyAlignment="1">
      <alignment horizontal="right" vertical="top" wrapText="1"/>
    </xf>
    <xf numFmtId="168" fontId="5" fillId="3" borderId="0" xfId="0" applyNumberFormat="1" applyFont="1" applyFill="1" applyAlignment="1">
      <alignment horizontal="right" vertical="top" wrapText="1"/>
    </xf>
    <xf numFmtId="0" fontId="4" fillId="3" borderId="1" xfId="0" applyFont="1" applyFill="1" applyBorder="1" applyAlignment="1">
      <alignment vertical="top"/>
    </xf>
    <xf numFmtId="166" fontId="4" fillId="3" borderId="1" xfId="1" applyNumberFormat="1" applyFont="1" applyFill="1" applyBorder="1" applyAlignment="1">
      <alignment horizontal="right"/>
    </xf>
    <xf numFmtId="166" fontId="5" fillId="3" borderId="0" xfId="1" applyNumberFormat="1" applyFont="1" applyFill="1" applyBorder="1" applyAlignment="1">
      <alignment horizontal="right" vertical="center" wrapText="1"/>
    </xf>
    <xf numFmtId="43" fontId="5" fillId="3" borderId="0" xfId="1" applyFont="1" applyFill="1" applyAlignment="1">
      <alignment horizontal="right" vertical="top" wrapText="1"/>
    </xf>
    <xf numFmtId="4" fontId="5" fillId="3" borderId="0" xfId="0" applyNumberFormat="1" applyFont="1" applyFill="1" applyAlignment="1">
      <alignment horizontal="center" wrapText="1"/>
    </xf>
    <xf numFmtId="4" fontId="5" fillId="3" borderId="0" xfId="0" applyNumberFormat="1" applyFont="1" applyFill="1" applyAlignment="1">
      <alignment horizontal="center" vertical="top" wrapText="1"/>
    </xf>
    <xf numFmtId="0" fontId="4" fillId="3" borderId="0" xfId="0" applyFont="1" applyFill="1" applyAlignment="1">
      <alignment horizontal="right" vertical="top" wrapText="1"/>
    </xf>
    <xf numFmtId="0" fontId="4" fillId="3" borderId="4" xfId="0" applyFont="1" applyFill="1" applyBorder="1" applyAlignment="1">
      <alignment horizontal="justify" vertical="center"/>
    </xf>
    <xf numFmtId="0" fontId="4" fillId="3" borderId="0" xfId="0" applyFont="1" applyFill="1" applyAlignment="1">
      <alignment vertical="center"/>
    </xf>
    <xf numFmtId="0" fontId="5" fillId="3" borderId="0" xfId="0" applyFont="1" applyFill="1" applyBorder="1" applyAlignment="1">
      <alignment vertical="center"/>
    </xf>
    <xf numFmtId="0" fontId="4" fillId="3" borderId="0" xfId="0" applyFont="1" applyFill="1" applyAlignment="1">
      <alignment horizontal="left" vertical="center"/>
    </xf>
    <xf numFmtId="0" fontId="4" fillId="3" borderId="0" xfId="0" applyFont="1" applyFill="1" applyAlignment="1">
      <alignment horizontal="justify" vertical="top"/>
    </xf>
    <xf numFmtId="0" fontId="5" fillId="3" borderId="0" xfId="0" applyFont="1" applyFill="1" applyAlignment="1">
      <alignment horizontal="left" vertical="center" indent="1"/>
    </xf>
    <xf numFmtId="0" fontId="5" fillId="3" borderId="0" xfId="0" applyFont="1" applyFill="1" applyAlignment="1">
      <alignment horizontal="left" indent="1"/>
    </xf>
    <xf numFmtId="0" fontId="5" fillId="3" borderId="0" xfId="0" applyFont="1" applyFill="1" applyAlignment="1">
      <alignment horizontal="left" vertical="top" indent="1"/>
    </xf>
    <xf numFmtId="0" fontId="5" fillId="3" borderId="0" xfId="0" applyFont="1" applyFill="1" applyBorder="1" applyAlignment="1">
      <alignment horizontal="left" vertical="center" indent="1"/>
    </xf>
    <xf numFmtId="0" fontId="4" fillId="3" borderId="0" xfId="0" applyFont="1" applyFill="1" applyBorder="1" applyAlignment="1">
      <alignment horizontal="justify" vertical="center"/>
    </xf>
    <xf numFmtId="167" fontId="4" fillId="3" borderId="0" xfId="1" applyNumberFormat="1" applyFont="1" applyFill="1" applyBorder="1" applyAlignment="1">
      <alignment horizontal="right" vertical="center" wrapText="1"/>
    </xf>
    <xf numFmtId="164" fontId="5" fillId="2" borderId="1" xfId="0" applyNumberFormat="1" applyFont="1" applyFill="1" applyBorder="1" applyAlignment="1">
      <alignment horizontal="left" wrapText="1"/>
    </xf>
    <xf numFmtId="4" fontId="4" fillId="2" borderId="0" xfId="0" applyNumberFormat="1" applyFont="1" applyFill="1" applyAlignment="1">
      <alignment horizontal="right" vertical="center" wrapText="1"/>
    </xf>
    <xf numFmtId="164" fontId="4" fillId="2" borderId="7" xfId="0" applyNumberFormat="1" applyFont="1" applyFill="1" applyBorder="1" applyAlignment="1">
      <alignment horizontal="left" vertical="center" wrapText="1"/>
    </xf>
    <xf numFmtId="0" fontId="4" fillId="2" borderId="7" xfId="0" applyNumberFormat="1" applyFont="1" applyFill="1" applyBorder="1" applyAlignment="1">
      <alignment horizontal="right" vertical="center" wrapText="1"/>
    </xf>
    <xf numFmtId="0" fontId="31" fillId="0" borderId="7" xfId="0" applyFont="1" applyBorder="1" applyAlignment="1">
      <alignment horizontal="right" vertical="center"/>
    </xf>
    <xf numFmtId="0" fontId="4" fillId="3" borderId="4" xfId="0" applyFont="1" applyFill="1" applyBorder="1" applyAlignment="1">
      <alignment vertical="center"/>
    </xf>
    <xf numFmtId="0" fontId="4" fillId="3" borderId="4" xfId="0" applyFont="1" applyFill="1" applyBorder="1" applyAlignment="1">
      <alignment horizontal="right" vertical="center"/>
    </xf>
    <xf numFmtId="164" fontId="5" fillId="2" borderId="0" xfId="0" applyNumberFormat="1" applyFont="1" applyFill="1" applyAlignment="1">
      <alignment horizontal="right" vertical="center"/>
    </xf>
    <xf numFmtId="164" fontId="5" fillId="2" borderId="0" xfId="0" applyNumberFormat="1" applyFont="1" applyFill="1" applyBorder="1" applyAlignment="1">
      <alignment horizontal="right" vertical="center"/>
    </xf>
    <xf numFmtId="2" fontId="5" fillId="2" borderId="0" xfId="0" applyNumberFormat="1" applyFont="1" applyFill="1" applyAlignment="1">
      <alignment vertical="center"/>
    </xf>
    <xf numFmtId="164" fontId="5" fillId="2" borderId="0" xfId="1" applyNumberFormat="1" applyFont="1" applyFill="1"/>
    <xf numFmtId="164" fontId="5" fillId="2" borderId="0" xfId="1" applyNumberFormat="1" applyFont="1" applyFill="1" applyAlignment="1">
      <alignment horizontal="right"/>
    </xf>
    <xf numFmtId="164" fontId="5" fillId="2" borderId="0" xfId="0" applyNumberFormat="1" applyFont="1" applyFill="1" applyBorder="1"/>
    <xf numFmtId="0" fontId="4" fillId="2" borderId="7" xfId="0" applyFont="1" applyFill="1" applyBorder="1" applyAlignment="1">
      <alignment horizontal="left" vertical="center" wrapText="1"/>
    </xf>
    <xf numFmtId="164" fontId="4" fillId="2" borderId="7" xfId="0" applyNumberFormat="1" applyFont="1" applyFill="1" applyBorder="1" applyAlignment="1">
      <alignment horizontal="right" vertical="center" wrapText="1"/>
    </xf>
    <xf numFmtId="164" fontId="4" fillId="0" borderId="7" xfId="0" applyNumberFormat="1" applyFont="1" applyBorder="1" applyAlignment="1">
      <alignment horizontal="right" vertical="center" wrapText="1"/>
    </xf>
    <xf numFmtId="164" fontId="4" fillId="0" borderId="24" xfId="0" applyNumberFormat="1" applyFont="1" applyFill="1" applyBorder="1" applyAlignment="1">
      <alignment horizontal="right" vertical="center" wrapText="1"/>
    </xf>
    <xf numFmtId="164" fontId="4" fillId="0" borderId="24" xfId="0" applyNumberFormat="1" applyFont="1" applyBorder="1" applyAlignment="1">
      <alignment horizontal="right" vertical="center" wrapText="1"/>
    </xf>
    <xf numFmtId="4" fontId="4" fillId="2" borderId="0" xfId="0" applyNumberFormat="1" applyFont="1" applyFill="1" applyBorder="1" applyAlignment="1">
      <alignment horizontal="right" wrapText="1"/>
    </xf>
    <xf numFmtId="0" fontId="4" fillId="0" borderId="0" xfId="0" applyFont="1" applyBorder="1" applyAlignment="1">
      <alignment vertical="top"/>
    </xf>
    <xf numFmtId="164" fontId="4" fillId="2" borderId="0" xfId="1" applyNumberFormat="1" applyFont="1" applyFill="1" applyBorder="1" applyAlignment="1">
      <alignment horizontal="right"/>
    </xf>
    <xf numFmtId="164" fontId="4" fillId="0" borderId="0" xfId="1" applyNumberFormat="1" applyFont="1" applyBorder="1" applyAlignment="1">
      <alignment horizontal="right"/>
    </xf>
    <xf numFmtId="166" fontId="4" fillId="0" borderId="0" xfId="1" applyNumberFormat="1" applyFont="1" applyAlignment="1"/>
    <xf numFmtId="166" fontId="4" fillId="0" borderId="0" xfId="1" applyNumberFormat="1" applyFont="1"/>
    <xf numFmtId="166" fontId="5" fillId="0" borderId="0" xfId="1" applyNumberFormat="1" applyFont="1"/>
    <xf numFmtId="166" fontId="5" fillId="0" borderId="0" xfId="1" applyNumberFormat="1" applyFont="1" applyBorder="1" applyAlignment="1">
      <alignment horizontal="left" wrapText="1"/>
    </xf>
    <xf numFmtId="166" fontId="5" fillId="0" borderId="0" xfId="1" applyNumberFormat="1" applyFont="1" applyAlignment="1">
      <alignment horizontal="justify" vertical="top"/>
    </xf>
    <xf numFmtId="166" fontId="5" fillId="0" borderId="0" xfId="1" applyNumberFormat="1" applyFont="1" applyAlignment="1"/>
    <xf numFmtId="0" fontId="32" fillId="0" borderId="0" xfId="2" applyFont="1" applyFill="1" applyBorder="1"/>
    <xf numFmtId="0" fontId="32" fillId="0" borderId="0" xfId="0" applyFont="1" applyBorder="1" applyAlignment="1"/>
    <xf numFmtId="0" fontId="0" fillId="0" borderId="0" xfId="0" applyAlignment="1"/>
    <xf numFmtId="0" fontId="33" fillId="0" borderId="0" xfId="0" applyFont="1" applyBorder="1" applyAlignment="1"/>
    <xf numFmtId="0" fontId="32" fillId="0" borderId="25" xfId="0" applyFont="1" applyBorder="1" applyAlignment="1"/>
    <xf numFmtId="166" fontId="14" fillId="3" borderId="4" xfId="1" applyNumberFormat="1" applyFont="1" applyFill="1" applyBorder="1"/>
    <xf numFmtId="166" fontId="14" fillId="3" borderId="4" xfId="1" applyNumberFormat="1" applyFont="1" applyFill="1" applyBorder="1" applyAlignment="1"/>
    <xf numFmtId="166" fontId="5" fillId="3" borderId="0" xfId="1" applyNumberFormat="1" applyFont="1" applyFill="1" applyBorder="1"/>
    <xf numFmtId="43" fontId="5" fillId="3" borderId="0" xfId="1" applyFont="1" applyFill="1" applyAlignment="1">
      <alignment horizontal="right"/>
    </xf>
    <xf numFmtId="0" fontId="37"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horizontal="right" vertical="center"/>
    </xf>
    <xf numFmtId="0" fontId="40" fillId="0" borderId="0" xfId="0" applyFont="1" applyAlignment="1">
      <alignment horizontal="right" vertical="center" wrapText="1"/>
    </xf>
    <xf numFmtId="0" fontId="40" fillId="0" borderId="0" xfId="0" applyFont="1" applyAlignment="1">
      <alignment horizontal="right" vertical="center"/>
    </xf>
    <xf numFmtId="0" fontId="37" fillId="0" borderId="0" xfId="0" applyFont="1" applyAlignment="1">
      <alignment vertical="center"/>
    </xf>
    <xf numFmtId="0" fontId="11" fillId="3" borderId="26" xfId="0" applyFont="1" applyFill="1" applyBorder="1"/>
    <xf numFmtId="0" fontId="12" fillId="3" borderId="22" xfId="0" applyFont="1" applyFill="1" applyBorder="1" applyAlignment="1">
      <alignment horizontal="center" vertical="center" wrapText="1"/>
    </xf>
    <xf numFmtId="3" fontId="23" fillId="3" borderId="0" xfId="3" applyNumberFormat="1" applyFont="1" applyFill="1" applyBorder="1" applyAlignment="1"/>
    <xf numFmtId="3" fontId="13" fillId="3" borderId="0" xfId="3" applyNumberFormat="1" applyFont="1" applyFill="1" applyBorder="1"/>
    <xf numFmtId="3" fontId="13" fillId="3" borderId="0" xfId="3" applyNumberFormat="1" applyFont="1" applyFill="1" applyBorder="1" applyAlignment="1"/>
    <xf numFmtId="0" fontId="41" fillId="3" borderId="0" xfId="0" applyFont="1" applyFill="1"/>
    <xf numFmtId="3" fontId="23" fillId="3" borderId="3" xfId="3" applyNumberFormat="1" applyFont="1" applyFill="1" applyBorder="1" applyAlignment="1"/>
    <xf numFmtId="3" fontId="13" fillId="3" borderId="3" xfId="3" applyNumberFormat="1" applyFont="1" applyFill="1" applyBorder="1"/>
    <xf numFmtId="3" fontId="13" fillId="3" borderId="3" xfId="3" applyNumberFormat="1" applyFont="1" applyFill="1" applyBorder="1" applyAlignment="1"/>
    <xf numFmtId="0" fontId="5" fillId="2" borderId="0" xfId="0" applyFont="1" applyFill="1" applyBorder="1"/>
    <xf numFmtId="166" fontId="4" fillId="0" borderId="0" xfId="1" applyNumberFormat="1" applyFont="1" applyBorder="1" applyAlignment="1"/>
    <xf numFmtId="166" fontId="4" fillId="0" borderId="0" xfId="1" applyNumberFormat="1" applyFont="1" applyBorder="1"/>
    <xf numFmtId="166" fontId="5" fillId="0" borderId="0" xfId="1" applyNumberFormat="1" applyFont="1" applyBorder="1"/>
    <xf numFmtId="0" fontId="33" fillId="0" borderId="0" xfId="7" applyFont="1" applyFill="1" applyBorder="1" applyAlignment="1">
      <alignment vertical="top" wrapText="1"/>
    </xf>
    <xf numFmtId="0" fontId="33" fillId="0" borderId="0" xfId="6" applyFont="1" applyFill="1" applyAlignment="1">
      <alignment vertical="top" wrapText="1"/>
    </xf>
    <xf numFmtId="0" fontId="5" fillId="0" borderId="0" xfId="0" applyFont="1" applyFill="1" applyAlignment="1">
      <alignment vertical="top" wrapText="1"/>
    </xf>
    <xf numFmtId="164" fontId="4" fillId="0" borderId="24" xfId="0" applyNumberFormat="1" applyFont="1" applyBorder="1" applyAlignment="1">
      <alignment horizontal="left" vertical="center" wrapText="1"/>
    </xf>
    <xf numFmtId="0" fontId="33" fillId="0" borderId="0" xfId="6" applyFont="1" applyFill="1" applyAlignment="1">
      <alignment horizontal="left" vertical="top" wrapText="1"/>
    </xf>
    <xf numFmtId="0" fontId="33" fillId="0" borderId="0" xfId="7" applyFont="1" applyFill="1" applyBorder="1" applyAlignment="1">
      <alignment horizontal="left" vertical="top" wrapText="1"/>
    </xf>
    <xf numFmtId="0" fontId="5" fillId="0" borderId="0" xfId="0" applyFont="1" applyFill="1" applyAlignment="1">
      <alignment horizontal="left" vertical="top" wrapText="1"/>
    </xf>
    <xf numFmtId="0" fontId="33" fillId="0" borderId="0" xfId="6" applyFont="1" applyFill="1" applyAlignment="1">
      <alignment horizontal="left" vertical="top"/>
    </xf>
    <xf numFmtId="0" fontId="5" fillId="3" borderId="0" xfId="0" applyFont="1" applyFill="1" applyAlignment="1">
      <alignment horizontal="left" vertical="top"/>
    </xf>
    <xf numFmtId="2" fontId="14" fillId="3" borderId="3" xfId="0" applyNumberFormat="1" applyFont="1" applyFill="1" applyBorder="1" applyAlignment="1">
      <alignment horizontal="left"/>
    </xf>
    <xf numFmtId="0" fontId="30" fillId="3" borderId="0" xfId="0" applyFont="1" applyFill="1" applyAlignment="1">
      <alignment horizontal="left"/>
    </xf>
    <xf numFmtId="0" fontId="4" fillId="3" borderId="25" xfId="0" applyFont="1" applyFill="1" applyBorder="1" applyAlignment="1">
      <alignment horizontal="right" wrapText="1"/>
    </xf>
    <xf numFmtId="43" fontId="4" fillId="3" borderId="0" xfId="1" applyFont="1" applyFill="1" applyAlignment="1">
      <alignment horizontal="right"/>
    </xf>
    <xf numFmtId="166" fontId="4" fillId="3" borderId="0" xfId="1" applyNumberFormat="1" applyFont="1" applyFill="1"/>
    <xf numFmtId="0" fontId="38" fillId="0" borderId="28" xfId="0" applyFont="1" applyBorder="1" applyAlignment="1">
      <alignment horizontal="right" vertical="center" wrapText="1"/>
    </xf>
    <xf numFmtId="0" fontId="38" fillId="0" borderId="30" xfId="0" applyFont="1" applyBorder="1" applyAlignment="1">
      <alignment horizontal="right" vertical="center" wrapText="1"/>
    </xf>
    <xf numFmtId="0" fontId="38" fillId="0" borderId="31" xfId="0" applyFont="1" applyBorder="1" applyAlignment="1">
      <alignment horizontal="right" vertical="center" wrapText="1"/>
    </xf>
    <xf numFmtId="0" fontId="5" fillId="0" borderId="0" xfId="0" applyFont="1" applyFill="1" applyAlignment="1">
      <alignment horizontal="left" vertical="top"/>
    </xf>
    <xf numFmtId="0" fontId="33" fillId="0" borderId="0" xfId="6" applyFont="1" applyFill="1" applyAlignment="1">
      <alignment vertical="top"/>
    </xf>
    <xf numFmtId="166" fontId="4" fillId="0" borderId="24" xfId="1" applyNumberFormat="1" applyFont="1" applyBorder="1" applyAlignment="1">
      <alignment horizontal="right" vertical="center" wrapText="1"/>
    </xf>
    <xf numFmtId="1" fontId="23" fillId="3" borderId="3" xfId="1" applyNumberFormat="1" applyFont="1" applyFill="1" applyBorder="1" applyAlignment="1">
      <alignment horizontal="center"/>
    </xf>
    <xf numFmtId="0" fontId="8" fillId="3" borderId="0" xfId="0" applyFont="1" applyFill="1" applyAlignment="1">
      <alignment horizontal="left" vertical="center"/>
    </xf>
    <xf numFmtId="0" fontId="8" fillId="3" borderId="0" xfId="0" applyFont="1" applyFill="1" applyAlignment="1">
      <alignment horizontal="center" vertical="center"/>
    </xf>
    <xf numFmtId="0" fontId="21" fillId="3" borderId="0" xfId="0" applyFont="1" applyFill="1" applyAlignment="1">
      <alignment horizontal="left" vertical="center"/>
    </xf>
    <xf numFmtId="0" fontId="21" fillId="3" borderId="0" xfId="0" applyFont="1" applyFill="1" applyAlignment="1">
      <alignment horizontal="center" vertical="center"/>
    </xf>
    <xf numFmtId="0" fontId="31" fillId="3" borderId="1" xfId="0" applyFont="1" applyFill="1" applyBorder="1" applyAlignment="1">
      <alignment vertical="center"/>
    </xf>
    <xf numFmtId="0" fontId="31" fillId="3" borderId="1" xfId="0" applyFont="1" applyFill="1" applyBorder="1" applyAlignment="1">
      <alignment horizontal="center" vertical="center"/>
    </xf>
    <xf numFmtId="0" fontId="11" fillId="3" borderId="0" xfId="0" applyFont="1" applyFill="1" applyAlignment="1">
      <alignment vertical="top"/>
    </xf>
    <xf numFmtId="0" fontId="44" fillId="3" borderId="0" xfId="0" applyFont="1" applyFill="1" applyAlignment="1">
      <alignment vertical="center"/>
    </xf>
    <xf numFmtId="164" fontId="31" fillId="3" borderId="0" xfId="0" applyNumberFormat="1" applyFont="1" applyFill="1" applyAlignment="1">
      <alignment horizontal="right" vertical="center"/>
    </xf>
    <xf numFmtId="0" fontId="30" fillId="3" borderId="0" xfId="0" applyFont="1" applyFill="1" applyAlignment="1">
      <alignment vertical="center"/>
    </xf>
    <xf numFmtId="164" fontId="30" fillId="3" borderId="0" xfId="0" applyNumberFormat="1" applyFont="1" applyFill="1" applyAlignment="1">
      <alignment horizontal="right" vertical="center"/>
    </xf>
    <xf numFmtId="164" fontId="5" fillId="3" borderId="0" xfId="0" applyNumberFormat="1" applyFont="1" applyFill="1" applyAlignment="1">
      <alignment horizontal="right" vertical="center"/>
    </xf>
    <xf numFmtId="164" fontId="11" fillId="3" borderId="0" xfId="0" applyNumberFormat="1" applyFont="1" applyFill="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0" fontId="31" fillId="3" borderId="3" xfId="0" applyFont="1" applyFill="1" applyBorder="1" applyAlignment="1">
      <alignment horizontal="right" vertical="center"/>
    </xf>
    <xf numFmtId="0" fontId="11" fillId="3" borderId="3" xfId="0" applyFont="1" applyFill="1" applyBorder="1" applyAlignment="1">
      <alignment vertical="center"/>
    </xf>
    <xf numFmtId="0" fontId="14" fillId="3" borderId="14" xfId="0" applyFont="1" applyFill="1" applyBorder="1" applyAlignment="1">
      <alignment horizontal="center" wrapText="1"/>
    </xf>
    <xf numFmtId="0" fontId="14" fillId="3" borderId="9" xfId="0" applyFont="1" applyFill="1" applyBorder="1" applyAlignment="1">
      <alignment horizontal="center" wrapText="1"/>
    </xf>
    <xf numFmtId="0" fontId="14" fillId="3" borderId="10" xfId="0" applyFont="1" applyFill="1" applyBorder="1" applyAlignment="1">
      <alignment horizontal="center" wrapText="1"/>
    </xf>
    <xf numFmtId="0" fontId="14" fillId="3" borderId="12" xfId="0" applyFont="1" applyFill="1" applyBorder="1" applyAlignment="1">
      <alignment horizontal="center" wrapText="1"/>
    </xf>
    <xf numFmtId="0" fontId="14" fillId="3" borderId="13" xfId="0" applyFont="1" applyFill="1" applyBorder="1" applyAlignment="1">
      <alignment horizontal="center" wrapText="1"/>
    </xf>
    <xf numFmtId="0" fontId="12" fillId="3" borderId="15" xfId="0" applyFont="1" applyFill="1" applyBorder="1" applyAlignment="1">
      <alignment horizontal="center"/>
    </xf>
    <xf numFmtId="0" fontId="12" fillId="3" borderId="16" xfId="0" applyFont="1" applyFill="1" applyBorder="1" applyAlignment="1">
      <alignment horizontal="center"/>
    </xf>
    <xf numFmtId="0" fontId="13" fillId="3" borderId="0" xfId="0" applyFont="1" applyFill="1" applyBorder="1" applyAlignment="1">
      <alignment horizontal="left" wrapText="1"/>
    </xf>
    <xf numFmtId="0" fontId="14" fillId="3" borderId="0" xfId="0" applyFont="1" applyFill="1" applyBorder="1" applyAlignment="1">
      <alignment horizontal="left" wrapText="1"/>
    </xf>
    <xf numFmtId="0" fontId="17" fillId="3" borderId="0" xfId="0" applyFont="1" applyFill="1" applyAlignment="1">
      <alignment horizontal="center" wrapText="1"/>
    </xf>
    <xf numFmtId="0" fontId="14" fillId="3" borderId="11" xfId="0" applyFont="1" applyFill="1" applyBorder="1" applyAlignment="1">
      <alignment horizont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3" borderId="1" xfId="0" applyFont="1" applyFill="1" applyBorder="1" applyAlignment="1">
      <alignment horizontal="right" wrapText="1"/>
    </xf>
    <xf numFmtId="0" fontId="8" fillId="3" borderId="0" xfId="0" applyFont="1" applyFill="1" applyAlignment="1">
      <alignment horizontal="left"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5" xfId="0" applyFont="1" applyFill="1" applyBorder="1" applyAlignment="1">
      <alignment horizontal="center" vertical="center" wrapText="1"/>
    </xf>
    <xf numFmtId="0" fontId="5" fillId="3" borderId="0" xfId="0" applyFont="1" applyFill="1" applyAlignment="1">
      <alignment wrapText="1"/>
    </xf>
    <xf numFmtId="0" fontId="12" fillId="3" borderId="17" xfId="0" applyFont="1" applyFill="1" applyBorder="1" applyAlignment="1">
      <alignment horizontal="center"/>
    </xf>
    <xf numFmtId="0" fontId="12" fillId="3" borderId="18"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4" fillId="3" borderId="0" xfId="0" applyFont="1" applyFill="1" applyAlignment="1">
      <alignment vertical="top" wrapText="1"/>
    </xf>
    <xf numFmtId="0" fontId="5" fillId="3" borderId="0" xfId="0" applyFont="1" applyFill="1" applyAlignment="1">
      <alignment horizontal="left" wrapText="1" indent="2"/>
    </xf>
    <xf numFmtId="0" fontId="12" fillId="3" borderId="32" xfId="0" applyFont="1" applyFill="1" applyBorder="1" applyAlignment="1">
      <alignment horizontal="center"/>
    </xf>
    <xf numFmtId="0" fontId="12" fillId="3" borderId="29" xfId="0" applyFont="1" applyFill="1" applyBorder="1" applyAlignment="1">
      <alignment horizontal="center"/>
    </xf>
    <xf numFmtId="0" fontId="12" fillId="3" borderId="25" xfId="0" applyFont="1" applyFill="1" applyBorder="1" applyAlignment="1">
      <alignment horizontal="center"/>
    </xf>
    <xf numFmtId="0" fontId="12" fillId="3" borderId="4" xfId="0" applyFont="1" applyFill="1" applyBorder="1" applyAlignment="1">
      <alignment horizontal="center"/>
    </xf>
    <xf numFmtId="0" fontId="12" fillId="3" borderId="23" xfId="0" applyFont="1" applyFill="1" applyBorder="1" applyAlignment="1">
      <alignment horizontal="center"/>
    </xf>
    <xf numFmtId="0" fontId="12" fillId="3" borderId="27" xfId="0" applyFont="1" applyFill="1" applyBorder="1" applyAlignment="1">
      <alignment horizontal="center"/>
    </xf>
    <xf numFmtId="0" fontId="12" fillId="3" borderId="14" xfId="0" applyFont="1" applyFill="1" applyBorder="1" applyAlignment="1">
      <alignment horizontal="center"/>
    </xf>
    <xf numFmtId="0" fontId="12" fillId="3" borderId="8" xfId="0" applyFont="1" applyFill="1" applyBorder="1" applyAlignment="1">
      <alignment horizontal="center"/>
    </xf>
    <xf numFmtId="0" fontId="12" fillId="3" borderId="9" xfId="0" applyFont="1" applyFill="1" applyBorder="1" applyAlignment="1">
      <alignment horizontal="center"/>
    </xf>
    <xf numFmtId="0" fontId="14" fillId="3" borderId="5" xfId="0" applyFont="1" applyFill="1" applyBorder="1" applyAlignment="1">
      <alignment horizontal="center" wrapText="1"/>
    </xf>
    <xf numFmtId="0" fontId="14" fillId="3" borderId="0" xfId="0" applyFont="1" applyFill="1" applyAlignment="1">
      <alignment horizontal="right" vertical="center" wrapText="1"/>
    </xf>
    <xf numFmtId="0" fontId="14" fillId="3" borderId="1" xfId="0" applyFont="1" applyFill="1" applyBorder="1" applyAlignment="1">
      <alignment horizontal="right" vertical="center" wrapText="1"/>
    </xf>
    <xf numFmtId="0" fontId="19" fillId="3" borderId="0" xfId="0" applyFont="1" applyFill="1" applyAlignment="1">
      <alignment horizontal="left" vertical="top" wrapText="1"/>
    </xf>
    <xf numFmtId="0" fontId="20" fillId="3" borderId="0" xfId="0" applyFont="1" applyFill="1" applyAlignment="1">
      <alignment horizontal="right" vertical="top" wrapText="1"/>
    </xf>
    <xf numFmtId="0" fontId="5" fillId="3" borderId="1" xfId="0" applyFont="1" applyFill="1" applyBorder="1" applyAlignment="1">
      <alignment horizontal="right" vertical="center"/>
    </xf>
    <xf numFmtId="0" fontId="5" fillId="3" borderId="0" xfId="0" applyFont="1" applyFill="1" applyAlignment="1">
      <alignment horizontal="right" wrapText="1"/>
    </xf>
    <xf numFmtId="0" fontId="4" fillId="3" borderId="0" xfId="0" applyFont="1" applyFill="1" applyBorder="1" applyAlignment="1">
      <alignment horizontal="right" vertical="center" wrapText="1"/>
    </xf>
    <xf numFmtId="0" fontId="4" fillId="3" borderId="0" xfId="0" applyFont="1" applyFill="1" applyAlignment="1">
      <alignment horizontal="right" vertical="center" wrapText="1"/>
    </xf>
    <xf numFmtId="0" fontId="5" fillId="3" borderId="0" xfId="0" applyFont="1" applyFill="1" applyBorder="1" applyAlignment="1">
      <alignment horizontal="right" vertical="center" wrapText="1"/>
    </xf>
    <xf numFmtId="0" fontId="5" fillId="3" borderId="0" xfId="0" applyFont="1" applyFill="1" applyAlignment="1">
      <alignment horizontal="right" vertical="center" wrapText="1"/>
    </xf>
    <xf numFmtId="0" fontId="5" fillId="3" borderId="0" xfId="0" applyFont="1" applyFill="1" applyAlignment="1">
      <alignment horizontal="justify" vertical="center"/>
    </xf>
    <xf numFmtId="0" fontId="5" fillId="3" borderId="8" xfId="0" applyFont="1" applyFill="1" applyBorder="1" applyAlignment="1">
      <alignment horizontal="right" vertical="center"/>
    </xf>
    <xf numFmtId="0" fontId="11" fillId="3" borderId="0" xfId="0" applyFont="1" applyFill="1" applyAlignment="1">
      <alignment vertical="center"/>
    </xf>
    <xf numFmtId="0" fontId="5" fillId="3" borderId="0" xfId="0" applyFont="1" applyFill="1" applyAlignment="1">
      <alignment horizontal="left" vertical="top"/>
    </xf>
    <xf numFmtId="0" fontId="5" fillId="3" borderId="2" xfId="0" applyFont="1" applyFill="1" applyBorder="1" applyAlignment="1">
      <alignment horizontal="left" wrapText="1"/>
    </xf>
    <xf numFmtId="0" fontId="5" fillId="2" borderId="0" xfId="0" applyFont="1" applyFill="1" applyAlignment="1">
      <alignment horizontal="left" vertical="top" wrapText="1"/>
    </xf>
    <xf numFmtId="0" fontId="8" fillId="2" borderId="0" xfId="0" applyFont="1" applyFill="1" applyAlignment="1">
      <alignment horizontal="left" wrapText="1"/>
    </xf>
  </cellXfs>
  <cellStyles count="8">
    <cellStyle name="Comma" xfId="1" builtinId="3"/>
    <cellStyle name="Comma 3" xfId="4"/>
    <cellStyle name="Comma 3 2 2 3" xfId="5"/>
    <cellStyle name="Normal" xfId="0" builtinId="0"/>
    <cellStyle name="Normal 2" xfId="2"/>
    <cellStyle name="Normal 2 2 2 3" xfId="6"/>
    <cellStyle name="Normal 4" xfId="7"/>
    <cellStyle name="Normal_6.3" xfId="3"/>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3-Oth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3"/>
  <sheetViews>
    <sheetView topLeftCell="AS1" zoomScaleNormal="100" workbookViewId="0">
      <selection activeCell="BH7" sqref="BH7:BI54"/>
    </sheetView>
  </sheetViews>
  <sheetFormatPr defaultRowHeight="12.75" x14ac:dyDescent="0.2"/>
  <cols>
    <col min="1" max="1" width="4" style="52" customWidth="1"/>
    <col min="2" max="2" width="28.7109375" style="52" customWidth="1"/>
    <col min="3" max="3" width="8.7109375" style="52" customWidth="1"/>
    <col min="4" max="7" width="9.140625" style="52" customWidth="1"/>
    <col min="8" max="8" width="8.7109375" style="52" customWidth="1"/>
    <col min="9" max="37" width="9.140625" style="52" customWidth="1"/>
    <col min="38" max="38" width="4.5703125" style="54" customWidth="1"/>
    <col min="39" max="39" width="27.140625" style="54" bestFit="1" customWidth="1"/>
    <col min="40" max="40" width="11.140625" style="54" bestFit="1" customWidth="1"/>
    <col min="41" max="44" width="12.7109375" style="54" bestFit="1" customWidth="1"/>
    <col min="45" max="45" width="3" style="54" customWidth="1"/>
    <col min="46" max="46" width="34.140625" style="55" bestFit="1" customWidth="1"/>
    <col min="47" max="47" width="11.7109375" style="52" bestFit="1" customWidth="1"/>
    <col min="48" max="48" width="10" style="52" bestFit="1" customWidth="1"/>
    <col min="49" max="51" width="9.140625" style="52"/>
    <col min="52" max="52" width="4.140625" style="73" customWidth="1"/>
    <col min="53" max="53" width="33.85546875" style="73" bestFit="1" customWidth="1"/>
    <col min="54" max="58" width="11.140625" style="52" bestFit="1" customWidth="1"/>
    <col min="59" max="16384" width="9.140625" style="52"/>
  </cols>
  <sheetData>
    <row r="1" spans="1:58" x14ac:dyDescent="0.2">
      <c r="G1" s="53"/>
      <c r="AZ1" s="52"/>
      <c r="BA1" s="52"/>
    </row>
    <row r="2" spans="1:58" ht="18.75" x14ac:dyDescent="0.3">
      <c r="B2" s="56" t="s">
        <v>0</v>
      </c>
      <c r="C2" s="56"/>
      <c r="D2" s="56"/>
      <c r="E2" s="56"/>
      <c r="F2" s="56"/>
      <c r="G2" s="57"/>
      <c r="H2" s="56"/>
      <c r="O2" s="53"/>
      <c r="S2" s="53"/>
      <c r="AL2" s="58"/>
      <c r="AM2" s="58"/>
      <c r="AN2" s="58"/>
      <c r="AO2" s="58"/>
      <c r="AP2" s="58"/>
      <c r="AQ2" s="58"/>
      <c r="AR2" s="58"/>
      <c r="AS2" s="58"/>
      <c r="AZ2" s="52"/>
      <c r="BA2" s="52"/>
    </row>
    <row r="3" spans="1:58" ht="13.5" customHeight="1" x14ac:dyDescent="0.3">
      <c r="B3" s="56"/>
      <c r="C3" s="56"/>
      <c r="D3" s="56"/>
      <c r="E3" s="56"/>
      <c r="F3" s="56"/>
      <c r="G3" s="59"/>
      <c r="H3" s="56"/>
      <c r="O3" s="53"/>
      <c r="AL3" s="60"/>
      <c r="AM3" s="60"/>
      <c r="AN3" s="60"/>
      <c r="AO3" s="60"/>
      <c r="AP3" s="60"/>
      <c r="AQ3" s="60"/>
      <c r="AR3" s="60"/>
      <c r="AS3" s="60"/>
      <c r="AZ3" s="52"/>
      <c r="BA3" s="52"/>
    </row>
    <row r="4" spans="1:58" ht="13.5" thickBot="1" x14ac:dyDescent="0.25">
      <c r="B4" s="61" t="s">
        <v>457</v>
      </c>
      <c r="C4" s="62"/>
      <c r="D4" s="62"/>
      <c r="E4" s="62"/>
      <c r="F4" s="62"/>
      <c r="G4" s="62"/>
      <c r="H4" s="62"/>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4"/>
      <c r="AM4" s="65"/>
      <c r="AN4" s="65"/>
      <c r="AO4" s="65"/>
      <c r="AP4" s="65"/>
      <c r="AQ4" s="65"/>
      <c r="AR4" s="65"/>
      <c r="AS4" s="65"/>
      <c r="AT4" s="66"/>
      <c r="AU4" s="63"/>
      <c r="AV4" s="63"/>
      <c r="AW4" s="63"/>
      <c r="AX4" s="63"/>
      <c r="AY4" s="63"/>
      <c r="AZ4" s="52"/>
      <c r="BA4" s="52"/>
    </row>
    <row r="5" spans="1:58" s="73" customFormat="1" ht="13.5" thickBot="1" x14ac:dyDescent="0.25">
      <c r="A5" s="52"/>
      <c r="B5" s="67" t="s">
        <v>2</v>
      </c>
      <c r="C5" s="68">
        <v>1971</v>
      </c>
      <c r="D5" s="68">
        <v>1972</v>
      </c>
      <c r="E5" s="68">
        <v>1973</v>
      </c>
      <c r="F5" s="68">
        <v>1974</v>
      </c>
      <c r="G5" s="68">
        <v>1975</v>
      </c>
      <c r="H5" s="68">
        <v>1976</v>
      </c>
      <c r="I5" s="68">
        <v>1977</v>
      </c>
      <c r="J5" s="68">
        <v>1978</v>
      </c>
      <c r="K5" s="68">
        <v>1979</v>
      </c>
      <c r="L5" s="68">
        <v>1980</v>
      </c>
      <c r="M5" s="68">
        <v>1981</v>
      </c>
      <c r="N5" s="68">
        <v>1982</v>
      </c>
      <c r="O5" s="68">
        <v>1983</v>
      </c>
      <c r="P5" s="68">
        <v>1984</v>
      </c>
      <c r="Q5" s="68">
        <v>1985</v>
      </c>
      <c r="R5" s="68">
        <v>1986</v>
      </c>
      <c r="S5" s="68">
        <v>1987</v>
      </c>
      <c r="T5" s="68">
        <v>1988</v>
      </c>
      <c r="U5" s="68">
        <v>1989</v>
      </c>
      <c r="V5" s="68">
        <v>1990</v>
      </c>
      <c r="W5" s="68">
        <v>1991</v>
      </c>
      <c r="X5" s="68">
        <v>1992</v>
      </c>
      <c r="Y5" s="68">
        <v>1993</v>
      </c>
      <c r="Z5" s="68">
        <v>1994</v>
      </c>
      <c r="AA5" s="68">
        <v>1995</v>
      </c>
      <c r="AB5" s="68">
        <v>1996</v>
      </c>
      <c r="AC5" s="68">
        <v>1997</v>
      </c>
      <c r="AD5" s="68">
        <v>1998</v>
      </c>
      <c r="AE5" s="68">
        <v>1999</v>
      </c>
      <c r="AF5" s="68">
        <v>2000</v>
      </c>
      <c r="AG5" s="68">
        <v>2001</v>
      </c>
      <c r="AH5" s="68">
        <v>2002</v>
      </c>
      <c r="AI5" s="68">
        <v>2003</v>
      </c>
      <c r="AJ5" s="68">
        <v>2004</v>
      </c>
      <c r="AK5" s="68">
        <v>2005</v>
      </c>
      <c r="AL5" s="64"/>
      <c r="AM5" s="69" t="s">
        <v>2</v>
      </c>
      <c r="AN5" s="70">
        <v>2006</v>
      </c>
      <c r="AO5" s="70">
        <v>2007</v>
      </c>
      <c r="AP5" s="70">
        <v>2008</v>
      </c>
      <c r="AQ5" s="70">
        <v>2009</v>
      </c>
      <c r="AR5" s="71">
        <v>2010</v>
      </c>
      <c r="AS5" s="71"/>
      <c r="AT5" s="69" t="s">
        <v>2</v>
      </c>
      <c r="AU5" s="71">
        <v>2011</v>
      </c>
      <c r="AV5" s="71">
        <v>2012</v>
      </c>
      <c r="AW5" s="71">
        <v>2013</v>
      </c>
      <c r="AX5" s="71">
        <v>2014</v>
      </c>
      <c r="AY5" s="70">
        <v>2015</v>
      </c>
      <c r="AZ5" s="72"/>
      <c r="BA5" s="69" t="s">
        <v>2</v>
      </c>
      <c r="BB5" s="71">
        <v>2016</v>
      </c>
      <c r="BC5" s="71">
        <v>2017</v>
      </c>
      <c r="BD5" s="71">
        <v>2018</v>
      </c>
      <c r="BE5" s="71">
        <v>2019</v>
      </c>
      <c r="BF5" s="71">
        <v>2020</v>
      </c>
    </row>
    <row r="6" spans="1:58" x14ac:dyDescent="0.2">
      <c r="B6" s="74"/>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64"/>
      <c r="AM6" s="76"/>
      <c r="AN6" s="72"/>
      <c r="AO6" s="72"/>
      <c r="AP6" s="72"/>
      <c r="AQ6" s="72"/>
      <c r="AR6" s="72"/>
      <c r="AS6" s="72"/>
      <c r="AT6" s="77"/>
      <c r="AU6" s="77"/>
      <c r="AV6" s="77"/>
    </row>
    <row r="7" spans="1:58" s="73" customFormat="1" x14ac:dyDescent="0.2">
      <c r="B7" s="74" t="s">
        <v>22</v>
      </c>
      <c r="C7" s="78">
        <v>1020.9</v>
      </c>
      <c r="D7" s="78">
        <v>1230.2</v>
      </c>
      <c r="E7" s="78">
        <v>1506.6</v>
      </c>
      <c r="F7" s="78">
        <v>1613.6</v>
      </c>
      <c r="G7" s="78">
        <v>1712.6</v>
      </c>
      <c r="H7" s="78">
        <v>1861.1</v>
      </c>
      <c r="I7" s="78">
        <v>1974.8</v>
      </c>
      <c r="J7" s="78">
        <v>2249.9</v>
      </c>
      <c r="K7" s="78">
        <v>2506.6</v>
      </c>
      <c r="L7" s="78">
        <v>3042.3</v>
      </c>
      <c r="M7" s="78">
        <v>3408</v>
      </c>
      <c r="N7" s="78">
        <v>4422</v>
      </c>
      <c r="O7" s="78">
        <v>7958.6</v>
      </c>
      <c r="P7" s="78">
        <v>11090</v>
      </c>
      <c r="Q7" s="78">
        <v>14881.2</v>
      </c>
      <c r="R7" s="78">
        <v>17664</v>
      </c>
      <c r="S7" s="78">
        <v>22336</v>
      </c>
      <c r="T7" s="78">
        <v>29867</v>
      </c>
      <c r="U7" s="78">
        <v>36836</v>
      </c>
      <c r="V7" s="78">
        <v>37923</v>
      </c>
      <c r="W7" s="78">
        <v>30574</v>
      </c>
      <c r="X7" s="78">
        <v>24658</v>
      </c>
      <c r="Y7" s="78">
        <v>17689</v>
      </c>
      <c r="Z7" s="78">
        <v>29054</v>
      </c>
      <c r="AA7" s="78">
        <v>36715.599999999999</v>
      </c>
      <c r="AB7" s="78">
        <v>43557.4</v>
      </c>
      <c r="AC7" s="78">
        <v>41891.1</v>
      </c>
      <c r="AD7" s="78">
        <v>37821.9</v>
      </c>
      <c r="AE7" s="78">
        <v>45964.4</v>
      </c>
      <c r="AF7" s="79">
        <v>51193.7</v>
      </c>
      <c r="AG7" s="79">
        <v>52731.199999999997</v>
      </c>
      <c r="AH7" s="79">
        <v>56754.5</v>
      </c>
      <c r="AI7" s="79">
        <v>73821.399999999994</v>
      </c>
      <c r="AJ7" s="80">
        <v>89295.7</v>
      </c>
      <c r="AK7" s="80">
        <f>AK8+AK9</f>
        <v>105668.1</v>
      </c>
      <c r="AL7" s="74"/>
      <c r="AM7" s="74" t="s">
        <v>333</v>
      </c>
      <c r="AN7" s="81">
        <v>121074.7</v>
      </c>
      <c r="AO7" s="81">
        <v>152005.79999999999</v>
      </c>
      <c r="AP7" s="82">
        <v>185183.5</v>
      </c>
      <c r="AQ7" s="81">
        <v>218075.9</v>
      </c>
      <c r="AR7" s="82">
        <v>268440.40000000002</v>
      </c>
      <c r="AS7" s="74"/>
      <c r="AT7" s="74" t="s">
        <v>333</v>
      </c>
      <c r="AU7" s="83">
        <v>299917.59999999998</v>
      </c>
      <c r="AV7" s="84">
        <v>381263.8</v>
      </c>
      <c r="AW7" s="83">
        <v>550658.6</v>
      </c>
      <c r="AX7" s="83">
        <v>515876.7</v>
      </c>
      <c r="AY7" s="83">
        <v>635490.1</v>
      </c>
      <c r="BA7" s="327" t="s">
        <v>438</v>
      </c>
      <c r="BB7" s="333">
        <v>690803.88</v>
      </c>
      <c r="BC7" s="333">
        <v>779395.82692000002</v>
      </c>
      <c r="BD7" s="333">
        <v>864205.50612000003</v>
      </c>
      <c r="BE7" s="333">
        <v>774981.50992099999</v>
      </c>
      <c r="BF7" s="333">
        <v>1014131.603846</v>
      </c>
    </row>
    <row r="8" spans="1:58" x14ac:dyDescent="0.2">
      <c r="B8" s="77" t="s">
        <v>242</v>
      </c>
      <c r="C8" s="85"/>
      <c r="D8" s="85"/>
      <c r="E8" s="85"/>
      <c r="F8" s="85"/>
      <c r="G8" s="85">
        <v>70.5</v>
      </c>
      <c r="H8" s="85">
        <v>270.5</v>
      </c>
      <c r="I8" s="85">
        <v>482.3</v>
      </c>
      <c r="J8" s="85">
        <v>843.6</v>
      </c>
      <c r="K8" s="85">
        <v>1255.7</v>
      </c>
      <c r="L8" s="85">
        <v>1869.1</v>
      </c>
      <c r="M8" s="85">
        <v>2475.5</v>
      </c>
      <c r="N8" s="85">
        <v>3625</v>
      </c>
      <c r="O8" s="85">
        <v>7087.8</v>
      </c>
      <c r="P8" s="85">
        <v>10140</v>
      </c>
      <c r="Q8" s="85">
        <v>14007.2</v>
      </c>
      <c r="R8" s="85">
        <v>16692</v>
      </c>
      <c r="S8" s="85">
        <v>20955</v>
      </c>
      <c r="T8" s="85">
        <v>27842</v>
      </c>
      <c r="U8" s="85">
        <v>33817</v>
      </c>
      <c r="V8" s="85">
        <v>34904</v>
      </c>
      <c r="W8" s="85">
        <v>28348</v>
      </c>
      <c r="X8" s="85">
        <v>21826</v>
      </c>
      <c r="Y8" s="85">
        <v>15039</v>
      </c>
      <c r="Z8" s="85">
        <v>26473</v>
      </c>
      <c r="AA8" s="85">
        <v>26314.2</v>
      </c>
      <c r="AB8" s="85">
        <v>31967.5</v>
      </c>
      <c r="AC8" s="85">
        <v>29368.5</v>
      </c>
      <c r="AD8" s="85">
        <v>23783.200000000001</v>
      </c>
      <c r="AE8" s="85">
        <v>28647.8</v>
      </c>
      <c r="AF8" s="86">
        <v>30841.8</v>
      </c>
      <c r="AG8" s="86">
        <v>26738.5</v>
      </c>
      <c r="AH8" s="86">
        <v>23539.599999999999</v>
      </c>
      <c r="AI8" s="86">
        <v>31254.5</v>
      </c>
      <c r="AJ8" s="87">
        <v>44903.5</v>
      </c>
      <c r="AK8" s="87">
        <v>61999.199999999997</v>
      </c>
      <c r="AL8" s="74"/>
      <c r="AM8" s="88" t="s">
        <v>314</v>
      </c>
      <c r="AN8" s="89">
        <v>76736.3</v>
      </c>
      <c r="AO8" s="89">
        <v>95918.8</v>
      </c>
      <c r="AP8" s="89">
        <v>119299.4</v>
      </c>
      <c r="AQ8" s="89">
        <v>145591.6</v>
      </c>
      <c r="AR8" s="90">
        <v>187961.4</v>
      </c>
      <c r="AS8" s="91"/>
      <c r="AT8" s="77" t="s">
        <v>314</v>
      </c>
      <c r="AU8" s="83">
        <v>209583.7</v>
      </c>
      <c r="AV8" s="84">
        <v>273221.09999999998</v>
      </c>
      <c r="AW8" s="83">
        <v>429609.6</v>
      </c>
      <c r="AX8" s="83">
        <v>383618.8</v>
      </c>
      <c r="AY8" s="83">
        <v>489583.5</v>
      </c>
      <c r="BA8" s="77" t="s">
        <v>314</v>
      </c>
      <c r="BB8" s="249">
        <v>534852.22</v>
      </c>
      <c r="BC8" s="249">
        <v>614813.36537400016</v>
      </c>
      <c r="BD8" s="249">
        <v>691474.26971900009</v>
      </c>
      <c r="BE8" s="249">
        <v>586606.94393399998</v>
      </c>
      <c r="BF8" s="249">
        <v>811966.08727799996</v>
      </c>
    </row>
    <row r="9" spans="1:58" x14ac:dyDescent="0.2">
      <c r="B9" s="77" t="s">
        <v>3</v>
      </c>
      <c r="C9" s="85">
        <v>1020.9</v>
      </c>
      <c r="D9" s="85">
        <v>1230.2</v>
      </c>
      <c r="E9" s="85">
        <v>1506.6</v>
      </c>
      <c r="F9" s="85">
        <v>1613.6</v>
      </c>
      <c r="G9" s="85">
        <v>1642.1</v>
      </c>
      <c r="H9" s="85">
        <v>1590.6</v>
      </c>
      <c r="I9" s="85">
        <v>1492.5</v>
      </c>
      <c r="J9" s="85">
        <v>1406.3</v>
      </c>
      <c r="K9" s="85">
        <v>1250.9000000000001</v>
      </c>
      <c r="L9" s="85">
        <v>1173.2</v>
      </c>
      <c r="M9" s="85">
        <v>932.5</v>
      </c>
      <c r="N9" s="85">
        <v>797</v>
      </c>
      <c r="O9" s="85">
        <v>870.8</v>
      </c>
      <c r="P9" s="85">
        <v>950</v>
      </c>
      <c r="Q9" s="85">
        <v>874</v>
      </c>
      <c r="R9" s="85">
        <v>972</v>
      </c>
      <c r="S9" s="85">
        <v>1381</v>
      </c>
      <c r="T9" s="85">
        <v>2025</v>
      </c>
      <c r="U9" s="85">
        <v>3019</v>
      </c>
      <c r="V9" s="85">
        <v>3019</v>
      </c>
      <c r="W9" s="85">
        <v>2226</v>
      </c>
      <c r="X9" s="85">
        <v>2831</v>
      </c>
      <c r="Y9" s="85">
        <v>2650</v>
      </c>
      <c r="Z9" s="85">
        <v>2581</v>
      </c>
      <c r="AA9" s="85">
        <v>10401.4</v>
      </c>
      <c r="AB9" s="85">
        <v>11589.9</v>
      </c>
      <c r="AC9" s="85">
        <v>12522.6</v>
      </c>
      <c r="AD9" s="85">
        <v>14038.6</v>
      </c>
      <c r="AE9" s="85">
        <v>17316.599999999999</v>
      </c>
      <c r="AF9" s="86">
        <v>20351.900000000001</v>
      </c>
      <c r="AG9" s="86">
        <v>25992.7</v>
      </c>
      <c r="AH9" s="86">
        <v>33214.9</v>
      </c>
      <c r="AI9" s="86">
        <v>42566.9</v>
      </c>
      <c r="AJ9" s="87">
        <v>44392.3</v>
      </c>
      <c r="AK9" s="87">
        <v>43668.9</v>
      </c>
      <c r="AL9" s="91"/>
      <c r="AM9" s="92" t="s">
        <v>315</v>
      </c>
      <c r="AN9" s="89">
        <v>44338.400000000001</v>
      </c>
      <c r="AO9" s="89">
        <v>56086.9</v>
      </c>
      <c r="AP9" s="89">
        <v>65884.100000000006</v>
      </c>
      <c r="AQ9" s="89">
        <v>72484.3</v>
      </c>
      <c r="AR9" s="90">
        <v>80479</v>
      </c>
      <c r="AS9" s="91"/>
      <c r="AT9" s="77" t="s">
        <v>315</v>
      </c>
      <c r="AU9" s="83">
        <v>90334</v>
      </c>
      <c r="AV9" s="84">
        <v>108042.6</v>
      </c>
      <c r="AW9" s="83">
        <v>121049</v>
      </c>
      <c r="AX9" s="83">
        <v>132258</v>
      </c>
      <c r="AY9" s="83">
        <v>145906.6</v>
      </c>
      <c r="BA9" s="77" t="s">
        <v>315</v>
      </c>
      <c r="BB9" s="249">
        <v>155951.67000000001</v>
      </c>
      <c r="BC9" s="249">
        <v>164582.46154600009</v>
      </c>
      <c r="BD9" s="249">
        <v>172731.23640100012</v>
      </c>
      <c r="BE9" s="249">
        <v>188374.56598699998</v>
      </c>
      <c r="BF9" s="249">
        <v>202165.51656800002</v>
      </c>
    </row>
    <row r="10" spans="1:58" x14ac:dyDescent="0.2">
      <c r="B10" s="77" t="s">
        <v>349</v>
      </c>
      <c r="C10" s="86"/>
      <c r="D10" s="86"/>
      <c r="E10" s="86"/>
      <c r="F10" s="86"/>
      <c r="G10" s="93">
        <v>126</v>
      </c>
      <c r="H10" s="85">
        <v>274.2</v>
      </c>
      <c r="I10" s="85">
        <v>432</v>
      </c>
      <c r="J10" s="85">
        <v>687.7</v>
      </c>
      <c r="K10" s="85">
        <v>987.8</v>
      </c>
      <c r="L10" s="85">
        <v>1480.4</v>
      </c>
      <c r="M10" s="85">
        <v>1931.1</v>
      </c>
      <c r="N10" s="85">
        <v>2996.7</v>
      </c>
      <c r="O10" s="85">
        <v>5760.7</v>
      </c>
      <c r="P10" s="85">
        <v>9170</v>
      </c>
      <c r="Q10" s="85">
        <v>13379.3</v>
      </c>
      <c r="R10" s="85">
        <v>16304</v>
      </c>
      <c r="S10" s="85">
        <v>20657.599999999999</v>
      </c>
      <c r="T10" s="85">
        <v>28003</v>
      </c>
      <c r="U10" s="85">
        <v>34912</v>
      </c>
      <c r="V10" s="85">
        <v>33932</v>
      </c>
      <c r="W10" s="85">
        <v>20173</v>
      </c>
      <c r="X10" s="85">
        <v>7884</v>
      </c>
      <c r="Y10" s="85">
        <v>-2620</v>
      </c>
      <c r="Z10" s="85">
        <v>-3128</v>
      </c>
      <c r="AA10" s="85">
        <v>763.6</v>
      </c>
      <c r="AB10" s="85">
        <v>588.6</v>
      </c>
      <c r="AC10" s="85">
        <v>511.8</v>
      </c>
      <c r="AD10" s="85">
        <v>486.7</v>
      </c>
      <c r="AE10" s="85">
        <v>436.2</v>
      </c>
      <c r="AF10" s="86">
        <v>397.5</v>
      </c>
      <c r="AG10" s="86">
        <v>360.7</v>
      </c>
      <c r="AH10" s="86">
        <v>354.1</v>
      </c>
      <c r="AI10" s="86">
        <v>348.5</v>
      </c>
      <c r="AJ10" s="87">
        <v>328.1</v>
      </c>
      <c r="AK10" s="87">
        <v>325.89999999999998</v>
      </c>
      <c r="AL10" s="91"/>
      <c r="AM10" s="77" t="s">
        <v>316</v>
      </c>
      <c r="AN10" s="89">
        <v>8743.6</v>
      </c>
      <c r="AO10" s="89">
        <v>18735.3</v>
      </c>
      <c r="AP10" s="89">
        <v>27724.400000000001</v>
      </c>
      <c r="AQ10" s="89">
        <v>16825.3</v>
      </c>
      <c r="AR10" s="90">
        <v>17846.599999999999</v>
      </c>
      <c r="AS10" s="91"/>
      <c r="AT10" s="77" t="s">
        <v>316</v>
      </c>
      <c r="AU10" s="83">
        <v>17221.3</v>
      </c>
      <c r="AV10" s="84">
        <v>21199.7</v>
      </c>
      <c r="AW10" s="83">
        <v>22298.7</v>
      </c>
      <c r="AX10" s="83">
        <v>22581.9</v>
      </c>
      <c r="AY10" s="83">
        <v>26441.200000000001</v>
      </c>
      <c r="BA10" s="77" t="s">
        <v>316</v>
      </c>
      <c r="BB10" s="249">
        <v>30248.93</v>
      </c>
      <c r="BC10" s="249">
        <v>34933.348639999997</v>
      </c>
      <c r="BD10" s="249">
        <v>38346.336766999993</v>
      </c>
      <c r="BE10" s="249">
        <v>38180.113483999994</v>
      </c>
      <c r="BF10" s="249">
        <v>42717.083229999989</v>
      </c>
    </row>
    <row r="11" spans="1:58" x14ac:dyDescent="0.2">
      <c r="B11" s="77" t="s">
        <v>350</v>
      </c>
      <c r="C11" s="85">
        <v>412.2</v>
      </c>
      <c r="D11" s="85">
        <v>530.4</v>
      </c>
      <c r="E11" s="85">
        <v>644.29999999999995</v>
      </c>
      <c r="F11" s="85">
        <v>715.9</v>
      </c>
      <c r="G11" s="85">
        <v>707.8</v>
      </c>
      <c r="H11" s="85">
        <v>702.5</v>
      </c>
      <c r="I11" s="85">
        <v>676.3</v>
      </c>
      <c r="J11" s="85">
        <v>601.1</v>
      </c>
      <c r="K11" s="85">
        <v>553.1</v>
      </c>
      <c r="L11" s="85">
        <v>535.6</v>
      </c>
      <c r="M11" s="85">
        <v>518.6</v>
      </c>
      <c r="N11" s="85">
        <v>553.1</v>
      </c>
      <c r="O11" s="85">
        <v>606.70000000000005</v>
      </c>
      <c r="P11" s="85">
        <v>627</v>
      </c>
      <c r="Q11" s="85">
        <v>320</v>
      </c>
      <c r="R11" s="85">
        <v>11</v>
      </c>
      <c r="S11" s="85">
        <v>-292</v>
      </c>
      <c r="T11" s="85">
        <v>-604</v>
      </c>
      <c r="U11" s="85">
        <v>-976</v>
      </c>
      <c r="V11" s="85">
        <v>-1274</v>
      </c>
      <c r="W11" s="94">
        <v>-1544</v>
      </c>
      <c r="X11" s="94">
        <v>-1592</v>
      </c>
      <c r="Y11" s="94">
        <v>-1603</v>
      </c>
      <c r="Z11" s="94">
        <v>-1610</v>
      </c>
      <c r="AC11" s="94"/>
      <c r="AD11" s="94"/>
      <c r="AE11" s="94"/>
      <c r="AF11" s="94"/>
      <c r="AG11" s="94"/>
      <c r="AH11" s="94"/>
      <c r="AI11" s="94"/>
      <c r="AJ11" s="94"/>
      <c r="AK11" s="94"/>
      <c r="AL11" s="91"/>
      <c r="AM11" s="77" t="s">
        <v>317</v>
      </c>
      <c r="AN11" s="89">
        <v>324.5</v>
      </c>
      <c r="AO11" s="89">
        <v>320.7</v>
      </c>
      <c r="AP11" s="89">
        <v>316.8</v>
      </c>
      <c r="AQ11" s="89">
        <v>315.60000000000002</v>
      </c>
      <c r="AR11" s="90">
        <v>312.2</v>
      </c>
      <c r="AS11" s="91"/>
      <c r="AT11" s="77" t="s">
        <v>317</v>
      </c>
      <c r="AU11" s="83">
        <v>311.60000000000002</v>
      </c>
      <c r="AV11" s="84">
        <v>311.5</v>
      </c>
      <c r="AW11" s="83">
        <v>311</v>
      </c>
      <c r="AX11" s="83">
        <v>311</v>
      </c>
      <c r="AY11" s="83">
        <v>311.10000000000002</v>
      </c>
      <c r="BA11" s="77" t="s">
        <v>317</v>
      </c>
      <c r="BB11" s="249">
        <v>311.05</v>
      </c>
      <c r="BC11" s="249">
        <v>310.58530600000006</v>
      </c>
      <c r="BD11" s="249">
        <v>310.41911700000009</v>
      </c>
      <c r="BE11" s="249">
        <v>310.38434400000011</v>
      </c>
      <c r="BF11" s="249">
        <v>310.38434400000006</v>
      </c>
    </row>
    <row r="12" spans="1:58" x14ac:dyDescent="0.2">
      <c r="B12" s="77" t="s">
        <v>351</v>
      </c>
      <c r="C12" s="85">
        <v>608.79999999999995</v>
      </c>
      <c r="D12" s="85">
        <v>699.7</v>
      </c>
      <c r="E12" s="85">
        <v>862.3</v>
      </c>
      <c r="F12" s="85">
        <v>897.7</v>
      </c>
      <c r="G12" s="85">
        <v>878.7</v>
      </c>
      <c r="H12" s="85">
        <v>884.4</v>
      </c>
      <c r="I12" s="85">
        <v>866.5</v>
      </c>
      <c r="J12" s="85">
        <v>961.1</v>
      </c>
      <c r="K12" s="85">
        <v>965.7</v>
      </c>
      <c r="L12" s="85">
        <v>1026.3</v>
      </c>
      <c r="M12" s="85">
        <v>958.3</v>
      </c>
      <c r="N12" s="85">
        <v>872.2</v>
      </c>
      <c r="O12" s="85">
        <v>932.9</v>
      </c>
      <c r="P12" s="85">
        <v>1024</v>
      </c>
      <c r="Q12" s="85">
        <v>1107.3</v>
      </c>
      <c r="R12" s="85">
        <v>1241</v>
      </c>
      <c r="S12" s="85">
        <v>1786.1</v>
      </c>
      <c r="T12" s="85">
        <v>2196</v>
      </c>
      <c r="U12" s="85">
        <v>2514</v>
      </c>
      <c r="V12" s="85">
        <v>3032</v>
      </c>
      <c r="W12" s="85">
        <v>4692</v>
      </c>
      <c r="X12" s="85">
        <v>5599</v>
      </c>
      <c r="Y12" s="85">
        <v>5209</v>
      </c>
      <c r="Z12" s="85">
        <v>15787.1</v>
      </c>
      <c r="AA12" s="94">
        <v>15640.3</v>
      </c>
      <c r="AB12" s="94">
        <v>20312.900000000001</v>
      </c>
      <c r="AC12" s="85">
        <v>14724</v>
      </c>
      <c r="AD12" s="85">
        <v>8024.7</v>
      </c>
      <c r="AE12" s="85">
        <v>10321.299999999999</v>
      </c>
      <c r="AF12" s="86">
        <v>10124.6</v>
      </c>
      <c r="AG12" s="86">
        <v>8019.6</v>
      </c>
      <c r="AH12" s="86">
        <v>7689.9</v>
      </c>
      <c r="AI12" s="86">
        <v>9327.9</v>
      </c>
      <c r="AJ12" s="87">
        <v>8598.4</v>
      </c>
      <c r="AK12" s="87">
        <v>9054.5</v>
      </c>
      <c r="AL12" s="91"/>
      <c r="AM12" s="77" t="s">
        <v>318</v>
      </c>
      <c r="AN12" s="89">
        <v>2427.1999999999998</v>
      </c>
      <c r="AO12" s="89">
        <v>2484.1</v>
      </c>
      <c r="AP12" s="89">
        <v>2459.1999999999998</v>
      </c>
      <c r="AQ12" s="89">
        <v>2409.1</v>
      </c>
      <c r="AR12" s="90">
        <v>2213.4</v>
      </c>
      <c r="AS12" s="91"/>
      <c r="AT12" s="77" t="s">
        <v>318</v>
      </c>
      <c r="AU12" s="83">
        <v>2135.5</v>
      </c>
      <c r="AV12" s="84">
        <v>2045</v>
      </c>
      <c r="AW12" s="83">
        <v>1966.4</v>
      </c>
      <c r="AX12" s="83">
        <v>1894</v>
      </c>
      <c r="AY12" s="83">
        <v>1821</v>
      </c>
      <c r="BA12" s="77" t="s">
        <v>318</v>
      </c>
      <c r="BB12" s="249">
        <v>1757.98</v>
      </c>
      <c r="BC12" s="249">
        <v>1702.7797920000003</v>
      </c>
      <c r="BD12" s="249">
        <v>1656.0815540000001</v>
      </c>
      <c r="BE12" s="249">
        <v>1582.244293</v>
      </c>
      <c r="BF12" s="249">
        <v>617345.374037</v>
      </c>
    </row>
    <row r="13" spans="1:58" x14ac:dyDescent="0.2">
      <c r="B13" s="77" t="s">
        <v>352</v>
      </c>
      <c r="C13" s="86"/>
      <c r="D13" s="86"/>
      <c r="E13" s="86"/>
      <c r="F13" s="86"/>
      <c r="G13" s="87"/>
      <c r="H13" s="95"/>
      <c r="I13" s="94"/>
      <c r="J13" s="94"/>
      <c r="K13" s="94"/>
      <c r="L13" s="94"/>
      <c r="M13" s="85"/>
      <c r="N13" s="85"/>
      <c r="O13" s="85">
        <v>657.2</v>
      </c>
      <c r="P13" s="85">
        <v>254</v>
      </c>
      <c r="Q13" s="85">
        <v>29.5</v>
      </c>
      <c r="R13" s="85">
        <v>16</v>
      </c>
      <c r="S13" s="85">
        <v>16.2</v>
      </c>
      <c r="T13" s="85">
        <v>1</v>
      </c>
      <c r="U13" s="85">
        <v>1</v>
      </c>
      <c r="V13" s="85">
        <v>1723</v>
      </c>
      <c r="W13" s="85">
        <v>6588</v>
      </c>
      <c r="X13" s="85">
        <v>11914</v>
      </c>
      <c r="Y13" s="85">
        <v>15651</v>
      </c>
      <c r="Z13" s="85">
        <v>16743</v>
      </c>
      <c r="AA13" s="85">
        <v>18844.8</v>
      </c>
      <c r="AB13" s="85">
        <v>20984.1</v>
      </c>
      <c r="AC13" s="85">
        <v>24834.1</v>
      </c>
      <c r="AD13" s="85">
        <v>27441.200000000001</v>
      </c>
      <c r="AE13" s="85">
        <v>33321.1</v>
      </c>
      <c r="AF13" s="86">
        <v>38771.9</v>
      </c>
      <c r="AG13" s="86">
        <v>42398.400000000001</v>
      </c>
      <c r="AH13" s="86">
        <v>46665.3</v>
      </c>
      <c r="AI13" s="86">
        <v>51800.3</v>
      </c>
      <c r="AJ13" s="87">
        <v>54694.400000000001</v>
      </c>
      <c r="AK13" s="87">
        <v>52789.599999999999</v>
      </c>
      <c r="AL13" s="91"/>
      <c r="AM13" s="77" t="s">
        <v>319</v>
      </c>
      <c r="AN13" s="89">
        <v>52080.1</v>
      </c>
      <c r="AO13" s="89">
        <v>61497.7</v>
      </c>
      <c r="AP13" s="89">
        <v>67019.199999999997</v>
      </c>
      <c r="AQ13" s="89">
        <v>88646.2</v>
      </c>
      <c r="AR13" s="90">
        <v>120021.7</v>
      </c>
      <c r="AS13" s="91"/>
      <c r="AT13" s="77" t="s">
        <v>319</v>
      </c>
      <c r="AU13" s="83">
        <v>134262.5</v>
      </c>
      <c r="AV13" s="84">
        <v>195361.3</v>
      </c>
      <c r="AW13" s="83">
        <v>346197.3</v>
      </c>
      <c r="AX13" s="83">
        <v>292733.5</v>
      </c>
      <c r="AY13" s="83">
        <v>392858.5</v>
      </c>
      <c r="BA13" s="77" t="s">
        <v>319</v>
      </c>
      <c r="BB13" s="249">
        <v>423782.56</v>
      </c>
      <c r="BC13" s="249">
        <v>489029.13145199989</v>
      </c>
      <c r="BD13" s="249">
        <v>548968.31735399971</v>
      </c>
      <c r="BE13" s="249">
        <v>416574.79162699979</v>
      </c>
      <c r="BF13" s="249">
        <v>1521.8195900000005</v>
      </c>
    </row>
    <row r="14" spans="1:58" x14ac:dyDescent="0.2">
      <c r="B14" s="77" t="s">
        <v>353</v>
      </c>
      <c r="C14" s="86"/>
      <c r="D14" s="86"/>
      <c r="E14" s="86"/>
      <c r="F14" s="86"/>
      <c r="G14" s="87"/>
      <c r="H14" s="95"/>
      <c r="I14" s="94"/>
      <c r="J14" s="94"/>
      <c r="K14" s="94"/>
      <c r="L14" s="94"/>
      <c r="M14" s="85"/>
      <c r="N14" s="85"/>
      <c r="O14" s="85">
        <v>1.1000000000000001</v>
      </c>
      <c r="P14" s="85">
        <v>15</v>
      </c>
      <c r="Q14" s="85">
        <v>45.2</v>
      </c>
      <c r="R14" s="85">
        <v>92</v>
      </c>
      <c r="S14" s="85">
        <v>168.2</v>
      </c>
      <c r="T14" s="85">
        <v>271</v>
      </c>
      <c r="U14" s="85">
        <v>385</v>
      </c>
      <c r="V14" s="85">
        <v>510</v>
      </c>
      <c r="W14" s="85">
        <v>665</v>
      </c>
      <c r="X14" s="85">
        <v>852</v>
      </c>
      <c r="Y14" s="85">
        <v>1052</v>
      </c>
      <c r="Z14" s="85">
        <v>1262</v>
      </c>
      <c r="AA14" s="85">
        <v>1466.9</v>
      </c>
      <c r="AB14" s="85">
        <v>1671.8</v>
      </c>
      <c r="AC14" s="85">
        <v>1821.2</v>
      </c>
      <c r="AD14" s="85">
        <v>1869.3</v>
      </c>
      <c r="AE14" s="85">
        <v>1885.8</v>
      </c>
      <c r="AF14" s="86">
        <v>1899.7</v>
      </c>
      <c r="AG14" s="86">
        <v>1952.5</v>
      </c>
      <c r="AH14" s="86">
        <v>2045.3</v>
      </c>
      <c r="AI14" s="86">
        <v>2174.6999999999998</v>
      </c>
      <c r="AJ14" s="87">
        <v>2295.6</v>
      </c>
      <c r="AK14" s="87">
        <v>2381.5</v>
      </c>
      <c r="AL14" s="91"/>
      <c r="AM14" s="77" t="s">
        <v>320</v>
      </c>
      <c r="AN14" s="89">
        <v>57499.4</v>
      </c>
      <c r="AO14" s="89">
        <v>68968</v>
      </c>
      <c r="AP14" s="89">
        <v>87663.9</v>
      </c>
      <c r="AQ14" s="89">
        <v>109879.6</v>
      </c>
      <c r="AR14" s="90">
        <v>128046.5</v>
      </c>
      <c r="AS14" s="91"/>
      <c r="AT14" s="77" t="s">
        <v>320</v>
      </c>
      <c r="AU14" s="83">
        <v>145986.79999999999</v>
      </c>
      <c r="AV14" s="84">
        <v>162346.29999999999</v>
      </c>
      <c r="AW14" s="83">
        <v>179885.2</v>
      </c>
      <c r="AX14" s="83">
        <v>198356.4</v>
      </c>
      <c r="AY14" s="83">
        <v>214058.3</v>
      </c>
      <c r="BA14" s="77" t="s">
        <v>320</v>
      </c>
      <c r="BB14" s="249">
        <v>234703.39</v>
      </c>
      <c r="BC14" s="249">
        <v>253420.09553499991</v>
      </c>
      <c r="BD14" s="249">
        <v>274924.46733599989</v>
      </c>
      <c r="BE14" s="249">
        <v>318291.83617299993</v>
      </c>
      <c r="BF14" s="249">
        <v>352167.78764499992</v>
      </c>
    </row>
    <row r="15" spans="1:58" x14ac:dyDescent="0.2">
      <c r="B15" s="77" t="s">
        <v>354</v>
      </c>
      <c r="C15" s="86"/>
      <c r="D15" s="86"/>
      <c r="E15" s="86"/>
      <c r="F15" s="86"/>
      <c r="G15" s="87"/>
      <c r="H15" s="95"/>
      <c r="I15" s="94"/>
      <c r="J15" s="94"/>
      <c r="K15" s="94"/>
      <c r="L15" s="94"/>
      <c r="M15" s="94"/>
      <c r="N15" s="94"/>
      <c r="O15" s="94"/>
      <c r="P15" s="94"/>
      <c r="Q15" s="94"/>
      <c r="R15" s="94"/>
      <c r="S15" s="94"/>
      <c r="T15" s="94"/>
      <c r="U15" s="94"/>
      <c r="V15" s="94"/>
      <c r="W15" s="94"/>
      <c r="X15" s="94"/>
      <c r="Y15" s="94"/>
      <c r="Z15" s="94"/>
      <c r="AA15" s="94"/>
      <c r="AB15" s="94"/>
      <c r="AC15" s="94"/>
      <c r="AD15" s="94"/>
      <c r="AE15" s="94"/>
      <c r="AF15" s="86"/>
      <c r="AG15" s="86"/>
      <c r="AH15" s="86"/>
      <c r="AI15" s="86">
        <v>10170</v>
      </c>
      <c r="AJ15" s="87">
        <v>23379.3</v>
      </c>
      <c r="AK15" s="87">
        <v>41116.5</v>
      </c>
      <c r="AL15" s="91"/>
      <c r="AM15" s="74"/>
      <c r="AN15" s="81"/>
      <c r="AO15" s="81"/>
      <c r="AP15" s="81"/>
      <c r="AQ15" s="81"/>
      <c r="AR15" s="81"/>
      <c r="AS15" s="74"/>
      <c r="AT15" s="74"/>
      <c r="AU15" s="83"/>
      <c r="AV15" s="84"/>
      <c r="AW15" s="83"/>
      <c r="AX15" s="83"/>
      <c r="AY15" s="83"/>
      <c r="BA15" s="77" t="s">
        <v>453</v>
      </c>
      <c r="BB15" s="249"/>
      <c r="BC15" s="249"/>
      <c r="BD15" s="249">
        <v>0</v>
      </c>
      <c r="BE15" s="249">
        <v>42.139999999999993</v>
      </c>
      <c r="BF15" s="249">
        <v>69.154999999999987</v>
      </c>
    </row>
    <row r="16" spans="1:58" x14ac:dyDescent="0.2">
      <c r="B16" s="77"/>
      <c r="C16" s="86"/>
      <c r="D16" s="86"/>
      <c r="E16" s="86"/>
      <c r="F16" s="86"/>
      <c r="G16" s="87"/>
      <c r="H16" s="95"/>
      <c r="I16" s="94"/>
      <c r="J16" s="94"/>
      <c r="K16" s="94"/>
      <c r="L16" s="94"/>
      <c r="M16" s="94"/>
      <c r="N16" s="94"/>
      <c r="O16" s="94"/>
      <c r="P16" s="94"/>
      <c r="Q16" s="94"/>
      <c r="R16" s="94"/>
      <c r="S16" s="94"/>
      <c r="T16" s="94"/>
      <c r="U16" s="94"/>
      <c r="V16" s="94"/>
      <c r="W16" s="94"/>
      <c r="X16" s="94"/>
      <c r="Y16" s="94"/>
      <c r="Z16" s="94"/>
      <c r="AA16" s="94"/>
      <c r="AB16" s="94"/>
      <c r="AC16" s="94"/>
      <c r="AD16" s="94"/>
      <c r="AE16" s="94"/>
      <c r="AF16" s="86"/>
      <c r="AG16" s="86"/>
      <c r="AH16" s="86"/>
      <c r="AI16" s="86"/>
      <c r="AJ16" s="87"/>
      <c r="AK16" s="95"/>
      <c r="AL16" s="74"/>
      <c r="AM16" s="74" t="s">
        <v>334</v>
      </c>
      <c r="AN16" s="81">
        <v>649014.30000000005</v>
      </c>
      <c r="AO16" s="81">
        <v>677548</v>
      </c>
      <c r="AP16" s="81">
        <v>725555</v>
      </c>
      <c r="AQ16" s="81">
        <v>945236.2</v>
      </c>
      <c r="AR16" s="82">
        <v>1078403.2</v>
      </c>
      <c r="AS16" s="74"/>
      <c r="AT16" s="74" t="s">
        <v>334</v>
      </c>
      <c r="AU16" s="83">
        <v>1240787.1000000001</v>
      </c>
      <c r="AV16" s="84">
        <v>1291472.3</v>
      </c>
      <c r="AW16" s="83">
        <v>1455404.1</v>
      </c>
      <c r="AX16" s="83">
        <v>1640110</v>
      </c>
      <c r="AY16" s="83">
        <v>1781734</v>
      </c>
      <c r="BA16" s="328"/>
      <c r="BB16" s="249"/>
      <c r="BC16" s="249"/>
      <c r="BD16" s="249"/>
      <c r="BE16" s="249"/>
      <c r="BF16" s="249"/>
    </row>
    <row r="17" spans="2:58" x14ac:dyDescent="0.2">
      <c r="B17" s="74" t="s">
        <v>4</v>
      </c>
      <c r="C17" s="96">
        <v>1080.9000000000001</v>
      </c>
      <c r="D17" s="96">
        <v>1232.2</v>
      </c>
      <c r="E17" s="96">
        <v>1459.8</v>
      </c>
      <c r="F17" s="96">
        <v>2129.1</v>
      </c>
      <c r="G17" s="96">
        <v>2633</v>
      </c>
      <c r="H17" s="96">
        <v>3091.8</v>
      </c>
      <c r="I17" s="96">
        <v>3586.6</v>
      </c>
      <c r="J17" s="96">
        <v>4579.8999999999996</v>
      </c>
      <c r="K17" s="96">
        <v>5369</v>
      </c>
      <c r="L17" s="96">
        <v>6107</v>
      </c>
      <c r="M17" s="96">
        <v>6857.3</v>
      </c>
      <c r="N17" s="96">
        <v>9054.4</v>
      </c>
      <c r="O17" s="96">
        <v>12970.7</v>
      </c>
      <c r="P17" s="96">
        <v>17887</v>
      </c>
      <c r="Q17" s="96">
        <v>24365</v>
      </c>
      <c r="R17" s="96">
        <v>35221</v>
      </c>
      <c r="S17" s="96">
        <v>47594.8</v>
      </c>
      <c r="T17" s="96">
        <v>63268</v>
      </c>
      <c r="U17" s="96">
        <v>76205</v>
      </c>
      <c r="V17" s="96">
        <v>92678</v>
      </c>
      <c r="W17" s="96">
        <v>101977</v>
      </c>
      <c r="X17" s="96">
        <v>109362</v>
      </c>
      <c r="Y17" s="96">
        <v>119372</v>
      </c>
      <c r="Z17" s="96">
        <v>140184</v>
      </c>
      <c r="AA17" s="96">
        <v>174104.3</v>
      </c>
      <c r="AB17" s="96">
        <v>209336.2</v>
      </c>
      <c r="AC17" s="96">
        <v>269892.59999999998</v>
      </c>
      <c r="AD17" s="96">
        <v>374981.3</v>
      </c>
      <c r="AE17" s="96">
        <v>496435.3</v>
      </c>
      <c r="AF17" s="97">
        <v>582608.19999999995</v>
      </c>
      <c r="AG17" s="97">
        <v>617430.19999999995</v>
      </c>
      <c r="AH17" s="97">
        <v>686742.3</v>
      </c>
      <c r="AI17" s="97">
        <v>778688.3</v>
      </c>
      <c r="AJ17" s="98">
        <v>742320.4</v>
      </c>
      <c r="AK17" s="98">
        <f>AK18+AK19+AK20</f>
        <v>670232.30000000005</v>
      </c>
      <c r="AL17" s="74"/>
      <c r="AM17" s="77" t="s">
        <v>314</v>
      </c>
      <c r="AN17" s="89">
        <v>501448.9</v>
      </c>
      <c r="AO17" s="89">
        <v>539540</v>
      </c>
      <c r="AP17" s="89">
        <v>602491.4</v>
      </c>
      <c r="AQ17" s="89">
        <v>825661.7</v>
      </c>
      <c r="AR17" s="90">
        <v>960049.7</v>
      </c>
      <c r="AS17" s="91"/>
      <c r="AT17" s="77" t="s">
        <v>314</v>
      </c>
      <c r="AU17" s="83">
        <v>1117616.7</v>
      </c>
      <c r="AV17" s="84">
        <v>1167630.5</v>
      </c>
      <c r="AW17" s="83">
        <v>1313699.7</v>
      </c>
      <c r="AX17" s="83">
        <v>1493403.1</v>
      </c>
      <c r="AY17" s="83">
        <v>1630029.4</v>
      </c>
      <c r="BA17" s="74" t="s">
        <v>334</v>
      </c>
      <c r="BB17" s="249">
        <v>1835591.57</v>
      </c>
      <c r="BC17" s="249">
        <v>1851104.138578</v>
      </c>
      <c r="BD17" s="249">
        <v>1865349.2712739997</v>
      </c>
      <c r="BE17" s="249">
        <v>2216784.6506409999</v>
      </c>
      <c r="BF17" s="249">
        <v>2509380.1734679998</v>
      </c>
    </row>
    <row r="18" spans="2:58" x14ac:dyDescent="0.2">
      <c r="B18" s="77" t="s">
        <v>5</v>
      </c>
      <c r="C18" s="85">
        <v>0</v>
      </c>
      <c r="D18" s="85">
        <v>5.5</v>
      </c>
      <c r="E18" s="85">
        <v>77.7</v>
      </c>
      <c r="F18" s="85">
        <v>364</v>
      </c>
      <c r="G18" s="85">
        <v>688.8</v>
      </c>
      <c r="H18" s="85">
        <v>984.7</v>
      </c>
      <c r="I18" s="85">
        <v>1331.4</v>
      </c>
      <c r="J18" s="85">
        <v>1851.4</v>
      </c>
      <c r="K18" s="85">
        <v>2265.1</v>
      </c>
      <c r="L18" s="85">
        <v>2649.5</v>
      </c>
      <c r="M18" s="85">
        <v>2996.1</v>
      </c>
      <c r="N18" s="85">
        <v>4272.7</v>
      </c>
      <c r="O18" s="85">
        <v>6493.4</v>
      </c>
      <c r="P18" s="85">
        <v>9408</v>
      </c>
      <c r="Q18" s="85">
        <v>13049</v>
      </c>
      <c r="R18" s="85">
        <v>18145</v>
      </c>
      <c r="S18" s="85">
        <v>24981.1</v>
      </c>
      <c r="T18" s="85">
        <v>34459</v>
      </c>
      <c r="U18" s="85">
        <v>44435</v>
      </c>
      <c r="V18" s="85">
        <v>57709</v>
      </c>
      <c r="W18" s="85">
        <v>67124.7</v>
      </c>
      <c r="X18" s="85">
        <v>75982</v>
      </c>
      <c r="Y18" s="85">
        <v>85787</v>
      </c>
      <c r="Z18" s="85">
        <v>101496</v>
      </c>
      <c r="AA18" s="85">
        <v>122103.2</v>
      </c>
      <c r="AB18" s="85">
        <v>146532.6</v>
      </c>
      <c r="AC18" s="85">
        <v>191476.3</v>
      </c>
      <c r="AD18" s="85">
        <v>270177.09999999998</v>
      </c>
      <c r="AE18" s="85">
        <v>353890.9</v>
      </c>
      <c r="AF18" s="86">
        <v>410132.2</v>
      </c>
      <c r="AG18" s="86">
        <v>438320.2</v>
      </c>
      <c r="AH18" s="86">
        <v>484331.3</v>
      </c>
      <c r="AI18" s="86">
        <v>499007.8</v>
      </c>
      <c r="AJ18" s="87">
        <v>488440.8</v>
      </c>
      <c r="AK18" s="87">
        <v>476822.8</v>
      </c>
      <c r="AL18" s="74"/>
      <c r="AM18" s="77" t="s">
        <v>315</v>
      </c>
      <c r="AN18" s="89">
        <v>48933</v>
      </c>
      <c r="AO18" s="89">
        <v>43507.4</v>
      </c>
      <c r="AP18" s="89">
        <v>39307.800000000003</v>
      </c>
      <c r="AQ18" s="89">
        <v>36562.199999999997</v>
      </c>
      <c r="AR18" s="90">
        <v>34460.199999999997</v>
      </c>
      <c r="AS18" s="91"/>
      <c r="AT18" s="77" t="s">
        <v>315</v>
      </c>
      <c r="AU18" s="83">
        <v>32034.400000000001</v>
      </c>
      <c r="AV18" s="84">
        <v>28925.599999999999</v>
      </c>
      <c r="AW18" s="83">
        <v>27154.3</v>
      </c>
      <c r="AX18" s="83">
        <v>23879.200000000001</v>
      </c>
      <c r="AY18" s="83">
        <v>21753.3</v>
      </c>
      <c r="BA18" s="77" t="s">
        <v>314</v>
      </c>
      <c r="BB18" s="249">
        <v>1690445.25</v>
      </c>
      <c r="BC18" s="249">
        <v>1720009.0144469996</v>
      </c>
      <c r="BD18" s="249">
        <v>1749442.4062779997</v>
      </c>
      <c r="BE18" s="249">
        <v>2096092.4238849997</v>
      </c>
      <c r="BF18" s="249">
        <v>2377088.2421519998</v>
      </c>
    </row>
    <row r="19" spans="2:58" x14ac:dyDescent="0.2">
      <c r="B19" s="77" t="s">
        <v>6</v>
      </c>
      <c r="C19" s="85">
        <v>1080.9000000000001</v>
      </c>
      <c r="D19" s="85">
        <v>1159.7</v>
      </c>
      <c r="E19" s="85">
        <v>1205</v>
      </c>
      <c r="F19" s="85">
        <v>1346.8</v>
      </c>
      <c r="G19" s="85">
        <v>1316.5</v>
      </c>
      <c r="H19" s="85">
        <v>1265.5999999999999</v>
      </c>
      <c r="I19" s="85">
        <v>1204.4000000000001</v>
      </c>
      <c r="J19" s="85">
        <v>1231.2</v>
      </c>
      <c r="K19" s="85">
        <v>1234.3</v>
      </c>
      <c r="L19" s="85">
        <v>1186.5</v>
      </c>
      <c r="M19" s="85">
        <v>1027.4000000000001</v>
      </c>
      <c r="N19" s="85">
        <v>1043.5</v>
      </c>
      <c r="O19" s="85">
        <v>1176</v>
      </c>
      <c r="P19" s="85">
        <v>1290</v>
      </c>
      <c r="Q19" s="85">
        <v>1420</v>
      </c>
      <c r="R19" s="85">
        <v>1490</v>
      </c>
      <c r="S19" s="85">
        <v>1715.6</v>
      </c>
      <c r="T19" s="85">
        <v>2283</v>
      </c>
      <c r="U19" s="85">
        <v>2772</v>
      </c>
      <c r="V19" s="85">
        <v>3412</v>
      </c>
      <c r="W19" s="85">
        <v>4091</v>
      </c>
      <c r="X19" s="85">
        <v>5335</v>
      </c>
      <c r="Y19" s="85">
        <v>6332</v>
      </c>
      <c r="Z19" s="85">
        <v>8404</v>
      </c>
      <c r="AA19" s="85">
        <v>15684.6</v>
      </c>
      <c r="AB19" s="85">
        <v>18837.400000000001</v>
      </c>
      <c r="AC19" s="85">
        <v>22606.2</v>
      </c>
      <c r="AD19" s="85">
        <v>27918.2</v>
      </c>
      <c r="AE19" s="85">
        <v>36005.5</v>
      </c>
      <c r="AF19" s="86">
        <v>43679.1</v>
      </c>
      <c r="AG19" s="86">
        <v>48198.3</v>
      </c>
      <c r="AH19" s="86">
        <v>54478.8</v>
      </c>
      <c r="AI19" s="86">
        <v>56226.8</v>
      </c>
      <c r="AJ19" s="87">
        <v>55285.599999999999</v>
      </c>
      <c r="AK19" s="87">
        <v>50907</v>
      </c>
      <c r="AL19" s="91"/>
      <c r="AM19" s="77" t="s">
        <v>321</v>
      </c>
      <c r="AN19" s="89">
        <v>98632.4</v>
      </c>
      <c r="AO19" s="89">
        <v>94500.6</v>
      </c>
      <c r="AP19" s="89">
        <v>83755.8</v>
      </c>
      <c r="AQ19" s="89">
        <v>83012.3</v>
      </c>
      <c r="AR19" s="90">
        <v>83893.2</v>
      </c>
      <c r="AS19" s="91"/>
      <c r="AT19" s="77" t="s">
        <v>321</v>
      </c>
      <c r="AU19" s="83">
        <v>91136</v>
      </c>
      <c r="AV19" s="84">
        <v>94916.3</v>
      </c>
      <c r="AW19" s="83">
        <v>114550</v>
      </c>
      <c r="AX19" s="83">
        <v>122827.6</v>
      </c>
      <c r="AY19" s="83">
        <v>129951.3</v>
      </c>
      <c r="BA19" s="77" t="s">
        <v>315</v>
      </c>
      <c r="BB19" s="249">
        <v>19354.060000000001</v>
      </c>
      <c r="BC19" s="249">
        <v>17180.438419999999</v>
      </c>
      <c r="BD19" s="249">
        <v>14725.196029999999</v>
      </c>
      <c r="BE19" s="249">
        <v>10412.225759999998</v>
      </c>
      <c r="BF19" s="249">
        <v>7782.6982799999951</v>
      </c>
    </row>
    <row r="20" spans="2:58" x14ac:dyDescent="0.2">
      <c r="B20" s="77" t="s">
        <v>7</v>
      </c>
      <c r="C20" s="85">
        <v>0</v>
      </c>
      <c r="D20" s="85">
        <v>67.099999999999994</v>
      </c>
      <c r="E20" s="85">
        <v>177</v>
      </c>
      <c r="F20" s="85">
        <v>418.3</v>
      </c>
      <c r="G20" s="85">
        <v>627.79999999999995</v>
      </c>
      <c r="H20" s="85">
        <v>841.5</v>
      </c>
      <c r="I20" s="85">
        <v>1050.8</v>
      </c>
      <c r="J20" s="85">
        <v>1497.3</v>
      </c>
      <c r="K20" s="85">
        <v>1869.6</v>
      </c>
      <c r="L20" s="85">
        <v>2270.9</v>
      </c>
      <c r="M20" s="85">
        <v>2833.8</v>
      </c>
      <c r="N20" s="85">
        <v>3738.2</v>
      </c>
      <c r="O20" s="85">
        <v>5301.3</v>
      </c>
      <c r="P20" s="85">
        <v>7189</v>
      </c>
      <c r="Q20" s="85">
        <v>9896</v>
      </c>
      <c r="R20" s="85">
        <v>15586</v>
      </c>
      <c r="S20" s="85">
        <v>20898.099999999999</v>
      </c>
      <c r="T20" s="85">
        <v>26526.799999999999</v>
      </c>
      <c r="U20" s="85">
        <v>28998</v>
      </c>
      <c r="V20" s="85">
        <v>31557</v>
      </c>
      <c r="W20" s="85">
        <v>30762</v>
      </c>
      <c r="X20" s="85">
        <v>28045</v>
      </c>
      <c r="Y20" s="85">
        <v>27253</v>
      </c>
      <c r="Z20" s="85">
        <v>30284</v>
      </c>
      <c r="AA20" s="85">
        <v>36316.5</v>
      </c>
      <c r="AB20" s="85">
        <v>43966.2</v>
      </c>
      <c r="AC20" s="85">
        <v>55810</v>
      </c>
      <c r="AD20" s="85">
        <v>76886</v>
      </c>
      <c r="AE20" s="85">
        <v>106538.8</v>
      </c>
      <c r="AF20" s="86">
        <v>128796.9</v>
      </c>
      <c r="AG20" s="86">
        <v>130911.7</v>
      </c>
      <c r="AH20" s="86">
        <v>147932.29999999999</v>
      </c>
      <c r="AI20" s="86">
        <v>223453.6</v>
      </c>
      <c r="AJ20" s="87">
        <v>198594</v>
      </c>
      <c r="AK20" s="87">
        <v>142502.5</v>
      </c>
      <c r="AL20" s="91"/>
      <c r="AM20" s="77" t="s">
        <v>322</v>
      </c>
      <c r="AN20" s="89">
        <v>295938</v>
      </c>
      <c r="AO20" s="89">
        <v>288961.3</v>
      </c>
      <c r="AP20" s="89">
        <v>284643.8</v>
      </c>
      <c r="AQ20" s="89">
        <v>257232.6</v>
      </c>
      <c r="AR20" s="90">
        <v>224739.4</v>
      </c>
      <c r="AS20" s="91"/>
      <c r="AT20" s="77" t="s">
        <v>322</v>
      </c>
      <c r="AU20" s="83">
        <v>234487.5</v>
      </c>
      <c r="AV20" s="84">
        <v>241783</v>
      </c>
      <c r="AW20" s="83">
        <v>271675</v>
      </c>
      <c r="AX20" s="83">
        <v>284645.8</v>
      </c>
      <c r="AY20" s="83">
        <v>300829.2</v>
      </c>
      <c r="BA20" s="77" t="s">
        <v>321</v>
      </c>
      <c r="BB20" s="249">
        <v>125792.27</v>
      </c>
      <c r="BC20" s="249">
        <v>113914.68571099998</v>
      </c>
      <c r="BD20" s="249">
        <v>101181.66896599997</v>
      </c>
      <c r="BE20" s="249">
        <v>110280.00099599996</v>
      </c>
      <c r="BF20" s="249">
        <v>124509.23303599996</v>
      </c>
    </row>
    <row r="21" spans="2:58" x14ac:dyDescent="0.2">
      <c r="B21" s="77" t="s">
        <v>355</v>
      </c>
      <c r="C21" s="85">
        <v>1080.9000000000001</v>
      </c>
      <c r="D21" s="85">
        <v>1232.3</v>
      </c>
      <c r="E21" s="85">
        <v>1365.7</v>
      </c>
      <c r="F21" s="85">
        <v>1375.6</v>
      </c>
      <c r="G21" s="85">
        <v>1410.8</v>
      </c>
      <c r="H21" s="85">
        <v>1601.8</v>
      </c>
      <c r="I21" s="85">
        <v>1824.4</v>
      </c>
      <c r="J21" s="85">
        <v>2243.5</v>
      </c>
      <c r="K21" s="85">
        <v>2650.5</v>
      </c>
      <c r="L21" s="85">
        <v>2947.4</v>
      </c>
      <c r="M21" s="85">
        <v>3410.1</v>
      </c>
      <c r="N21" s="85">
        <v>4263.3999999999996</v>
      </c>
      <c r="O21" s="85">
        <v>5535</v>
      </c>
      <c r="P21" s="85">
        <v>7082</v>
      </c>
      <c r="Q21" s="85">
        <v>9115</v>
      </c>
      <c r="R21" s="85">
        <v>11834</v>
      </c>
      <c r="S21" s="85">
        <v>15733.4</v>
      </c>
      <c r="T21" s="85">
        <v>20923</v>
      </c>
      <c r="U21" s="85">
        <v>25373</v>
      </c>
      <c r="V21" s="85">
        <v>35156</v>
      </c>
      <c r="W21" s="85">
        <v>41893</v>
      </c>
      <c r="X21" s="85">
        <v>47505</v>
      </c>
      <c r="Y21" s="85">
        <v>52995</v>
      </c>
      <c r="Z21" s="85">
        <v>64365</v>
      </c>
      <c r="AA21" s="85">
        <v>85019.4</v>
      </c>
      <c r="AB21" s="85">
        <v>105162.9</v>
      </c>
      <c r="AC21" s="85">
        <v>136568.20000000001</v>
      </c>
      <c r="AD21" s="85">
        <v>168840.2</v>
      </c>
      <c r="AE21" s="85">
        <v>207190</v>
      </c>
      <c r="AF21" s="86">
        <v>248401.8</v>
      </c>
      <c r="AG21" s="86">
        <v>264982.09999999998</v>
      </c>
      <c r="AH21" s="86">
        <v>287019.40000000002</v>
      </c>
      <c r="AI21" s="86">
        <v>309009.90000000002</v>
      </c>
      <c r="AJ21" s="87">
        <v>312248.2</v>
      </c>
      <c r="AK21" s="87">
        <v>303489.09999999998</v>
      </c>
      <c r="AL21" s="91"/>
      <c r="AM21" s="77" t="s">
        <v>323</v>
      </c>
      <c r="AN21" s="89">
        <v>23.19</v>
      </c>
      <c r="AO21" s="89">
        <v>22.2</v>
      </c>
      <c r="AP21" s="89">
        <v>22.3</v>
      </c>
      <c r="AQ21" s="89">
        <v>22</v>
      </c>
      <c r="AR21" s="90">
        <v>20.8</v>
      </c>
      <c r="AS21" s="91"/>
      <c r="AT21" s="77" t="s">
        <v>323</v>
      </c>
      <c r="AU21" s="83">
        <v>20.100000000000001</v>
      </c>
      <c r="AV21" s="84">
        <v>19.2</v>
      </c>
      <c r="AW21" s="83">
        <v>19.100000000000001</v>
      </c>
      <c r="AX21" s="83">
        <v>18.899999999999999</v>
      </c>
      <c r="AY21" s="83">
        <v>17.8</v>
      </c>
      <c r="BA21" s="77" t="s">
        <v>322</v>
      </c>
      <c r="BB21" s="249">
        <v>308882.15000000002</v>
      </c>
      <c r="BC21" s="249">
        <v>325502.14772799995</v>
      </c>
      <c r="BD21" s="249">
        <v>336245.75924799993</v>
      </c>
      <c r="BE21" s="249">
        <v>393416.80056499998</v>
      </c>
      <c r="BF21" s="249">
        <v>486199.88578199997</v>
      </c>
    </row>
    <row r="22" spans="2:58" x14ac:dyDescent="0.2">
      <c r="B22" s="77" t="s">
        <v>356</v>
      </c>
      <c r="C22" s="85"/>
      <c r="D22" s="85"/>
      <c r="E22" s="85">
        <v>62.5</v>
      </c>
      <c r="F22" s="85">
        <v>415.2</v>
      </c>
      <c r="G22" s="85">
        <v>733.7</v>
      </c>
      <c r="H22" s="85">
        <v>866.7</v>
      </c>
      <c r="I22" s="85">
        <v>992.4</v>
      </c>
      <c r="J22" s="85">
        <v>1221.2</v>
      </c>
      <c r="K22" s="85">
        <v>1438.1</v>
      </c>
      <c r="L22" s="85">
        <v>1634.5</v>
      </c>
      <c r="M22" s="85">
        <v>1862.9</v>
      </c>
      <c r="N22" s="85">
        <v>1745.2</v>
      </c>
      <c r="O22" s="85">
        <v>1846.6</v>
      </c>
      <c r="P22" s="85">
        <v>2013.1</v>
      </c>
      <c r="Q22" s="85">
        <v>2188</v>
      </c>
      <c r="R22" s="85">
        <v>2471</v>
      </c>
      <c r="S22" s="85">
        <v>2830.4</v>
      </c>
      <c r="T22" s="85">
        <v>3568.2</v>
      </c>
      <c r="U22" s="85">
        <v>4813</v>
      </c>
      <c r="V22" s="85">
        <v>5435</v>
      </c>
      <c r="W22" s="85">
        <v>4686</v>
      </c>
      <c r="X22" s="85">
        <v>3959</v>
      </c>
      <c r="Y22" s="85">
        <v>3282</v>
      </c>
      <c r="Z22" s="85">
        <v>2581</v>
      </c>
      <c r="AA22" s="85">
        <v>2192.9</v>
      </c>
      <c r="AB22" s="85">
        <v>1086.7</v>
      </c>
      <c r="AC22" s="85">
        <v>233.2</v>
      </c>
      <c r="AD22" s="85">
        <v>132.1</v>
      </c>
      <c r="AE22" s="85">
        <v>83.4</v>
      </c>
      <c r="AF22" s="86">
        <v>57.2</v>
      </c>
      <c r="AG22" s="86">
        <v>40.700000000000003</v>
      </c>
      <c r="AH22" s="86">
        <v>33.700000000000003</v>
      </c>
      <c r="AI22" s="86">
        <v>29.4</v>
      </c>
      <c r="AJ22" s="87">
        <v>26.7</v>
      </c>
      <c r="AK22" s="87">
        <v>24.2</v>
      </c>
      <c r="AL22" s="91"/>
      <c r="AM22" s="77" t="s">
        <v>324</v>
      </c>
      <c r="AN22" s="89">
        <v>281.5</v>
      </c>
      <c r="AO22" s="89">
        <v>280</v>
      </c>
      <c r="AP22" s="89">
        <v>277.89999999999998</v>
      </c>
      <c r="AQ22" s="89">
        <v>277.89999999999998</v>
      </c>
      <c r="AR22" s="90">
        <v>277.5</v>
      </c>
      <c r="AS22" s="91"/>
      <c r="AT22" s="77" t="s">
        <v>324</v>
      </c>
      <c r="AU22" s="83">
        <v>275.7</v>
      </c>
      <c r="AV22" s="84">
        <v>275.2</v>
      </c>
      <c r="AW22" s="83">
        <v>274.5</v>
      </c>
      <c r="AX22" s="83">
        <v>273.8</v>
      </c>
      <c r="AY22" s="83">
        <v>269.5</v>
      </c>
      <c r="BA22" s="77" t="s">
        <v>323</v>
      </c>
      <c r="BB22" s="249">
        <v>17.55</v>
      </c>
      <c r="BC22" s="249">
        <v>16.954153999999996</v>
      </c>
      <c r="BD22" s="249">
        <v>17.011323999999995</v>
      </c>
      <c r="BE22" s="249">
        <v>16.976523999999994</v>
      </c>
      <c r="BF22" s="249">
        <v>16.976523999999994</v>
      </c>
    </row>
    <row r="23" spans="2:58" x14ac:dyDescent="0.2">
      <c r="B23" s="77" t="s">
        <v>357</v>
      </c>
      <c r="C23" s="85"/>
      <c r="D23" s="85"/>
      <c r="E23" s="85">
        <v>31.6</v>
      </c>
      <c r="F23" s="85">
        <v>338.3</v>
      </c>
      <c r="G23" s="85">
        <v>488.5</v>
      </c>
      <c r="H23" s="85">
        <v>623.29999999999995</v>
      </c>
      <c r="I23" s="85">
        <v>769.8</v>
      </c>
      <c r="J23" s="85">
        <v>1115.2</v>
      </c>
      <c r="K23" s="85">
        <v>1280.4000000000001</v>
      </c>
      <c r="L23" s="85">
        <v>1505.2</v>
      </c>
      <c r="M23" s="85">
        <v>1531.2</v>
      </c>
      <c r="N23" s="85">
        <v>2997.1</v>
      </c>
      <c r="O23" s="85">
        <v>5536.8</v>
      </c>
      <c r="P23" s="85">
        <v>8744</v>
      </c>
      <c r="Q23" s="85">
        <v>13017</v>
      </c>
      <c r="R23" s="85">
        <v>20875</v>
      </c>
      <c r="S23" s="85">
        <v>29004.2</v>
      </c>
      <c r="T23" s="85">
        <v>38770</v>
      </c>
      <c r="U23" s="85">
        <v>46018</v>
      </c>
      <c r="V23" s="85">
        <v>45091</v>
      </c>
      <c r="W23" s="85">
        <v>28661</v>
      </c>
      <c r="X23" s="85">
        <v>12005</v>
      </c>
      <c r="Y23" s="85">
        <v>-192</v>
      </c>
      <c r="Z23" s="85">
        <v>-526</v>
      </c>
      <c r="AA23" s="85">
        <v>612.9</v>
      </c>
      <c r="AB23" s="85">
        <v>458.6</v>
      </c>
      <c r="AC23" s="85">
        <v>355.1</v>
      </c>
      <c r="AD23" s="85">
        <v>340.4</v>
      </c>
      <c r="AE23" s="85">
        <v>320</v>
      </c>
      <c r="AF23" s="86">
        <v>307.10000000000002</v>
      </c>
      <c r="AG23" s="86">
        <v>294.8</v>
      </c>
      <c r="AH23" s="86">
        <v>290.5</v>
      </c>
      <c r="AI23" s="86">
        <v>286.10000000000002</v>
      </c>
      <c r="AJ23" s="87">
        <v>284.10000000000002</v>
      </c>
      <c r="AK23" s="87">
        <v>282.5</v>
      </c>
      <c r="AL23" s="91"/>
      <c r="AM23" s="77" t="s">
        <v>325</v>
      </c>
      <c r="AN23" s="89">
        <v>0.5</v>
      </c>
      <c r="AO23" s="89">
        <v>0.5</v>
      </c>
      <c r="AP23" s="89">
        <v>0.5</v>
      </c>
      <c r="AQ23" s="89">
        <v>0.5</v>
      </c>
      <c r="AR23" s="90">
        <v>0.5</v>
      </c>
      <c r="AS23" s="91"/>
      <c r="AT23" s="77" t="s">
        <v>325</v>
      </c>
      <c r="AU23" s="83">
        <v>0.5</v>
      </c>
      <c r="AV23" s="84">
        <v>0.5</v>
      </c>
      <c r="AW23" s="83">
        <v>0.5</v>
      </c>
      <c r="AX23" s="83">
        <v>0.5</v>
      </c>
      <c r="AY23" s="83">
        <v>0.5</v>
      </c>
      <c r="BA23" s="77" t="s">
        <v>324</v>
      </c>
      <c r="BB23" s="249">
        <v>267.52</v>
      </c>
      <c r="BC23" s="249">
        <v>216.55488</v>
      </c>
      <c r="BD23" s="249">
        <v>216.52919000000003</v>
      </c>
      <c r="BE23" s="249">
        <v>216.52689000000001</v>
      </c>
      <c r="BF23" s="249">
        <v>216.48043000000001</v>
      </c>
    </row>
    <row r="24" spans="2:58" x14ac:dyDescent="0.2">
      <c r="B24" s="77" t="s">
        <v>358</v>
      </c>
      <c r="C24" s="86"/>
      <c r="D24" s="86"/>
      <c r="E24" s="86"/>
      <c r="F24" s="86"/>
      <c r="G24" s="87"/>
      <c r="H24" s="95"/>
      <c r="I24" s="94"/>
      <c r="J24" s="94"/>
      <c r="K24" s="94"/>
      <c r="L24" s="94"/>
      <c r="M24" s="94"/>
      <c r="N24" s="94"/>
      <c r="O24" s="94"/>
      <c r="P24" s="94"/>
      <c r="Q24" s="94"/>
      <c r="R24" s="94"/>
      <c r="S24" s="94"/>
      <c r="T24" s="94"/>
      <c r="U24" s="94"/>
      <c r="V24" s="85">
        <v>6546</v>
      </c>
      <c r="W24" s="85">
        <v>24881</v>
      </c>
      <c r="X24" s="85">
        <v>42775</v>
      </c>
      <c r="Y24" s="85">
        <v>58450</v>
      </c>
      <c r="Z24" s="85">
        <v>64101</v>
      </c>
      <c r="AA24" s="85">
        <v>71524.100000000006</v>
      </c>
      <c r="AB24" s="85">
        <v>83868.7</v>
      </c>
      <c r="AC24" s="85">
        <v>98771.199999999997</v>
      </c>
      <c r="AD24" s="85">
        <v>118965.9</v>
      </c>
      <c r="AE24" s="85">
        <v>143922.6</v>
      </c>
      <c r="AF24" s="86">
        <v>163318.39999999999</v>
      </c>
      <c r="AG24" s="86">
        <v>172749.6</v>
      </c>
      <c r="AH24" s="86">
        <v>209192.7</v>
      </c>
      <c r="AI24" s="86">
        <v>294091.8</v>
      </c>
      <c r="AJ24" s="87">
        <v>280892.5</v>
      </c>
      <c r="AK24" s="87">
        <v>197580.6</v>
      </c>
      <c r="AL24" s="91"/>
      <c r="AM24" s="77" t="s">
        <v>326</v>
      </c>
      <c r="AN24" s="89">
        <v>139843.5</v>
      </c>
      <c r="AO24" s="89">
        <v>146511</v>
      </c>
      <c r="AP24" s="89">
        <v>160311.5</v>
      </c>
      <c r="AQ24" s="89">
        <v>288780.59999999998</v>
      </c>
      <c r="AR24" s="90">
        <v>350637.2</v>
      </c>
      <c r="AS24" s="91"/>
      <c r="AT24" s="77" t="s">
        <v>326</v>
      </c>
      <c r="AU24" s="83">
        <v>394597.8</v>
      </c>
      <c r="AV24" s="84">
        <v>341763.6</v>
      </c>
      <c r="AW24" s="83">
        <v>388165.2</v>
      </c>
      <c r="AX24" s="83">
        <v>445784.7</v>
      </c>
      <c r="AY24" s="83">
        <v>474331.8</v>
      </c>
      <c r="BA24" s="77" t="s">
        <v>325</v>
      </c>
      <c r="BB24" s="249">
        <v>0.46</v>
      </c>
      <c r="BC24" s="249">
        <v>0.45700000000000002</v>
      </c>
      <c r="BD24" s="249">
        <v>0.45700000000000002</v>
      </c>
      <c r="BE24" s="249">
        <v>0.45700000000000002</v>
      </c>
      <c r="BF24" s="249">
        <v>0.45700000000000002</v>
      </c>
    </row>
    <row r="25" spans="2:58" x14ac:dyDescent="0.2">
      <c r="B25" s="77" t="s">
        <v>359</v>
      </c>
      <c r="C25" s="86"/>
      <c r="D25" s="86"/>
      <c r="E25" s="86"/>
      <c r="F25" s="86"/>
      <c r="G25" s="87"/>
      <c r="H25" s="95"/>
      <c r="I25" s="94"/>
      <c r="J25" s="94"/>
      <c r="K25" s="94"/>
      <c r="L25" s="94"/>
      <c r="M25" s="94"/>
      <c r="N25" s="94"/>
      <c r="O25" s="94"/>
      <c r="P25" s="94"/>
      <c r="Q25" s="94"/>
      <c r="R25" s="94"/>
      <c r="S25" s="94"/>
      <c r="T25" s="94"/>
      <c r="U25" s="94"/>
      <c r="V25" s="85">
        <v>454</v>
      </c>
      <c r="W25" s="85">
        <v>1860</v>
      </c>
      <c r="X25" s="85">
        <v>3122</v>
      </c>
      <c r="Y25" s="85">
        <v>3721</v>
      </c>
      <c r="Z25" s="85">
        <v>4303</v>
      </c>
      <c r="AA25" s="85">
        <v>5367.3</v>
      </c>
      <c r="AB25" s="85">
        <v>4639.5</v>
      </c>
      <c r="AC25" s="85">
        <v>3372.9</v>
      </c>
      <c r="AD25" s="85">
        <v>1702.3</v>
      </c>
      <c r="AE25" s="85">
        <v>819.3</v>
      </c>
      <c r="AF25" s="86">
        <v>312</v>
      </c>
      <c r="AG25" s="86">
        <v>508.3</v>
      </c>
      <c r="AH25" s="86">
        <v>305</v>
      </c>
      <c r="AI25" s="86">
        <v>293.89999999999998</v>
      </c>
      <c r="AJ25" s="87">
        <v>291.3</v>
      </c>
      <c r="AK25" s="87">
        <v>286.8</v>
      </c>
      <c r="AL25" s="91"/>
      <c r="AM25" s="77" t="s">
        <v>327</v>
      </c>
      <c r="AN25" s="89">
        <v>286.2</v>
      </c>
      <c r="AO25" s="89">
        <v>286.10000000000002</v>
      </c>
      <c r="AP25" s="89">
        <v>285.89999999999998</v>
      </c>
      <c r="AQ25" s="89">
        <v>277.39999999999998</v>
      </c>
      <c r="AR25" s="90">
        <v>277.10000000000002</v>
      </c>
      <c r="AS25" s="91"/>
      <c r="AT25" s="77" t="s">
        <v>327</v>
      </c>
      <c r="AU25" s="83">
        <v>276.39999999999998</v>
      </c>
      <c r="AV25" s="84">
        <v>275.5</v>
      </c>
      <c r="AW25" s="83">
        <v>275.2</v>
      </c>
      <c r="AX25" s="83">
        <v>274.39999999999998</v>
      </c>
      <c r="AY25" s="83">
        <v>274.39999999999998</v>
      </c>
      <c r="BA25" s="77" t="s">
        <v>326</v>
      </c>
      <c r="BB25" s="249">
        <v>472398.96</v>
      </c>
      <c r="BC25" s="249">
        <v>433054.37156799994</v>
      </c>
      <c r="BD25" s="249">
        <v>381874.31012399995</v>
      </c>
      <c r="BE25" s="249">
        <v>413716.89531299996</v>
      </c>
      <c r="BF25" s="249">
        <v>427662.61204099993</v>
      </c>
    </row>
    <row r="26" spans="2:58" x14ac:dyDescent="0.2">
      <c r="B26" s="77" t="s">
        <v>360</v>
      </c>
      <c r="C26" s="86"/>
      <c r="D26" s="86"/>
      <c r="E26" s="86"/>
      <c r="F26" s="86"/>
      <c r="G26" s="87"/>
      <c r="H26" s="95"/>
      <c r="I26" s="94"/>
      <c r="J26" s="94"/>
      <c r="K26" s="94"/>
      <c r="L26" s="94"/>
      <c r="M26" s="94"/>
      <c r="N26" s="94"/>
      <c r="O26" s="94"/>
      <c r="P26" s="94"/>
      <c r="Q26" s="94"/>
      <c r="R26" s="94"/>
      <c r="S26" s="94"/>
      <c r="T26" s="94"/>
      <c r="U26" s="94"/>
      <c r="V26" s="94"/>
      <c r="W26" s="85" t="s">
        <v>17</v>
      </c>
      <c r="X26" s="85" t="s">
        <v>17</v>
      </c>
      <c r="Y26" s="85">
        <v>1120</v>
      </c>
      <c r="Z26" s="85">
        <v>5364</v>
      </c>
      <c r="AA26" s="85">
        <v>9387.2999999999993</v>
      </c>
      <c r="AB26" s="85">
        <v>14119.4</v>
      </c>
      <c r="AC26" s="85">
        <v>30591.5</v>
      </c>
      <c r="AD26" s="85">
        <v>85000.1</v>
      </c>
      <c r="AE26" s="85">
        <v>144099.5</v>
      </c>
      <c r="AF26" s="86">
        <v>170211.1</v>
      </c>
      <c r="AG26" s="86">
        <v>178854.3</v>
      </c>
      <c r="AH26" s="86">
        <v>189900.6</v>
      </c>
      <c r="AI26" s="86">
        <v>174976.7</v>
      </c>
      <c r="AJ26" s="87">
        <v>125886.2</v>
      </c>
      <c r="AK26" s="87">
        <v>85223.1</v>
      </c>
      <c r="AL26" s="91"/>
      <c r="AM26" s="77" t="s">
        <v>328</v>
      </c>
      <c r="AN26" s="89">
        <v>69659.199999999997</v>
      </c>
      <c r="AO26" s="89">
        <v>51290.1</v>
      </c>
      <c r="AP26" s="89">
        <v>51016.6</v>
      </c>
      <c r="AQ26" s="89">
        <v>91110.8</v>
      </c>
      <c r="AR26" s="90">
        <v>135649.20000000001</v>
      </c>
      <c r="AS26" s="91"/>
      <c r="AT26" s="77" t="s">
        <v>328</v>
      </c>
      <c r="AU26" s="83">
        <v>182596</v>
      </c>
      <c r="AV26" s="84">
        <v>226567.6</v>
      </c>
      <c r="AW26" s="83">
        <v>262614.5</v>
      </c>
      <c r="AX26" s="83">
        <v>325397.90000000002</v>
      </c>
      <c r="AY26" s="83">
        <v>375980</v>
      </c>
      <c r="BA26" s="77" t="s">
        <v>327</v>
      </c>
      <c r="BB26" s="249">
        <v>274.42</v>
      </c>
      <c r="BC26" s="249">
        <v>273.66729600000002</v>
      </c>
      <c r="BD26" s="249">
        <v>273.11729600000001</v>
      </c>
      <c r="BE26" s="249">
        <v>273.11729600000001</v>
      </c>
      <c r="BF26" s="249">
        <v>273.10729600000002</v>
      </c>
    </row>
    <row r="27" spans="2:58" x14ac:dyDescent="0.2">
      <c r="B27" s="77" t="s">
        <v>361</v>
      </c>
      <c r="C27" s="86"/>
      <c r="D27" s="86"/>
      <c r="E27" s="86"/>
      <c r="F27" s="86"/>
      <c r="G27" s="87"/>
      <c r="H27" s="85" t="s">
        <v>16</v>
      </c>
      <c r="I27" s="85" t="s">
        <v>16</v>
      </c>
      <c r="J27" s="85" t="s">
        <v>16</v>
      </c>
      <c r="K27" s="85" t="s">
        <v>16</v>
      </c>
      <c r="L27" s="85">
        <v>19.899999999999999</v>
      </c>
      <c r="M27" s="85">
        <v>53.2</v>
      </c>
      <c r="N27" s="85">
        <v>48.7</v>
      </c>
      <c r="O27" s="85">
        <v>52.3</v>
      </c>
      <c r="P27" s="85">
        <v>48</v>
      </c>
      <c r="Q27" s="85">
        <v>45</v>
      </c>
      <c r="R27" s="85">
        <v>41</v>
      </c>
      <c r="S27" s="85">
        <v>26.8</v>
      </c>
      <c r="T27" s="85">
        <v>7</v>
      </c>
      <c r="U27" s="85">
        <v>0</v>
      </c>
      <c r="V27" s="85">
        <v>-4</v>
      </c>
      <c r="W27" s="85">
        <v>-4</v>
      </c>
      <c r="X27" s="85">
        <v>-4</v>
      </c>
      <c r="Y27" s="85">
        <v>-4</v>
      </c>
      <c r="Z27" s="85">
        <v>-4</v>
      </c>
      <c r="AA27" s="85">
        <v>0.5</v>
      </c>
      <c r="AB27" s="85">
        <v>0.5</v>
      </c>
      <c r="AC27" s="85">
        <v>0.5</v>
      </c>
      <c r="AD27" s="85">
        <v>0.5</v>
      </c>
      <c r="AE27" s="85">
        <v>0.5</v>
      </c>
      <c r="AF27" s="86">
        <v>0.5</v>
      </c>
      <c r="AG27" s="86">
        <v>0.5</v>
      </c>
      <c r="AH27" s="86">
        <v>0.5</v>
      </c>
      <c r="AI27" s="86">
        <v>0.5</v>
      </c>
      <c r="AJ27" s="87">
        <v>0.5</v>
      </c>
      <c r="AK27" s="87">
        <v>0.5</v>
      </c>
      <c r="AL27" s="91"/>
      <c r="AM27" s="77" t="s">
        <v>329</v>
      </c>
      <c r="AN27" s="89">
        <v>142982.20000000001</v>
      </c>
      <c r="AO27" s="89">
        <v>190196.7</v>
      </c>
      <c r="AP27" s="89">
        <v>228996.4</v>
      </c>
      <c r="AQ27" s="89">
        <v>307534.40000000002</v>
      </c>
      <c r="AR27" s="90">
        <v>366801.6</v>
      </c>
      <c r="AS27" s="74"/>
      <c r="AT27" s="77" t="s">
        <v>329</v>
      </c>
      <c r="AU27" s="83">
        <v>428533.1</v>
      </c>
      <c r="AV27" s="84">
        <v>480787.6</v>
      </c>
      <c r="AW27" s="83">
        <v>528410.30000000005</v>
      </c>
      <c r="AX27" s="83">
        <v>582373.30000000005</v>
      </c>
      <c r="AY27" s="83">
        <v>628301</v>
      </c>
      <c r="BA27" s="77" t="s">
        <v>328</v>
      </c>
      <c r="BB27" s="249">
        <v>359756.93</v>
      </c>
      <c r="BC27" s="249">
        <v>338806.28530799982</v>
      </c>
      <c r="BD27" s="249">
        <v>347532.56141199981</v>
      </c>
      <c r="BE27" s="249">
        <v>489620.51720499987</v>
      </c>
      <c r="BF27" s="249">
        <v>572852.76221399999</v>
      </c>
    </row>
    <row r="28" spans="2:58" x14ac:dyDescent="0.2">
      <c r="B28" s="77" t="s">
        <v>362</v>
      </c>
      <c r="C28" s="86"/>
      <c r="D28" s="86"/>
      <c r="E28" s="86"/>
      <c r="F28" s="86"/>
      <c r="G28" s="87"/>
      <c r="H28" s="95"/>
      <c r="I28" s="94"/>
      <c r="J28" s="94"/>
      <c r="K28" s="94"/>
      <c r="L28" s="94"/>
      <c r="M28" s="94"/>
      <c r="N28" s="94"/>
      <c r="O28" s="94"/>
      <c r="P28" s="94"/>
      <c r="Q28" s="94"/>
      <c r="R28" s="94"/>
      <c r="S28" s="94"/>
      <c r="T28" s="94"/>
      <c r="U28" s="94"/>
      <c r="V28" s="94"/>
      <c r="W28" s="94"/>
      <c r="X28" s="94"/>
      <c r="Y28" s="94"/>
      <c r="Z28" s="94"/>
      <c r="AA28" s="94"/>
      <c r="AB28" s="94"/>
      <c r="AC28" s="94"/>
      <c r="AD28" s="94"/>
      <c r="AE28" s="94"/>
      <c r="AF28" s="86"/>
      <c r="AG28" s="86"/>
      <c r="AH28" s="86"/>
      <c r="AI28" s="86"/>
      <c r="AJ28" s="87">
        <v>22691</v>
      </c>
      <c r="AK28" s="87">
        <v>83345.600000000006</v>
      </c>
      <c r="AL28" s="91"/>
      <c r="AM28" s="77"/>
      <c r="AN28" s="89"/>
      <c r="AO28" s="89"/>
      <c r="AP28" s="89"/>
      <c r="AQ28" s="89"/>
      <c r="AR28" s="90"/>
      <c r="AS28" s="74"/>
      <c r="AT28" s="77" t="s">
        <v>337</v>
      </c>
      <c r="AU28" s="89">
        <v>0</v>
      </c>
      <c r="AV28" s="81">
        <v>0</v>
      </c>
      <c r="AW28" s="83">
        <v>1674.5</v>
      </c>
      <c r="AX28" s="83">
        <v>972.7</v>
      </c>
      <c r="AY28" s="83">
        <v>1438.6</v>
      </c>
      <c r="BA28" s="77" t="s">
        <v>329</v>
      </c>
      <c r="BB28" s="249">
        <v>692062.1</v>
      </c>
      <c r="BC28" s="249">
        <v>749494.19680799986</v>
      </c>
      <c r="BD28" s="249">
        <v>794889.47684400005</v>
      </c>
      <c r="BE28" s="249">
        <v>914462.58601199999</v>
      </c>
      <c r="BF28" s="249">
        <v>997842.54210999992</v>
      </c>
    </row>
    <row r="29" spans="2:58" x14ac:dyDescent="0.2">
      <c r="B29" s="74"/>
      <c r="C29" s="86"/>
      <c r="D29" s="86"/>
      <c r="E29" s="86"/>
      <c r="F29" s="86"/>
      <c r="G29" s="87"/>
      <c r="H29" s="95"/>
      <c r="I29" s="94"/>
      <c r="J29" s="94"/>
      <c r="K29" s="94"/>
      <c r="L29" s="94"/>
      <c r="M29" s="94"/>
      <c r="N29" s="94"/>
      <c r="O29" s="94"/>
      <c r="P29" s="94"/>
      <c r="Q29" s="94"/>
      <c r="R29" s="94"/>
      <c r="S29" s="94"/>
      <c r="T29" s="94"/>
      <c r="U29" s="94"/>
      <c r="V29" s="94"/>
      <c r="W29" s="94"/>
      <c r="X29" s="94"/>
      <c r="Y29" s="94"/>
      <c r="Z29" s="94"/>
      <c r="AA29" s="94"/>
      <c r="AB29" s="94"/>
      <c r="AC29" s="94"/>
      <c r="AD29" s="94"/>
      <c r="AE29" s="94"/>
      <c r="AF29" s="86"/>
      <c r="AG29" s="86"/>
      <c r="AH29" s="86"/>
      <c r="AI29" s="86"/>
      <c r="AJ29" s="87"/>
      <c r="AK29" s="95"/>
      <c r="AL29" s="74"/>
      <c r="AM29" s="74" t="s">
        <v>335</v>
      </c>
      <c r="AN29" s="81">
        <v>0</v>
      </c>
      <c r="AO29" s="89">
        <v>0</v>
      </c>
      <c r="AP29" s="89">
        <v>0</v>
      </c>
      <c r="AQ29" s="81">
        <v>0</v>
      </c>
      <c r="AR29" s="82">
        <v>3625.2</v>
      </c>
      <c r="AS29" s="74"/>
      <c r="AT29" s="77" t="s">
        <v>338</v>
      </c>
      <c r="AU29" s="89">
        <v>0</v>
      </c>
      <c r="AV29" s="81">
        <v>0</v>
      </c>
      <c r="AW29" s="83">
        <v>90</v>
      </c>
      <c r="AX29" s="83">
        <v>57.9</v>
      </c>
      <c r="AY29" s="83">
        <v>26.2</v>
      </c>
      <c r="BA29" s="77" t="s">
        <v>337</v>
      </c>
      <c r="BB29" s="249">
        <v>1538.7</v>
      </c>
      <c r="BC29" s="249">
        <v>3378.1641469999995</v>
      </c>
      <c r="BD29" s="249">
        <v>3830.7541469999996</v>
      </c>
      <c r="BE29" s="249">
        <v>4520.0891469999988</v>
      </c>
      <c r="BF29" s="249">
        <v>5178.6453819999997</v>
      </c>
    </row>
    <row r="30" spans="2:58" x14ac:dyDescent="0.2">
      <c r="B30" s="74" t="s">
        <v>8</v>
      </c>
      <c r="C30" s="96">
        <v>240</v>
      </c>
      <c r="D30" s="96">
        <v>227.4</v>
      </c>
      <c r="E30" s="96">
        <v>276.5</v>
      </c>
      <c r="F30" s="96">
        <v>406.8</v>
      </c>
      <c r="G30" s="96">
        <v>553.29999999999995</v>
      </c>
      <c r="H30" s="96">
        <v>748.8</v>
      </c>
      <c r="I30" s="96">
        <v>772.1</v>
      </c>
      <c r="J30" s="96">
        <v>888</v>
      </c>
      <c r="K30" s="96">
        <v>1102</v>
      </c>
      <c r="L30" s="96">
        <v>1290.2</v>
      </c>
      <c r="M30" s="96">
        <v>1575.5</v>
      </c>
      <c r="N30" s="96">
        <v>3542.2</v>
      </c>
      <c r="O30" s="96">
        <v>9278.6</v>
      </c>
      <c r="P30" s="96">
        <v>13538.5</v>
      </c>
      <c r="Q30" s="96">
        <v>13882</v>
      </c>
      <c r="R30" s="96">
        <v>16322</v>
      </c>
      <c r="S30" s="96">
        <v>20059</v>
      </c>
      <c r="T30" s="96">
        <v>21090</v>
      </c>
      <c r="U30" s="96">
        <v>22511.8</v>
      </c>
      <c r="V30" s="96">
        <v>24853.5</v>
      </c>
      <c r="W30" s="96">
        <v>27876</v>
      </c>
      <c r="X30" s="96">
        <v>29719</v>
      </c>
      <c r="Y30" s="96">
        <v>34623.300000000003</v>
      </c>
      <c r="Z30" s="96">
        <v>39269.1</v>
      </c>
      <c r="AA30" s="96">
        <v>44704.800000000003</v>
      </c>
      <c r="AB30" s="96">
        <v>51000.3</v>
      </c>
      <c r="AC30" s="96">
        <v>60547</v>
      </c>
      <c r="AD30" s="96">
        <v>71058</v>
      </c>
      <c r="AE30" s="96">
        <v>81183.7</v>
      </c>
      <c r="AF30" s="97">
        <v>81151.399999999994</v>
      </c>
      <c r="AG30" s="97">
        <v>91542.3</v>
      </c>
      <c r="AH30" s="97">
        <v>103130.1</v>
      </c>
      <c r="AI30" s="97">
        <v>129970.3</v>
      </c>
      <c r="AJ30" s="98">
        <v>152812.1</v>
      </c>
      <c r="AK30" s="98">
        <v>164056.5</v>
      </c>
      <c r="AL30" s="74"/>
      <c r="AM30" s="77" t="s">
        <v>378</v>
      </c>
      <c r="AN30" s="89">
        <v>0</v>
      </c>
      <c r="AO30" s="89">
        <v>0</v>
      </c>
      <c r="AP30" s="89">
        <v>0</v>
      </c>
      <c r="AQ30" s="89">
        <v>0</v>
      </c>
      <c r="AR30" s="90">
        <v>3425.6</v>
      </c>
      <c r="AS30" s="74"/>
      <c r="AT30" s="77" t="s">
        <v>339</v>
      </c>
      <c r="AU30" s="89">
        <v>0</v>
      </c>
      <c r="AV30" s="81">
        <v>0</v>
      </c>
      <c r="AW30" s="83">
        <v>2205.3000000000002</v>
      </c>
      <c r="AX30" s="83">
        <v>310.2</v>
      </c>
      <c r="AY30" s="83">
        <v>265.10000000000002</v>
      </c>
      <c r="BA30" s="77" t="s">
        <v>338</v>
      </c>
      <c r="BB30" s="249">
        <v>94.74</v>
      </c>
      <c r="BC30" s="249">
        <v>94.759900000000002</v>
      </c>
      <c r="BD30" s="249">
        <v>99.159899999999993</v>
      </c>
      <c r="BE30" s="249">
        <v>94.899899999999988</v>
      </c>
      <c r="BF30" s="249">
        <v>15392.1299</v>
      </c>
    </row>
    <row r="31" spans="2:58" x14ac:dyDescent="0.2">
      <c r="B31" s="77" t="s">
        <v>363</v>
      </c>
      <c r="C31" s="85">
        <v>68.5</v>
      </c>
      <c r="D31" s="85">
        <v>65</v>
      </c>
      <c r="E31" s="85">
        <v>81.2</v>
      </c>
      <c r="F31" s="85">
        <v>116</v>
      </c>
      <c r="G31" s="85">
        <v>141.30000000000001</v>
      </c>
      <c r="H31" s="85">
        <v>238.2</v>
      </c>
      <c r="I31" s="85">
        <v>253.1</v>
      </c>
      <c r="J31" s="85">
        <v>305.10000000000002</v>
      </c>
      <c r="K31" s="85">
        <v>374.7</v>
      </c>
      <c r="L31" s="85">
        <v>442</v>
      </c>
      <c r="M31" s="85">
        <v>536.1</v>
      </c>
      <c r="N31" s="85">
        <v>463.4</v>
      </c>
      <c r="O31" s="85">
        <v>395.1</v>
      </c>
      <c r="P31" s="85">
        <v>370.1</v>
      </c>
      <c r="Q31" s="85">
        <v>359</v>
      </c>
      <c r="R31" s="85">
        <v>19</v>
      </c>
      <c r="S31" s="85">
        <v>17.2</v>
      </c>
      <c r="T31" s="85">
        <v>17</v>
      </c>
      <c r="U31" s="85">
        <v>17.2</v>
      </c>
      <c r="V31" s="85">
        <v>15.6</v>
      </c>
      <c r="W31" s="85">
        <v>15.6</v>
      </c>
      <c r="X31" s="85">
        <v>15.6</v>
      </c>
      <c r="Y31" s="85">
        <v>15.6</v>
      </c>
      <c r="Z31" s="85">
        <v>16</v>
      </c>
      <c r="AA31" s="85">
        <v>15.6</v>
      </c>
      <c r="AB31" s="85">
        <v>14.9</v>
      </c>
      <c r="AC31" s="85">
        <v>14.9</v>
      </c>
      <c r="AD31" s="85">
        <v>14.9</v>
      </c>
      <c r="AE31" s="85">
        <v>14.9</v>
      </c>
      <c r="AF31" s="86">
        <v>14.9</v>
      </c>
      <c r="AG31" s="86">
        <v>14.9</v>
      </c>
      <c r="AH31" s="86">
        <v>14.9</v>
      </c>
      <c r="AI31" s="86">
        <v>14.9</v>
      </c>
      <c r="AJ31" s="87">
        <v>14.9</v>
      </c>
      <c r="AK31" s="87">
        <v>14.9</v>
      </c>
      <c r="AL31" s="74"/>
      <c r="AM31" s="77" t="s">
        <v>379</v>
      </c>
      <c r="AN31" s="89">
        <v>0</v>
      </c>
      <c r="AO31" s="89">
        <v>0</v>
      </c>
      <c r="AP31" s="89">
        <v>0</v>
      </c>
      <c r="AQ31" s="89">
        <v>0</v>
      </c>
      <c r="AR31" s="90">
        <v>62.6</v>
      </c>
      <c r="AS31" s="74"/>
      <c r="AT31" s="99"/>
      <c r="AU31" s="83"/>
      <c r="AV31" s="84"/>
      <c r="AW31" s="83"/>
      <c r="AX31" s="83"/>
      <c r="AY31" s="83"/>
      <c r="BA31" s="77" t="s">
        <v>339</v>
      </c>
      <c r="BB31" s="249">
        <v>298.04000000000002</v>
      </c>
      <c r="BC31" s="249">
        <v>266.57978899999995</v>
      </c>
      <c r="BD31" s="249">
        <v>370.1347889999999</v>
      </c>
      <c r="BE31" s="249">
        <v>445.78478899999993</v>
      </c>
      <c r="BF31" s="249">
        <v>3744.5747890000002</v>
      </c>
    </row>
    <row r="32" spans="2:58" x14ac:dyDescent="0.2">
      <c r="B32" s="77" t="s">
        <v>364</v>
      </c>
      <c r="C32" s="100">
        <v>171.6</v>
      </c>
      <c r="D32" s="100">
        <v>162.4</v>
      </c>
      <c r="E32" s="100">
        <v>195.2</v>
      </c>
      <c r="F32" s="100">
        <v>290.8</v>
      </c>
      <c r="G32" s="100">
        <v>412</v>
      </c>
      <c r="H32" s="100">
        <v>510.6</v>
      </c>
      <c r="I32" s="100">
        <v>519</v>
      </c>
      <c r="J32" s="100">
        <v>582.9</v>
      </c>
      <c r="K32" s="100">
        <v>727.3</v>
      </c>
      <c r="L32" s="100">
        <v>848.2</v>
      </c>
      <c r="M32" s="85">
        <v>1039.4000000000001</v>
      </c>
      <c r="N32" s="85">
        <v>1198.9000000000001</v>
      </c>
      <c r="O32" s="85">
        <v>1300.7</v>
      </c>
      <c r="P32" s="85">
        <v>1381.8</v>
      </c>
      <c r="Q32" s="85">
        <v>1587</v>
      </c>
      <c r="R32" s="85">
        <v>1733</v>
      </c>
      <c r="S32" s="85">
        <v>1418</v>
      </c>
      <c r="T32" s="85">
        <v>48</v>
      </c>
      <c r="U32" s="85">
        <v>25.6</v>
      </c>
      <c r="V32" s="85">
        <v>25.3</v>
      </c>
      <c r="W32" s="85">
        <v>25.3</v>
      </c>
      <c r="X32" s="85">
        <v>25.3</v>
      </c>
      <c r="Y32" s="85">
        <v>25.3</v>
      </c>
      <c r="Z32" s="85">
        <v>25.3</v>
      </c>
      <c r="AA32" s="85">
        <v>25.3</v>
      </c>
      <c r="AB32" s="85">
        <v>25.3</v>
      </c>
      <c r="AC32" s="85">
        <v>25.3</v>
      </c>
      <c r="AD32" s="85">
        <v>25.3</v>
      </c>
      <c r="AE32" s="85">
        <v>25.3</v>
      </c>
      <c r="AF32" s="86">
        <v>25.3</v>
      </c>
      <c r="AG32" s="86">
        <v>25.3</v>
      </c>
      <c r="AH32" s="86">
        <v>25.3</v>
      </c>
      <c r="AI32" s="86">
        <v>25.3</v>
      </c>
      <c r="AJ32" s="87">
        <v>25.3</v>
      </c>
      <c r="AK32" s="87">
        <v>25.3</v>
      </c>
      <c r="AL32" s="74"/>
      <c r="AM32" s="77" t="s">
        <v>380</v>
      </c>
      <c r="AN32" s="89">
        <v>0</v>
      </c>
      <c r="AO32" s="89">
        <v>0</v>
      </c>
      <c r="AP32" s="89">
        <v>0</v>
      </c>
      <c r="AQ32" s="89">
        <v>0</v>
      </c>
      <c r="AR32" s="90">
        <v>137</v>
      </c>
      <c r="AS32" s="74"/>
      <c r="AT32" s="74" t="s">
        <v>335</v>
      </c>
      <c r="AU32" s="101">
        <v>3625.2</v>
      </c>
      <c r="AV32" s="93">
        <v>3625.2</v>
      </c>
      <c r="AW32" s="83">
        <v>199.6</v>
      </c>
      <c r="AX32" s="83">
        <v>199.6</v>
      </c>
      <c r="AY32" s="83">
        <v>137</v>
      </c>
      <c r="BA32" s="328"/>
      <c r="BB32" s="249"/>
      <c r="BC32" s="249"/>
      <c r="BD32" s="249"/>
      <c r="BE32" s="249"/>
      <c r="BF32" s="249"/>
    </row>
    <row r="33" spans="2:58" x14ac:dyDescent="0.2">
      <c r="B33" s="77" t="s">
        <v>365</v>
      </c>
      <c r="C33" s="86"/>
      <c r="D33" s="86"/>
      <c r="E33" s="86"/>
      <c r="F33" s="86"/>
      <c r="G33" s="87"/>
      <c r="H33" s="95"/>
      <c r="I33" s="94"/>
      <c r="J33" s="94"/>
      <c r="K33" s="94"/>
      <c r="L33" s="94"/>
      <c r="M33" s="85"/>
      <c r="N33" s="85">
        <v>233.2</v>
      </c>
      <c r="O33" s="85">
        <v>722.7</v>
      </c>
      <c r="P33" s="85">
        <v>2167.9</v>
      </c>
      <c r="Q33" s="85">
        <v>2073</v>
      </c>
      <c r="R33" s="85">
        <v>2258</v>
      </c>
      <c r="S33" s="85">
        <v>2754.5</v>
      </c>
      <c r="T33" s="85">
        <v>2693</v>
      </c>
      <c r="U33" s="85">
        <v>2669</v>
      </c>
      <c r="V33" s="85">
        <v>2846.6</v>
      </c>
      <c r="W33" s="85">
        <v>3041.4</v>
      </c>
      <c r="X33" s="85">
        <v>3194</v>
      </c>
      <c r="Y33" s="85">
        <v>3421.8</v>
      </c>
      <c r="Z33" s="85">
        <v>3472.2</v>
      </c>
      <c r="AA33" s="85">
        <v>3723.5</v>
      </c>
      <c r="AB33" s="85">
        <v>3643.4</v>
      </c>
      <c r="AC33" s="85">
        <v>3671</v>
      </c>
      <c r="AD33" s="85">
        <v>3141</v>
      </c>
      <c r="AE33" s="85">
        <v>49.4</v>
      </c>
      <c r="AF33" s="86">
        <v>41.2</v>
      </c>
      <c r="AG33" s="86">
        <v>23.8</v>
      </c>
      <c r="AH33" s="86">
        <v>23.7</v>
      </c>
      <c r="AI33" s="86">
        <v>23.7</v>
      </c>
      <c r="AJ33" s="87">
        <v>23.7</v>
      </c>
      <c r="AK33" s="87">
        <v>23.7</v>
      </c>
      <c r="AL33" s="74"/>
      <c r="AM33" s="74"/>
      <c r="AN33" s="89"/>
      <c r="AO33" s="81"/>
      <c r="AP33" s="81"/>
      <c r="AQ33" s="81"/>
      <c r="AR33" s="81"/>
      <c r="AS33" s="74"/>
      <c r="AT33" s="77" t="s">
        <v>330</v>
      </c>
      <c r="AU33" s="101">
        <v>3425.6</v>
      </c>
      <c r="AV33" s="93">
        <v>3425.6</v>
      </c>
      <c r="AW33" s="83">
        <v>0</v>
      </c>
      <c r="AX33" s="83">
        <v>0</v>
      </c>
      <c r="AY33" s="83">
        <v>0</v>
      </c>
      <c r="BA33" s="74" t="s">
        <v>439</v>
      </c>
      <c r="BB33" s="249">
        <v>137</v>
      </c>
      <c r="BC33" s="249">
        <v>137</v>
      </c>
      <c r="BD33" s="249">
        <v>137</v>
      </c>
      <c r="BE33" s="249">
        <v>137</v>
      </c>
      <c r="BF33" s="334" t="s">
        <v>67</v>
      </c>
    </row>
    <row r="34" spans="2:58" x14ac:dyDescent="0.2">
      <c r="B34" s="77" t="s">
        <v>366</v>
      </c>
      <c r="C34" s="86"/>
      <c r="D34" s="86"/>
      <c r="E34" s="86"/>
      <c r="F34" s="86"/>
      <c r="G34" s="87"/>
      <c r="H34" s="95"/>
      <c r="I34" s="94"/>
      <c r="J34" s="94"/>
      <c r="K34" s="94"/>
      <c r="L34" s="94"/>
      <c r="M34" s="85"/>
      <c r="N34" s="94"/>
      <c r="O34" s="94"/>
      <c r="P34" s="94"/>
      <c r="Q34" s="94"/>
      <c r="R34" s="85" t="s">
        <v>17</v>
      </c>
      <c r="S34" s="85" t="s">
        <v>17</v>
      </c>
      <c r="T34" s="85">
        <v>2117</v>
      </c>
      <c r="U34" s="85">
        <v>2534.5</v>
      </c>
      <c r="V34" s="85">
        <v>2876.5</v>
      </c>
      <c r="W34" s="85">
        <v>2993.8</v>
      </c>
      <c r="X34" s="85">
        <v>3109.2</v>
      </c>
      <c r="Y34" s="85">
        <v>3503.4</v>
      </c>
      <c r="Z34" s="85">
        <v>3829</v>
      </c>
      <c r="AA34" s="85">
        <v>4172.2</v>
      </c>
      <c r="AB34" s="85">
        <v>4004.2</v>
      </c>
      <c r="AC34" s="85">
        <v>4458.3999999999996</v>
      </c>
      <c r="AD34" s="85">
        <v>4917.2</v>
      </c>
      <c r="AE34" s="85">
        <v>5605.4</v>
      </c>
      <c r="AF34" s="86">
        <v>121</v>
      </c>
      <c r="AG34" s="86">
        <v>80.099999999999994</v>
      </c>
      <c r="AH34" s="86">
        <v>80</v>
      </c>
      <c r="AI34" s="86">
        <v>79.900000000000006</v>
      </c>
      <c r="AJ34" s="87">
        <v>79.900000000000006</v>
      </c>
      <c r="AK34" s="87">
        <v>79.900000000000006</v>
      </c>
      <c r="AL34" s="74"/>
      <c r="AM34" s="74" t="s">
        <v>336</v>
      </c>
      <c r="AN34" s="81">
        <v>165505.5</v>
      </c>
      <c r="AO34" s="81">
        <v>174513.4</v>
      </c>
      <c r="AP34" s="81">
        <v>182790.3</v>
      </c>
      <c r="AQ34" s="81">
        <v>197439.9</v>
      </c>
      <c r="AR34" s="82">
        <v>235997.1</v>
      </c>
      <c r="AS34" s="74"/>
      <c r="AT34" s="77" t="s">
        <v>331</v>
      </c>
      <c r="AU34" s="83">
        <v>62.6</v>
      </c>
      <c r="AV34" s="84">
        <v>62.6</v>
      </c>
      <c r="AW34" s="83">
        <v>62.6</v>
      </c>
      <c r="AX34" s="83">
        <v>62.6</v>
      </c>
      <c r="AY34" s="83">
        <v>0</v>
      </c>
      <c r="BA34" s="77" t="s">
        <v>440</v>
      </c>
      <c r="BB34" s="249">
        <v>137</v>
      </c>
      <c r="BC34" s="249">
        <v>137</v>
      </c>
      <c r="BD34" s="249">
        <v>137</v>
      </c>
      <c r="BE34" s="249">
        <v>137</v>
      </c>
      <c r="BF34" s="334" t="s">
        <v>67</v>
      </c>
    </row>
    <row r="35" spans="2:58" x14ac:dyDescent="0.2">
      <c r="B35" s="77" t="s">
        <v>367</v>
      </c>
      <c r="C35" s="86"/>
      <c r="D35" s="86"/>
      <c r="E35" s="86"/>
      <c r="F35" s="86"/>
      <c r="G35" s="87"/>
      <c r="H35" s="95"/>
      <c r="I35" s="94"/>
      <c r="J35" s="94"/>
      <c r="K35" s="94"/>
      <c r="L35" s="94"/>
      <c r="M35" s="100"/>
      <c r="N35" s="85">
        <v>737.5</v>
      </c>
      <c r="O35" s="85">
        <v>3313.5</v>
      </c>
      <c r="P35" s="85">
        <v>4875</v>
      </c>
      <c r="Q35" s="85">
        <v>4775</v>
      </c>
      <c r="R35" s="100">
        <v>5665</v>
      </c>
      <c r="S35" s="100">
        <v>7187.2</v>
      </c>
      <c r="T35" s="100">
        <v>7371</v>
      </c>
      <c r="U35" s="100">
        <v>7434.2</v>
      </c>
      <c r="V35" s="100">
        <v>8010.5</v>
      </c>
      <c r="W35" s="100">
        <v>9095</v>
      </c>
      <c r="X35" s="100">
        <v>9759</v>
      </c>
      <c r="Y35" s="100">
        <v>11216.3</v>
      </c>
      <c r="Z35" s="100">
        <v>12675.6</v>
      </c>
      <c r="AA35" s="100">
        <v>14555.7</v>
      </c>
      <c r="AB35" s="100">
        <v>14446.8</v>
      </c>
      <c r="AC35" s="100">
        <v>15456.8</v>
      </c>
      <c r="AD35" s="100">
        <v>17033.3</v>
      </c>
      <c r="AE35" s="100">
        <v>18013.099999999999</v>
      </c>
      <c r="AF35" s="102">
        <v>-190.5</v>
      </c>
      <c r="AG35" s="102">
        <v>-160.5</v>
      </c>
      <c r="AH35" s="102">
        <v>96.9</v>
      </c>
      <c r="AI35" s="102">
        <v>96.8</v>
      </c>
      <c r="AJ35" s="103">
        <v>96.8</v>
      </c>
      <c r="AK35" s="87">
        <v>96.7</v>
      </c>
      <c r="AL35" s="74"/>
      <c r="AM35" s="77" t="s">
        <v>381</v>
      </c>
      <c r="AN35" s="89">
        <v>12691.3</v>
      </c>
      <c r="AO35" s="89">
        <v>13083.4</v>
      </c>
      <c r="AP35" s="89">
        <v>13686.5</v>
      </c>
      <c r="AQ35" s="89">
        <v>14363.1</v>
      </c>
      <c r="AR35" s="90">
        <v>16026.7</v>
      </c>
      <c r="AS35" s="74"/>
      <c r="AT35" s="77" t="s">
        <v>332</v>
      </c>
      <c r="AU35" s="83">
        <v>137</v>
      </c>
      <c r="AV35" s="84">
        <v>137</v>
      </c>
      <c r="AW35" s="83">
        <v>137</v>
      </c>
      <c r="AX35" s="83">
        <v>137</v>
      </c>
      <c r="AY35" s="83">
        <v>137</v>
      </c>
      <c r="BA35" s="77"/>
      <c r="BB35" s="249"/>
      <c r="BC35" s="249"/>
      <c r="BD35" s="249"/>
      <c r="BE35" s="249"/>
      <c r="BF35" s="249"/>
    </row>
    <row r="36" spans="2:58" x14ac:dyDescent="0.2">
      <c r="B36" s="77" t="s">
        <v>368</v>
      </c>
      <c r="C36" s="86"/>
      <c r="D36" s="86"/>
      <c r="E36" s="86"/>
      <c r="F36" s="86"/>
      <c r="G36" s="87"/>
      <c r="H36" s="95"/>
      <c r="I36" s="94"/>
      <c r="J36" s="94"/>
      <c r="K36" s="94"/>
      <c r="L36" s="94"/>
      <c r="M36" s="104"/>
      <c r="N36" s="100">
        <v>909.2</v>
      </c>
      <c r="O36" s="100">
        <v>3546.6</v>
      </c>
      <c r="P36" s="100">
        <v>4743.7</v>
      </c>
      <c r="Q36" s="100">
        <v>5088</v>
      </c>
      <c r="R36" s="100">
        <v>6647</v>
      </c>
      <c r="S36" s="100">
        <v>8682.1</v>
      </c>
      <c r="T36" s="100">
        <v>8844</v>
      </c>
      <c r="U36" s="100">
        <v>9831.2999999999993</v>
      </c>
      <c r="V36" s="100">
        <v>11079</v>
      </c>
      <c r="W36" s="100">
        <v>12705</v>
      </c>
      <c r="X36" s="100">
        <v>13616</v>
      </c>
      <c r="Y36" s="100">
        <v>16441</v>
      </c>
      <c r="Z36" s="100">
        <v>19251</v>
      </c>
      <c r="AA36" s="100">
        <v>22212.5</v>
      </c>
      <c r="AB36" s="100">
        <v>21846.799999999999</v>
      </c>
      <c r="AC36" s="100">
        <v>24899.9</v>
      </c>
      <c r="AD36" s="100">
        <v>26979.7</v>
      </c>
      <c r="AE36" s="100">
        <v>24922.7</v>
      </c>
      <c r="AF36" s="102">
        <v>3.4</v>
      </c>
      <c r="AG36" s="102">
        <v>91.5</v>
      </c>
      <c r="AH36" s="102">
        <v>311</v>
      </c>
      <c r="AI36" s="102">
        <v>310.89999999999998</v>
      </c>
      <c r="AJ36" s="103">
        <v>310.8</v>
      </c>
      <c r="AK36" s="87">
        <v>310.8</v>
      </c>
      <c r="AL36" s="74"/>
      <c r="AM36" s="77" t="s">
        <v>382</v>
      </c>
      <c r="AN36" s="89">
        <v>25617.200000000001</v>
      </c>
      <c r="AO36" s="89">
        <v>26498.799999999999</v>
      </c>
      <c r="AP36" s="89">
        <v>27881.599999999999</v>
      </c>
      <c r="AQ36" s="89">
        <v>29456.3</v>
      </c>
      <c r="AR36" s="90">
        <v>33687</v>
      </c>
      <c r="AS36" s="74"/>
      <c r="AT36" s="74"/>
      <c r="AU36" s="83"/>
      <c r="AV36" s="84"/>
      <c r="AW36" s="83"/>
      <c r="AX36" s="83"/>
      <c r="AY36" s="83"/>
      <c r="BB36" s="249">
        <v>646424.5</v>
      </c>
      <c r="BC36" s="249">
        <v>744216.07839000004</v>
      </c>
      <c r="BD36" s="249">
        <v>845791.73904000025</v>
      </c>
      <c r="BE36" s="249">
        <v>886223.82309000008</v>
      </c>
      <c r="BF36" s="249">
        <v>715113.93904000008</v>
      </c>
    </row>
    <row r="37" spans="2:58" x14ac:dyDescent="0.2">
      <c r="B37" s="77" t="s">
        <v>369</v>
      </c>
      <c r="C37" s="86"/>
      <c r="D37" s="86"/>
      <c r="E37" s="86"/>
      <c r="F37" s="86"/>
      <c r="G37" s="87"/>
      <c r="H37" s="95"/>
      <c r="I37" s="94"/>
      <c r="J37" s="94"/>
      <c r="K37" s="94"/>
      <c r="L37" s="94"/>
      <c r="M37" s="94"/>
      <c r="N37" s="94"/>
      <c r="O37" s="94"/>
      <c r="P37" s="94"/>
      <c r="Q37" s="94"/>
      <c r="R37" s="104"/>
      <c r="S37" s="104"/>
      <c r="T37" s="104"/>
      <c r="U37" s="104"/>
      <c r="V37" s="104"/>
      <c r="W37" s="104"/>
      <c r="X37" s="104"/>
      <c r="Y37" s="104"/>
      <c r="Z37" s="104"/>
      <c r="AA37" s="104"/>
      <c r="AB37" s="100" t="s">
        <v>17</v>
      </c>
      <c r="AC37" s="100" t="s">
        <v>17</v>
      </c>
      <c r="AD37" s="100" t="s">
        <v>17</v>
      </c>
      <c r="AE37" s="100">
        <v>10773.5</v>
      </c>
      <c r="AF37" s="102">
        <v>32.9</v>
      </c>
      <c r="AG37" s="102">
        <v>14</v>
      </c>
      <c r="AH37" s="102">
        <v>14</v>
      </c>
      <c r="AI37" s="102">
        <v>14</v>
      </c>
      <c r="AJ37" s="103">
        <v>14</v>
      </c>
      <c r="AK37" s="87">
        <v>14</v>
      </c>
      <c r="AL37" s="74"/>
      <c r="AM37" s="77" t="s">
        <v>383</v>
      </c>
      <c r="AN37" s="89">
        <v>28812.5</v>
      </c>
      <c r="AO37" s="89">
        <v>29951.4</v>
      </c>
      <c r="AP37" s="89">
        <v>30873.8</v>
      </c>
      <c r="AQ37" s="89">
        <v>33126.9</v>
      </c>
      <c r="AR37" s="90">
        <v>38645.599999999999</v>
      </c>
      <c r="AS37" s="74"/>
      <c r="AT37" s="74" t="s">
        <v>348</v>
      </c>
      <c r="AU37" s="83">
        <v>277080</v>
      </c>
      <c r="AV37" s="84">
        <v>333404.2</v>
      </c>
      <c r="AW37" s="83">
        <v>389579.6</v>
      </c>
      <c r="AX37" s="83">
        <v>446638</v>
      </c>
      <c r="AY37" s="83">
        <v>522522.6</v>
      </c>
      <c r="BA37" s="74" t="s">
        <v>441</v>
      </c>
      <c r="BB37" s="249"/>
      <c r="BC37" s="249"/>
      <c r="BD37" s="249"/>
      <c r="BE37" s="249"/>
      <c r="BF37" s="249"/>
    </row>
    <row r="38" spans="2:58" x14ac:dyDescent="0.2">
      <c r="B38" s="77" t="s">
        <v>370</v>
      </c>
      <c r="C38" s="86"/>
      <c r="D38" s="86"/>
      <c r="E38" s="86"/>
      <c r="F38" s="86"/>
      <c r="G38" s="87"/>
      <c r="H38" s="95"/>
      <c r="I38" s="94"/>
      <c r="J38" s="94"/>
      <c r="K38" s="94"/>
      <c r="L38" s="94"/>
      <c r="M38" s="94"/>
      <c r="N38" s="94"/>
      <c r="O38" s="94"/>
      <c r="P38" s="94"/>
      <c r="Q38" s="94"/>
      <c r="R38" s="104"/>
      <c r="S38" s="104"/>
      <c r="T38" s="104"/>
      <c r="U38" s="104"/>
      <c r="V38" s="104"/>
      <c r="W38" s="104"/>
      <c r="X38" s="104"/>
      <c r="Y38" s="104"/>
      <c r="Z38" s="104"/>
      <c r="AA38" s="104"/>
      <c r="AB38" s="100">
        <v>3040</v>
      </c>
      <c r="AC38" s="100">
        <v>6070.8</v>
      </c>
      <c r="AD38" s="100">
        <v>9711.2999999999993</v>
      </c>
      <c r="AE38" s="100">
        <v>12577.6</v>
      </c>
      <c r="AF38" s="102">
        <v>-520.20000000000005</v>
      </c>
      <c r="AG38" s="102">
        <v>262.5</v>
      </c>
      <c r="AH38" s="102">
        <v>262.39999999999998</v>
      </c>
      <c r="AI38" s="102">
        <v>262.39999999999998</v>
      </c>
      <c r="AJ38" s="103">
        <v>262.39999999999998</v>
      </c>
      <c r="AK38" s="87">
        <v>262.3</v>
      </c>
      <c r="AL38" s="105"/>
      <c r="AM38" s="77" t="s">
        <v>384</v>
      </c>
      <c r="AN38" s="89">
        <v>25543</v>
      </c>
      <c r="AO38" s="89">
        <v>28169.5</v>
      </c>
      <c r="AP38" s="89">
        <v>29498.400000000001</v>
      </c>
      <c r="AQ38" s="89">
        <v>31853.200000000001</v>
      </c>
      <c r="AR38" s="90">
        <v>37737</v>
      </c>
      <c r="AS38" s="105"/>
      <c r="AT38" s="77" t="s">
        <v>340</v>
      </c>
      <c r="AU38" s="89">
        <v>0</v>
      </c>
      <c r="AV38" s="81">
        <v>0</v>
      </c>
      <c r="AW38" s="83">
        <v>4337</v>
      </c>
      <c r="AX38" s="83">
        <v>6015.5</v>
      </c>
      <c r="AY38" s="83">
        <v>6902.1</v>
      </c>
      <c r="BA38" s="77" t="s">
        <v>442</v>
      </c>
      <c r="BB38" s="249">
        <f>7774.46-DD38</f>
        <v>7774.46</v>
      </c>
      <c r="BC38" s="249">
        <v>8404.3837899999999</v>
      </c>
      <c r="BD38" s="249">
        <v>9241.0294900000008</v>
      </c>
      <c r="BE38" s="249">
        <v>10188.040790000001</v>
      </c>
      <c r="BF38" s="249">
        <v>10284.56329</v>
      </c>
    </row>
    <row r="39" spans="2:58" x14ac:dyDescent="0.2">
      <c r="B39" s="77" t="s">
        <v>371</v>
      </c>
      <c r="C39" s="86"/>
      <c r="D39" s="86"/>
      <c r="E39" s="86"/>
      <c r="F39" s="86"/>
      <c r="G39" s="87"/>
      <c r="H39" s="95"/>
      <c r="I39" s="94"/>
      <c r="J39" s="94"/>
      <c r="K39" s="94"/>
      <c r="L39" s="94"/>
      <c r="M39" s="94"/>
      <c r="N39" s="94"/>
      <c r="O39" s="94"/>
      <c r="P39" s="94"/>
      <c r="Q39" s="94"/>
      <c r="R39" s="104"/>
      <c r="S39" s="104"/>
      <c r="T39" s="104"/>
      <c r="U39" s="104"/>
      <c r="V39" s="104"/>
      <c r="W39" s="104"/>
      <c r="X39" s="104"/>
      <c r="Y39" s="104"/>
      <c r="Z39" s="104"/>
      <c r="AA39" s="104"/>
      <c r="AB39" s="100">
        <v>3978.9</v>
      </c>
      <c r="AC39" s="100">
        <v>5949.9</v>
      </c>
      <c r="AD39" s="100">
        <v>9235.2000000000007</v>
      </c>
      <c r="AE39" s="100">
        <v>9201.7999999999993</v>
      </c>
      <c r="AF39" s="102">
        <v>-1276.0999999999999</v>
      </c>
      <c r="AG39" s="102">
        <v>16.3</v>
      </c>
      <c r="AH39" s="102">
        <v>16.3</v>
      </c>
      <c r="AI39" s="102">
        <v>16.3</v>
      </c>
      <c r="AJ39" s="103">
        <v>16.2</v>
      </c>
      <c r="AK39" s="87">
        <v>16.100000000000001</v>
      </c>
      <c r="AL39" s="105"/>
      <c r="AM39" s="77" t="s">
        <v>385</v>
      </c>
      <c r="AN39" s="89">
        <v>32429.5</v>
      </c>
      <c r="AO39" s="89">
        <v>33075.5</v>
      </c>
      <c r="AP39" s="89">
        <v>35615.300000000003</v>
      </c>
      <c r="AQ39" s="89">
        <v>37576.400000000001</v>
      </c>
      <c r="AR39" s="90">
        <v>46061.2</v>
      </c>
      <c r="AS39" s="105"/>
      <c r="AT39" s="77" t="s">
        <v>341</v>
      </c>
      <c r="AU39" s="83">
        <v>17556.2</v>
      </c>
      <c r="AV39" s="84">
        <v>18795.599999999999</v>
      </c>
      <c r="AW39" s="83">
        <v>20194.099999999999</v>
      </c>
      <c r="AX39" s="83">
        <v>21164.7</v>
      </c>
      <c r="AY39" s="83">
        <v>22353.7</v>
      </c>
      <c r="BA39" s="77" t="s">
        <v>443</v>
      </c>
      <c r="BB39" s="249">
        <v>24069.759999999998</v>
      </c>
      <c r="BC39" s="249">
        <v>25826.9244</v>
      </c>
      <c r="BD39" s="249">
        <v>28011.3976</v>
      </c>
      <c r="BE39" s="249">
        <v>29578.510599999998</v>
      </c>
      <c r="BF39" s="249">
        <v>29327.292799999992</v>
      </c>
    </row>
    <row r="40" spans="2:58" x14ac:dyDescent="0.2">
      <c r="B40" s="77" t="s">
        <v>372</v>
      </c>
      <c r="C40" s="86"/>
      <c r="D40" s="86"/>
      <c r="E40" s="86"/>
      <c r="F40" s="86"/>
      <c r="G40" s="87"/>
      <c r="H40" s="95"/>
      <c r="I40" s="94"/>
      <c r="J40" s="94"/>
      <c r="K40" s="94"/>
      <c r="L40" s="94"/>
      <c r="M40" s="94"/>
      <c r="N40" s="94"/>
      <c r="O40" s="94"/>
      <c r="P40" s="94"/>
      <c r="Q40" s="94"/>
      <c r="R40" s="104"/>
      <c r="S40" s="104"/>
      <c r="T40" s="104"/>
      <c r="U40" s="104"/>
      <c r="V40" s="104"/>
      <c r="W40" s="104"/>
      <c r="X40" s="104"/>
      <c r="Y40" s="104"/>
      <c r="Z40" s="104"/>
      <c r="AA40" s="104"/>
      <c r="AB40" s="104"/>
      <c r="AC40" s="104"/>
      <c r="AD40" s="104"/>
      <c r="AE40" s="104"/>
      <c r="AF40" s="102">
        <v>7013.6</v>
      </c>
      <c r="AG40" s="102">
        <v>8517.2000000000007</v>
      </c>
      <c r="AH40" s="102">
        <v>9314.2999999999993</v>
      </c>
      <c r="AI40" s="102">
        <v>10725</v>
      </c>
      <c r="AJ40" s="103">
        <v>12000</v>
      </c>
      <c r="AK40" s="87">
        <v>14016.3</v>
      </c>
      <c r="AL40" s="105"/>
      <c r="AM40" s="77" t="s">
        <v>386</v>
      </c>
      <c r="AN40" s="89">
        <v>39557.599999999999</v>
      </c>
      <c r="AO40" s="89">
        <v>42880.4</v>
      </c>
      <c r="AP40" s="89">
        <v>44380.3</v>
      </c>
      <c r="AQ40" s="89">
        <v>50209.599999999999</v>
      </c>
      <c r="AR40" s="90">
        <v>62985.2</v>
      </c>
      <c r="AS40" s="105"/>
      <c r="AT40" s="77" t="s">
        <v>342</v>
      </c>
      <c r="AU40" s="83">
        <v>39853.4</v>
      </c>
      <c r="AV40" s="84">
        <v>44206.7</v>
      </c>
      <c r="AW40" s="83">
        <v>49942.3</v>
      </c>
      <c r="AX40" s="83">
        <v>54630.3</v>
      </c>
      <c r="AY40" s="83">
        <v>60850.1</v>
      </c>
      <c r="BA40" s="77" t="s">
        <v>444</v>
      </c>
      <c r="BB40" s="249">
        <v>71006.61</v>
      </c>
      <c r="BC40" s="249">
        <v>80290.185050000015</v>
      </c>
      <c r="BD40" s="249">
        <v>91666.620800000019</v>
      </c>
      <c r="BE40" s="249">
        <v>103429.82405000001</v>
      </c>
      <c r="BF40" s="249">
        <v>107326.17380000002</v>
      </c>
    </row>
    <row r="41" spans="2:58" x14ac:dyDescent="0.2">
      <c r="B41" s="77" t="s">
        <v>373</v>
      </c>
      <c r="C41" s="86"/>
      <c r="D41" s="86"/>
      <c r="E41" s="86"/>
      <c r="F41" s="86"/>
      <c r="G41" s="87"/>
      <c r="H41" s="95"/>
      <c r="I41" s="94"/>
      <c r="J41" s="94"/>
      <c r="K41" s="94"/>
      <c r="L41" s="94"/>
      <c r="M41" s="94"/>
      <c r="N41" s="94"/>
      <c r="O41" s="94"/>
      <c r="P41" s="94"/>
      <c r="Q41" s="94"/>
      <c r="R41" s="104"/>
      <c r="S41" s="104"/>
      <c r="T41" s="104"/>
      <c r="U41" s="104"/>
      <c r="V41" s="104"/>
      <c r="W41" s="104"/>
      <c r="X41" s="104"/>
      <c r="Y41" s="104"/>
      <c r="Z41" s="104"/>
      <c r="AA41" s="104"/>
      <c r="AB41" s="104"/>
      <c r="AC41" s="104"/>
      <c r="AD41" s="104"/>
      <c r="AE41" s="104"/>
      <c r="AF41" s="102">
        <v>13695.3</v>
      </c>
      <c r="AG41" s="102">
        <v>16468</v>
      </c>
      <c r="AH41" s="102">
        <v>18580.7</v>
      </c>
      <c r="AI41" s="102">
        <v>22258.2</v>
      </c>
      <c r="AJ41" s="103">
        <v>24943.7</v>
      </c>
      <c r="AK41" s="87">
        <v>26074.799999999999</v>
      </c>
      <c r="AL41" s="105"/>
      <c r="AM41" s="77" t="s">
        <v>387</v>
      </c>
      <c r="AN41" s="89">
        <v>854.5</v>
      </c>
      <c r="AO41" s="89">
        <v>854.5</v>
      </c>
      <c r="AP41" s="89">
        <v>854.5</v>
      </c>
      <c r="AQ41" s="89">
        <v>854.5</v>
      </c>
      <c r="AR41" s="90">
        <v>854.5</v>
      </c>
      <c r="AS41" s="105"/>
      <c r="AT41" s="77" t="s">
        <v>343</v>
      </c>
      <c r="AU41" s="83">
        <v>44874.9</v>
      </c>
      <c r="AV41" s="84">
        <v>49337.5</v>
      </c>
      <c r="AW41" s="83">
        <v>56007.199999999997</v>
      </c>
      <c r="AX41" s="83">
        <v>62528</v>
      </c>
      <c r="AY41" s="83">
        <v>70665.7</v>
      </c>
      <c r="BA41" s="77" t="s">
        <v>445</v>
      </c>
      <c r="BB41" s="249">
        <v>82515.58</v>
      </c>
      <c r="BC41" s="249">
        <v>85883.95199999999</v>
      </c>
      <c r="BD41" s="249">
        <v>95709.970499999981</v>
      </c>
      <c r="BE41" s="249">
        <v>108134.28899999996</v>
      </c>
      <c r="BF41" s="249">
        <v>123217.27049999998</v>
      </c>
    </row>
    <row r="42" spans="2:58" ht="13.5" thickBot="1" x14ac:dyDescent="0.25">
      <c r="B42" s="77" t="s">
        <v>374</v>
      </c>
      <c r="C42" s="86"/>
      <c r="D42" s="86"/>
      <c r="E42" s="86"/>
      <c r="F42" s="86"/>
      <c r="G42" s="87"/>
      <c r="H42" s="95"/>
      <c r="I42" s="94"/>
      <c r="J42" s="94"/>
      <c r="K42" s="94"/>
      <c r="L42" s="94"/>
      <c r="M42" s="94"/>
      <c r="N42" s="94"/>
      <c r="O42" s="94"/>
      <c r="P42" s="94"/>
      <c r="Q42" s="94"/>
      <c r="R42" s="104"/>
      <c r="S42" s="104"/>
      <c r="T42" s="104"/>
      <c r="U42" s="104"/>
      <c r="V42" s="104"/>
      <c r="W42" s="104"/>
      <c r="X42" s="104"/>
      <c r="Y42" s="104"/>
      <c r="Z42" s="104"/>
      <c r="AA42" s="104"/>
      <c r="AB42" s="104"/>
      <c r="AC42" s="104"/>
      <c r="AD42" s="104"/>
      <c r="AE42" s="104"/>
      <c r="AF42" s="102">
        <v>18021.3</v>
      </c>
      <c r="AG42" s="102">
        <v>19737.599999999999</v>
      </c>
      <c r="AH42" s="102">
        <v>21255.3</v>
      </c>
      <c r="AI42" s="102">
        <v>24879</v>
      </c>
      <c r="AJ42" s="103">
        <v>27516.2</v>
      </c>
      <c r="AK42" s="87">
        <v>28693.200000000001</v>
      </c>
      <c r="AL42" s="105"/>
      <c r="AM42" s="106"/>
      <c r="AN42" s="106"/>
      <c r="AO42" s="106"/>
      <c r="AP42" s="106"/>
      <c r="AQ42" s="106"/>
      <c r="AR42" s="106"/>
      <c r="AS42" s="105"/>
      <c r="AT42" s="77" t="s">
        <v>344</v>
      </c>
      <c r="AU42" s="83">
        <v>43440.9</v>
      </c>
      <c r="AV42" s="84">
        <v>42790.400000000001</v>
      </c>
      <c r="AW42" s="83">
        <v>48125.5</v>
      </c>
      <c r="AX42" s="83">
        <v>52412.3</v>
      </c>
      <c r="AY42" s="83">
        <v>60449.1</v>
      </c>
      <c r="BA42" s="77" t="s">
        <v>446</v>
      </c>
      <c r="BB42" s="249">
        <v>71733.91</v>
      </c>
      <c r="BC42" s="249">
        <v>75291.135000000009</v>
      </c>
      <c r="BD42" s="249">
        <v>83848.342499999984</v>
      </c>
      <c r="BE42" s="249">
        <v>102675.24050000001</v>
      </c>
      <c r="BF42" s="249">
        <v>106500.46550000001</v>
      </c>
    </row>
    <row r="43" spans="2:58" ht="13.5" thickBot="1" x14ac:dyDescent="0.25">
      <c r="B43" s="77" t="s">
        <v>375</v>
      </c>
      <c r="C43" s="86"/>
      <c r="D43" s="86"/>
      <c r="E43" s="86"/>
      <c r="F43" s="86"/>
      <c r="G43" s="87"/>
      <c r="H43" s="95"/>
      <c r="I43" s="94"/>
      <c r="J43" s="94"/>
      <c r="K43" s="94"/>
      <c r="L43" s="94"/>
      <c r="M43" s="94"/>
      <c r="N43" s="94"/>
      <c r="O43" s="94"/>
      <c r="P43" s="94"/>
      <c r="Q43" s="94"/>
      <c r="R43" s="104"/>
      <c r="S43" s="104"/>
      <c r="T43" s="104"/>
      <c r="U43" s="104"/>
      <c r="V43" s="104"/>
      <c r="W43" s="104"/>
      <c r="X43" s="104"/>
      <c r="Y43" s="104"/>
      <c r="Z43" s="104"/>
      <c r="AA43" s="104"/>
      <c r="AB43" s="104"/>
      <c r="AC43" s="104"/>
      <c r="AD43" s="104"/>
      <c r="AE43" s="104"/>
      <c r="AF43" s="102">
        <v>13187</v>
      </c>
      <c r="AG43" s="102">
        <v>14284.8</v>
      </c>
      <c r="AH43" s="102">
        <v>16200.8</v>
      </c>
      <c r="AI43" s="102">
        <v>21004.2</v>
      </c>
      <c r="AJ43" s="103">
        <v>24113.4</v>
      </c>
      <c r="AK43" s="87">
        <v>25122.2</v>
      </c>
      <c r="AL43" s="105"/>
      <c r="AM43" s="71" t="s">
        <v>15</v>
      </c>
      <c r="AN43" s="107">
        <v>935594.5</v>
      </c>
      <c r="AO43" s="107">
        <v>1004067.2</v>
      </c>
      <c r="AP43" s="107">
        <v>1093528.8</v>
      </c>
      <c r="AQ43" s="107">
        <v>1360751.9</v>
      </c>
      <c r="AR43" s="107">
        <v>1586465.9</v>
      </c>
      <c r="AS43" s="105"/>
      <c r="AT43" s="77" t="s">
        <v>345</v>
      </c>
      <c r="AU43" s="83">
        <v>54061.8</v>
      </c>
      <c r="AV43" s="84">
        <v>61862.400000000001</v>
      </c>
      <c r="AW43" s="83">
        <v>70664.899999999994</v>
      </c>
      <c r="AX43" s="83">
        <v>79610.8</v>
      </c>
      <c r="AY43" s="83">
        <v>91107.8</v>
      </c>
      <c r="BA43" s="77" t="s">
        <v>447</v>
      </c>
      <c r="BB43" s="249">
        <v>112265.60000000001</v>
      </c>
      <c r="BC43" s="249">
        <v>133402.26</v>
      </c>
      <c r="BD43" s="249">
        <v>154085.17499999999</v>
      </c>
      <c r="BE43" s="249">
        <v>176739.76499999998</v>
      </c>
      <c r="BF43" s="249">
        <v>172728.22499999998</v>
      </c>
    </row>
    <row r="44" spans="2:58" x14ac:dyDescent="0.2">
      <c r="B44" s="77" t="s">
        <v>376</v>
      </c>
      <c r="C44" s="86"/>
      <c r="D44" s="86"/>
      <c r="E44" s="86"/>
      <c r="F44" s="86"/>
      <c r="G44" s="87"/>
      <c r="H44" s="95"/>
      <c r="I44" s="94"/>
      <c r="J44" s="94"/>
      <c r="K44" s="94"/>
      <c r="L44" s="94"/>
      <c r="M44" s="94"/>
      <c r="N44" s="94"/>
      <c r="O44" s="94"/>
      <c r="P44" s="94"/>
      <c r="Q44" s="94"/>
      <c r="R44" s="94"/>
      <c r="S44" s="94"/>
      <c r="T44" s="94"/>
      <c r="U44" s="94"/>
      <c r="V44" s="94"/>
      <c r="W44" s="94"/>
      <c r="X44" s="94"/>
      <c r="Y44" s="94"/>
      <c r="Z44" s="94"/>
      <c r="AA44" s="94"/>
      <c r="AB44" s="94"/>
      <c r="AC44" s="94"/>
      <c r="AD44" s="94"/>
      <c r="AE44" s="94"/>
      <c r="AF44" s="86">
        <v>15637.9</v>
      </c>
      <c r="AG44" s="86">
        <v>16522.2</v>
      </c>
      <c r="AH44" s="86">
        <v>18105.5</v>
      </c>
      <c r="AI44" s="86">
        <v>24471.5</v>
      </c>
      <c r="AJ44" s="87">
        <v>29342</v>
      </c>
      <c r="AK44" s="87">
        <v>32132.7</v>
      </c>
      <c r="AL44" s="108"/>
      <c r="AM44" s="108"/>
      <c r="AN44" s="108"/>
      <c r="AO44" s="108"/>
      <c r="AP44" s="108"/>
      <c r="AQ44" s="108"/>
      <c r="AR44" s="108"/>
      <c r="AS44" s="105"/>
      <c r="AT44" s="77" t="s">
        <v>347</v>
      </c>
      <c r="AU44" s="89">
        <v>0</v>
      </c>
      <c r="AV44" s="84">
        <v>27850.799999999999</v>
      </c>
      <c r="AW44" s="83">
        <v>40328.5</v>
      </c>
      <c r="AX44" s="83">
        <v>51487.5</v>
      </c>
      <c r="AY44" s="83">
        <v>66553.399999999994</v>
      </c>
      <c r="BA44" s="77" t="s">
        <v>448</v>
      </c>
      <c r="BB44" s="249">
        <f>93338.1-DD44</f>
        <v>93338.1</v>
      </c>
      <c r="BC44" s="249">
        <v>118233.26999999999</v>
      </c>
      <c r="BD44" s="249">
        <v>146602.79499999998</v>
      </c>
      <c r="BE44" s="249">
        <v>160698.345</v>
      </c>
      <c r="BF44" s="249">
        <v>164118.82</v>
      </c>
    </row>
    <row r="45" spans="2:58" s="73" customFormat="1" x14ac:dyDescent="0.2">
      <c r="B45" s="77" t="s">
        <v>377</v>
      </c>
      <c r="C45" s="102"/>
      <c r="D45" s="102"/>
      <c r="E45" s="102"/>
      <c r="F45" s="102"/>
      <c r="G45" s="103"/>
      <c r="H45" s="109"/>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2">
        <v>15344.4</v>
      </c>
      <c r="AG45" s="102">
        <v>15644.6</v>
      </c>
      <c r="AH45" s="102">
        <v>18829</v>
      </c>
      <c r="AI45" s="102">
        <v>25788.2</v>
      </c>
      <c r="AJ45" s="103">
        <v>34052.800000000003</v>
      </c>
      <c r="AK45" s="87">
        <v>37173.599999999999</v>
      </c>
      <c r="AL45" s="108"/>
      <c r="AM45" s="108"/>
      <c r="AN45" s="108"/>
      <c r="AO45" s="108"/>
      <c r="AP45" s="108"/>
      <c r="AQ45" s="108"/>
      <c r="AR45" s="110"/>
      <c r="AS45" s="111"/>
      <c r="AT45" s="77" t="s">
        <v>346</v>
      </c>
      <c r="AU45" s="83">
        <v>76438.399999999994</v>
      </c>
      <c r="AV45" s="84">
        <v>87706.3</v>
      </c>
      <c r="AW45" s="83">
        <v>99125.6</v>
      </c>
      <c r="AX45" s="83">
        <v>117934.5</v>
      </c>
      <c r="AY45" s="83">
        <v>142786.20000000001</v>
      </c>
      <c r="BA45" s="77" t="s">
        <v>449</v>
      </c>
      <c r="BB45" s="333">
        <v>182980.04</v>
      </c>
      <c r="BC45" s="333">
        <v>216029.47999999992</v>
      </c>
      <c r="BD45" s="333">
        <v>235771.91999999993</v>
      </c>
      <c r="BE45" s="333">
        <v>193925.31999999998</v>
      </c>
      <c r="BF45" s="333">
        <v>756.6399999999777</v>
      </c>
    </row>
    <row r="46" spans="2:58" ht="13.5" thickBot="1" x14ac:dyDescent="0.25">
      <c r="B46" s="112"/>
      <c r="C46" s="113"/>
      <c r="D46" s="113"/>
      <c r="E46" s="113"/>
      <c r="F46" s="113"/>
      <c r="G46" s="114"/>
      <c r="H46" s="115"/>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3"/>
      <c r="AG46" s="113"/>
      <c r="AH46" s="113"/>
      <c r="AI46" s="113"/>
      <c r="AJ46" s="114"/>
      <c r="AK46" s="115"/>
      <c r="AL46" s="108"/>
      <c r="AM46" s="117"/>
      <c r="AN46" s="108"/>
      <c r="AO46" s="108"/>
      <c r="AP46" s="108"/>
      <c r="AQ46" s="108"/>
      <c r="AR46" s="108"/>
      <c r="AS46" s="118"/>
      <c r="AT46" s="77" t="s">
        <v>221</v>
      </c>
      <c r="AU46" s="83">
        <v>854.5</v>
      </c>
      <c r="AV46" s="84">
        <v>854.5</v>
      </c>
      <c r="AW46" s="83">
        <v>854.5</v>
      </c>
      <c r="AX46" s="83">
        <v>854.5</v>
      </c>
      <c r="AY46" s="83">
        <v>854.5</v>
      </c>
      <c r="BA46" s="77" t="s">
        <v>487</v>
      </c>
      <c r="BB46" s="249">
        <f t="shared" ref="BB46" si="0">BB36-SUM(BB38:BB45)</f>
        <v>740.43999999994412</v>
      </c>
      <c r="BC46" s="249">
        <v>854.48814999999013</v>
      </c>
      <c r="BD46" s="249">
        <v>854.48815000045579</v>
      </c>
      <c r="BE46" s="249">
        <v>854.48815000022296</v>
      </c>
      <c r="BF46" s="249">
        <v>854.48814999999013</v>
      </c>
    </row>
    <row r="47" spans="2:58" ht="13.5" thickBot="1" x14ac:dyDescent="0.25">
      <c r="B47" s="119" t="s">
        <v>15</v>
      </c>
      <c r="C47" s="120">
        <v>2341.9</v>
      </c>
      <c r="D47" s="121">
        <v>2689.8</v>
      </c>
      <c r="E47" s="121">
        <v>3242.8</v>
      </c>
      <c r="F47" s="121">
        <v>4149.5</v>
      </c>
      <c r="G47" s="121">
        <v>4898.8999999999996</v>
      </c>
      <c r="H47" s="121">
        <v>5701.7</v>
      </c>
      <c r="I47" s="121">
        <v>6333.5</v>
      </c>
      <c r="J47" s="121">
        <v>7717.9</v>
      </c>
      <c r="K47" s="121">
        <v>8977.6</v>
      </c>
      <c r="L47" s="121">
        <v>10439.4</v>
      </c>
      <c r="M47" s="121">
        <v>11840.8</v>
      </c>
      <c r="N47" s="121">
        <v>17018.599999999999</v>
      </c>
      <c r="O47" s="121">
        <v>30208</v>
      </c>
      <c r="P47" s="121">
        <v>42515.5</v>
      </c>
      <c r="Q47" s="121">
        <v>53128.2</v>
      </c>
      <c r="R47" s="121">
        <v>69207</v>
      </c>
      <c r="S47" s="121">
        <v>89989.8</v>
      </c>
      <c r="T47" s="121">
        <v>114225</v>
      </c>
      <c r="U47" s="121">
        <v>135552.79999999999</v>
      </c>
      <c r="V47" s="121">
        <v>155454.5</v>
      </c>
      <c r="W47" s="121">
        <v>160427</v>
      </c>
      <c r="X47" s="121">
        <v>163738</v>
      </c>
      <c r="Y47" s="121">
        <v>171684.3</v>
      </c>
      <c r="Z47" s="121">
        <v>208507.1</v>
      </c>
      <c r="AA47" s="121">
        <v>255524.7</v>
      </c>
      <c r="AB47" s="121">
        <v>303893.90000000002</v>
      </c>
      <c r="AC47" s="121">
        <v>372330.7</v>
      </c>
      <c r="AD47" s="121">
        <v>483861.1</v>
      </c>
      <c r="AE47" s="121">
        <v>623583.30000000005</v>
      </c>
      <c r="AF47" s="122">
        <v>714953.3</v>
      </c>
      <c r="AG47" s="122">
        <v>761703.8</v>
      </c>
      <c r="AH47" s="122">
        <v>846626.9</v>
      </c>
      <c r="AI47" s="122">
        <v>982480</v>
      </c>
      <c r="AJ47" s="122">
        <v>984428.2</v>
      </c>
      <c r="AK47" s="122">
        <v>939956.9</v>
      </c>
      <c r="AL47" s="72"/>
      <c r="AM47" s="117"/>
      <c r="AN47" s="108"/>
      <c r="AO47" s="108"/>
      <c r="AP47" s="108"/>
      <c r="AQ47" s="108"/>
      <c r="AR47" s="108"/>
      <c r="AS47" s="123"/>
      <c r="AT47" s="106"/>
      <c r="AU47" s="124"/>
      <c r="AV47" s="125"/>
      <c r="AW47" s="124"/>
      <c r="AX47" s="124"/>
      <c r="AY47" s="124"/>
      <c r="BA47" s="77"/>
      <c r="BB47" s="249"/>
      <c r="BC47" s="249"/>
      <c r="BD47" s="249"/>
      <c r="BE47" s="249"/>
      <c r="BF47" s="249"/>
    </row>
    <row r="48" spans="2:58" ht="13.5" thickBot="1" x14ac:dyDescent="0.25">
      <c r="B48" s="92" t="s">
        <v>414</v>
      </c>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M48" s="117"/>
      <c r="AN48" s="108"/>
      <c r="AO48" s="108"/>
      <c r="AP48" s="108"/>
      <c r="AQ48" s="108"/>
      <c r="AR48" s="108"/>
      <c r="AT48" s="126" t="s">
        <v>15</v>
      </c>
      <c r="AU48" s="127">
        <v>1821409.8</v>
      </c>
      <c r="AV48" s="128">
        <v>2009765.5</v>
      </c>
      <c r="AW48" s="127">
        <v>2395841.7999999998</v>
      </c>
      <c r="AX48" s="127">
        <v>2602824.4</v>
      </c>
      <c r="AY48" s="127">
        <v>2939883.6</v>
      </c>
      <c r="BA48" s="74" t="s">
        <v>450</v>
      </c>
      <c r="BB48" s="366" t="s">
        <v>67</v>
      </c>
      <c r="BC48" s="367">
        <v>2921.72</v>
      </c>
      <c r="BD48" s="367">
        <v>5244.920000000001</v>
      </c>
      <c r="BE48" s="367">
        <v>7664.8806000000013</v>
      </c>
      <c r="BF48" s="367">
        <v>18987.600600000002</v>
      </c>
    </row>
    <row r="49" spans="2:58" x14ac:dyDescent="0.2">
      <c r="B49" s="92"/>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M49" s="117"/>
      <c r="AN49" s="108"/>
      <c r="AO49" s="108"/>
      <c r="AP49" s="108"/>
      <c r="AQ49" s="108"/>
      <c r="AR49" s="108"/>
      <c r="AT49" s="129"/>
      <c r="AU49" s="130"/>
      <c r="AV49" s="131"/>
      <c r="AW49" s="130"/>
      <c r="AX49" s="130"/>
      <c r="AY49" s="130"/>
      <c r="BA49" s="77" t="s">
        <v>451</v>
      </c>
      <c r="BB49" s="334" t="s">
        <v>67</v>
      </c>
      <c r="BC49" s="249">
        <v>2921.72</v>
      </c>
      <c r="BD49" s="249">
        <v>5244.920000000001</v>
      </c>
      <c r="BE49" s="249">
        <v>7664.8806000000013</v>
      </c>
      <c r="BF49" s="249">
        <v>18987.600600000002</v>
      </c>
    </row>
    <row r="50" spans="2:58" ht="13.5" thickBot="1" x14ac:dyDescent="0.25">
      <c r="B50" s="92" t="s">
        <v>18</v>
      </c>
      <c r="M50" s="132"/>
      <c r="N50" s="55"/>
      <c r="O50" s="55"/>
      <c r="P50" s="55"/>
      <c r="Q50" s="55"/>
      <c r="R50" s="55"/>
      <c r="S50" s="55"/>
      <c r="T50" s="55"/>
      <c r="U50" s="55"/>
      <c r="Y50" s="94"/>
      <c r="Z50" s="94"/>
      <c r="AL50" s="133"/>
      <c r="AM50" s="117"/>
      <c r="AN50" s="108"/>
      <c r="AO50" s="108"/>
      <c r="AP50" s="108"/>
      <c r="AQ50" s="108"/>
      <c r="AR50" s="108"/>
      <c r="AT50" s="134"/>
      <c r="AU50" s="130"/>
      <c r="AV50" s="131"/>
      <c r="AW50" s="130"/>
      <c r="AX50" s="130"/>
      <c r="AY50" s="130"/>
      <c r="BA50" s="329"/>
      <c r="BB50" s="249"/>
      <c r="BC50" s="249"/>
      <c r="BD50" s="249"/>
      <c r="BE50" s="249"/>
      <c r="BF50" s="249"/>
    </row>
    <row r="51" spans="2:58" ht="13.5" thickBot="1" x14ac:dyDescent="0.25">
      <c r="B51" s="92" t="s">
        <v>19</v>
      </c>
      <c r="M51" s="55"/>
      <c r="N51" s="55"/>
      <c r="O51" s="55"/>
      <c r="P51" s="55"/>
      <c r="Q51" s="55"/>
      <c r="R51" s="55"/>
      <c r="S51" s="55"/>
      <c r="T51" s="55"/>
      <c r="U51" s="55"/>
      <c r="AL51" s="117"/>
      <c r="AM51" s="117"/>
      <c r="AN51" s="108"/>
      <c r="AO51" s="108"/>
      <c r="AP51" s="108"/>
      <c r="AQ51" s="108"/>
      <c r="AR51" s="108"/>
      <c r="AT51" s="134"/>
      <c r="AU51" s="130"/>
      <c r="AV51" s="131"/>
      <c r="AW51" s="130"/>
      <c r="AX51" s="130"/>
      <c r="AY51" s="130"/>
      <c r="BA51" s="330" t="s">
        <v>452</v>
      </c>
      <c r="BB51" s="331">
        <f t="shared" ref="BB51" si="1">SUM(BB7,BB17,BB33,BB36)</f>
        <v>3172956.95</v>
      </c>
      <c r="BC51" s="331">
        <v>3377774.763888</v>
      </c>
      <c r="BD51" s="332">
        <v>3580728.4364339998</v>
      </c>
      <c r="BE51" s="332">
        <v>3885791.8642519997</v>
      </c>
      <c r="BF51" s="332">
        <v>4257613.316953999</v>
      </c>
    </row>
    <row r="52" spans="2:58" x14ac:dyDescent="0.2">
      <c r="B52" s="92" t="s">
        <v>20</v>
      </c>
      <c r="M52" s="55"/>
      <c r="N52" s="55"/>
      <c r="O52" s="55"/>
      <c r="P52" s="55"/>
      <c r="Q52" s="55"/>
      <c r="R52" s="55"/>
      <c r="S52" s="55"/>
      <c r="T52" s="55"/>
      <c r="U52" s="55"/>
      <c r="AL52" s="117"/>
      <c r="AM52" s="117"/>
      <c r="AN52" s="108"/>
      <c r="AO52" s="108"/>
      <c r="AP52" s="108"/>
      <c r="AQ52" s="108"/>
      <c r="AR52" s="108"/>
      <c r="AS52" s="133"/>
      <c r="AU52" s="73"/>
      <c r="AV52" s="73"/>
      <c r="AW52" s="73"/>
      <c r="AX52" s="73"/>
      <c r="AY52" s="73"/>
      <c r="BA52" s="52"/>
    </row>
    <row r="53" spans="2:58" x14ac:dyDescent="0.2">
      <c r="B53" s="92" t="s">
        <v>410</v>
      </c>
      <c r="M53" s="55"/>
      <c r="N53" s="55"/>
      <c r="O53" s="55"/>
      <c r="P53" s="55"/>
      <c r="Q53" s="55"/>
      <c r="R53" s="55"/>
      <c r="S53" s="55"/>
      <c r="T53" s="55"/>
      <c r="U53" s="55"/>
      <c r="AL53" s="117"/>
      <c r="AM53" s="108"/>
      <c r="AN53" s="108"/>
      <c r="AO53" s="108"/>
      <c r="AP53" s="108"/>
      <c r="AQ53" s="108"/>
      <c r="AR53" s="108"/>
      <c r="AS53" s="117"/>
      <c r="AU53" s="94"/>
      <c r="AV53" s="94"/>
      <c r="AW53" s="94"/>
      <c r="AX53" s="94"/>
      <c r="AY53" s="94"/>
      <c r="BA53" s="52"/>
    </row>
    <row r="54" spans="2:58" x14ac:dyDescent="0.2">
      <c r="B54" s="92" t="s">
        <v>302</v>
      </c>
      <c r="M54" s="55"/>
      <c r="N54" s="55"/>
      <c r="O54" s="55"/>
      <c r="P54" s="55"/>
      <c r="Q54" s="55"/>
      <c r="R54" s="55"/>
      <c r="S54" s="55"/>
      <c r="T54" s="55"/>
      <c r="U54" s="55"/>
      <c r="AL54" s="117"/>
      <c r="AM54" s="117"/>
      <c r="AN54" s="108"/>
      <c r="AO54" s="108"/>
      <c r="AP54" s="108"/>
      <c r="AQ54" s="108"/>
      <c r="AR54" s="108"/>
      <c r="AS54" s="117"/>
      <c r="AU54" s="94"/>
      <c r="AV54" s="94"/>
      <c r="AW54" s="94"/>
      <c r="AX54" s="94"/>
      <c r="AY54" s="94"/>
      <c r="BA54" s="52"/>
    </row>
    <row r="55" spans="2:58" x14ac:dyDescent="0.2">
      <c r="B55" s="92" t="s">
        <v>411</v>
      </c>
      <c r="M55" s="55"/>
      <c r="N55" s="55"/>
      <c r="O55" s="55"/>
      <c r="P55" s="55"/>
      <c r="Q55" s="55"/>
      <c r="R55" s="55"/>
      <c r="S55" s="55"/>
      <c r="T55" s="55"/>
      <c r="U55" s="55"/>
      <c r="AL55" s="117"/>
      <c r="AM55" s="135"/>
      <c r="AN55" s="110"/>
      <c r="AO55" s="110"/>
      <c r="AP55" s="110"/>
      <c r="AQ55" s="110"/>
      <c r="AR55" s="110"/>
      <c r="AS55" s="117"/>
      <c r="AU55" s="94"/>
      <c r="AV55" s="94"/>
      <c r="AW55" s="94"/>
      <c r="AX55" s="94"/>
      <c r="AY55" s="94"/>
      <c r="BA55" s="52"/>
    </row>
    <row r="56" spans="2:58" x14ac:dyDescent="0.2">
      <c r="B56" s="92" t="s">
        <v>303</v>
      </c>
      <c r="M56" s="55"/>
      <c r="N56" s="55"/>
      <c r="O56" s="55"/>
      <c r="P56" s="55"/>
      <c r="Q56" s="55"/>
      <c r="R56" s="55"/>
      <c r="S56" s="55"/>
      <c r="T56" s="55"/>
      <c r="U56" s="55"/>
      <c r="AL56" s="117"/>
      <c r="AM56" s="135"/>
      <c r="AN56" s="110"/>
      <c r="AO56" s="110"/>
      <c r="AP56" s="110"/>
      <c r="AQ56" s="110"/>
      <c r="AR56" s="110"/>
      <c r="AS56" s="117"/>
      <c r="AU56" s="94"/>
      <c r="AV56" s="94"/>
      <c r="AW56" s="94"/>
      <c r="AX56" s="94"/>
      <c r="AY56" s="94"/>
      <c r="BA56" s="52"/>
    </row>
    <row r="57" spans="2:58" x14ac:dyDescent="0.2">
      <c r="B57" s="92" t="s">
        <v>304</v>
      </c>
      <c r="M57" s="55"/>
      <c r="N57" s="55"/>
      <c r="O57" s="55"/>
      <c r="P57" s="55"/>
      <c r="Q57" s="55"/>
      <c r="R57" s="55"/>
      <c r="S57" s="55"/>
      <c r="T57" s="55"/>
      <c r="U57" s="55"/>
      <c r="AL57" s="117"/>
      <c r="AM57" s="135"/>
      <c r="AN57" s="110"/>
      <c r="AO57" s="110"/>
      <c r="AP57" s="110"/>
      <c r="AQ57" s="110"/>
      <c r="AR57" s="110"/>
      <c r="AS57" s="117"/>
      <c r="BA57" s="52"/>
    </row>
    <row r="58" spans="2:58" x14ac:dyDescent="0.2">
      <c r="B58" s="92" t="s">
        <v>305</v>
      </c>
      <c r="M58" s="55"/>
      <c r="N58" s="55"/>
      <c r="O58" s="55"/>
      <c r="P58" s="55"/>
      <c r="Q58" s="55"/>
      <c r="R58" s="55"/>
      <c r="S58" s="55"/>
      <c r="T58" s="55"/>
      <c r="U58" s="55"/>
      <c r="AL58" s="117"/>
      <c r="AM58" s="135"/>
      <c r="AN58" s="110"/>
      <c r="AO58" s="110"/>
      <c r="AP58" s="110"/>
      <c r="AQ58" s="110"/>
      <c r="AR58" s="110"/>
      <c r="AS58" s="117"/>
      <c r="AU58" s="94"/>
      <c r="AV58" s="94"/>
      <c r="AW58" s="94"/>
      <c r="AX58" s="94"/>
      <c r="AY58" s="94"/>
      <c r="BA58" s="52"/>
    </row>
    <row r="59" spans="2:58" x14ac:dyDescent="0.2">
      <c r="B59" s="92" t="s">
        <v>412</v>
      </c>
      <c r="M59" s="55"/>
      <c r="N59" s="55"/>
      <c r="O59" s="55"/>
      <c r="P59" s="55"/>
      <c r="Q59" s="55"/>
      <c r="R59" s="55"/>
      <c r="S59" s="55"/>
      <c r="T59" s="55"/>
      <c r="U59" s="55"/>
      <c r="AL59" s="135"/>
      <c r="AM59" s="135"/>
      <c r="AN59" s="110"/>
      <c r="AO59" s="110"/>
      <c r="AP59" s="110"/>
      <c r="AQ59" s="110"/>
      <c r="AR59" s="110"/>
      <c r="AS59" s="135"/>
      <c r="AU59" s="94"/>
      <c r="AV59" s="94"/>
      <c r="AW59" s="94"/>
      <c r="AX59" s="94"/>
      <c r="AY59" s="94"/>
      <c r="BA59" s="52"/>
    </row>
    <row r="60" spans="2:58" x14ac:dyDescent="0.2">
      <c r="B60" s="92" t="s">
        <v>306</v>
      </c>
      <c r="M60" s="55"/>
      <c r="N60" s="55"/>
      <c r="O60" s="55"/>
      <c r="P60" s="55"/>
      <c r="Q60" s="55"/>
      <c r="R60" s="55"/>
      <c r="S60" s="55"/>
      <c r="T60" s="55"/>
      <c r="U60" s="55"/>
      <c r="AL60" s="135"/>
      <c r="AM60" s="135"/>
      <c r="AN60" s="136"/>
      <c r="AO60" s="136"/>
      <c r="AP60" s="136"/>
      <c r="AQ60" s="136"/>
      <c r="AR60" s="136"/>
      <c r="AS60" s="135"/>
      <c r="BA60" s="52"/>
    </row>
    <row r="61" spans="2:58" x14ac:dyDescent="0.2">
      <c r="B61" s="92" t="s">
        <v>307</v>
      </c>
      <c r="M61" s="55"/>
      <c r="N61" s="55"/>
      <c r="O61" s="55"/>
      <c r="P61" s="55"/>
      <c r="Q61" s="55"/>
      <c r="R61" s="55"/>
      <c r="S61" s="55"/>
      <c r="T61" s="55"/>
      <c r="U61" s="55"/>
      <c r="AL61" s="135"/>
      <c r="AM61" s="135"/>
      <c r="AN61" s="137"/>
      <c r="AO61" s="135"/>
      <c r="AP61" s="135"/>
      <c r="AQ61" s="135"/>
      <c r="AR61" s="135"/>
      <c r="AS61" s="135"/>
      <c r="BA61" s="52"/>
    </row>
    <row r="62" spans="2:58" x14ac:dyDescent="0.2">
      <c r="B62" s="92" t="s">
        <v>308</v>
      </c>
      <c r="M62" s="55"/>
      <c r="N62" s="55"/>
      <c r="O62" s="55"/>
      <c r="P62" s="55"/>
      <c r="Q62" s="55"/>
      <c r="R62" s="55"/>
      <c r="S62" s="55"/>
      <c r="T62" s="55"/>
      <c r="U62" s="55"/>
      <c r="AL62" s="135"/>
      <c r="AM62" s="135"/>
      <c r="AN62" s="137"/>
      <c r="AO62" s="135"/>
      <c r="AP62" s="135"/>
      <c r="AQ62" s="135"/>
      <c r="AR62" s="135"/>
      <c r="AS62" s="135"/>
      <c r="BA62" s="52"/>
    </row>
    <row r="63" spans="2:58" x14ac:dyDescent="0.2">
      <c r="B63" s="92" t="s">
        <v>309</v>
      </c>
      <c r="M63" s="55"/>
      <c r="N63" s="55"/>
      <c r="O63" s="55"/>
      <c r="P63" s="55"/>
      <c r="Q63" s="55"/>
      <c r="R63" s="55"/>
      <c r="S63" s="55"/>
      <c r="T63" s="55"/>
      <c r="U63" s="55"/>
      <c r="AL63" s="135"/>
      <c r="AM63" s="135"/>
      <c r="AN63" s="137"/>
      <c r="AO63" s="135"/>
      <c r="AP63" s="135"/>
      <c r="AQ63" s="135"/>
      <c r="AR63" s="135"/>
      <c r="AS63" s="135"/>
    </row>
    <row r="64" spans="2:58" x14ac:dyDescent="0.2">
      <c r="B64" s="92" t="s">
        <v>21</v>
      </c>
      <c r="M64" s="55"/>
      <c r="N64" s="55"/>
      <c r="O64" s="55"/>
      <c r="P64" s="55"/>
      <c r="Q64" s="55"/>
      <c r="R64" s="55"/>
      <c r="S64" s="55"/>
      <c r="T64" s="55"/>
      <c r="U64" s="55"/>
      <c r="AL64" s="135"/>
      <c r="AM64" s="135"/>
      <c r="AN64" s="137"/>
      <c r="AO64" s="135"/>
      <c r="AP64" s="135"/>
      <c r="AQ64" s="135"/>
      <c r="AR64" s="135"/>
      <c r="AS64" s="135"/>
    </row>
    <row r="65" spans="2:51" x14ac:dyDescent="0.2">
      <c r="B65" s="92" t="s">
        <v>310</v>
      </c>
      <c r="M65" s="55"/>
      <c r="N65" s="55"/>
      <c r="O65" s="55"/>
      <c r="P65" s="55"/>
      <c r="Q65" s="55"/>
      <c r="R65" s="55"/>
      <c r="S65" s="55"/>
      <c r="T65" s="55"/>
      <c r="U65" s="55"/>
      <c r="AL65" s="135"/>
      <c r="AM65" s="138"/>
      <c r="AN65" s="137"/>
      <c r="AO65" s="138"/>
      <c r="AP65" s="138"/>
      <c r="AQ65" s="138"/>
      <c r="AR65" s="138"/>
      <c r="AS65" s="135"/>
    </row>
    <row r="66" spans="2:51" x14ac:dyDescent="0.2">
      <c r="B66" s="92" t="s">
        <v>454</v>
      </c>
      <c r="M66" s="55"/>
      <c r="N66" s="55"/>
      <c r="O66" s="55"/>
      <c r="P66" s="55"/>
      <c r="Q66" s="55"/>
      <c r="R66" s="55"/>
      <c r="S66" s="55"/>
      <c r="T66" s="55"/>
      <c r="U66" s="55"/>
      <c r="AL66" s="135"/>
      <c r="AM66" s="138"/>
      <c r="AN66" s="137"/>
      <c r="AO66" s="138"/>
      <c r="AP66" s="138"/>
      <c r="AQ66" s="138"/>
      <c r="AR66" s="138"/>
      <c r="AS66" s="135"/>
    </row>
    <row r="67" spans="2:51" x14ac:dyDescent="0.2">
      <c r="B67" s="92" t="s">
        <v>455</v>
      </c>
      <c r="M67" s="55"/>
      <c r="N67" s="55"/>
      <c r="O67" s="55"/>
      <c r="P67" s="55"/>
      <c r="Q67" s="55"/>
      <c r="R67" s="55"/>
      <c r="S67" s="55"/>
      <c r="T67" s="55"/>
      <c r="U67" s="55"/>
      <c r="AL67" s="135"/>
      <c r="AM67" s="139"/>
      <c r="AN67" s="137"/>
      <c r="AO67" s="139"/>
      <c r="AP67" s="139"/>
      <c r="AQ67" s="139"/>
      <c r="AR67" s="139"/>
      <c r="AS67" s="135"/>
    </row>
    <row r="68" spans="2:51" x14ac:dyDescent="0.2">
      <c r="B68" s="92" t="s">
        <v>456</v>
      </c>
      <c r="M68" s="55"/>
      <c r="N68" s="55"/>
      <c r="O68" s="55"/>
      <c r="P68" s="55"/>
      <c r="Q68" s="55"/>
      <c r="R68" s="55"/>
      <c r="S68" s="55"/>
      <c r="T68" s="55"/>
      <c r="U68" s="55"/>
      <c r="AL68" s="135"/>
      <c r="AM68" s="139"/>
      <c r="AN68" s="137"/>
      <c r="AO68" s="139"/>
      <c r="AP68" s="139"/>
      <c r="AQ68" s="139"/>
      <c r="AR68" s="139"/>
      <c r="AS68" s="135"/>
    </row>
    <row r="69" spans="2:51" x14ac:dyDescent="0.2">
      <c r="B69" s="92" t="s">
        <v>488</v>
      </c>
      <c r="M69" s="55"/>
      <c r="N69" s="55"/>
      <c r="O69" s="55"/>
      <c r="P69" s="55"/>
      <c r="Q69" s="55"/>
      <c r="R69" s="55"/>
      <c r="S69" s="55"/>
      <c r="T69" s="55"/>
      <c r="U69" s="55"/>
      <c r="AL69" s="135"/>
      <c r="AM69" s="139"/>
      <c r="AN69" s="137"/>
      <c r="AO69" s="139"/>
      <c r="AP69" s="139"/>
      <c r="AQ69" s="139"/>
      <c r="AR69" s="139"/>
      <c r="AS69" s="135"/>
    </row>
    <row r="70" spans="2:51" x14ac:dyDescent="0.2">
      <c r="B70" s="142" t="s">
        <v>413</v>
      </c>
      <c r="M70" s="55"/>
      <c r="N70" s="55"/>
      <c r="O70" s="55"/>
      <c r="P70" s="55"/>
      <c r="Q70" s="55"/>
      <c r="R70" s="55"/>
      <c r="S70" s="55"/>
      <c r="T70" s="55"/>
      <c r="U70" s="55"/>
      <c r="AL70" s="135"/>
      <c r="AM70" s="139"/>
      <c r="AN70" s="137"/>
      <c r="AO70" s="139"/>
      <c r="AP70" s="139"/>
      <c r="AQ70" s="139"/>
      <c r="AR70" s="139"/>
      <c r="AS70" s="135"/>
    </row>
    <row r="71" spans="2:51" x14ac:dyDescent="0.2">
      <c r="B71" s="92" t="s">
        <v>236</v>
      </c>
      <c r="M71" s="99"/>
      <c r="N71" s="55"/>
      <c r="O71" s="55"/>
      <c r="P71" s="55"/>
      <c r="Q71" s="55"/>
      <c r="R71" s="55"/>
      <c r="S71" s="55"/>
      <c r="T71" s="55"/>
      <c r="U71" s="55"/>
      <c r="AL71" s="138"/>
      <c r="AM71" s="139"/>
      <c r="AN71" s="137"/>
      <c r="AO71" s="139"/>
      <c r="AP71" s="139"/>
      <c r="AQ71" s="139"/>
      <c r="AR71" s="139"/>
      <c r="AS71" s="135"/>
    </row>
    <row r="72" spans="2:51" x14ac:dyDescent="0.2">
      <c r="M72" s="99"/>
      <c r="N72" s="55"/>
      <c r="O72" s="55"/>
      <c r="P72" s="55"/>
      <c r="Q72" s="55"/>
      <c r="R72" s="55"/>
      <c r="S72" s="55"/>
      <c r="T72" s="55"/>
      <c r="U72" s="55"/>
      <c r="AL72" s="139"/>
      <c r="AM72" s="139"/>
      <c r="AN72" s="137"/>
      <c r="AO72" s="139"/>
      <c r="AP72" s="139"/>
      <c r="AQ72" s="139"/>
      <c r="AR72" s="139"/>
      <c r="AS72" s="135"/>
    </row>
    <row r="73" spans="2:51" x14ac:dyDescent="0.2">
      <c r="M73" s="99"/>
      <c r="N73" s="55"/>
      <c r="O73" s="55"/>
      <c r="P73" s="55"/>
      <c r="Q73" s="55"/>
      <c r="R73" s="55"/>
      <c r="S73" s="55"/>
      <c r="T73" s="55"/>
      <c r="U73" s="55"/>
      <c r="AL73" s="139"/>
      <c r="AM73" s="139"/>
      <c r="AN73" s="137"/>
      <c r="AO73" s="139"/>
      <c r="AP73" s="139"/>
      <c r="AQ73" s="139"/>
      <c r="AR73" s="139"/>
      <c r="AS73" s="135"/>
    </row>
    <row r="74" spans="2:51" x14ac:dyDescent="0.2">
      <c r="M74" s="99"/>
      <c r="N74" s="55"/>
      <c r="O74" s="55"/>
      <c r="P74" s="55"/>
      <c r="Q74" s="55"/>
      <c r="R74" s="55"/>
      <c r="S74" s="55"/>
      <c r="T74" s="55"/>
      <c r="U74" s="55"/>
      <c r="AL74" s="139"/>
      <c r="AM74" s="139"/>
      <c r="AN74" s="137"/>
      <c r="AO74" s="139"/>
      <c r="AP74" s="139"/>
      <c r="AQ74" s="139"/>
      <c r="AR74" s="139"/>
      <c r="AS74" s="135"/>
    </row>
    <row r="75" spans="2:51" x14ac:dyDescent="0.2">
      <c r="M75" s="99"/>
      <c r="N75" s="55"/>
      <c r="O75" s="55"/>
      <c r="P75" s="55"/>
      <c r="Q75" s="55"/>
      <c r="R75" s="55"/>
      <c r="S75" s="55"/>
      <c r="T75" s="55"/>
      <c r="U75" s="55"/>
      <c r="AL75" s="139"/>
      <c r="AM75" s="139"/>
      <c r="AN75" s="137"/>
      <c r="AO75" s="139"/>
      <c r="AP75" s="139"/>
      <c r="AQ75" s="139"/>
      <c r="AR75" s="139"/>
      <c r="AS75" s="135"/>
    </row>
    <row r="76" spans="2:51" x14ac:dyDescent="0.2">
      <c r="M76" s="99"/>
      <c r="N76" s="55"/>
      <c r="O76" s="55"/>
      <c r="P76" s="55"/>
      <c r="Q76" s="55"/>
      <c r="R76" s="55"/>
      <c r="S76" s="55"/>
      <c r="T76" s="55"/>
      <c r="U76" s="55"/>
      <c r="AL76" s="139"/>
      <c r="AM76" s="139"/>
      <c r="AN76" s="137"/>
      <c r="AO76" s="139"/>
      <c r="AP76" s="139"/>
      <c r="AQ76" s="139"/>
      <c r="AR76" s="139"/>
      <c r="AS76" s="135"/>
    </row>
    <row r="77" spans="2:51" x14ac:dyDescent="0.2">
      <c r="M77" s="99"/>
      <c r="N77" s="55"/>
      <c r="O77" s="55"/>
      <c r="P77" s="55"/>
      <c r="Q77" s="55"/>
      <c r="R77" s="55"/>
      <c r="S77" s="55"/>
      <c r="T77" s="55"/>
      <c r="U77" s="55"/>
      <c r="AL77" s="139"/>
      <c r="AM77" s="94"/>
      <c r="AN77" s="140"/>
      <c r="AO77" s="94"/>
      <c r="AP77" s="94"/>
      <c r="AQ77" s="94"/>
      <c r="AR77" s="94"/>
      <c r="AS77" s="94"/>
      <c r="AT77" s="94"/>
      <c r="AU77" s="94"/>
      <c r="AV77" s="94"/>
      <c r="AW77" s="94"/>
      <c r="AX77" s="94"/>
      <c r="AY77" s="94"/>
    </row>
    <row r="78" spans="2:51" x14ac:dyDescent="0.2">
      <c r="M78" s="99"/>
      <c r="N78" s="55"/>
      <c r="O78" s="55"/>
      <c r="P78" s="55"/>
      <c r="Q78" s="55"/>
      <c r="R78" s="55"/>
      <c r="S78" s="55"/>
      <c r="T78" s="55"/>
      <c r="U78" s="55"/>
      <c r="AL78" s="139"/>
      <c r="AN78" s="137"/>
      <c r="AS78" s="138"/>
    </row>
    <row r="79" spans="2:51" x14ac:dyDescent="0.2">
      <c r="M79" s="99"/>
      <c r="N79" s="55"/>
      <c r="O79" s="55"/>
      <c r="P79" s="55"/>
      <c r="Q79" s="55"/>
      <c r="R79" s="55"/>
      <c r="S79" s="55"/>
      <c r="T79" s="55"/>
      <c r="U79" s="55"/>
      <c r="AL79" s="139"/>
      <c r="AN79" s="137"/>
      <c r="AS79" s="139"/>
    </row>
    <row r="80" spans="2:51" x14ac:dyDescent="0.2">
      <c r="M80" s="99"/>
      <c r="N80" s="55"/>
      <c r="O80" s="55"/>
      <c r="P80" s="55"/>
      <c r="Q80" s="55"/>
      <c r="R80" s="55"/>
      <c r="S80" s="55"/>
      <c r="T80" s="55"/>
      <c r="U80" s="55"/>
      <c r="AL80" s="139"/>
      <c r="AN80" s="137"/>
      <c r="AS80" s="139"/>
    </row>
    <row r="81" spans="3:45" x14ac:dyDescent="0.2">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N81" s="140"/>
      <c r="AS81" s="139"/>
    </row>
    <row r="82" spans="3:45" x14ac:dyDescent="0.2">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N82" s="137"/>
    </row>
    <row r="83" spans="3:45" x14ac:dyDescent="0.2">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N83" s="137"/>
    </row>
    <row r="84" spans="3:45" x14ac:dyDescent="0.2">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N84" s="137"/>
    </row>
    <row r="85" spans="3:45" x14ac:dyDescent="0.2">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N85" s="137"/>
    </row>
    <row r="86" spans="3:45" x14ac:dyDescent="0.2">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N86" s="137"/>
    </row>
    <row r="87" spans="3:45" x14ac:dyDescent="0.2">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N87" s="137"/>
    </row>
    <row r="88" spans="3:45" x14ac:dyDescent="0.2">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N88" s="137"/>
    </row>
    <row r="89" spans="3:45" x14ac:dyDescent="0.2">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N89" s="141"/>
    </row>
    <row r="91" spans="3:45" x14ac:dyDescent="0.2">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row>
    <row r="92" spans="3:45" x14ac:dyDescent="0.2">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row>
    <row r="95" spans="3:45" x14ac:dyDescent="0.2">
      <c r="AF95" s="52" t="s">
        <v>9</v>
      </c>
    </row>
    <row r="96" spans="3:45" x14ac:dyDescent="0.2">
      <c r="AF96" s="52" t="s">
        <v>10</v>
      </c>
    </row>
    <row r="97" spans="32:32" x14ac:dyDescent="0.2">
      <c r="AF97" s="52" t="s">
        <v>11</v>
      </c>
    </row>
    <row r="98" spans="32:32" x14ac:dyDescent="0.2">
      <c r="AF98" s="52" t="s">
        <v>12</v>
      </c>
    </row>
    <row r="99" spans="32:32" x14ac:dyDescent="0.2">
      <c r="AF99" s="52" t="s">
        <v>13</v>
      </c>
    </row>
    <row r="100" spans="32:32" x14ac:dyDescent="0.2">
      <c r="AF100" s="52" t="s">
        <v>14</v>
      </c>
    </row>
    <row r="101" spans="32:32" x14ac:dyDescent="0.2">
      <c r="AF101" s="52" t="s">
        <v>311</v>
      </c>
    </row>
    <row r="102" spans="32:32" x14ac:dyDescent="0.2">
      <c r="AF102" s="52" t="s">
        <v>312</v>
      </c>
    </row>
    <row r="103" spans="32:32" x14ac:dyDescent="0.2">
      <c r="AF103" s="52" t="s">
        <v>313</v>
      </c>
    </row>
  </sheetData>
  <phoneticPr fontId="3" type="noConversion"/>
  <conditionalFormatting sqref="C83:AK83">
    <cfRule type="cellIs" dxfId="5" priority="1" stopIfTrue="1" operator="greaterThan">
      <formula>0.1</formula>
    </cfRule>
    <cfRule type="cellIs" dxfId="4" priority="7" stopIfTrue="1" operator="lessThan">
      <formula>0</formula>
    </cfRule>
    <cfRule type="cellIs" dxfId="3" priority="10" stopIfTrue="1" operator="greaterThan">
      <formula>0</formula>
    </cfRule>
  </conditionalFormatting>
  <conditionalFormatting sqref="C85:AK85 C87:AK87 C89:AF89 AH89:AK89">
    <cfRule type="cellIs" dxfId="2" priority="8" stopIfTrue="1" operator="lessThan">
      <formula>0</formula>
    </cfRule>
    <cfRule type="cellIs" dxfId="1" priority="9" stopIfTrue="1" operator="greaterThan">
      <formula>0</formula>
    </cfRule>
  </conditionalFormatting>
  <conditionalFormatting sqref="C92:AK92">
    <cfRule type="cellIs" dxfId="0" priority="2" stopIfTrue="1" operator="greaterThan">
      <formula>0</formula>
    </cfRule>
  </conditionalFormatting>
  <hyperlinks>
    <hyperlink ref="BA46" r:id="rId1" display="mailto:23-Others@"/>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N135"/>
  <sheetViews>
    <sheetView topLeftCell="AU64" zoomScaleNormal="100" workbookViewId="0">
      <selection activeCell="G110" sqref="G110"/>
    </sheetView>
  </sheetViews>
  <sheetFormatPr defaultRowHeight="12.75" x14ac:dyDescent="0.2"/>
  <cols>
    <col min="1" max="1" width="6.85546875" style="52" customWidth="1"/>
    <col min="2" max="2" width="14.7109375" style="143" customWidth="1"/>
    <col min="3" max="3" width="13.140625" style="143" customWidth="1"/>
    <col min="4" max="6" width="9.140625" style="52" customWidth="1"/>
    <col min="7" max="7" width="11.7109375" style="52" customWidth="1"/>
    <col min="8" max="8" width="9.85546875" style="52" customWidth="1"/>
    <col min="9" max="9" width="11.140625" style="52" customWidth="1"/>
    <col min="10" max="10" width="9.140625" style="73" customWidth="1"/>
    <col min="11" max="35" width="9.140625" style="52" customWidth="1"/>
    <col min="36" max="58" width="9.140625" style="52"/>
    <col min="59" max="60" width="9.140625" style="52" customWidth="1"/>
    <col min="61" max="16384" width="9.140625" style="52"/>
  </cols>
  <sheetData>
    <row r="2" spans="2:10" ht="18.75" x14ac:dyDescent="0.3">
      <c r="B2" s="410" t="s">
        <v>23</v>
      </c>
      <c r="C2" s="410"/>
      <c r="D2" s="410"/>
      <c r="E2" s="410"/>
      <c r="F2" s="410"/>
      <c r="G2" s="410"/>
      <c r="H2" s="410"/>
      <c r="I2" s="410"/>
      <c r="J2" s="144"/>
    </row>
    <row r="3" spans="2:10" x14ac:dyDescent="0.2">
      <c r="B3" s="145"/>
      <c r="C3" s="145"/>
      <c r="D3" s="146"/>
      <c r="E3" s="146"/>
      <c r="F3" s="146"/>
      <c r="G3" s="146"/>
      <c r="H3" s="146"/>
      <c r="I3" s="146"/>
      <c r="J3" s="147"/>
    </row>
    <row r="4" spans="2:10" ht="13.5" thickBot="1" x14ac:dyDescent="0.25">
      <c r="C4" s="148"/>
      <c r="D4" s="149"/>
      <c r="E4" s="149"/>
      <c r="F4" s="149"/>
      <c r="G4" s="149"/>
      <c r="H4" s="409" t="s">
        <v>24</v>
      </c>
      <c r="I4" s="409"/>
      <c r="J4" s="150"/>
    </row>
    <row r="5" spans="2:10" ht="14.25" thickTop="1" thickBot="1" x14ac:dyDescent="0.25">
      <c r="B5" s="407" t="s">
        <v>25</v>
      </c>
      <c r="C5" s="407"/>
      <c r="D5" s="413" t="s">
        <v>26</v>
      </c>
      <c r="E5" s="413"/>
      <c r="F5" s="413"/>
      <c r="G5" s="407" t="s">
        <v>37</v>
      </c>
      <c r="H5" s="413" t="s">
        <v>27</v>
      </c>
      <c r="I5" s="413"/>
      <c r="J5" s="151"/>
    </row>
    <row r="6" spans="2:10" ht="21.75" thickBot="1" x14ac:dyDescent="0.25">
      <c r="B6" s="152" t="s">
        <v>28</v>
      </c>
      <c r="C6" s="152" t="s">
        <v>29</v>
      </c>
      <c r="D6" s="153" t="s">
        <v>30</v>
      </c>
      <c r="E6" s="153" t="s">
        <v>31</v>
      </c>
      <c r="F6" s="154"/>
      <c r="G6" s="408"/>
      <c r="H6" s="153" t="s">
        <v>32</v>
      </c>
      <c r="I6" s="153" t="s">
        <v>36</v>
      </c>
      <c r="J6" s="151"/>
    </row>
    <row r="7" spans="2:10" ht="13.5" thickTop="1" x14ac:dyDescent="0.2">
      <c r="B7" s="155"/>
      <c r="C7" s="155"/>
      <c r="D7" s="151"/>
      <c r="E7" s="151"/>
      <c r="F7" s="151"/>
      <c r="G7" s="156"/>
      <c r="H7" s="151"/>
      <c r="I7" s="151"/>
      <c r="J7" s="151"/>
    </row>
    <row r="8" spans="2:10" s="73" customFormat="1" x14ac:dyDescent="0.2">
      <c r="B8" s="157">
        <v>24108</v>
      </c>
      <c r="C8" s="157">
        <v>26468</v>
      </c>
      <c r="D8" s="158">
        <v>4</v>
      </c>
      <c r="E8" s="158">
        <v>7.18</v>
      </c>
      <c r="F8" s="158"/>
      <c r="G8" s="158"/>
      <c r="H8" s="158"/>
      <c r="I8" s="158"/>
      <c r="J8" s="147"/>
    </row>
    <row r="9" spans="2:10" x14ac:dyDescent="0.2">
      <c r="B9" s="159">
        <v>26469</v>
      </c>
      <c r="C9" s="159">
        <v>27188</v>
      </c>
      <c r="D9" s="160">
        <v>5</v>
      </c>
      <c r="E9" s="160">
        <v>8.4499999999999993</v>
      </c>
      <c r="F9" s="160"/>
      <c r="G9" s="160"/>
      <c r="H9" s="160"/>
      <c r="I9" s="160"/>
      <c r="J9" s="147"/>
    </row>
    <row r="10" spans="2:10" x14ac:dyDescent="0.2">
      <c r="B10" s="159">
        <v>27189</v>
      </c>
      <c r="C10" s="159">
        <v>27553</v>
      </c>
      <c r="D10" s="160">
        <v>7</v>
      </c>
      <c r="E10" s="160">
        <v>11.61</v>
      </c>
      <c r="F10" s="160"/>
      <c r="G10" s="160"/>
      <c r="H10" s="160"/>
      <c r="I10" s="160"/>
      <c r="J10" s="147"/>
    </row>
    <row r="11" spans="2:10" x14ac:dyDescent="0.2">
      <c r="B11" s="159">
        <v>27554</v>
      </c>
      <c r="C11" s="159">
        <v>28288</v>
      </c>
      <c r="D11" s="160">
        <v>8</v>
      </c>
      <c r="E11" s="160">
        <v>13.35</v>
      </c>
      <c r="F11" s="160"/>
      <c r="G11" s="160"/>
      <c r="H11" s="160"/>
      <c r="I11" s="160"/>
      <c r="J11" s="147"/>
    </row>
    <row r="12" spans="2:10" x14ac:dyDescent="0.2">
      <c r="B12" s="159">
        <v>28289</v>
      </c>
      <c r="C12" s="159">
        <v>29756</v>
      </c>
      <c r="D12" s="160">
        <v>11</v>
      </c>
      <c r="E12" s="160">
        <v>14.58</v>
      </c>
      <c r="F12" s="160"/>
      <c r="G12" s="160"/>
      <c r="H12" s="160"/>
      <c r="I12" s="160"/>
      <c r="J12" s="147"/>
    </row>
    <row r="13" spans="2:10" x14ac:dyDescent="0.2">
      <c r="B13" s="159">
        <v>29757</v>
      </c>
      <c r="C13" s="159">
        <v>34297</v>
      </c>
      <c r="D13" s="160">
        <v>12</v>
      </c>
      <c r="E13" s="160">
        <v>15.6</v>
      </c>
      <c r="F13" s="160"/>
      <c r="G13" s="160"/>
      <c r="H13" s="160"/>
      <c r="I13" s="160"/>
      <c r="J13" s="147"/>
    </row>
    <row r="14" spans="2:10" x14ac:dyDescent="0.2">
      <c r="B14" s="159">
        <v>34298</v>
      </c>
      <c r="C14" s="159">
        <v>35381</v>
      </c>
      <c r="D14" s="160">
        <v>13</v>
      </c>
      <c r="E14" s="160">
        <v>16</v>
      </c>
      <c r="F14" s="160"/>
      <c r="G14" s="160"/>
      <c r="H14" s="160"/>
      <c r="I14" s="160"/>
      <c r="J14" s="147"/>
    </row>
    <row r="15" spans="2:10" x14ac:dyDescent="0.2">
      <c r="B15" s="159">
        <v>35382</v>
      </c>
      <c r="C15" s="159">
        <v>36293</v>
      </c>
      <c r="D15" s="160">
        <v>14.5</v>
      </c>
      <c r="E15" s="160">
        <v>18.04</v>
      </c>
      <c r="F15" s="160"/>
      <c r="G15" s="160"/>
      <c r="H15" s="160"/>
      <c r="I15" s="160"/>
      <c r="J15" s="147"/>
    </row>
    <row r="16" spans="2:10" x14ac:dyDescent="0.2">
      <c r="B16" s="159">
        <v>36294</v>
      </c>
      <c r="C16" s="159">
        <v>36525</v>
      </c>
      <c r="D16" s="160">
        <v>12</v>
      </c>
      <c r="E16" s="160">
        <v>15.97</v>
      </c>
      <c r="F16" s="160"/>
      <c r="G16" s="160"/>
      <c r="H16" s="160"/>
      <c r="I16" s="160"/>
      <c r="J16" s="147"/>
    </row>
    <row r="17" spans="2:10" x14ac:dyDescent="0.2">
      <c r="B17" s="159">
        <v>34002</v>
      </c>
      <c r="C17" s="159">
        <v>34778</v>
      </c>
      <c r="D17" s="160"/>
      <c r="E17" s="160"/>
      <c r="F17" s="160"/>
      <c r="G17" s="160">
        <v>13.8</v>
      </c>
      <c r="H17" s="160"/>
      <c r="I17" s="160"/>
      <c r="J17" s="147"/>
    </row>
    <row r="18" spans="2:10" x14ac:dyDescent="0.2">
      <c r="B18" s="159">
        <v>34779</v>
      </c>
      <c r="C18" s="159">
        <v>35381</v>
      </c>
      <c r="D18" s="160"/>
      <c r="E18" s="160"/>
      <c r="F18" s="160"/>
      <c r="G18" s="160">
        <v>14.64</v>
      </c>
      <c r="H18" s="160"/>
      <c r="I18" s="160"/>
      <c r="J18" s="147"/>
    </row>
    <row r="19" spans="2:10" x14ac:dyDescent="0.2">
      <c r="B19" s="159">
        <v>35382</v>
      </c>
      <c r="C19" s="159">
        <v>35436</v>
      </c>
      <c r="D19" s="160"/>
      <c r="E19" s="160"/>
      <c r="F19" s="160"/>
      <c r="G19" s="160">
        <v>15.6</v>
      </c>
      <c r="H19" s="160"/>
      <c r="I19" s="160"/>
      <c r="J19" s="147"/>
    </row>
    <row r="20" spans="2:10" x14ac:dyDescent="0.2">
      <c r="B20" s="159">
        <v>35437</v>
      </c>
      <c r="C20" s="159">
        <v>36293</v>
      </c>
      <c r="D20" s="160"/>
      <c r="E20" s="160"/>
      <c r="F20" s="160"/>
      <c r="G20" s="160">
        <v>18</v>
      </c>
      <c r="H20" s="160"/>
      <c r="I20" s="160"/>
      <c r="J20" s="147"/>
    </row>
    <row r="21" spans="2:10" x14ac:dyDescent="0.2">
      <c r="B21" s="159">
        <v>36294</v>
      </c>
      <c r="C21" s="159">
        <v>36525</v>
      </c>
      <c r="D21" s="160"/>
      <c r="E21" s="160"/>
      <c r="F21" s="160"/>
      <c r="G21" s="160">
        <v>16</v>
      </c>
      <c r="H21" s="160"/>
      <c r="I21" s="160"/>
      <c r="J21" s="147"/>
    </row>
    <row r="22" spans="2:10" x14ac:dyDescent="0.2">
      <c r="B22" s="159">
        <v>26877</v>
      </c>
      <c r="C22" s="159">
        <v>27545</v>
      </c>
      <c r="D22" s="160"/>
      <c r="E22" s="160"/>
      <c r="F22" s="160"/>
      <c r="G22" s="160"/>
      <c r="H22" s="160">
        <v>8</v>
      </c>
      <c r="I22" s="160">
        <v>7.5</v>
      </c>
      <c r="J22" s="147"/>
    </row>
    <row r="23" spans="2:10" x14ac:dyDescent="0.2">
      <c r="B23" s="159">
        <v>27546</v>
      </c>
      <c r="C23" s="159">
        <v>28306</v>
      </c>
      <c r="D23" s="160"/>
      <c r="E23" s="160"/>
      <c r="F23" s="160"/>
      <c r="G23" s="160"/>
      <c r="H23" s="160">
        <v>8.5</v>
      </c>
      <c r="I23" s="160">
        <v>8</v>
      </c>
      <c r="J23" s="147"/>
    </row>
    <row r="24" spans="2:10" x14ac:dyDescent="0.2">
      <c r="B24" s="159">
        <v>28307</v>
      </c>
      <c r="C24" s="159">
        <v>34273</v>
      </c>
      <c r="D24" s="160"/>
      <c r="E24" s="160"/>
      <c r="F24" s="160"/>
      <c r="G24" s="160"/>
      <c r="H24" s="160">
        <v>10</v>
      </c>
      <c r="I24" s="160">
        <v>9.5</v>
      </c>
      <c r="J24" s="147"/>
    </row>
    <row r="25" spans="2:10" x14ac:dyDescent="0.2">
      <c r="B25" s="159">
        <v>34274</v>
      </c>
      <c r="C25" s="159">
        <v>35795</v>
      </c>
      <c r="D25" s="160"/>
      <c r="E25" s="160"/>
      <c r="F25" s="160"/>
      <c r="G25" s="160"/>
      <c r="H25" s="160">
        <v>11</v>
      </c>
      <c r="I25" s="160">
        <v>10.5</v>
      </c>
      <c r="J25" s="147"/>
    </row>
    <row r="26" spans="2:10" x14ac:dyDescent="0.2">
      <c r="B26" s="159">
        <v>35431</v>
      </c>
      <c r="C26" s="159">
        <v>36311</v>
      </c>
      <c r="D26" s="160"/>
      <c r="E26" s="160"/>
      <c r="F26" s="160"/>
      <c r="G26" s="160"/>
      <c r="H26" s="160">
        <v>13</v>
      </c>
      <c r="I26" s="160">
        <v>12.5</v>
      </c>
      <c r="J26" s="147"/>
    </row>
    <row r="27" spans="2:10" x14ac:dyDescent="0.2">
      <c r="B27" s="159">
        <v>36312</v>
      </c>
      <c r="C27" s="159">
        <v>36525</v>
      </c>
      <c r="D27" s="158"/>
      <c r="E27" s="158"/>
      <c r="F27" s="158"/>
      <c r="G27" s="158"/>
      <c r="H27" s="158">
        <v>11</v>
      </c>
      <c r="I27" s="158">
        <v>10.5</v>
      </c>
      <c r="J27" s="147"/>
    </row>
    <row r="28" spans="2:10" ht="13.5" thickBot="1" x14ac:dyDescent="0.25">
      <c r="B28" s="161"/>
      <c r="C28" s="161"/>
      <c r="D28" s="162"/>
      <c r="E28" s="162"/>
      <c r="F28" s="162"/>
      <c r="G28" s="162"/>
      <c r="H28" s="162"/>
      <c r="I28" s="162"/>
      <c r="J28" s="147"/>
    </row>
    <row r="29" spans="2:10" ht="13.5" thickTop="1" x14ac:dyDescent="0.2">
      <c r="B29" s="407" t="s">
        <v>25</v>
      </c>
      <c r="C29" s="407"/>
      <c r="D29" s="217" t="s">
        <v>424</v>
      </c>
      <c r="E29" s="218" t="s">
        <v>425</v>
      </c>
      <c r="F29" s="218" t="s">
        <v>426</v>
      </c>
      <c r="G29" s="218" t="s">
        <v>34</v>
      </c>
      <c r="H29" s="218" t="s">
        <v>427</v>
      </c>
      <c r="I29" s="217" t="s">
        <v>428</v>
      </c>
    </row>
    <row r="30" spans="2:10" ht="13.5" thickBot="1" x14ac:dyDescent="0.25">
      <c r="B30" s="408"/>
      <c r="C30" s="408"/>
      <c r="D30" s="219" t="s">
        <v>33</v>
      </c>
      <c r="E30" s="219" t="s">
        <v>33</v>
      </c>
      <c r="F30" s="219" t="s">
        <v>33</v>
      </c>
      <c r="G30" s="219" t="s">
        <v>33</v>
      </c>
      <c r="H30" s="219" t="s">
        <v>33</v>
      </c>
      <c r="I30" s="219" t="s">
        <v>33</v>
      </c>
    </row>
    <row r="31" spans="2:10" ht="13.5" thickTop="1" x14ac:dyDescent="0.2">
      <c r="C31" s="412" t="s">
        <v>243</v>
      </c>
      <c r="D31" s="412"/>
      <c r="E31" s="412"/>
      <c r="F31" s="412"/>
      <c r="G31" s="412"/>
      <c r="H31" s="412"/>
      <c r="I31" s="412"/>
    </row>
    <row r="32" spans="2:10" x14ac:dyDescent="0.2">
      <c r="B32" s="145" t="s">
        <v>35</v>
      </c>
      <c r="C32" s="159">
        <v>26892</v>
      </c>
      <c r="D32" s="160">
        <v>8</v>
      </c>
      <c r="E32" s="160">
        <v>10</v>
      </c>
      <c r="F32" s="160">
        <v>10</v>
      </c>
      <c r="G32" s="160">
        <v>10</v>
      </c>
      <c r="H32" s="160">
        <v>10</v>
      </c>
      <c r="I32" s="160">
        <v>12</v>
      </c>
    </row>
    <row r="33" spans="2:10" x14ac:dyDescent="0.2">
      <c r="B33" s="159">
        <v>26892</v>
      </c>
      <c r="C33" s="159">
        <v>27553</v>
      </c>
      <c r="D33" s="160">
        <v>10</v>
      </c>
      <c r="E33" s="160">
        <v>10</v>
      </c>
      <c r="F33" s="160">
        <v>10</v>
      </c>
      <c r="G33" s="160">
        <v>10</v>
      </c>
      <c r="H33" s="160">
        <v>10</v>
      </c>
      <c r="I33" s="160">
        <v>12</v>
      </c>
    </row>
    <row r="34" spans="2:10" x14ac:dyDescent="0.2">
      <c r="B34" s="159">
        <v>27554</v>
      </c>
      <c r="C34" s="159">
        <v>28288</v>
      </c>
      <c r="D34" s="160">
        <v>11</v>
      </c>
      <c r="E34" s="160">
        <v>11</v>
      </c>
      <c r="F34" s="160">
        <v>11</v>
      </c>
      <c r="G34" s="160">
        <v>11</v>
      </c>
      <c r="H34" s="160">
        <v>11</v>
      </c>
      <c r="I34" s="160">
        <v>13</v>
      </c>
    </row>
    <row r="35" spans="2:10" x14ac:dyDescent="0.2">
      <c r="B35" s="159">
        <v>28289</v>
      </c>
      <c r="C35" s="159">
        <v>29758</v>
      </c>
      <c r="D35" s="160">
        <v>12</v>
      </c>
      <c r="E35" s="160">
        <v>12</v>
      </c>
      <c r="F35" s="160">
        <v>12</v>
      </c>
      <c r="G35" s="160">
        <v>12</v>
      </c>
      <c r="H35" s="160">
        <v>12</v>
      </c>
      <c r="I35" s="160">
        <v>14</v>
      </c>
    </row>
    <row r="36" spans="2:10" x14ac:dyDescent="0.2">
      <c r="B36" s="159">
        <v>29759</v>
      </c>
      <c r="C36" s="159">
        <v>32908</v>
      </c>
      <c r="D36" s="160">
        <v>15</v>
      </c>
      <c r="E36" s="160">
        <v>15</v>
      </c>
      <c r="F36" s="160">
        <v>15</v>
      </c>
      <c r="G36" s="160">
        <v>15</v>
      </c>
      <c r="H36" s="160">
        <v>15</v>
      </c>
      <c r="I36" s="160">
        <v>17</v>
      </c>
    </row>
    <row r="37" spans="2:10" x14ac:dyDescent="0.2">
      <c r="C37" s="401" t="s">
        <v>244</v>
      </c>
      <c r="D37" s="401"/>
      <c r="E37" s="401"/>
      <c r="F37" s="401"/>
      <c r="G37" s="401"/>
      <c r="H37" s="401"/>
      <c r="I37" s="401"/>
    </row>
    <row r="38" spans="2:10" x14ac:dyDescent="0.2">
      <c r="B38" s="145" t="s">
        <v>35</v>
      </c>
      <c r="C38" s="159">
        <v>27554</v>
      </c>
      <c r="D38" s="160">
        <v>10</v>
      </c>
      <c r="E38" s="160">
        <v>10</v>
      </c>
      <c r="F38" s="160">
        <v>10</v>
      </c>
      <c r="G38" s="160">
        <v>10</v>
      </c>
      <c r="H38" s="160">
        <v>10</v>
      </c>
      <c r="I38" s="160">
        <v>12</v>
      </c>
    </row>
    <row r="39" spans="2:10" x14ac:dyDescent="0.2">
      <c r="B39" s="159">
        <v>27554</v>
      </c>
      <c r="C39" s="159">
        <v>28288</v>
      </c>
      <c r="D39" s="160">
        <v>11</v>
      </c>
      <c r="E39" s="160">
        <v>11</v>
      </c>
      <c r="F39" s="160">
        <v>11</v>
      </c>
      <c r="G39" s="160">
        <v>11</v>
      </c>
      <c r="H39" s="160">
        <v>11</v>
      </c>
      <c r="I39" s="160">
        <v>13</v>
      </c>
    </row>
    <row r="40" spans="2:10" x14ac:dyDescent="0.2">
      <c r="B40" s="159">
        <v>28289</v>
      </c>
      <c r="C40" s="159">
        <v>29758</v>
      </c>
      <c r="D40" s="160">
        <v>12</v>
      </c>
      <c r="E40" s="160">
        <v>12</v>
      </c>
      <c r="F40" s="160">
        <v>12</v>
      </c>
      <c r="G40" s="160">
        <v>12</v>
      </c>
      <c r="H40" s="160">
        <v>12</v>
      </c>
      <c r="I40" s="160">
        <v>14</v>
      </c>
    </row>
    <row r="41" spans="2:10" x14ac:dyDescent="0.2">
      <c r="B41" s="159">
        <v>29759</v>
      </c>
      <c r="C41" s="159">
        <v>32908</v>
      </c>
      <c r="D41" s="160">
        <v>15</v>
      </c>
      <c r="E41" s="160">
        <v>15</v>
      </c>
      <c r="F41" s="160">
        <v>15</v>
      </c>
      <c r="G41" s="160">
        <v>15</v>
      </c>
      <c r="H41" s="160">
        <v>15</v>
      </c>
      <c r="I41" s="160">
        <v>17</v>
      </c>
    </row>
    <row r="42" spans="2:10" ht="15.75" x14ac:dyDescent="0.25">
      <c r="B42" s="164"/>
      <c r="C42" s="401" t="s">
        <v>38</v>
      </c>
      <c r="D42" s="401"/>
      <c r="E42" s="401"/>
      <c r="F42" s="401"/>
      <c r="G42" s="401"/>
      <c r="H42" s="401"/>
      <c r="I42" s="401"/>
      <c r="J42" s="165"/>
    </row>
    <row r="43" spans="2:10" x14ac:dyDescent="0.2">
      <c r="B43" s="159">
        <v>33635</v>
      </c>
      <c r="C43" s="159">
        <v>34297</v>
      </c>
      <c r="D43" s="160">
        <v>12.5</v>
      </c>
      <c r="E43" s="160">
        <v>12.5</v>
      </c>
      <c r="F43" s="160">
        <v>12.5</v>
      </c>
      <c r="G43" s="160">
        <v>12.5</v>
      </c>
      <c r="H43" s="160">
        <v>15</v>
      </c>
      <c r="I43" s="160">
        <v>15</v>
      </c>
      <c r="J43" s="147"/>
    </row>
    <row r="44" spans="2:10" x14ac:dyDescent="0.2">
      <c r="B44" s="159">
        <v>34298</v>
      </c>
      <c r="C44" s="159">
        <v>34778</v>
      </c>
      <c r="D44" s="160">
        <v>12.7</v>
      </c>
      <c r="E44" s="160">
        <v>12.7</v>
      </c>
      <c r="F44" s="160">
        <v>12.7</v>
      </c>
      <c r="G44" s="160">
        <v>12.7</v>
      </c>
      <c r="H44" s="160">
        <v>15</v>
      </c>
      <c r="I44" s="160">
        <v>15</v>
      </c>
      <c r="J44" s="147"/>
    </row>
    <row r="45" spans="2:10" x14ac:dyDescent="0.2">
      <c r="B45" s="159">
        <v>34779</v>
      </c>
      <c r="C45" s="159">
        <v>35121</v>
      </c>
      <c r="D45" s="160">
        <v>14</v>
      </c>
      <c r="E45" s="160">
        <v>14</v>
      </c>
      <c r="F45" s="160">
        <v>14</v>
      </c>
      <c r="G45" s="160">
        <v>14</v>
      </c>
      <c r="H45" s="160">
        <v>15.5</v>
      </c>
      <c r="I45" s="160">
        <v>15.5</v>
      </c>
    </row>
    <row r="46" spans="2:10" x14ac:dyDescent="0.2">
      <c r="B46" s="159">
        <v>35122</v>
      </c>
      <c r="C46" s="159">
        <v>35381</v>
      </c>
      <c r="D46" s="160">
        <v>15</v>
      </c>
      <c r="E46" s="160">
        <v>15</v>
      </c>
      <c r="F46" s="160">
        <v>15</v>
      </c>
      <c r="G46" s="160">
        <v>15</v>
      </c>
      <c r="H46" s="160">
        <v>15</v>
      </c>
      <c r="I46" s="160">
        <v>17</v>
      </c>
    </row>
    <row r="47" spans="2:10" x14ac:dyDescent="0.2">
      <c r="B47" s="159">
        <v>35382</v>
      </c>
      <c r="C47" s="159">
        <v>36293</v>
      </c>
      <c r="D47" s="160">
        <v>16</v>
      </c>
      <c r="E47" s="160">
        <v>16</v>
      </c>
      <c r="F47" s="160">
        <v>16</v>
      </c>
      <c r="G47" s="160">
        <v>16</v>
      </c>
      <c r="H47" s="160">
        <v>16</v>
      </c>
      <c r="I47" s="160">
        <v>18</v>
      </c>
    </row>
    <row r="48" spans="2:10" x14ac:dyDescent="0.2">
      <c r="B48" s="157">
        <v>36294</v>
      </c>
      <c r="C48" s="157">
        <v>35430</v>
      </c>
      <c r="D48" s="158">
        <v>14</v>
      </c>
      <c r="E48" s="158">
        <v>14</v>
      </c>
      <c r="F48" s="158">
        <v>14</v>
      </c>
      <c r="G48" s="158">
        <v>14</v>
      </c>
      <c r="H48" s="158">
        <v>14</v>
      </c>
      <c r="I48" s="158">
        <v>16</v>
      </c>
    </row>
    <row r="49" spans="2:55" ht="13.5" thickBot="1" x14ac:dyDescent="0.25">
      <c r="B49" s="166"/>
      <c r="C49" s="166"/>
    </row>
    <row r="50" spans="2:55" ht="14.25" thickTop="1" thickBot="1" x14ac:dyDescent="0.25">
      <c r="B50" s="411" t="s">
        <v>25</v>
      </c>
      <c r="C50" s="411"/>
      <c r="D50" s="167" t="s">
        <v>39</v>
      </c>
      <c r="E50" s="167" t="s">
        <v>40</v>
      </c>
      <c r="F50" s="167" t="s">
        <v>41</v>
      </c>
      <c r="G50" s="167" t="s">
        <v>42</v>
      </c>
      <c r="H50" s="167" t="s">
        <v>43</v>
      </c>
      <c r="I50" s="167" t="s">
        <v>44</v>
      </c>
      <c r="J50" s="167" t="s">
        <v>45</v>
      </c>
    </row>
    <row r="51" spans="2:55" ht="13.5" thickTop="1" x14ac:dyDescent="0.2"/>
    <row r="52" spans="2:55" x14ac:dyDescent="0.2">
      <c r="C52" s="401" t="s">
        <v>46</v>
      </c>
      <c r="D52" s="401"/>
      <c r="E52" s="401"/>
      <c r="F52" s="401"/>
      <c r="G52" s="401"/>
      <c r="H52" s="401"/>
      <c r="I52" s="401"/>
      <c r="J52" s="168"/>
    </row>
    <row r="53" spans="2:55" x14ac:dyDescent="0.2">
      <c r="B53" s="145" t="s">
        <v>35</v>
      </c>
      <c r="C53" s="159">
        <v>26469</v>
      </c>
      <c r="D53" s="163">
        <v>6</v>
      </c>
      <c r="E53" s="163">
        <v>5.83</v>
      </c>
      <c r="F53" s="163">
        <v>5.67</v>
      </c>
      <c r="G53" s="163">
        <v>5.53</v>
      </c>
      <c r="H53" s="163">
        <v>9.86</v>
      </c>
      <c r="I53" s="163">
        <v>10.09</v>
      </c>
      <c r="J53" s="163">
        <v>10.41</v>
      </c>
    </row>
    <row r="54" spans="2:55" x14ac:dyDescent="0.2">
      <c r="B54" s="159">
        <v>26469</v>
      </c>
      <c r="C54" s="159">
        <v>26891</v>
      </c>
      <c r="D54" s="163">
        <v>7</v>
      </c>
      <c r="E54" s="163">
        <v>6.77</v>
      </c>
      <c r="F54" s="163">
        <v>6.56</v>
      </c>
      <c r="G54" s="163">
        <v>6.37</v>
      </c>
      <c r="H54" s="163">
        <v>9.86</v>
      </c>
      <c r="I54" s="163">
        <v>10.09</v>
      </c>
      <c r="J54" s="163">
        <v>10.41</v>
      </c>
    </row>
    <row r="55" spans="2:55" x14ac:dyDescent="0.2">
      <c r="B55" s="159">
        <v>26886</v>
      </c>
      <c r="C55" s="159">
        <v>27553</v>
      </c>
      <c r="D55" s="163">
        <v>8</v>
      </c>
      <c r="E55" s="163">
        <v>8.17</v>
      </c>
      <c r="F55" s="163">
        <v>8.2899999999999991</v>
      </c>
      <c r="G55" s="163">
        <v>10.67</v>
      </c>
      <c r="H55" s="163">
        <v>11.84</v>
      </c>
      <c r="I55" s="163">
        <v>12.25</v>
      </c>
      <c r="J55" s="163">
        <v>12.28</v>
      </c>
    </row>
    <row r="56" spans="2:55" x14ac:dyDescent="0.2">
      <c r="B56" s="159">
        <v>27554</v>
      </c>
      <c r="C56" s="159">
        <v>28288</v>
      </c>
      <c r="D56" s="163">
        <v>9</v>
      </c>
      <c r="E56" s="163">
        <v>9.09</v>
      </c>
      <c r="F56" s="163">
        <v>9.14</v>
      </c>
      <c r="G56" s="163">
        <v>13.34</v>
      </c>
      <c r="H56" s="163">
        <v>13.7</v>
      </c>
      <c r="I56" s="163">
        <v>13.61</v>
      </c>
      <c r="J56" s="163">
        <v>13.32</v>
      </c>
    </row>
    <row r="57" spans="2:55" x14ac:dyDescent="0.2">
      <c r="B57" s="159">
        <v>28289</v>
      </c>
      <c r="C57" s="159">
        <v>30741</v>
      </c>
      <c r="D57" s="163">
        <v>12</v>
      </c>
      <c r="E57" s="163">
        <v>11.8</v>
      </c>
      <c r="F57" s="163">
        <v>11.87</v>
      </c>
      <c r="G57" s="163">
        <v>14.19</v>
      </c>
      <c r="H57" s="163">
        <v>14.29</v>
      </c>
      <c r="I57" s="163">
        <v>14.47</v>
      </c>
      <c r="J57" s="163">
        <v>14.63</v>
      </c>
    </row>
    <row r="59" spans="2:55" x14ac:dyDescent="0.2">
      <c r="C59" s="401" t="s">
        <v>47</v>
      </c>
      <c r="D59" s="401"/>
      <c r="E59" s="401"/>
      <c r="F59" s="401"/>
      <c r="G59" s="401"/>
      <c r="H59" s="401"/>
      <c r="I59" s="401"/>
      <c r="J59" s="168"/>
    </row>
    <row r="60" spans="2:55" x14ac:dyDescent="0.2">
      <c r="B60" s="145" t="s">
        <v>35</v>
      </c>
      <c r="C60" s="159">
        <v>26877</v>
      </c>
      <c r="D60" s="163">
        <v>7</v>
      </c>
      <c r="E60" s="163">
        <v>6.77</v>
      </c>
      <c r="F60" s="163">
        <v>6.56</v>
      </c>
      <c r="G60" s="163">
        <v>6.37</v>
      </c>
      <c r="H60" s="163">
        <v>9.86</v>
      </c>
      <c r="I60" s="163">
        <v>10.09</v>
      </c>
      <c r="J60" s="163">
        <v>10.41</v>
      </c>
    </row>
    <row r="61" spans="2:55" x14ac:dyDescent="0.2">
      <c r="B61" s="159">
        <v>26892</v>
      </c>
      <c r="C61" s="159">
        <v>27553</v>
      </c>
      <c r="D61" s="163">
        <v>8</v>
      </c>
      <c r="E61" s="163">
        <v>8.17</v>
      </c>
      <c r="F61" s="163">
        <v>8.2899999999999991</v>
      </c>
      <c r="G61" s="163">
        <v>10.67</v>
      </c>
      <c r="H61" s="163">
        <v>11.84</v>
      </c>
      <c r="I61" s="163">
        <v>12.25</v>
      </c>
      <c r="J61" s="163">
        <v>12.28</v>
      </c>
    </row>
    <row r="62" spans="2:55" x14ac:dyDescent="0.2">
      <c r="B62" s="159">
        <v>27554</v>
      </c>
      <c r="C62" s="159">
        <v>28288</v>
      </c>
      <c r="D62" s="163">
        <v>9</v>
      </c>
      <c r="E62" s="163">
        <v>9.09</v>
      </c>
      <c r="F62" s="163">
        <v>9.14</v>
      </c>
      <c r="G62" s="163">
        <v>13.34</v>
      </c>
      <c r="H62" s="163">
        <v>13.7</v>
      </c>
      <c r="I62" s="163">
        <v>13.61</v>
      </c>
      <c r="J62" s="163">
        <v>13.32</v>
      </c>
      <c r="BC62" s="73"/>
    </row>
    <row r="63" spans="2:55" x14ac:dyDescent="0.2">
      <c r="B63" s="159">
        <v>28289</v>
      </c>
      <c r="C63" s="159">
        <v>32096</v>
      </c>
      <c r="D63" s="163">
        <v>12</v>
      </c>
      <c r="E63" s="163">
        <v>11.8</v>
      </c>
      <c r="F63" s="163">
        <v>11.87</v>
      </c>
      <c r="G63" s="163">
        <v>14.19</v>
      </c>
      <c r="H63" s="163">
        <v>14.29</v>
      </c>
      <c r="I63" s="163">
        <v>14.47</v>
      </c>
      <c r="J63" s="163">
        <v>14.63</v>
      </c>
    </row>
    <row r="64" spans="2:55" x14ac:dyDescent="0.2">
      <c r="B64" s="159">
        <v>32082</v>
      </c>
      <c r="C64" s="159">
        <v>32908</v>
      </c>
      <c r="D64" s="163">
        <v>13</v>
      </c>
      <c r="E64" s="163">
        <v>13.14</v>
      </c>
      <c r="F64" s="163">
        <v>13.7</v>
      </c>
      <c r="G64" s="163">
        <v>14.19</v>
      </c>
      <c r="H64" s="163">
        <v>14.64</v>
      </c>
      <c r="I64" s="163">
        <v>15.06</v>
      </c>
      <c r="J64" s="163">
        <v>15.55</v>
      </c>
    </row>
    <row r="65" spans="2:66" ht="13.5" thickBot="1" x14ac:dyDescent="0.25">
      <c r="B65" s="169"/>
      <c r="C65" s="166"/>
      <c r="D65" s="170"/>
      <c r="E65" s="170"/>
      <c r="F65" s="170"/>
      <c r="G65" s="170"/>
      <c r="H65" s="170"/>
      <c r="I65" s="170"/>
      <c r="J65" s="170"/>
    </row>
    <row r="66" spans="2:66" ht="13.5" thickTop="1" x14ac:dyDescent="0.2">
      <c r="B66" s="159"/>
    </row>
    <row r="67" spans="2:66" ht="13.5" thickBot="1" x14ac:dyDescent="0.25">
      <c r="B67" s="171"/>
      <c r="C67" s="17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341"/>
      <c r="AN67" s="341"/>
      <c r="AO67" s="341"/>
      <c r="AP67" s="341"/>
      <c r="AQ67" s="341"/>
      <c r="AR67" s="341"/>
      <c r="AS67" s="63"/>
      <c r="AT67" s="63"/>
      <c r="AU67" s="63"/>
      <c r="AV67" s="63"/>
      <c r="AW67" s="63"/>
      <c r="AX67" s="341"/>
      <c r="AY67" s="341"/>
      <c r="AZ67" s="341"/>
      <c r="BA67" s="341"/>
      <c r="BB67" s="341"/>
      <c r="BC67" s="63"/>
      <c r="BD67" s="63"/>
      <c r="BE67" s="63"/>
      <c r="BF67" s="63"/>
      <c r="BG67" s="63"/>
      <c r="BH67" s="63"/>
      <c r="BI67" s="63"/>
      <c r="BJ67" s="63"/>
      <c r="BK67" s="63"/>
      <c r="BL67" s="63"/>
    </row>
    <row r="68" spans="2:66" ht="13.5" thickBot="1" x14ac:dyDescent="0.25">
      <c r="B68" s="403" t="s">
        <v>2</v>
      </c>
      <c r="C68" s="404"/>
      <c r="D68" s="394">
        <v>2000</v>
      </c>
      <c r="E68" s="402"/>
      <c r="F68" s="394">
        <v>2001</v>
      </c>
      <c r="G68" s="402"/>
      <c r="H68" s="394">
        <v>2002</v>
      </c>
      <c r="I68" s="402"/>
      <c r="J68" s="394">
        <v>2003</v>
      </c>
      <c r="K68" s="395"/>
      <c r="L68" s="396">
        <v>2004</v>
      </c>
      <c r="M68" s="395"/>
      <c r="N68" s="396">
        <v>2005</v>
      </c>
      <c r="O68" s="395"/>
      <c r="P68" s="396">
        <v>2006</v>
      </c>
      <c r="Q68" s="395"/>
      <c r="R68" s="396">
        <v>2007</v>
      </c>
      <c r="S68" s="395"/>
      <c r="T68" s="396">
        <v>2008</v>
      </c>
      <c r="U68" s="395"/>
      <c r="V68" s="396">
        <v>2009</v>
      </c>
      <c r="W68" s="395"/>
      <c r="X68" s="392">
        <v>2010</v>
      </c>
      <c r="Y68" s="393"/>
      <c r="Z68" s="397">
        <v>2011</v>
      </c>
      <c r="AA68" s="398"/>
      <c r="AB68" s="397">
        <v>2012</v>
      </c>
      <c r="AC68" s="415"/>
      <c r="AD68" s="415"/>
      <c r="AE68" s="415"/>
      <c r="AF68" s="398"/>
      <c r="AG68" s="416">
        <v>2013</v>
      </c>
      <c r="AH68" s="417"/>
      <c r="AI68" s="418"/>
      <c r="AJ68" s="419">
        <v>2014</v>
      </c>
      <c r="AK68" s="417"/>
      <c r="AL68" s="418"/>
      <c r="AM68" s="424">
        <v>2015</v>
      </c>
      <c r="AN68" s="425"/>
      <c r="AO68" s="425"/>
      <c r="AP68" s="425"/>
      <c r="AQ68" s="425"/>
      <c r="AR68" s="426"/>
      <c r="AS68" s="397">
        <v>2016</v>
      </c>
      <c r="AT68" s="415"/>
      <c r="AU68" s="415"/>
      <c r="AV68" s="415"/>
      <c r="AW68" s="398"/>
      <c r="AX68" s="342">
        <v>2017</v>
      </c>
      <c r="AY68" s="427">
        <v>2018</v>
      </c>
      <c r="AZ68" s="425"/>
      <c r="BA68" s="425"/>
      <c r="BB68" s="426"/>
      <c r="BC68" s="419">
        <v>2019</v>
      </c>
      <c r="BD68" s="417"/>
      <c r="BE68" s="418"/>
      <c r="BF68" s="428">
        <v>2020</v>
      </c>
      <c r="BG68" s="429"/>
      <c r="BH68" s="429"/>
      <c r="BI68" s="429"/>
      <c r="BJ68" s="429"/>
      <c r="BK68" s="430"/>
      <c r="BL68" s="422">
        <v>2021</v>
      </c>
      <c r="BM68" s="423"/>
      <c r="BN68" s="423"/>
    </row>
    <row r="69" spans="2:66" ht="13.5" thickBot="1" x14ac:dyDescent="0.25">
      <c r="B69" s="405"/>
      <c r="C69" s="406"/>
      <c r="D69" s="173" t="s">
        <v>245</v>
      </c>
      <c r="E69" s="174" t="s">
        <v>246</v>
      </c>
      <c r="F69" s="173" t="s">
        <v>245</v>
      </c>
      <c r="G69" s="174" t="s">
        <v>246</v>
      </c>
      <c r="H69" s="173" t="s">
        <v>245</v>
      </c>
      <c r="I69" s="174" t="s">
        <v>246</v>
      </c>
      <c r="J69" s="173" t="s">
        <v>245</v>
      </c>
      <c r="K69" s="173" t="s">
        <v>246</v>
      </c>
      <c r="L69" s="173" t="s">
        <v>245</v>
      </c>
      <c r="M69" s="175" t="s">
        <v>246</v>
      </c>
      <c r="N69" s="173" t="s">
        <v>245</v>
      </c>
      <c r="O69" s="175" t="s">
        <v>246</v>
      </c>
      <c r="P69" s="173" t="s">
        <v>245</v>
      </c>
      <c r="Q69" s="173" t="s">
        <v>246</v>
      </c>
      <c r="R69" s="175" t="s">
        <v>247</v>
      </c>
      <c r="S69" s="173" t="s">
        <v>248</v>
      </c>
      <c r="T69" s="173" t="s">
        <v>249</v>
      </c>
      <c r="U69" s="173" t="s">
        <v>250</v>
      </c>
      <c r="V69" s="173" t="s">
        <v>251</v>
      </c>
      <c r="W69" s="173" t="s">
        <v>252</v>
      </c>
      <c r="X69" s="173" t="s">
        <v>213</v>
      </c>
      <c r="Y69" s="175" t="s">
        <v>214</v>
      </c>
      <c r="Z69" s="176" t="s">
        <v>388</v>
      </c>
      <c r="AA69" s="176" t="s">
        <v>389</v>
      </c>
      <c r="AB69" s="176" t="s">
        <v>388</v>
      </c>
      <c r="AC69" s="176" t="s">
        <v>390</v>
      </c>
      <c r="AD69" s="176" t="s">
        <v>391</v>
      </c>
      <c r="AE69" s="176" t="s">
        <v>392</v>
      </c>
      <c r="AF69" s="176" t="s">
        <v>393</v>
      </c>
      <c r="AG69" s="176" t="s">
        <v>394</v>
      </c>
      <c r="AH69" s="176" t="s">
        <v>395</v>
      </c>
      <c r="AI69" s="177" t="s">
        <v>396</v>
      </c>
      <c r="AJ69" s="176" t="s">
        <v>388</v>
      </c>
      <c r="AK69" s="178" t="s">
        <v>397</v>
      </c>
      <c r="AL69" s="178" t="s">
        <v>398</v>
      </c>
      <c r="AM69" s="176" t="s">
        <v>399</v>
      </c>
      <c r="AN69" s="176" t="s">
        <v>400</v>
      </c>
      <c r="AO69" s="176" t="s">
        <v>401</v>
      </c>
      <c r="AP69" s="176" t="s">
        <v>402</v>
      </c>
      <c r="AQ69" s="176" t="s">
        <v>389</v>
      </c>
      <c r="AR69" s="176" t="s">
        <v>463</v>
      </c>
      <c r="AS69" s="176" t="s">
        <v>464</v>
      </c>
      <c r="AT69" s="176" t="s">
        <v>465</v>
      </c>
      <c r="AU69" s="176" t="s">
        <v>466</v>
      </c>
      <c r="AV69" s="176" t="s">
        <v>467</v>
      </c>
      <c r="AW69" s="176" t="s">
        <v>468</v>
      </c>
      <c r="AX69" s="176" t="s">
        <v>464</v>
      </c>
      <c r="AY69" s="176" t="s">
        <v>469</v>
      </c>
      <c r="AZ69" s="176" t="s">
        <v>460</v>
      </c>
      <c r="BA69" s="176" t="s">
        <v>470</v>
      </c>
      <c r="BB69" s="176" t="s">
        <v>458</v>
      </c>
      <c r="BC69" s="176" t="s">
        <v>459</v>
      </c>
      <c r="BD69" s="176" t="s">
        <v>460</v>
      </c>
      <c r="BE69" s="176" t="s">
        <v>458</v>
      </c>
      <c r="BF69" s="176" t="s">
        <v>459</v>
      </c>
      <c r="BG69" s="176" t="s">
        <v>461</v>
      </c>
      <c r="BH69" s="365" t="s">
        <v>462</v>
      </c>
      <c r="BI69" s="369" t="s">
        <v>493</v>
      </c>
      <c r="BJ69" s="369" t="s">
        <v>494</v>
      </c>
      <c r="BK69" s="370" t="s">
        <v>495</v>
      </c>
      <c r="BL69" s="368" t="s">
        <v>496</v>
      </c>
      <c r="BM69" s="368" t="s">
        <v>497</v>
      </c>
      <c r="BN69" s="368" t="s">
        <v>498</v>
      </c>
    </row>
    <row r="70" spans="2:66" x14ac:dyDescent="0.2">
      <c r="B70" s="180"/>
      <c r="C70" s="180"/>
      <c r="D70" s="73"/>
      <c r="E70" s="73"/>
      <c r="F70" s="181"/>
      <c r="G70" s="73"/>
      <c r="H70" s="73"/>
      <c r="I70" s="73"/>
      <c r="K70" s="73"/>
      <c r="L70" s="73"/>
      <c r="M70" s="73"/>
      <c r="N70" s="73"/>
      <c r="O70" s="73"/>
      <c r="P70" s="73"/>
      <c r="Q70" s="73"/>
      <c r="R70" s="73"/>
      <c r="S70" s="73"/>
      <c r="T70" s="73"/>
      <c r="U70" s="73"/>
      <c r="V70" s="73"/>
      <c r="W70" s="73"/>
      <c r="X70" s="182"/>
      <c r="Y70" s="182"/>
      <c r="AN70" s="73"/>
      <c r="AR70" s="335"/>
      <c r="AX70" s="336"/>
      <c r="AY70" s="337"/>
      <c r="AZ70" s="337"/>
      <c r="BA70" s="337"/>
      <c r="BB70" s="335"/>
      <c r="BC70" s="336"/>
      <c r="BD70" s="336"/>
      <c r="BE70" s="336"/>
      <c r="BF70" s="336"/>
      <c r="BG70" s="337"/>
      <c r="BH70" s="337"/>
      <c r="BI70" s="183"/>
      <c r="BJ70" s="183"/>
    </row>
    <row r="71" spans="2:66" x14ac:dyDescent="0.2">
      <c r="B71" s="400" t="s">
        <v>65</v>
      </c>
      <c r="C71" s="400"/>
      <c r="AR71" s="335"/>
      <c r="AS71" s="335"/>
      <c r="AT71" s="340"/>
      <c r="AU71" s="340"/>
      <c r="AV71" s="340"/>
      <c r="AW71" s="338"/>
      <c r="AX71" s="338"/>
      <c r="AY71" s="339"/>
      <c r="AZ71" s="339"/>
      <c r="BA71" s="339"/>
      <c r="BB71" s="335"/>
      <c r="BC71" s="338"/>
      <c r="BD71" s="338"/>
      <c r="BE71" s="338"/>
      <c r="BF71" s="338"/>
      <c r="BG71" s="339"/>
      <c r="BH71" s="339"/>
      <c r="BI71" s="184"/>
      <c r="BJ71" s="184"/>
    </row>
    <row r="72" spans="2:66" x14ac:dyDescent="0.2">
      <c r="B72" s="399" t="s">
        <v>48</v>
      </c>
      <c r="C72" s="399"/>
      <c r="D72" s="185">
        <v>8.25</v>
      </c>
      <c r="E72" s="185">
        <v>6.5</v>
      </c>
      <c r="F72" s="185">
        <v>6.5</v>
      </c>
      <c r="G72" s="185">
        <v>7.3</v>
      </c>
      <c r="H72" s="185">
        <v>7.3</v>
      </c>
      <c r="I72" s="185">
        <v>6.5</v>
      </c>
      <c r="J72" s="185">
        <v>4.5</v>
      </c>
      <c r="K72" s="185">
        <v>3.5</v>
      </c>
      <c r="L72" s="185">
        <v>3.5</v>
      </c>
      <c r="M72" s="185">
        <v>3.5</v>
      </c>
      <c r="N72" s="185">
        <v>3.5</v>
      </c>
      <c r="O72" s="185">
        <v>4.5</v>
      </c>
      <c r="P72" s="185">
        <v>4.5</v>
      </c>
      <c r="Q72" s="185">
        <v>5.5</v>
      </c>
      <c r="R72" s="185">
        <v>5.5</v>
      </c>
      <c r="S72" s="185">
        <v>6</v>
      </c>
      <c r="T72" s="185">
        <v>6</v>
      </c>
      <c r="U72" s="185">
        <v>8</v>
      </c>
      <c r="V72" s="185">
        <v>9.5</v>
      </c>
      <c r="W72" s="185">
        <v>8</v>
      </c>
      <c r="X72" s="186">
        <v>8</v>
      </c>
      <c r="Y72" s="186">
        <v>8</v>
      </c>
      <c r="Z72" s="187">
        <v>8</v>
      </c>
      <c r="AA72" s="187">
        <v>8</v>
      </c>
      <c r="AB72" s="187">
        <v>8</v>
      </c>
      <c r="AC72" s="187">
        <v>8.4</v>
      </c>
      <c r="AD72" s="187">
        <v>8.65</v>
      </c>
      <c r="AE72" s="187">
        <v>7.4</v>
      </c>
      <c r="AF72" s="187">
        <v>6.85</v>
      </c>
      <c r="AG72" s="187">
        <v>6.65</v>
      </c>
      <c r="AH72" s="187">
        <v>6</v>
      </c>
      <c r="AI72" s="187">
        <v>7.25</v>
      </c>
      <c r="AJ72" s="187">
        <v>7.75</v>
      </c>
      <c r="AK72" s="187">
        <v>8.1999999999999993</v>
      </c>
      <c r="AL72" s="187">
        <v>6.25</v>
      </c>
      <c r="AM72" s="188">
        <v>4.75</v>
      </c>
      <c r="AN72" s="188">
        <v>4.0999999999999996</v>
      </c>
      <c r="AO72" s="188">
        <v>4.5</v>
      </c>
      <c r="AP72" s="188">
        <v>4.75</v>
      </c>
      <c r="AQ72" s="188">
        <v>4.25</v>
      </c>
      <c r="AR72" s="187">
        <v>4.1500000000000004</v>
      </c>
      <c r="AS72" s="187">
        <v>4</v>
      </c>
      <c r="AT72" s="188">
        <v>4</v>
      </c>
      <c r="AU72" s="188">
        <v>4</v>
      </c>
      <c r="AV72" s="188">
        <v>3.84</v>
      </c>
      <c r="AW72" s="188">
        <v>3.9</v>
      </c>
      <c r="AX72" s="188">
        <v>3.95</v>
      </c>
      <c r="AY72" s="188">
        <v>4.5</v>
      </c>
      <c r="AZ72" s="188">
        <v>5</v>
      </c>
      <c r="BA72" s="188">
        <v>6</v>
      </c>
      <c r="BB72" s="188">
        <v>7</v>
      </c>
      <c r="BC72" s="188">
        <v>8.5</v>
      </c>
      <c r="BD72" s="188">
        <v>10.25</v>
      </c>
      <c r="BE72" s="188">
        <v>8.1999999999999993</v>
      </c>
      <c r="BF72" s="188">
        <v>8.6</v>
      </c>
      <c r="BG72" s="188">
        <v>7</v>
      </c>
      <c r="BH72" s="188">
        <v>6.5</v>
      </c>
      <c r="BI72" s="188">
        <v>5.5</v>
      </c>
      <c r="BJ72" s="188">
        <v>5.5</v>
      </c>
      <c r="BK72" s="188">
        <v>5.5</v>
      </c>
      <c r="BL72" s="188">
        <v>5.5</v>
      </c>
      <c r="BM72" s="188">
        <v>5.5</v>
      </c>
      <c r="BN72" s="188">
        <v>5.5</v>
      </c>
    </row>
    <row r="73" spans="2:66" x14ac:dyDescent="0.2">
      <c r="B73" s="399" t="s">
        <v>49</v>
      </c>
      <c r="C73" s="399"/>
      <c r="D73" s="185">
        <v>8.75</v>
      </c>
      <c r="E73" s="185">
        <v>7</v>
      </c>
      <c r="F73" s="185">
        <v>7</v>
      </c>
      <c r="G73" s="185">
        <v>7.8</v>
      </c>
      <c r="H73" s="185">
        <v>7.8</v>
      </c>
      <c r="I73" s="185">
        <v>7</v>
      </c>
      <c r="J73" s="185">
        <v>5</v>
      </c>
      <c r="K73" s="185">
        <v>4</v>
      </c>
      <c r="L73" s="185">
        <v>4</v>
      </c>
      <c r="M73" s="185">
        <v>4</v>
      </c>
      <c r="N73" s="185">
        <v>4</v>
      </c>
      <c r="O73" s="185">
        <v>5</v>
      </c>
      <c r="P73" s="185">
        <v>5</v>
      </c>
      <c r="Q73" s="185">
        <v>6</v>
      </c>
      <c r="R73" s="185">
        <v>6</v>
      </c>
      <c r="S73" s="185">
        <v>6.5</v>
      </c>
      <c r="T73" s="185">
        <v>6.5</v>
      </c>
      <c r="U73" s="185">
        <v>8.5</v>
      </c>
      <c r="V73" s="185">
        <v>10</v>
      </c>
      <c r="W73" s="185">
        <v>8.5</v>
      </c>
      <c r="X73" s="186">
        <v>8.5</v>
      </c>
      <c r="Y73" s="186">
        <v>8.5</v>
      </c>
      <c r="Z73" s="187">
        <v>9</v>
      </c>
      <c r="AA73" s="187">
        <v>8.5</v>
      </c>
      <c r="AB73" s="187">
        <v>8.25</v>
      </c>
      <c r="AC73" s="187">
        <v>8.4</v>
      </c>
      <c r="AD73" s="187">
        <v>8.65</v>
      </c>
      <c r="AE73" s="187">
        <v>7.4</v>
      </c>
      <c r="AF73" s="187">
        <v>6.85</v>
      </c>
      <c r="AG73" s="187">
        <v>6.65</v>
      </c>
      <c r="AH73" s="187">
        <v>6</v>
      </c>
      <c r="AI73" s="187">
        <v>7.25</v>
      </c>
      <c r="AJ73" s="187">
        <v>7.75</v>
      </c>
      <c r="AK73" s="187">
        <v>8.1999999999999993</v>
      </c>
      <c r="AL73" s="187">
        <v>6.25</v>
      </c>
      <c r="AM73" s="188">
        <v>4.75</v>
      </c>
      <c r="AN73" s="188">
        <v>4.0999999999999996</v>
      </c>
      <c r="AO73" s="188">
        <v>4.5</v>
      </c>
      <c r="AP73" s="188">
        <v>4.75</v>
      </c>
      <c r="AQ73" s="188">
        <v>4.25</v>
      </c>
      <c r="AR73" s="187">
        <v>4.1500000000000004</v>
      </c>
      <c r="AS73" s="187">
        <v>4</v>
      </c>
      <c r="AT73" s="188">
        <v>4</v>
      </c>
      <c r="AU73" s="188">
        <v>4</v>
      </c>
      <c r="AV73" s="188">
        <v>3.84</v>
      </c>
      <c r="AW73" s="188">
        <v>3.9</v>
      </c>
      <c r="AX73" s="188">
        <v>3.95</v>
      </c>
      <c r="AY73" s="188">
        <v>4.5</v>
      </c>
      <c r="AZ73" s="188">
        <v>5</v>
      </c>
      <c r="BA73" s="188">
        <v>6</v>
      </c>
      <c r="BB73" s="188">
        <v>7</v>
      </c>
      <c r="BC73" s="188">
        <v>8.5</v>
      </c>
      <c r="BD73" s="188">
        <v>10.25</v>
      </c>
      <c r="BE73" s="188">
        <v>8.1999999999999993</v>
      </c>
      <c r="BF73" s="188">
        <v>8.6</v>
      </c>
      <c r="BG73" s="188">
        <v>7</v>
      </c>
      <c r="BH73" s="188">
        <v>6.5</v>
      </c>
      <c r="BI73" s="188">
        <v>5.5</v>
      </c>
      <c r="BJ73" s="188">
        <v>5.5</v>
      </c>
      <c r="BK73" s="188">
        <v>5.5</v>
      </c>
      <c r="BL73" s="188">
        <v>5.5</v>
      </c>
      <c r="BM73" s="188">
        <v>5.5</v>
      </c>
      <c r="BN73" s="188">
        <v>5.5</v>
      </c>
    </row>
    <row r="74" spans="2:66" ht="15" x14ac:dyDescent="0.25">
      <c r="B74" s="400" t="s">
        <v>253</v>
      </c>
      <c r="C74" s="400"/>
      <c r="D74" s="400"/>
      <c r="E74" s="400"/>
      <c r="P74" s="189"/>
      <c r="Q74" s="189"/>
      <c r="X74" s="190"/>
      <c r="Y74" s="190"/>
      <c r="Z74" s="191"/>
      <c r="AA74" s="192"/>
      <c r="AB74" s="191"/>
      <c r="AC74" s="191"/>
      <c r="AD74" s="191"/>
      <c r="AE74" s="191"/>
      <c r="AF74" s="192"/>
      <c r="AG74" s="192"/>
      <c r="AH74" s="193"/>
      <c r="AI74" s="193"/>
      <c r="AJ74" s="191"/>
      <c r="AK74" s="191"/>
      <c r="AL74" s="191"/>
      <c r="AM74" s="194"/>
      <c r="AN74" s="194"/>
      <c r="AO74" s="194"/>
      <c r="AP74" s="194"/>
      <c r="AQ74" s="194"/>
      <c r="AR74" s="191"/>
      <c r="AS74" s="191"/>
      <c r="AT74" s="194"/>
      <c r="AU74" s="194"/>
      <c r="AV74" s="194"/>
      <c r="AW74" s="194"/>
      <c r="AX74" s="194"/>
      <c r="AY74" s="194"/>
      <c r="AZ74" s="194"/>
      <c r="BA74" s="194"/>
      <c r="BB74" s="194"/>
      <c r="BC74" s="194"/>
      <c r="BD74" s="194"/>
      <c r="BE74" s="194"/>
      <c r="BF74" s="194"/>
      <c r="BG74" s="194"/>
      <c r="BH74" s="194"/>
      <c r="BI74" s="195"/>
      <c r="BJ74" s="195"/>
    </row>
    <row r="75" spans="2:66" x14ac:dyDescent="0.2">
      <c r="B75" s="399" t="s">
        <v>50</v>
      </c>
      <c r="C75" s="399"/>
      <c r="D75" s="189">
        <v>13</v>
      </c>
      <c r="E75" s="189">
        <v>13</v>
      </c>
      <c r="F75" s="189">
        <v>13</v>
      </c>
      <c r="G75" s="189">
        <v>13</v>
      </c>
      <c r="H75" s="189">
        <v>13</v>
      </c>
      <c r="I75" s="189">
        <v>13</v>
      </c>
      <c r="J75" s="189">
        <v>13</v>
      </c>
      <c r="K75" s="189">
        <v>13</v>
      </c>
      <c r="L75" s="189">
        <v>13</v>
      </c>
      <c r="M75" s="189">
        <v>13</v>
      </c>
      <c r="N75" s="189">
        <v>13</v>
      </c>
      <c r="O75" s="189">
        <v>13</v>
      </c>
      <c r="P75" s="189">
        <v>13</v>
      </c>
      <c r="Q75" s="189">
        <v>13</v>
      </c>
      <c r="R75" s="189">
        <v>13</v>
      </c>
      <c r="S75" s="189">
        <v>13</v>
      </c>
      <c r="T75" s="189">
        <v>13</v>
      </c>
      <c r="U75" s="189">
        <v>13</v>
      </c>
      <c r="V75" s="189">
        <v>13</v>
      </c>
      <c r="W75" s="189">
        <v>13</v>
      </c>
      <c r="X75" s="196">
        <v>13</v>
      </c>
      <c r="Y75" s="196">
        <v>13</v>
      </c>
      <c r="Z75" s="188">
        <v>13</v>
      </c>
      <c r="AA75" s="188">
        <v>13</v>
      </c>
      <c r="AB75" s="188">
        <v>13</v>
      </c>
      <c r="AC75" s="188">
        <v>13</v>
      </c>
      <c r="AD75" s="188">
        <v>13</v>
      </c>
      <c r="AE75" s="188">
        <v>13</v>
      </c>
      <c r="AF75" s="188">
        <v>13</v>
      </c>
      <c r="AG75" s="188">
        <v>13</v>
      </c>
      <c r="AH75" s="188">
        <v>13</v>
      </c>
      <c r="AI75" s="188">
        <v>13</v>
      </c>
      <c r="AJ75" s="188">
        <v>13</v>
      </c>
      <c r="AK75" s="188">
        <v>13</v>
      </c>
      <c r="AL75" s="188">
        <v>13</v>
      </c>
      <c r="AM75" s="188">
        <v>13</v>
      </c>
      <c r="AN75" s="188">
        <v>13</v>
      </c>
      <c r="AO75" s="188">
        <v>13</v>
      </c>
      <c r="AP75" s="188">
        <v>13</v>
      </c>
      <c r="AQ75" s="188">
        <v>13</v>
      </c>
      <c r="AR75" s="188">
        <v>13</v>
      </c>
      <c r="AS75" s="188">
        <v>13</v>
      </c>
      <c r="AT75" s="188">
        <v>13</v>
      </c>
      <c r="AU75" s="188">
        <v>13</v>
      </c>
      <c r="AV75" s="188">
        <v>13</v>
      </c>
      <c r="AW75" s="188">
        <v>13</v>
      </c>
      <c r="AX75" s="188">
        <v>13</v>
      </c>
      <c r="AY75" s="188">
        <v>13</v>
      </c>
      <c r="AZ75" s="188">
        <v>13</v>
      </c>
      <c r="BA75" s="188">
        <v>13</v>
      </c>
      <c r="BB75" s="188">
        <v>13</v>
      </c>
      <c r="BC75" s="188">
        <v>13</v>
      </c>
      <c r="BD75" s="188">
        <v>13</v>
      </c>
      <c r="BE75" s="188">
        <v>13</v>
      </c>
      <c r="BF75" s="188">
        <v>13</v>
      </c>
      <c r="BG75" s="188">
        <v>13</v>
      </c>
      <c r="BH75" s="188">
        <v>13</v>
      </c>
      <c r="BI75" s="188">
        <v>13</v>
      </c>
      <c r="BJ75" s="188">
        <v>13</v>
      </c>
      <c r="BK75" s="188">
        <v>13</v>
      </c>
      <c r="BL75" s="188">
        <v>13</v>
      </c>
      <c r="BM75" s="188">
        <v>13</v>
      </c>
      <c r="BN75" s="188">
        <v>13</v>
      </c>
    </row>
    <row r="76" spans="2:66" x14ac:dyDescent="0.2">
      <c r="B76" s="399" t="s">
        <v>51</v>
      </c>
      <c r="C76" s="399"/>
      <c r="D76" s="189">
        <v>13</v>
      </c>
      <c r="E76" s="189">
        <v>13</v>
      </c>
      <c r="F76" s="189">
        <v>13</v>
      </c>
      <c r="G76" s="189">
        <v>13</v>
      </c>
      <c r="H76" s="189">
        <v>13</v>
      </c>
      <c r="I76" s="189">
        <v>13</v>
      </c>
      <c r="J76" s="189">
        <v>13</v>
      </c>
      <c r="K76" s="189">
        <v>13</v>
      </c>
      <c r="L76" s="189">
        <v>13</v>
      </c>
      <c r="M76" s="189">
        <v>13</v>
      </c>
      <c r="N76" s="189">
        <v>13</v>
      </c>
      <c r="O76" s="189">
        <v>13</v>
      </c>
      <c r="P76" s="189">
        <v>13</v>
      </c>
      <c r="Q76" s="189">
        <v>13</v>
      </c>
      <c r="R76" s="189">
        <v>13</v>
      </c>
      <c r="S76" s="189">
        <v>13</v>
      </c>
      <c r="T76" s="189">
        <v>13</v>
      </c>
      <c r="U76" s="189">
        <v>13</v>
      </c>
      <c r="V76" s="189">
        <v>13</v>
      </c>
      <c r="W76" s="189">
        <v>13</v>
      </c>
      <c r="X76" s="196">
        <v>13</v>
      </c>
      <c r="Y76" s="196">
        <v>13</v>
      </c>
      <c r="Z76" s="188">
        <v>13</v>
      </c>
      <c r="AA76" s="188">
        <v>13</v>
      </c>
      <c r="AB76" s="188">
        <v>13</v>
      </c>
      <c r="AC76" s="188">
        <v>13</v>
      </c>
      <c r="AD76" s="188">
        <v>13</v>
      </c>
      <c r="AE76" s="188">
        <v>13</v>
      </c>
      <c r="AF76" s="188">
        <v>13</v>
      </c>
      <c r="AG76" s="188">
        <v>13</v>
      </c>
      <c r="AH76" s="188">
        <v>13</v>
      </c>
      <c r="AI76" s="188">
        <v>13</v>
      </c>
      <c r="AJ76" s="188">
        <v>13</v>
      </c>
      <c r="AK76" s="188">
        <v>13</v>
      </c>
      <c r="AL76" s="188">
        <v>13</v>
      </c>
      <c r="AM76" s="188">
        <v>13</v>
      </c>
      <c r="AN76" s="188">
        <v>13</v>
      </c>
      <c r="AO76" s="188">
        <v>13</v>
      </c>
      <c r="AP76" s="188">
        <v>13</v>
      </c>
      <c r="AQ76" s="188">
        <v>13</v>
      </c>
      <c r="AR76" s="188">
        <v>13</v>
      </c>
      <c r="AS76" s="188">
        <v>13</v>
      </c>
      <c r="AT76" s="188">
        <v>13</v>
      </c>
      <c r="AU76" s="188">
        <v>13</v>
      </c>
      <c r="AV76" s="188">
        <v>13</v>
      </c>
      <c r="AW76" s="188">
        <v>13</v>
      </c>
      <c r="AX76" s="188">
        <v>13</v>
      </c>
      <c r="AY76" s="188">
        <v>13</v>
      </c>
      <c r="AZ76" s="188">
        <v>13</v>
      </c>
      <c r="BA76" s="188">
        <v>13</v>
      </c>
      <c r="BB76" s="188">
        <v>13</v>
      </c>
      <c r="BC76" s="188">
        <v>13</v>
      </c>
      <c r="BD76" s="188">
        <v>13</v>
      </c>
      <c r="BE76" s="188">
        <v>13</v>
      </c>
      <c r="BF76" s="188">
        <v>13</v>
      </c>
      <c r="BG76" s="188">
        <v>13</v>
      </c>
      <c r="BH76" s="188">
        <v>13</v>
      </c>
      <c r="BI76" s="188">
        <v>13</v>
      </c>
      <c r="BJ76" s="188">
        <v>13</v>
      </c>
      <c r="BK76" s="188">
        <v>13</v>
      </c>
      <c r="BL76" s="188">
        <v>13</v>
      </c>
      <c r="BM76" s="188">
        <v>13</v>
      </c>
      <c r="BN76" s="188">
        <v>13</v>
      </c>
    </row>
    <row r="77" spans="2:66" x14ac:dyDescent="0.2">
      <c r="B77" s="399" t="s">
        <v>52</v>
      </c>
      <c r="C77" s="399"/>
      <c r="D77" s="189">
        <v>13.42</v>
      </c>
      <c r="E77" s="189">
        <v>13.42</v>
      </c>
      <c r="F77" s="189">
        <v>13.42</v>
      </c>
      <c r="G77" s="189">
        <v>13.42</v>
      </c>
      <c r="H77" s="189">
        <v>13.42</v>
      </c>
      <c r="I77" s="189">
        <v>13.42</v>
      </c>
      <c r="J77" s="189">
        <v>13.42</v>
      </c>
      <c r="K77" s="189">
        <v>13.42</v>
      </c>
      <c r="L77" s="189">
        <v>13.42</v>
      </c>
      <c r="M77" s="189">
        <v>13.42</v>
      </c>
      <c r="N77" s="189">
        <v>13.42</v>
      </c>
      <c r="O77" s="189">
        <v>13.42</v>
      </c>
      <c r="P77" s="189">
        <v>13.42</v>
      </c>
      <c r="Q77" s="189">
        <v>13.42</v>
      </c>
      <c r="R77" s="189">
        <v>13.42</v>
      </c>
      <c r="S77" s="189">
        <v>13.42</v>
      </c>
      <c r="T77" s="189">
        <v>13.42</v>
      </c>
      <c r="U77" s="189">
        <v>13.42</v>
      </c>
      <c r="V77" s="189">
        <v>13.42</v>
      </c>
      <c r="W77" s="189">
        <v>13.42</v>
      </c>
      <c r="X77" s="196">
        <v>13.42</v>
      </c>
      <c r="Y77" s="196">
        <v>13.42</v>
      </c>
      <c r="Z77" s="188">
        <v>13.42</v>
      </c>
      <c r="AA77" s="188">
        <v>13.42</v>
      </c>
      <c r="AB77" s="188">
        <v>13.42</v>
      </c>
      <c r="AC77" s="188">
        <v>13.42</v>
      </c>
      <c r="AD77" s="188">
        <v>13.42</v>
      </c>
      <c r="AE77" s="188">
        <v>13.42</v>
      </c>
      <c r="AF77" s="188">
        <v>13.42</v>
      </c>
      <c r="AG77" s="188">
        <v>13.42</v>
      </c>
      <c r="AH77" s="188">
        <v>13.42</v>
      </c>
      <c r="AI77" s="188">
        <v>13.42</v>
      </c>
      <c r="AJ77" s="188">
        <v>13.42</v>
      </c>
      <c r="AK77" s="188">
        <v>13.42</v>
      </c>
      <c r="AL77" s="188">
        <v>13.42</v>
      </c>
      <c r="AM77" s="188">
        <v>13.42</v>
      </c>
      <c r="AN77" s="188">
        <v>13.42</v>
      </c>
      <c r="AO77" s="188">
        <v>13.42</v>
      </c>
      <c r="AP77" s="188">
        <v>13.42</v>
      </c>
      <c r="AQ77" s="188">
        <v>13.42</v>
      </c>
      <c r="AR77" s="188">
        <v>13.42</v>
      </c>
      <c r="AS77" s="188">
        <v>13.42</v>
      </c>
      <c r="AT77" s="188">
        <v>13.42</v>
      </c>
      <c r="AU77" s="188">
        <v>13.42</v>
      </c>
      <c r="AV77" s="188">
        <v>13.42</v>
      </c>
      <c r="AW77" s="188">
        <v>13.42</v>
      </c>
      <c r="AX77" s="188">
        <v>13.42</v>
      </c>
      <c r="AY77" s="188">
        <v>13.42</v>
      </c>
      <c r="AZ77" s="188">
        <v>13.42</v>
      </c>
      <c r="BA77" s="188">
        <v>13.42</v>
      </c>
      <c r="BB77" s="188">
        <v>13.42</v>
      </c>
      <c r="BC77" s="188">
        <v>13.42</v>
      </c>
      <c r="BD77" s="188">
        <v>13.42</v>
      </c>
      <c r="BE77" s="188">
        <v>13.42</v>
      </c>
      <c r="BF77" s="188">
        <v>13.42</v>
      </c>
      <c r="BG77" s="188">
        <v>13.42</v>
      </c>
      <c r="BH77" s="188">
        <v>13.42</v>
      </c>
      <c r="BI77" s="188">
        <v>13.42</v>
      </c>
      <c r="BJ77" s="188">
        <v>13.42</v>
      </c>
      <c r="BK77" s="188">
        <v>13.42</v>
      </c>
      <c r="BL77" s="188">
        <v>13.42</v>
      </c>
      <c r="BM77" s="188">
        <v>13.42</v>
      </c>
      <c r="BN77" s="188">
        <v>13.42</v>
      </c>
    </row>
    <row r="78" spans="2:66" x14ac:dyDescent="0.2">
      <c r="B78" s="400" t="s">
        <v>254</v>
      </c>
      <c r="C78" s="400"/>
      <c r="D78" s="189"/>
      <c r="E78" s="189"/>
      <c r="F78" s="189"/>
      <c r="G78" s="189"/>
      <c r="H78" s="189"/>
      <c r="I78" s="189"/>
      <c r="J78" s="189"/>
      <c r="K78" s="189"/>
      <c r="L78" s="189"/>
      <c r="M78" s="189"/>
      <c r="N78" s="189"/>
      <c r="O78" s="189"/>
      <c r="P78" s="189"/>
      <c r="Q78" s="189"/>
      <c r="R78" s="189"/>
      <c r="S78" s="189"/>
      <c r="T78" s="198"/>
      <c r="U78" s="198"/>
      <c r="V78" s="198"/>
      <c r="W78" s="198"/>
      <c r="X78" s="196"/>
      <c r="Y78" s="196"/>
      <c r="Z78" s="187"/>
      <c r="AA78" s="199"/>
      <c r="AB78" s="187"/>
      <c r="AC78" s="187"/>
      <c r="AD78" s="187"/>
      <c r="AE78" s="187"/>
      <c r="AF78" s="199"/>
      <c r="AG78" s="199"/>
      <c r="AH78" s="188"/>
      <c r="AI78" s="188"/>
      <c r="AJ78" s="199"/>
      <c r="AK78" s="199"/>
      <c r="AL78" s="199"/>
      <c r="AM78" s="194"/>
      <c r="AN78" s="194"/>
      <c r="AO78" s="194"/>
      <c r="AP78" s="194"/>
      <c r="AQ78" s="194"/>
      <c r="AR78" s="199"/>
      <c r="AS78" s="199"/>
      <c r="AT78" s="194"/>
      <c r="AU78" s="194"/>
      <c r="AV78" s="194"/>
      <c r="AW78" s="194"/>
      <c r="AX78" s="194"/>
      <c r="AY78" s="194"/>
      <c r="AZ78" s="194"/>
      <c r="BA78" s="194"/>
      <c r="BB78" s="194"/>
      <c r="BC78" s="194"/>
      <c r="BD78" s="194"/>
      <c r="BE78" s="194"/>
      <c r="BF78" s="194"/>
      <c r="BG78" s="194"/>
      <c r="BH78" s="194"/>
      <c r="BI78" s="195"/>
      <c r="BJ78" s="195"/>
    </row>
    <row r="79" spans="2:66" x14ac:dyDescent="0.2">
      <c r="B79" s="399" t="s">
        <v>53</v>
      </c>
      <c r="C79" s="399"/>
      <c r="D79" s="189">
        <v>12</v>
      </c>
      <c r="E79" s="189">
        <v>9</v>
      </c>
      <c r="F79" s="189">
        <v>9</v>
      </c>
      <c r="G79" s="189">
        <v>9</v>
      </c>
      <c r="H79" s="189">
        <v>9</v>
      </c>
      <c r="I79" s="189">
        <v>7</v>
      </c>
      <c r="J79" s="189">
        <v>7</v>
      </c>
      <c r="K79" s="189">
        <v>7</v>
      </c>
      <c r="L79" s="189">
        <v>7</v>
      </c>
      <c r="M79" s="189">
        <v>7</v>
      </c>
      <c r="N79" s="189">
        <v>7</v>
      </c>
      <c r="O79" s="189">
        <v>7</v>
      </c>
      <c r="P79" s="189">
        <v>7</v>
      </c>
      <c r="Q79" s="189">
        <v>7</v>
      </c>
      <c r="R79" s="189">
        <v>7</v>
      </c>
      <c r="S79" s="189">
        <v>7</v>
      </c>
      <c r="T79" s="189">
        <v>7</v>
      </c>
      <c r="U79" s="189">
        <v>7</v>
      </c>
      <c r="V79" s="189">
        <v>7</v>
      </c>
      <c r="W79" s="189">
        <v>7</v>
      </c>
      <c r="X79" s="196">
        <v>7</v>
      </c>
      <c r="Y79" s="196">
        <v>7</v>
      </c>
      <c r="Z79" s="188">
        <v>7</v>
      </c>
      <c r="AA79" s="188">
        <v>7</v>
      </c>
      <c r="AB79" s="188">
        <v>7</v>
      </c>
      <c r="AC79" s="188">
        <v>7</v>
      </c>
      <c r="AD79" s="188">
        <v>7</v>
      </c>
      <c r="AE79" s="188">
        <v>7</v>
      </c>
      <c r="AF79" s="188">
        <v>7</v>
      </c>
      <c r="AG79" s="188">
        <v>7</v>
      </c>
      <c r="AH79" s="188">
        <v>7</v>
      </c>
      <c r="AI79" s="188">
        <v>7</v>
      </c>
      <c r="AJ79" s="188">
        <v>7</v>
      </c>
      <c r="AK79" s="188">
        <v>7</v>
      </c>
      <c r="AL79" s="188">
        <v>7</v>
      </c>
      <c r="AM79" s="188">
        <v>7</v>
      </c>
      <c r="AN79" s="188">
        <v>7</v>
      </c>
      <c r="AO79" s="188">
        <v>7</v>
      </c>
      <c r="AP79" s="188">
        <v>7</v>
      </c>
      <c r="AQ79" s="188">
        <v>7</v>
      </c>
      <c r="AR79" s="188">
        <v>7</v>
      </c>
      <c r="AS79" s="188">
        <v>7</v>
      </c>
      <c r="AT79" s="188">
        <v>7</v>
      </c>
      <c r="AU79" s="188">
        <v>7</v>
      </c>
      <c r="AV79" s="188">
        <v>7</v>
      </c>
      <c r="AW79" s="188">
        <v>7</v>
      </c>
      <c r="AX79" s="188">
        <v>7</v>
      </c>
      <c r="AY79" s="188">
        <v>7</v>
      </c>
      <c r="AZ79" s="188">
        <v>7</v>
      </c>
      <c r="BA79" s="188">
        <v>7</v>
      </c>
      <c r="BB79" s="188">
        <v>7</v>
      </c>
      <c r="BC79" s="188">
        <v>7</v>
      </c>
      <c r="BD79" s="188">
        <v>7</v>
      </c>
      <c r="BE79" s="188">
        <v>7</v>
      </c>
      <c r="BF79" s="188">
        <v>7</v>
      </c>
      <c r="BG79" s="188">
        <v>7</v>
      </c>
      <c r="BH79" s="188">
        <v>7</v>
      </c>
      <c r="BI79" s="188">
        <v>7</v>
      </c>
      <c r="BJ79" s="188">
        <v>7</v>
      </c>
      <c r="BK79" s="188">
        <v>7</v>
      </c>
      <c r="BL79" s="188">
        <v>7</v>
      </c>
      <c r="BM79" s="188">
        <v>7</v>
      </c>
      <c r="BN79" s="188">
        <v>7</v>
      </c>
    </row>
    <row r="80" spans="2:66" x14ac:dyDescent="0.2">
      <c r="B80" s="399" t="s">
        <v>54</v>
      </c>
      <c r="C80" s="399"/>
      <c r="D80" s="189">
        <v>11.8</v>
      </c>
      <c r="E80" s="189">
        <v>9.5399999999999991</v>
      </c>
      <c r="F80" s="189">
        <v>9.5399999999999991</v>
      </c>
      <c r="G80" s="189">
        <v>9.5399999999999991</v>
      </c>
      <c r="H80" s="189">
        <v>9.5399999999999991</v>
      </c>
      <c r="I80" s="189">
        <v>7.24</v>
      </c>
      <c r="J80" s="189">
        <v>7.24</v>
      </c>
      <c r="K80" s="189">
        <v>7.24</v>
      </c>
      <c r="L80" s="189">
        <v>7.24</v>
      </c>
      <c r="M80" s="189">
        <v>7.24</v>
      </c>
      <c r="N80" s="189">
        <v>7.24</v>
      </c>
      <c r="O80" s="189">
        <v>7.24</v>
      </c>
      <c r="P80" s="189">
        <v>7.24</v>
      </c>
      <c r="Q80" s="189">
        <v>7.24</v>
      </c>
      <c r="R80" s="189">
        <v>7.24</v>
      </c>
      <c r="S80" s="189">
        <v>7.24</v>
      </c>
      <c r="T80" s="189">
        <v>7.24</v>
      </c>
      <c r="U80" s="189">
        <v>7.24</v>
      </c>
      <c r="V80" s="189">
        <v>7.24</v>
      </c>
      <c r="W80" s="189">
        <v>7.24</v>
      </c>
      <c r="X80" s="196">
        <v>7.24</v>
      </c>
      <c r="Y80" s="196">
        <v>7.24</v>
      </c>
      <c r="Z80" s="188">
        <v>7.24</v>
      </c>
      <c r="AA80" s="188">
        <v>7.24</v>
      </c>
      <c r="AB80" s="188">
        <v>7.24</v>
      </c>
      <c r="AC80" s="188">
        <v>7.24</v>
      </c>
      <c r="AD80" s="188">
        <v>7.24</v>
      </c>
      <c r="AE80" s="188">
        <v>7.24</v>
      </c>
      <c r="AF80" s="188">
        <v>7.24</v>
      </c>
      <c r="AG80" s="188">
        <v>7.24</v>
      </c>
      <c r="AH80" s="188">
        <v>7.24</v>
      </c>
      <c r="AI80" s="188">
        <v>7.24</v>
      </c>
      <c r="AJ80" s="188">
        <v>7.24</v>
      </c>
      <c r="AK80" s="188">
        <v>7.24</v>
      </c>
      <c r="AL80" s="188">
        <v>7.24</v>
      </c>
      <c r="AM80" s="188">
        <v>7.24</v>
      </c>
      <c r="AN80" s="188">
        <v>7.24</v>
      </c>
      <c r="AO80" s="188">
        <v>7.24</v>
      </c>
      <c r="AP80" s="188">
        <v>7.24</v>
      </c>
      <c r="AQ80" s="188">
        <v>7.24</v>
      </c>
      <c r="AR80" s="188">
        <v>7.24</v>
      </c>
      <c r="AS80" s="188">
        <v>7.24</v>
      </c>
      <c r="AT80" s="188">
        <v>7.24</v>
      </c>
      <c r="AU80" s="188">
        <v>7.24</v>
      </c>
      <c r="AV80" s="188">
        <v>7.24</v>
      </c>
      <c r="AW80" s="188">
        <v>7.24</v>
      </c>
      <c r="AX80" s="188">
        <v>7.24</v>
      </c>
      <c r="AY80" s="188">
        <v>7.24</v>
      </c>
      <c r="AZ80" s="188">
        <v>7.24</v>
      </c>
      <c r="BA80" s="188">
        <v>7.24</v>
      </c>
      <c r="BB80" s="188">
        <v>7.24</v>
      </c>
      <c r="BC80" s="188">
        <v>7.24</v>
      </c>
      <c r="BD80" s="188">
        <v>7.24</v>
      </c>
      <c r="BE80" s="188">
        <v>7.24</v>
      </c>
      <c r="BF80" s="188">
        <v>7.24</v>
      </c>
      <c r="BG80" s="188">
        <v>7.24</v>
      </c>
      <c r="BH80" s="188">
        <v>7.24</v>
      </c>
      <c r="BI80" s="188">
        <v>7.24</v>
      </c>
      <c r="BJ80" s="188">
        <v>7.24</v>
      </c>
      <c r="BK80" s="188">
        <v>7.24</v>
      </c>
      <c r="BL80" s="188">
        <v>7.24</v>
      </c>
      <c r="BM80" s="188">
        <v>7.24</v>
      </c>
      <c r="BN80" s="188">
        <v>7.24</v>
      </c>
    </row>
    <row r="81" spans="2:66" x14ac:dyDescent="0.2">
      <c r="B81" s="399" t="s">
        <v>55</v>
      </c>
      <c r="C81" s="399"/>
      <c r="D81" s="189">
        <v>11.87</v>
      </c>
      <c r="E81" s="189">
        <v>10.52</v>
      </c>
      <c r="F81" s="189">
        <v>10.52</v>
      </c>
      <c r="G81" s="189">
        <v>10.52</v>
      </c>
      <c r="H81" s="189">
        <v>10.52</v>
      </c>
      <c r="I81" s="189">
        <v>7.43</v>
      </c>
      <c r="J81" s="189">
        <v>7.43</v>
      </c>
      <c r="K81" s="189">
        <v>7.43</v>
      </c>
      <c r="L81" s="189">
        <v>7.43</v>
      </c>
      <c r="M81" s="189">
        <v>7.43</v>
      </c>
      <c r="N81" s="189">
        <v>7.43</v>
      </c>
      <c r="O81" s="189">
        <v>7.43</v>
      </c>
      <c r="P81" s="189">
        <v>7.43</v>
      </c>
      <c r="Q81" s="189">
        <v>7.43</v>
      </c>
      <c r="R81" s="189">
        <v>7.43</v>
      </c>
      <c r="S81" s="189">
        <v>7.43</v>
      </c>
      <c r="T81" s="189">
        <v>7.43</v>
      </c>
      <c r="U81" s="189">
        <v>7.43</v>
      </c>
      <c r="V81" s="189">
        <v>7.43</v>
      </c>
      <c r="W81" s="189">
        <v>7.43</v>
      </c>
      <c r="X81" s="196">
        <v>7.43</v>
      </c>
      <c r="Y81" s="196">
        <v>7.43</v>
      </c>
      <c r="Z81" s="188">
        <v>7.43</v>
      </c>
      <c r="AA81" s="188">
        <v>7.43</v>
      </c>
      <c r="AB81" s="188">
        <v>7.43</v>
      </c>
      <c r="AC81" s="188">
        <v>7.43</v>
      </c>
      <c r="AD81" s="188">
        <v>7.43</v>
      </c>
      <c r="AE81" s="188">
        <v>7.43</v>
      </c>
      <c r="AF81" s="188">
        <v>7.43</v>
      </c>
      <c r="AG81" s="188">
        <v>7.43</v>
      </c>
      <c r="AH81" s="188">
        <v>7.43</v>
      </c>
      <c r="AI81" s="188">
        <v>7.43</v>
      </c>
      <c r="AJ81" s="188">
        <v>7.43</v>
      </c>
      <c r="AK81" s="188">
        <v>7.43</v>
      </c>
      <c r="AL81" s="188">
        <v>7.43</v>
      </c>
      <c r="AM81" s="188">
        <v>7.43</v>
      </c>
      <c r="AN81" s="188">
        <v>7.43</v>
      </c>
      <c r="AO81" s="188">
        <v>7.43</v>
      </c>
      <c r="AP81" s="188">
        <v>7.43</v>
      </c>
      <c r="AQ81" s="188">
        <v>7.43</v>
      </c>
      <c r="AR81" s="188">
        <v>7.43</v>
      </c>
      <c r="AS81" s="188">
        <v>7.43</v>
      </c>
      <c r="AT81" s="188">
        <v>7.43</v>
      </c>
      <c r="AU81" s="188">
        <v>7.43</v>
      </c>
      <c r="AV81" s="188">
        <v>7.43</v>
      </c>
      <c r="AW81" s="188">
        <v>7.43</v>
      </c>
      <c r="AX81" s="188">
        <v>7.43</v>
      </c>
      <c r="AY81" s="188">
        <v>7.43</v>
      </c>
      <c r="AZ81" s="188">
        <v>7.43</v>
      </c>
      <c r="BA81" s="188">
        <v>7.43</v>
      </c>
      <c r="BB81" s="188">
        <v>7.43</v>
      </c>
      <c r="BC81" s="188">
        <v>7.43</v>
      </c>
      <c r="BD81" s="188">
        <v>7.43</v>
      </c>
      <c r="BE81" s="188">
        <v>7.43</v>
      </c>
      <c r="BF81" s="188">
        <v>7.43</v>
      </c>
      <c r="BG81" s="188">
        <v>7.43</v>
      </c>
      <c r="BH81" s="188">
        <v>7.43</v>
      </c>
      <c r="BI81" s="188">
        <v>7.43</v>
      </c>
      <c r="BJ81" s="188">
        <v>7.43</v>
      </c>
      <c r="BK81" s="188">
        <v>7.43</v>
      </c>
      <c r="BL81" s="188">
        <v>7.43</v>
      </c>
      <c r="BM81" s="188">
        <v>7.43</v>
      </c>
      <c r="BN81" s="188">
        <v>7.43</v>
      </c>
    </row>
    <row r="82" spans="2:66" x14ac:dyDescent="0.2">
      <c r="B82" s="399" t="s">
        <v>56</v>
      </c>
      <c r="C82" s="399"/>
      <c r="D82" s="189">
        <v>14.19</v>
      </c>
      <c r="E82" s="189">
        <v>11.58</v>
      </c>
      <c r="F82" s="189">
        <v>11.58</v>
      </c>
      <c r="G82" s="189">
        <v>11.58</v>
      </c>
      <c r="H82" s="189">
        <v>11.58</v>
      </c>
      <c r="I82" s="189">
        <v>7.79</v>
      </c>
      <c r="J82" s="189">
        <v>7.79</v>
      </c>
      <c r="K82" s="189">
        <v>7.79</v>
      </c>
      <c r="L82" s="189">
        <v>7.79</v>
      </c>
      <c r="M82" s="189">
        <v>7.79</v>
      </c>
      <c r="N82" s="189">
        <v>7.79</v>
      </c>
      <c r="O82" s="189">
        <v>7.79</v>
      </c>
      <c r="P82" s="189">
        <v>7.79</v>
      </c>
      <c r="Q82" s="189">
        <v>7.79</v>
      </c>
      <c r="R82" s="189">
        <v>7.79</v>
      </c>
      <c r="S82" s="189">
        <v>7.79</v>
      </c>
      <c r="T82" s="189">
        <v>7.79</v>
      </c>
      <c r="U82" s="189">
        <v>7.79</v>
      </c>
      <c r="V82" s="189">
        <v>7.79</v>
      </c>
      <c r="W82" s="189">
        <v>7.79</v>
      </c>
      <c r="X82" s="196">
        <v>7.79</v>
      </c>
      <c r="Y82" s="196">
        <v>7.79</v>
      </c>
      <c r="Z82" s="188">
        <v>7.79</v>
      </c>
      <c r="AA82" s="188">
        <v>7.79</v>
      </c>
      <c r="AB82" s="188">
        <v>7.79</v>
      </c>
      <c r="AC82" s="188">
        <v>7.79</v>
      </c>
      <c r="AD82" s="188">
        <v>7.79</v>
      </c>
      <c r="AE82" s="188">
        <v>7.79</v>
      </c>
      <c r="AF82" s="188">
        <v>7.79</v>
      </c>
      <c r="AG82" s="188">
        <v>7.79</v>
      </c>
      <c r="AH82" s="188">
        <v>7.79</v>
      </c>
      <c r="AI82" s="188">
        <v>7.79</v>
      </c>
      <c r="AJ82" s="188">
        <v>7.79</v>
      </c>
      <c r="AK82" s="188">
        <v>7.79</v>
      </c>
      <c r="AL82" s="188">
        <v>7.79</v>
      </c>
      <c r="AM82" s="188">
        <v>7.79</v>
      </c>
      <c r="AN82" s="188">
        <v>7.79</v>
      </c>
      <c r="AO82" s="188">
        <v>7.79</v>
      </c>
      <c r="AP82" s="188">
        <v>7.79</v>
      </c>
      <c r="AQ82" s="188">
        <v>7.79</v>
      </c>
      <c r="AR82" s="188">
        <v>7.79</v>
      </c>
      <c r="AS82" s="188">
        <v>7.79</v>
      </c>
      <c r="AT82" s="188">
        <v>7.79</v>
      </c>
      <c r="AU82" s="188">
        <v>7.79</v>
      </c>
      <c r="AV82" s="188">
        <v>7.79</v>
      </c>
      <c r="AW82" s="188">
        <v>7.79</v>
      </c>
      <c r="AX82" s="188">
        <v>7.79</v>
      </c>
      <c r="AY82" s="188">
        <v>7.79</v>
      </c>
      <c r="AZ82" s="188">
        <v>7.79</v>
      </c>
      <c r="BA82" s="188">
        <v>7.79</v>
      </c>
      <c r="BB82" s="188">
        <v>7.79</v>
      </c>
      <c r="BC82" s="188">
        <v>7.79</v>
      </c>
      <c r="BD82" s="188">
        <v>7.79</v>
      </c>
      <c r="BE82" s="188">
        <v>7.79</v>
      </c>
      <c r="BF82" s="188">
        <v>7.79</v>
      </c>
      <c r="BG82" s="188">
        <v>7.79</v>
      </c>
      <c r="BH82" s="188">
        <v>7.79</v>
      </c>
      <c r="BI82" s="188">
        <v>7.79</v>
      </c>
      <c r="BJ82" s="188">
        <v>7.79</v>
      </c>
      <c r="BK82" s="188">
        <v>7.79</v>
      </c>
      <c r="BL82" s="188">
        <v>7.79</v>
      </c>
      <c r="BM82" s="188">
        <v>7.79</v>
      </c>
      <c r="BN82" s="188">
        <v>7.79</v>
      </c>
    </row>
    <row r="83" spans="2:66" x14ac:dyDescent="0.2">
      <c r="B83" s="399" t="s">
        <v>57</v>
      </c>
      <c r="C83" s="399"/>
      <c r="D83" s="189">
        <v>14.87</v>
      </c>
      <c r="E83" s="189">
        <v>11.84</v>
      </c>
      <c r="F83" s="189">
        <v>11.84</v>
      </c>
      <c r="G83" s="189">
        <v>11.84</v>
      </c>
      <c r="H83" s="189">
        <v>11.84</v>
      </c>
      <c r="I83" s="189">
        <v>8.4499999999999993</v>
      </c>
      <c r="J83" s="189">
        <v>8.4499999999999993</v>
      </c>
      <c r="K83" s="189">
        <v>8.4499999999999993</v>
      </c>
      <c r="L83" s="189">
        <v>8.4499999999999993</v>
      </c>
      <c r="M83" s="189">
        <v>8.4499999999999993</v>
      </c>
      <c r="N83" s="189">
        <v>8.4499999999999993</v>
      </c>
      <c r="O83" s="189">
        <v>8.4499999999999993</v>
      </c>
      <c r="P83" s="189">
        <v>8.4499999999999993</v>
      </c>
      <c r="Q83" s="189">
        <v>8.4499999999999993</v>
      </c>
      <c r="R83" s="189">
        <v>8.4499999999999993</v>
      </c>
      <c r="S83" s="189">
        <v>8.4499999999999993</v>
      </c>
      <c r="T83" s="189">
        <v>8.4499999999999993</v>
      </c>
      <c r="U83" s="189">
        <v>8.4499999999999993</v>
      </c>
      <c r="V83" s="189">
        <v>8.4499999999999993</v>
      </c>
      <c r="W83" s="189">
        <v>8.4499999999999993</v>
      </c>
      <c r="X83" s="196">
        <v>8.4499999999999993</v>
      </c>
      <c r="Y83" s="196">
        <v>8.4499999999999993</v>
      </c>
      <c r="Z83" s="188">
        <v>8.4499999999999993</v>
      </c>
      <c r="AA83" s="188">
        <v>8.4499999999999993</v>
      </c>
      <c r="AB83" s="188">
        <v>8.4499999999999993</v>
      </c>
      <c r="AC83" s="188">
        <v>8.4499999999999993</v>
      </c>
      <c r="AD83" s="188">
        <v>8.4499999999999993</v>
      </c>
      <c r="AE83" s="188">
        <v>8.4499999999999993</v>
      </c>
      <c r="AF83" s="188">
        <v>8.4499999999999993</v>
      </c>
      <c r="AG83" s="188">
        <v>8.4499999999999993</v>
      </c>
      <c r="AH83" s="188">
        <v>8.4499999999999993</v>
      </c>
      <c r="AI83" s="188">
        <v>8.4499999999999993</v>
      </c>
      <c r="AJ83" s="188">
        <v>8.4499999999999993</v>
      </c>
      <c r="AK83" s="188">
        <v>8.4499999999999993</v>
      </c>
      <c r="AL83" s="188">
        <v>8.4499999999999993</v>
      </c>
      <c r="AM83" s="188">
        <v>8.4499999999999993</v>
      </c>
      <c r="AN83" s="188">
        <v>8.4499999999999993</v>
      </c>
      <c r="AO83" s="188">
        <v>8.4499999999999993</v>
      </c>
      <c r="AP83" s="188">
        <v>8.4499999999999993</v>
      </c>
      <c r="AQ83" s="188">
        <v>8.4499999999999993</v>
      </c>
      <c r="AR83" s="188">
        <v>8.4499999999999993</v>
      </c>
      <c r="AS83" s="188">
        <v>8.4499999999999993</v>
      </c>
      <c r="AT83" s="188">
        <v>8.4499999999999993</v>
      </c>
      <c r="AU83" s="188">
        <v>8.4499999999999993</v>
      </c>
      <c r="AV83" s="188">
        <v>8.4499999999999993</v>
      </c>
      <c r="AW83" s="188">
        <v>8.4499999999999993</v>
      </c>
      <c r="AX83" s="188">
        <v>8.4499999999999993</v>
      </c>
      <c r="AY83" s="188">
        <v>8.4499999999999993</v>
      </c>
      <c r="AZ83" s="188">
        <v>8.4499999999999993</v>
      </c>
      <c r="BA83" s="188">
        <v>8.4499999999999993</v>
      </c>
      <c r="BB83" s="188">
        <v>8.4499999999999993</v>
      </c>
      <c r="BC83" s="188">
        <v>8.4499999999999993</v>
      </c>
      <c r="BD83" s="188">
        <v>8.4499999999999993</v>
      </c>
      <c r="BE83" s="188">
        <v>8.4499999999999993</v>
      </c>
      <c r="BF83" s="188">
        <v>8.4499999999999993</v>
      </c>
      <c r="BG83" s="188">
        <v>8.4499999999999993</v>
      </c>
      <c r="BH83" s="188">
        <v>8.4499999999999993</v>
      </c>
      <c r="BI83" s="188">
        <v>8.4499999999999993</v>
      </c>
      <c r="BJ83" s="188">
        <v>8.4499999999999993</v>
      </c>
      <c r="BK83" s="188">
        <v>8.4499999999999993</v>
      </c>
      <c r="BL83" s="188">
        <v>8.4499999999999993</v>
      </c>
      <c r="BM83" s="188">
        <v>8.4499999999999993</v>
      </c>
      <c r="BN83" s="188">
        <v>8.4499999999999993</v>
      </c>
    </row>
    <row r="84" spans="2:66" x14ac:dyDescent="0.2">
      <c r="B84" s="399" t="s">
        <v>58</v>
      </c>
      <c r="C84" s="399"/>
      <c r="D84" s="189">
        <v>12.25</v>
      </c>
      <c r="E84" s="189">
        <v>12.25</v>
      </c>
      <c r="F84" s="189">
        <v>12.25</v>
      </c>
      <c r="G84" s="189">
        <v>12.25</v>
      </c>
      <c r="H84" s="189">
        <v>12.25</v>
      </c>
      <c r="I84" s="189">
        <v>9.77</v>
      </c>
      <c r="J84" s="189">
        <v>9.25</v>
      </c>
      <c r="K84" s="189">
        <v>9.25</v>
      </c>
      <c r="L84" s="189">
        <v>9.25</v>
      </c>
      <c r="M84" s="189">
        <v>9.25</v>
      </c>
      <c r="N84" s="189">
        <v>9.25</v>
      </c>
      <c r="O84" s="189">
        <v>9.25</v>
      </c>
      <c r="P84" s="189">
        <v>9.25</v>
      </c>
      <c r="Q84" s="189">
        <v>9.25</v>
      </c>
      <c r="R84" s="189">
        <v>9.25</v>
      </c>
      <c r="S84" s="189">
        <v>9.25</v>
      </c>
      <c r="T84" s="189">
        <v>9.25</v>
      </c>
      <c r="U84" s="189">
        <v>9.25</v>
      </c>
      <c r="V84" s="189">
        <v>9.25</v>
      </c>
      <c r="W84" s="189">
        <v>9.25</v>
      </c>
      <c r="X84" s="196">
        <v>9.25</v>
      </c>
      <c r="Y84" s="196">
        <v>9.25</v>
      </c>
      <c r="Z84" s="188">
        <v>9.25</v>
      </c>
      <c r="AA84" s="188">
        <v>9.25</v>
      </c>
      <c r="AB84" s="188">
        <v>9.25</v>
      </c>
      <c r="AC84" s="188">
        <v>9.25</v>
      </c>
      <c r="AD84" s="188">
        <v>9.25</v>
      </c>
      <c r="AE84" s="188">
        <v>9.25</v>
      </c>
      <c r="AF84" s="188">
        <v>9.25</v>
      </c>
      <c r="AG84" s="188">
        <v>9.25</v>
      </c>
      <c r="AH84" s="188">
        <v>9.25</v>
      </c>
      <c r="AI84" s="188">
        <v>9.25</v>
      </c>
      <c r="AJ84" s="188">
        <v>9.25</v>
      </c>
      <c r="AK84" s="188">
        <v>9.25</v>
      </c>
      <c r="AL84" s="188">
        <v>9.25</v>
      </c>
      <c r="AM84" s="188">
        <v>9.25</v>
      </c>
      <c r="AN84" s="188">
        <v>9.25</v>
      </c>
      <c r="AO84" s="188">
        <v>9.25</v>
      </c>
      <c r="AP84" s="188">
        <v>9.25</v>
      </c>
      <c r="AQ84" s="188">
        <v>9.25</v>
      </c>
      <c r="AR84" s="188">
        <v>9.25</v>
      </c>
      <c r="AS84" s="188">
        <v>9.25</v>
      </c>
      <c r="AT84" s="188">
        <v>9.25</v>
      </c>
      <c r="AU84" s="188">
        <v>9.25</v>
      </c>
      <c r="AV84" s="188">
        <v>9.25</v>
      </c>
      <c r="AW84" s="188">
        <v>9.25</v>
      </c>
      <c r="AX84" s="188">
        <v>9.25</v>
      </c>
      <c r="AY84" s="188">
        <v>9.25</v>
      </c>
      <c r="AZ84" s="188">
        <v>9.25</v>
      </c>
      <c r="BA84" s="188">
        <v>9.25</v>
      </c>
      <c r="BB84" s="188">
        <v>9.25</v>
      </c>
      <c r="BC84" s="188">
        <v>9.25</v>
      </c>
      <c r="BD84" s="188">
        <v>9.25</v>
      </c>
      <c r="BE84" s="188">
        <v>9.25</v>
      </c>
      <c r="BF84" s="188">
        <v>9.25</v>
      </c>
      <c r="BG84" s="188">
        <v>9.25</v>
      </c>
      <c r="BH84" s="188">
        <v>9.25</v>
      </c>
      <c r="BI84" s="188">
        <v>9.25</v>
      </c>
      <c r="BJ84" s="188">
        <v>9.25</v>
      </c>
      <c r="BK84" s="188">
        <v>9.25</v>
      </c>
      <c r="BL84" s="188">
        <v>9.25</v>
      </c>
      <c r="BM84" s="188">
        <v>9.25</v>
      </c>
      <c r="BN84" s="188">
        <v>9.25</v>
      </c>
    </row>
    <row r="85" spans="2:66" x14ac:dyDescent="0.2">
      <c r="B85" s="399" t="s">
        <v>301</v>
      </c>
      <c r="C85" s="399"/>
      <c r="D85" s="189" t="s">
        <v>67</v>
      </c>
      <c r="E85" s="189" t="s">
        <v>67</v>
      </c>
      <c r="F85" s="189" t="s">
        <v>67</v>
      </c>
      <c r="G85" s="189" t="s">
        <v>67</v>
      </c>
      <c r="H85" s="189" t="s">
        <v>67</v>
      </c>
      <c r="I85" s="189">
        <v>10.41</v>
      </c>
      <c r="J85" s="189">
        <v>10.41</v>
      </c>
      <c r="K85" s="189">
        <v>10.41</v>
      </c>
      <c r="L85" s="189">
        <v>10.41</v>
      </c>
      <c r="M85" s="189">
        <v>10.41</v>
      </c>
      <c r="N85" s="189">
        <v>10.41</v>
      </c>
      <c r="O85" s="189">
        <v>10.41</v>
      </c>
      <c r="P85" s="189">
        <v>10.41</v>
      </c>
      <c r="Q85" s="189">
        <v>10.41</v>
      </c>
      <c r="R85" s="189">
        <v>10.41</v>
      </c>
      <c r="S85" s="189">
        <v>10.41</v>
      </c>
      <c r="T85" s="189">
        <v>10.41</v>
      </c>
      <c r="U85" s="189">
        <v>10.41</v>
      </c>
      <c r="V85" s="189">
        <v>10.41</v>
      </c>
      <c r="W85" s="189">
        <v>10.41</v>
      </c>
      <c r="X85" s="196">
        <v>10.41</v>
      </c>
      <c r="Y85" s="196">
        <v>10.41</v>
      </c>
      <c r="Z85" s="188">
        <v>10.41</v>
      </c>
      <c r="AA85" s="188">
        <v>10.41</v>
      </c>
      <c r="AB85" s="188">
        <v>10.41</v>
      </c>
      <c r="AC85" s="188">
        <v>10.41</v>
      </c>
      <c r="AD85" s="188">
        <v>10.41</v>
      </c>
      <c r="AE85" s="188">
        <v>10.41</v>
      </c>
      <c r="AF85" s="188">
        <v>10.41</v>
      </c>
      <c r="AG85" s="188">
        <v>10.41</v>
      </c>
      <c r="AH85" s="188">
        <v>10.41</v>
      </c>
      <c r="AI85" s="188">
        <v>10.41</v>
      </c>
      <c r="AJ85" s="188">
        <v>10.41</v>
      </c>
      <c r="AK85" s="188">
        <v>10.41</v>
      </c>
      <c r="AL85" s="188">
        <v>10.41</v>
      </c>
      <c r="AM85" s="188">
        <v>10.41</v>
      </c>
      <c r="AN85" s="188">
        <v>10.41</v>
      </c>
      <c r="AO85" s="188">
        <v>10.41</v>
      </c>
      <c r="AP85" s="188">
        <v>10.41</v>
      </c>
      <c r="AQ85" s="188">
        <v>10.41</v>
      </c>
      <c r="AR85" s="188">
        <v>10.41</v>
      </c>
      <c r="AS85" s="188">
        <v>10.41</v>
      </c>
      <c r="AT85" s="188">
        <v>10.41</v>
      </c>
      <c r="AU85" s="188">
        <v>10.41</v>
      </c>
      <c r="AV85" s="188">
        <v>10.41</v>
      </c>
      <c r="AW85" s="188">
        <v>10.41</v>
      </c>
      <c r="AX85" s="188">
        <v>10.41</v>
      </c>
      <c r="AY85" s="188">
        <v>10.41</v>
      </c>
      <c r="AZ85" s="188">
        <v>10.41</v>
      </c>
      <c r="BA85" s="188">
        <v>10.41</v>
      </c>
      <c r="BB85" s="188">
        <v>10.41</v>
      </c>
      <c r="BC85" s="188">
        <v>10.41</v>
      </c>
      <c r="BD85" s="188">
        <v>10.41</v>
      </c>
      <c r="BE85" s="188">
        <v>10.41</v>
      </c>
      <c r="BF85" s="188">
        <v>10.41</v>
      </c>
      <c r="BG85" s="188">
        <v>10.41</v>
      </c>
      <c r="BH85" s="188">
        <v>10.41</v>
      </c>
      <c r="BI85" s="188">
        <v>10.41</v>
      </c>
      <c r="BJ85" s="188">
        <v>10.41</v>
      </c>
      <c r="BK85" s="188">
        <v>10.41</v>
      </c>
      <c r="BL85" s="188">
        <v>10.41</v>
      </c>
      <c r="BM85" s="188">
        <v>10.41</v>
      </c>
      <c r="BN85" s="188">
        <v>10.41</v>
      </c>
    </row>
    <row r="86" spans="2:66" x14ac:dyDescent="0.2">
      <c r="B86" s="399" t="s">
        <v>59</v>
      </c>
      <c r="C86" s="399"/>
      <c r="D86" s="189">
        <v>14.87</v>
      </c>
      <c r="E86" s="189">
        <v>12.25</v>
      </c>
      <c r="F86" s="189">
        <v>12.25</v>
      </c>
      <c r="G86" s="189">
        <v>12.25</v>
      </c>
      <c r="H86" s="189">
        <v>12.25</v>
      </c>
      <c r="I86" s="189">
        <v>10.41</v>
      </c>
      <c r="J86" s="189">
        <v>10.41</v>
      </c>
      <c r="K86" s="189">
        <v>10.41</v>
      </c>
      <c r="L86" s="189">
        <v>10.41</v>
      </c>
      <c r="M86" s="189">
        <v>10.41</v>
      </c>
      <c r="N86" s="189">
        <v>10.41</v>
      </c>
      <c r="O86" s="189">
        <v>10.41</v>
      </c>
      <c r="P86" s="189">
        <v>10.41</v>
      </c>
      <c r="Q86" s="189">
        <v>10.41</v>
      </c>
      <c r="R86" s="189">
        <v>10.41</v>
      </c>
      <c r="S86" s="189">
        <v>10.41</v>
      </c>
      <c r="T86" s="189">
        <v>10.41</v>
      </c>
      <c r="U86" s="189">
        <v>10.41</v>
      </c>
      <c r="V86" s="189">
        <v>10.41</v>
      </c>
      <c r="W86" s="189">
        <v>10.41</v>
      </c>
      <c r="X86" s="196">
        <v>10.41</v>
      </c>
      <c r="Y86" s="196">
        <v>10.41</v>
      </c>
      <c r="Z86" s="188">
        <v>10.41</v>
      </c>
      <c r="AA86" s="188">
        <v>10.41</v>
      </c>
      <c r="AB86" s="188">
        <v>10.41</v>
      </c>
      <c r="AC86" s="188">
        <v>10.41</v>
      </c>
      <c r="AD86" s="188">
        <v>10.41</v>
      </c>
      <c r="AE86" s="188">
        <v>10.41</v>
      </c>
      <c r="AF86" s="188">
        <v>10.41</v>
      </c>
      <c r="AG86" s="188">
        <v>10.41</v>
      </c>
      <c r="AH86" s="188">
        <v>10.41</v>
      </c>
      <c r="AI86" s="188">
        <v>10.41</v>
      </c>
      <c r="AJ86" s="188">
        <v>10.41</v>
      </c>
      <c r="AK86" s="188">
        <v>10.41</v>
      </c>
      <c r="AL86" s="188">
        <v>10.41</v>
      </c>
      <c r="AM86" s="188">
        <v>10.41</v>
      </c>
      <c r="AN86" s="188">
        <v>10.41</v>
      </c>
      <c r="AO86" s="188">
        <v>10.41</v>
      </c>
      <c r="AP86" s="188">
        <v>10.41</v>
      </c>
      <c r="AQ86" s="188">
        <v>10.41</v>
      </c>
      <c r="AR86" s="188">
        <v>10.41</v>
      </c>
      <c r="AS86" s="188">
        <v>10.41</v>
      </c>
      <c r="AT86" s="188">
        <v>10.41</v>
      </c>
      <c r="AU86" s="188">
        <v>10.41</v>
      </c>
      <c r="AV86" s="188">
        <v>10.41</v>
      </c>
      <c r="AW86" s="188">
        <v>10.41</v>
      </c>
      <c r="AX86" s="188">
        <v>10.41</v>
      </c>
      <c r="AY86" s="188">
        <v>10.41</v>
      </c>
      <c r="AZ86" s="188">
        <v>10.41</v>
      </c>
      <c r="BA86" s="188">
        <v>10.41</v>
      </c>
      <c r="BB86" s="188">
        <v>10.41</v>
      </c>
      <c r="BC86" s="188">
        <v>10.41</v>
      </c>
      <c r="BD86" s="188">
        <v>10.41</v>
      </c>
      <c r="BE86" s="188">
        <v>10.41</v>
      </c>
      <c r="BF86" s="188">
        <v>10.41</v>
      </c>
      <c r="BG86" s="188">
        <v>10.41</v>
      </c>
      <c r="BH86" s="188">
        <v>10.41</v>
      </c>
      <c r="BI86" s="188">
        <v>10.41</v>
      </c>
      <c r="BJ86" s="188">
        <v>10.41</v>
      </c>
      <c r="BK86" s="188">
        <v>10.41</v>
      </c>
      <c r="BL86" s="188">
        <v>10.41</v>
      </c>
      <c r="BM86" s="188">
        <v>10.41</v>
      </c>
      <c r="BN86" s="188">
        <v>10.41</v>
      </c>
    </row>
    <row r="87" spans="2:66" x14ac:dyDescent="0.2">
      <c r="B87" s="400" t="s">
        <v>255</v>
      </c>
      <c r="C87" s="400"/>
      <c r="D87" s="189"/>
      <c r="E87" s="189"/>
      <c r="F87" s="189"/>
      <c r="G87" s="189"/>
      <c r="H87" s="189"/>
      <c r="I87" s="189"/>
      <c r="J87" s="189"/>
      <c r="K87" s="189"/>
      <c r="L87" s="189"/>
      <c r="M87" s="189"/>
      <c r="N87" s="189"/>
      <c r="O87" s="189"/>
      <c r="P87" s="189"/>
      <c r="Q87" s="189"/>
      <c r="R87" s="189"/>
      <c r="S87" s="189"/>
      <c r="T87" s="198"/>
      <c r="U87" s="198"/>
      <c r="V87" s="198"/>
      <c r="W87" s="198"/>
      <c r="X87" s="196"/>
      <c r="Y87" s="196"/>
      <c r="Z87" s="187"/>
      <c r="AA87" s="199"/>
      <c r="AB87" s="187"/>
      <c r="AC87" s="187"/>
      <c r="AD87" s="187"/>
      <c r="AE87" s="187"/>
      <c r="AF87" s="199"/>
      <c r="AG87" s="199"/>
      <c r="AH87" s="188"/>
      <c r="AI87" s="188"/>
      <c r="AJ87" s="199"/>
      <c r="AK87" s="199"/>
      <c r="AL87" s="199"/>
      <c r="AM87" s="194"/>
      <c r="AN87" s="194"/>
      <c r="AO87" s="194"/>
      <c r="AP87" s="194"/>
      <c r="AQ87" s="194"/>
      <c r="AR87" s="199"/>
      <c r="AS87" s="199"/>
      <c r="AT87" s="194"/>
      <c r="AU87" s="194"/>
      <c r="AV87" s="194"/>
      <c r="AW87" s="194"/>
      <c r="AX87" s="194"/>
      <c r="AY87" s="194"/>
      <c r="AZ87" s="194"/>
      <c r="BA87" s="194"/>
      <c r="BB87" s="194"/>
      <c r="BC87" s="194"/>
      <c r="BD87" s="194"/>
      <c r="BE87" s="194"/>
      <c r="BF87" s="194"/>
      <c r="BG87" s="194"/>
      <c r="BH87" s="194"/>
      <c r="BI87" s="195"/>
      <c r="BJ87" s="195"/>
    </row>
    <row r="88" spans="2:66" x14ac:dyDescent="0.2">
      <c r="B88" s="399" t="s">
        <v>60</v>
      </c>
      <c r="C88" s="399"/>
      <c r="D88" s="189">
        <v>11</v>
      </c>
      <c r="E88" s="189">
        <v>9</v>
      </c>
      <c r="F88" s="189">
        <v>9</v>
      </c>
      <c r="G88" s="189">
        <v>10</v>
      </c>
      <c r="H88" s="189">
        <v>9</v>
      </c>
      <c r="I88" s="189">
        <v>7</v>
      </c>
      <c r="J88" s="189">
        <v>6</v>
      </c>
      <c r="K88" s="189">
        <v>5</v>
      </c>
      <c r="L88" s="189">
        <v>4</v>
      </c>
      <c r="M88" s="189">
        <v>4</v>
      </c>
      <c r="N88" s="189">
        <v>4</v>
      </c>
      <c r="O88" s="189">
        <v>5</v>
      </c>
      <c r="P88" s="189">
        <v>5</v>
      </c>
      <c r="Q88" s="189">
        <v>6</v>
      </c>
      <c r="R88" s="189">
        <v>6</v>
      </c>
      <c r="S88" s="189">
        <v>7</v>
      </c>
      <c r="T88" s="189">
        <v>7</v>
      </c>
      <c r="U88" s="189">
        <v>9</v>
      </c>
      <c r="V88" s="189">
        <v>9</v>
      </c>
      <c r="W88" s="189">
        <v>8</v>
      </c>
      <c r="X88" s="196">
        <v>8</v>
      </c>
      <c r="Y88" s="196">
        <v>8</v>
      </c>
      <c r="Z88" s="188">
        <v>8</v>
      </c>
      <c r="AA88" s="188">
        <v>7</v>
      </c>
      <c r="AB88" s="188">
        <v>5.5</v>
      </c>
      <c r="AC88" s="188">
        <v>7</v>
      </c>
      <c r="AD88" s="188">
        <v>7</v>
      </c>
      <c r="AE88" s="188">
        <v>7</v>
      </c>
      <c r="AF88" s="188">
        <v>6</v>
      </c>
      <c r="AG88" s="188">
        <v>6</v>
      </c>
      <c r="AH88" s="188">
        <v>6</v>
      </c>
      <c r="AI88" s="188">
        <v>6</v>
      </c>
      <c r="AJ88" s="188">
        <v>6</v>
      </c>
      <c r="AK88" s="188">
        <v>6</v>
      </c>
      <c r="AL88" s="188">
        <v>6</v>
      </c>
      <c r="AM88" s="188">
        <v>5</v>
      </c>
      <c r="AN88" s="188">
        <v>5</v>
      </c>
      <c r="AO88" s="188">
        <v>5</v>
      </c>
      <c r="AP88" s="188">
        <v>5</v>
      </c>
      <c r="AQ88" s="188">
        <v>5</v>
      </c>
      <c r="AR88" s="188">
        <v>5</v>
      </c>
      <c r="AS88" s="188">
        <v>5</v>
      </c>
      <c r="AT88" s="188">
        <v>5</v>
      </c>
      <c r="AU88" s="188">
        <v>5</v>
      </c>
      <c r="AV88" s="188">
        <v>5</v>
      </c>
      <c r="AW88" s="188">
        <v>5</v>
      </c>
      <c r="AX88" s="188">
        <v>5</v>
      </c>
      <c r="AY88" s="188">
        <v>5</v>
      </c>
      <c r="AZ88" s="188">
        <v>5</v>
      </c>
      <c r="BA88" s="188">
        <v>5</v>
      </c>
      <c r="BB88" s="188">
        <v>6</v>
      </c>
      <c r="BC88" s="188">
        <v>8</v>
      </c>
      <c r="BD88" s="188">
        <v>9</v>
      </c>
      <c r="BE88" s="188">
        <v>6</v>
      </c>
      <c r="BF88" s="188">
        <v>6</v>
      </c>
      <c r="BG88" s="188">
        <v>4</v>
      </c>
      <c r="BH88" s="188">
        <v>3</v>
      </c>
      <c r="BI88" s="188">
        <v>3</v>
      </c>
      <c r="BJ88" s="188">
        <v>3</v>
      </c>
      <c r="BK88" s="188">
        <v>3</v>
      </c>
      <c r="BL88" s="188">
        <v>4</v>
      </c>
      <c r="BM88" s="188">
        <v>4</v>
      </c>
      <c r="BN88" s="188">
        <v>4</v>
      </c>
    </row>
    <row r="89" spans="2:66" x14ac:dyDescent="0.2">
      <c r="B89" s="399" t="s">
        <v>61</v>
      </c>
      <c r="C89" s="399"/>
      <c r="D89" s="189">
        <v>15.01</v>
      </c>
      <c r="E89" s="189">
        <v>14.01</v>
      </c>
      <c r="F89" s="189">
        <v>14.01</v>
      </c>
      <c r="G89" s="189">
        <v>15.01</v>
      </c>
      <c r="H89" s="189">
        <v>14.13</v>
      </c>
      <c r="I89" s="189">
        <v>11.61</v>
      </c>
      <c r="J89" s="189">
        <v>10.029999999999999</v>
      </c>
      <c r="K89" s="189">
        <v>8.5</v>
      </c>
      <c r="L89" s="189">
        <v>7.96</v>
      </c>
      <c r="M89" s="189">
        <v>8.15</v>
      </c>
      <c r="N89" s="189">
        <v>8.15</v>
      </c>
      <c r="O89" s="189">
        <v>9.4600000000000009</v>
      </c>
      <c r="P89" s="189">
        <v>9.4600000000000009</v>
      </c>
      <c r="Q89" s="189">
        <v>10</v>
      </c>
      <c r="R89" s="189">
        <v>10</v>
      </c>
      <c r="S89" s="189">
        <v>10.15</v>
      </c>
      <c r="T89" s="189">
        <v>10.15</v>
      </c>
      <c r="U89" s="189">
        <v>12.15</v>
      </c>
      <c r="V89" s="189">
        <v>12.15</v>
      </c>
      <c r="W89" s="189">
        <v>12.15</v>
      </c>
      <c r="X89" s="196">
        <v>12.15</v>
      </c>
      <c r="Y89" s="196">
        <v>12.15</v>
      </c>
      <c r="Z89" s="188">
        <v>13.55</v>
      </c>
      <c r="AA89" s="188">
        <v>12.68</v>
      </c>
      <c r="AB89" s="188">
        <v>11.9</v>
      </c>
      <c r="AC89" s="188">
        <v>12.33</v>
      </c>
      <c r="AD89" s="188">
        <v>12.68</v>
      </c>
      <c r="AE89" s="188">
        <v>11.5</v>
      </c>
      <c r="AF89" s="188">
        <v>11.04</v>
      </c>
      <c r="AG89" s="188">
        <v>10.84</v>
      </c>
      <c r="AH89" s="188">
        <v>10.36</v>
      </c>
      <c r="AI89" s="188">
        <v>11.61</v>
      </c>
      <c r="AJ89" s="188">
        <v>12.26</v>
      </c>
      <c r="AK89" s="188">
        <v>12.75</v>
      </c>
      <c r="AL89" s="188">
        <v>11.08</v>
      </c>
      <c r="AM89" s="188">
        <v>9.5</v>
      </c>
      <c r="AN89" s="188">
        <v>8.92</v>
      </c>
      <c r="AO89" s="188">
        <v>8.68</v>
      </c>
      <c r="AP89" s="188">
        <v>9.15</v>
      </c>
      <c r="AQ89" s="188">
        <v>8.8699999999999992</v>
      </c>
      <c r="AR89" s="188">
        <v>8.68</v>
      </c>
      <c r="AS89" s="188">
        <v>8.4</v>
      </c>
      <c r="AT89" s="188">
        <v>7.8</v>
      </c>
      <c r="AU89" s="188">
        <v>7.7</v>
      </c>
      <c r="AV89" s="188">
        <v>7.33</v>
      </c>
      <c r="AW89" s="188">
        <v>7.44</v>
      </c>
      <c r="AX89" s="188">
        <v>7.54</v>
      </c>
      <c r="AY89" s="188">
        <v>8.1</v>
      </c>
      <c r="AZ89" s="188">
        <v>8.3000000000000007</v>
      </c>
      <c r="BA89" s="188">
        <v>9.0500000000000007</v>
      </c>
      <c r="BB89" s="188">
        <v>10.029999999999999</v>
      </c>
      <c r="BC89" s="188">
        <v>12.47</v>
      </c>
      <c r="BD89" s="188">
        <v>13.01</v>
      </c>
      <c r="BE89" s="188">
        <v>10.68</v>
      </c>
      <c r="BF89" s="188">
        <v>10.4</v>
      </c>
      <c r="BG89" s="188">
        <v>8.5399999999999991</v>
      </c>
      <c r="BH89" s="188">
        <v>8.0500000000000007</v>
      </c>
      <c r="BI89" s="188">
        <v>8.11</v>
      </c>
      <c r="BJ89" s="188">
        <v>8.44</v>
      </c>
      <c r="BK89" s="188">
        <v>8.49</v>
      </c>
      <c r="BL89" s="188">
        <v>9.24</v>
      </c>
      <c r="BM89" s="188">
        <v>9.51</v>
      </c>
      <c r="BN89" s="52">
        <v>9.68</v>
      </c>
    </row>
    <row r="90" spans="2:66" ht="15" x14ac:dyDescent="0.25">
      <c r="B90" s="400" t="s">
        <v>256</v>
      </c>
      <c r="C90" s="400"/>
      <c r="D90" s="400"/>
      <c r="E90" s="400"/>
      <c r="F90" s="189"/>
      <c r="G90" s="189"/>
      <c r="H90" s="189"/>
      <c r="I90" s="189"/>
      <c r="J90" s="189"/>
      <c r="K90" s="189"/>
      <c r="L90" s="189"/>
      <c r="M90" s="189"/>
      <c r="N90" s="189"/>
      <c r="O90" s="189"/>
      <c r="P90" s="189"/>
      <c r="Q90" s="189"/>
      <c r="R90" s="189"/>
      <c r="S90" s="189"/>
      <c r="T90" s="198"/>
      <c r="U90" s="198"/>
      <c r="V90" s="198"/>
      <c r="W90" s="198"/>
      <c r="X90" s="196"/>
      <c r="Y90" s="196"/>
      <c r="Z90" s="187"/>
      <c r="AA90" s="199"/>
      <c r="AB90" s="187"/>
      <c r="AC90" s="187"/>
      <c r="AD90" s="187"/>
      <c r="AE90" s="187"/>
      <c r="AF90" s="199"/>
      <c r="AG90" s="199"/>
      <c r="AH90" s="188"/>
      <c r="AI90" s="188"/>
      <c r="AJ90" s="187"/>
      <c r="AK90" s="187"/>
      <c r="AL90" s="187"/>
      <c r="AM90" s="194"/>
      <c r="AN90" s="194"/>
      <c r="AO90" s="194"/>
      <c r="AP90" s="194"/>
      <c r="AQ90" s="194"/>
      <c r="AR90" s="187"/>
      <c r="AS90" s="187"/>
      <c r="AT90" s="194"/>
      <c r="AU90" s="194"/>
      <c r="AV90" s="194"/>
      <c r="AW90" s="194"/>
      <c r="AX90" s="194"/>
      <c r="AY90" s="194"/>
      <c r="AZ90" s="194"/>
      <c r="BA90" s="194"/>
      <c r="BB90" s="194"/>
      <c r="BC90" s="194"/>
      <c r="BD90" s="194"/>
      <c r="BE90" s="194"/>
      <c r="BF90" s="194"/>
      <c r="BG90" s="194"/>
      <c r="BH90" s="194"/>
      <c r="BI90" s="197"/>
      <c r="BJ90" s="197"/>
    </row>
    <row r="91" spans="2:66" x14ac:dyDescent="0.2">
      <c r="B91" s="399" t="s">
        <v>68</v>
      </c>
      <c r="C91" s="399"/>
      <c r="D91" s="189">
        <v>13</v>
      </c>
      <c r="E91" s="189">
        <v>13</v>
      </c>
      <c r="F91" s="189">
        <v>13</v>
      </c>
      <c r="G91" s="189">
        <v>13</v>
      </c>
      <c r="H91" s="189">
        <v>13</v>
      </c>
      <c r="I91" s="189">
        <v>13</v>
      </c>
      <c r="J91" s="189">
        <v>13</v>
      </c>
      <c r="K91" s="189">
        <v>13</v>
      </c>
      <c r="L91" s="189">
        <v>1300</v>
      </c>
      <c r="M91" s="189">
        <v>13</v>
      </c>
      <c r="N91" s="189">
        <v>13</v>
      </c>
      <c r="O91" s="189">
        <v>13</v>
      </c>
      <c r="P91" s="189">
        <v>13</v>
      </c>
      <c r="Q91" s="189">
        <v>13</v>
      </c>
      <c r="R91" s="189">
        <v>13</v>
      </c>
      <c r="S91" s="189">
        <v>13</v>
      </c>
      <c r="T91" s="189">
        <v>13</v>
      </c>
      <c r="U91" s="189">
        <v>13</v>
      </c>
      <c r="V91" s="189">
        <v>13</v>
      </c>
      <c r="W91" s="189">
        <v>13</v>
      </c>
      <c r="X91" s="196">
        <v>13</v>
      </c>
      <c r="Y91" s="196">
        <v>13</v>
      </c>
      <c r="Z91" s="188">
        <v>13</v>
      </c>
      <c r="AA91" s="188">
        <v>13</v>
      </c>
      <c r="AB91" s="188">
        <v>13</v>
      </c>
      <c r="AC91" s="188">
        <v>13</v>
      </c>
      <c r="AD91" s="188">
        <v>13</v>
      </c>
      <c r="AE91" s="188">
        <v>13</v>
      </c>
      <c r="AF91" s="188">
        <v>13</v>
      </c>
      <c r="AG91" s="188">
        <v>13</v>
      </c>
      <c r="AH91" s="188">
        <v>13</v>
      </c>
      <c r="AI91" s="188">
        <v>13</v>
      </c>
      <c r="AJ91" s="188">
        <v>13</v>
      </c>
      <c r="AK91" s="188">
        <v>13</v>
      </c>
      <c r="AL91" s="188">
        <v>13</v>
      </c>
      <c r="AM91" s="188">
        <v>13</v>
      </c>
      <c r="AN91" s="188">
        <v>13</v>
      </c>
      <c r="AO91" s="188">
        <v>13</v>
      </c>
      <c r="AP91" s="188">
        <v>13</v>
      </c>
      <c r="AQ91" s="188">
        <v>13</v>
      </c>
      <c r="AR91" s="188">
        <v>13</v>
      </c>
      <c r="AS91" s="188">
        <v>13</v>
      </c>
      <c r="AT91" s="188">
        <v>13</v>
      </c>
      <c r="AU91" s="188">
        <v>13</v>
      </c>
      <c r="AV91" s="188">
        <v>13</v>
      </c>
      <c r="AW91" s="188">
        <v>13</v>
      </c>
      <c r="AX91" s="188">
        <v>13</v>
      </c>
      <c r="AY91" s="188">
        <v>13</v>
      </c>
      <c r="AZ91" s="188">
        <v>13</v>
      </c>
      <c r="BA91" s="188">
        <v>13</v>
      </c>
      <c r="BB91" s="188">
        <v>13</v>
      </c>
      <c r="BC91" s="188">
        <v>13</v>
      </c>
      <c r="BD91" s="188">
        <v>13</v>
      </c>
      <c r="BE91" s="188">
        <v>13</v>
      </c>
      <c r="BF91" s="188">
        <v>13</v>
      </c>
      <c r="BG91" s="188">
        <v>13</v>
      </c>
      <c r="BH91" s="188">
        <v>13</v>
      </c>
      <c r="BI91" s="188">
        <v>13</v>
      </c>
      <c r="BJ91" s="188">
        <v>13</v>
      </c>
      <c r="BK91" s="188">
        <v>13</v>
      </c>
      <c r="BL91" s="188">
        <v>13</v>
      </c>
      <c r="BM91" s="188">
        <v>13</v>
      </c>
      <c r="BN91" s="188">
        <v>13</v>
      </c>
    </row>
    <row r="92" spans="2:66" x14ac:dyDescent="0.2">
      <c r="B92" s="400" t="s">
        <v>491</v>
      </c>
      <c r="C92" s="400"/>
      <c r="D92" s="400"/>
      <c r="E92" s="400"/>
      <c r="F92" s="400"/>
      <c r="G92" s="189"/>
      <c r="H92" s="189"/>
      <c r="I92" s="189"/>
      <c r="J92" s="189"/>
      <c r="K92" s="189"/>
      <c r="L92" s="189"/>
      <c r="M92" s="189"/>
      <c r="N92" s="189"/>
      <c r="O92" s="189"/>
      <c r="P92" s="189"/>
      <c r="Q92" s="189"/>
      <c r="R92" s="189"/>
      <c r="S92" s="189"/>
      <c r="T92" s="198"/>
      <c r="U92" s="198"/>
      <c r="V92" s="198"/>
      <c r="W92" s="198"/>
      <c r="X92" s="196"/>
      <c r="Y92" s="196"/>
      <c r="Z92" s="187"/>
      <c r="AA92" s="199"/>
      <c r="AB92" s="187"/>
      <c r="AC92" s="187"/>
      <c r="AD92" s="187"/>
      <c r="AE92" s="187"/>
      <c r="AF92" s="199"/>
      <c r="AG92" s="199"/>
      <c r="AH92" s="188"/>
      <c r="AI92" s="188"/>
      <c r="AJ92" s="199"/>
      <c r="AK92" s="199"/>
      <c r="AL92" s="199"/>
      <c r="AM92" s="194"/>
      <c r="AN92" s="194"/>
      <c r="AO92" s="194"/>
      <c r="AP92" s="194"/>
      <c r="AQ92" s="194"/>
      <c r="AR92" s="199"/>
      <c r="AS92" s="199"/>
      <c r="AT92" s="194"/>
      <c r="AU92" s="194"/>
      <c r="AV92" s="194"/>
      <c r="AW92" s="194"/>
      <c r="AX92" s="194"/>
      <c r="AY92" s="194"/>
      <c r="AZ92" s="194"/>
      <c r="BA92" s="194"/>
      <c r="BB92" s="194"/>
      <c r="BC92" s="194"/>
      <c r="BD92" s="194"/>
      <c r="BE92" s="194"/>
      <c r="BF92" s="194"/>
      <c r="BG92" s="194"/>
      <c r="BH92" s="194"/>
      <c r="BI92" s="195"/>
      <c r="BJ92" s="195"/>
    </row>
    <row r="93" spans="2:66" x14ac:dyDescent="0.2">
      <c r="B93" s="399" t="s">
        <v>62</v>
      </c>
      <c r="C93" s="399"/>
      <c r="D93" s="189">
        <v>12</v>
      </c>
      <c r="E93" s="189">
        <v>11</v>
      </c>
      <c r="F93" s="189">
        <v>11</v>
      </c>
      <c r="G93" s="189">
        <v>12.2</v>
      </c>
      <c r="H93" s="189">
        <v>12.2</v>
      </c>
      <c r="I93" s="189">
        <v>10.3</v>
      </c>
      <c r="J93" s="189">
        <v>8.5</v>
      </c>
      <c r="K93" s="189">
        <v>7.5</v>
      </c>
      <c r="L93" s="189">
        <v>7</v>
      </c>
      <c r="M93" s="189">
        <v>6.8</v>
      </c>
      <c r="N93" s="189">
        <v>6.8</v>
      </c>
      <c r="O93" s="189">
        <v>8.4</v>
      </c>
      <c r="P93" s="189">
        <v>8.4</v>
      </c>
      <c r="Q93" s="189">
        <v>9</v>
      </c>
      <c r="R93" s="189">
        <v>9</v>
      </c>
      <c r="S93" s="189">
        <v>9</v>
      </c>
      <c r="T93" s="189">
        <v>9.25</v>
      </c>
      <c r="U93" s="189">
        <v>11</v>
      </c>
      <c r="V93" s="189">
        <v>14.4</v>
      </c>
      <c r="W93" s="189">
        <v>11.6</v>
      </c>
      <c r="X93" s="196">
        <v>11.6</v>
      </c>
      <c r="Y93" s="196">
        <v>11.6</v>
      </c>
      <c r="Z93" s="188">
        <v>13.2</v>
      </c>
      <c r="AA93" s="188">
        <v>12.4</v>
      </c>
      <c r="AB93" s="188">
        <v>11.6</v>
      </c>
      <c r="AC93" s="188">
        <v>11.8</v>
      </c>
      <c r="AD93" s="188">
        <v>11.9</v>
      </c>
      <c r="AE93" s="188">
        <v>10.7</v>
      </c>
      <c r="AF93" s="188">
        <v>9.9</v>
      </c>
      <c r="AG93" s="188">
        <v>9.6999999999999993</v>
      </c>
      <c r="AH93" s="188">
        <v>8.8000000000000007</v>
      </c>
      <c r="AI93" s="188">
        <v>10.6</v>
      </c>
      <c r="AJ93" s="188">
        <v>11.4</v>
      </c>
      <c r="AK93" s="188">
        <v>11.6</v>
      </c>
      <c r="AL93" s="188">
        <v>9.6</v>
      </c>
      <c r="AM93" s="188">
        <v>8.1999999999999993</v>
      </c>
      <c r="AN93" s="188">
        <v>7.6</v>
      </c>
      <c r="AO93" s="188">
        <v>6.8</v>
      </c>
      <c r="AP93" s="188">
        <v>7.4</v>
      </c>
      <c r="AQ93" s="188">
        <v>6.8</v>
      </c>
      <c r="AR93" s="188">
        <v>6.4</v>
      </c>
      <c r="AS93" s="188">
        <v>6</v>
      </c>
      <c r="AT93" s="188">
        <v>6</v>
      </c>
      <c r="AU93" s="188">
        <v>6</v>
      </c>
      <c r="AV93" s="188">
        <v>5.8</v>
      </c>
      <c r="AW93" s="188">
        <v>5.8</v>
      </c>
      <c r="AX93" s="188">
        <v>6</v>
      </c>
      <c r="AY93" s="188">
        <v>6.6</v>
      </c>
      <c r="AZ93" s="188">
        <v>6.8</v>
      </c>
      <c r="BA93" s="188">
        <v>7.6</v>
      </c>
      <c r="BB93" s="188">
        <v>8.6</v>
      </c>
      <c r="BC93" s="188">
        <v>11.4</v>
      </c>
      <c r="BD93" s="188">
        <v>12.7</v>
      </c>
      <c r="BE93" s="188">
        <v>11</v>
      </c>
      <c r="BF93" s="188">
        <v>11</v>
      </c>
      <c r="BG93" s="188">
        <v>8</v>
      </c>
      <c r="BH93" s="188">
        <v>7.1</v>
      </c>
      <c r="BI93" s="188">
        <v>7</v>
      </c>
      <c r="BJ93" s="188">
        <v>7.8</v>
      </c>
      <c r="BK93" s="188">
        <v>7.6</v>
      </c>
      <c r="BL93" s="188">
        <v>7.8</v>
      </c>
      <c r="BM93" s="188">
        <v>8.4</v>
      </c>
      <c r="BN93" s="52">
        <v>8.8000000000000007</v>
      </c>
    </row>
    <row r="94" spans="2:66" x14ac:dyDescent="0.2">
      <c r="B94" s="399" t="s">
        <v>51</v>
      </c>
      <c r="C94" s="399"/>
      <c r="D94" s="189">
        <v>14</v>
      </c>
      <c r="E94" s="189">
        <v>12</v>
      </c>
      <c r="F94" s="189">
        <v>12</v>
      </c>
      <c r="G94" s="189">
        <v>13.2</v>
      </c>
      <c r="H94" s="189">
        <v>13.2</v>
      </c>
      <c r="I94" s="189">
        <v>11.3</v>
      </c>
      <c r="J94" s="189">
        <v>9.5</v>
      </c>
      <c r="K94" s="189">
        <v>8.5</v>
      </c>
      <c r="L94" s="189">
        <v>8</v>
      </c>
      <c r="M94" s="189">
        <v>7.7</v>
      </c>
      <c r="N94" s="189">
        <v>7.7</v>
      </c>
      <c r="O94" s="189">
        <v>9.6</v>
      </c>
      <c r="P94" s="189">
        <v>9.6</v>
      </c>
      <c r="Q94" s="189">
        <v>10</v>
      </c>
      <c r="R94" s="189">
        <v>10</v>
      </c>
      <c r="S94" s="189">
        <v>10.5</v>
      </c>
      <c r="T94" s="189">
        <v>10.5</v>
      </c>
      <c r="U94" s="189">
        <v>12.5</v>
      </c>
      <c r="V94" s="189">
        <v>15.2</v>
      </c>
      <c r="W94" s="189">
        <v>12</v>
      </c>
      <c r="X94" s="196">
        <v>12</v>
      </c>
      <c r="Y94" s="196">
        <v>12</v>
      </c>
      <c r="Z94" s="188">
        <v>14</v>
      </c>
      <c r="AA94" s="188">
        <v>13</v>
      </c>
      <c r="AB94" s="188">
        <v>12</v>
      </c>
      <c r="AC94" s="188">
        <v>12.2</v>
      </c>
      <c r="AD94" s="188">
        <v>12.6</v>
      </c>
      <c r="AE94" s="188">
        <v>11.3</v>
      </c>
      <c r="AF94" s="188">
        <v>10.5</v>
      </c>
      <c r="AG94" s="188">
        <v>10.3</v>
      </c>
      <c r="AH94" s="188">
        <v>9.5</v>
      </c>
      <c r="AI94" s="188">
        <v>11.5</v>
      </c>
      <c r="AJ94" s="188">
        <v>12</v>
      </c>
      <c r="AK94" s="188">
        <v>13.4</v>
      </c>
      <c r="AL94" s="188">
        <v>11.2</v>
      </c>
      <c r="AM94" s="188">
        <v>9.6999999999999993</v>
      </c>
      <c r="AN94" s="188">
        <v>8.8000000000000007</v>
      </c>
      <c r="AO94" s="188">
        <v>8</v>
      </c>
      <c r="AP94" s="188">
        <v>8.8000000000000007</v>
      </c>
      <c r="AQ94" s="188">
        <v>8</v>
      </c>
      <c r="AR94" s="188">
        <v>7.6</v>
      </c>
      <c r="AS94" s="188">
        <v>6.8</v>
      </c>
      <c r="AT94" s="188">
        <v>6.4</v>
      </c>
      <c r="AU94" s="188">
        <v>6.8</v>
      </c>
      <c r="AV94" s="188">
        <v>6</v>
      </c>
      <c r="AW94" s="188">
        <v>6.2</v>
      </c>
      <c r="AX94" s="188">
        <v>6.2</v>
      </c>
      <c r="AY94" s="188">
        <v>7.8</v>
      </c>
      <c r="AZ94" s="188">
        <v>8.6</v>
      </c>
      <c r="BA94" s="188">
        <v>9.1999999999999993</v>
      </c>
      <c r="BB94" s="188">
        <v>10</v>
      </c>
      <c r="BC94" s="188">
        <v>12.4</v>
      </c>
      <c r="BD94" s="188">
        <v>13.9</v>
      </c>
      <c r="BE94" s="188">
        <v>11.8</v>
      </c>
      <c r="BF94" s="188">
        <v>11.8</v>
      </c>
      <c r="BG94" s="188">
        <v>8.6</v>
      </c>
      <c r="BH94" s="188">
        <v>7.4</v>
      </c>
      <c r="BI94" s="188">
        <v>7.3</v>
      </c>
      <c r="BJ94" s="188">
        <v>7.2</v>
      </c>
      <c r="BK94" s="188">
        <v>8.6</v>
      </c>
      <c r="BL94" s="188">
        <v>8.8000000000000007</v>
      </c>
      <c r="BM94" s="188">
        <v>9</v>
      </c>
      <c r="BN94" s="52">
        <v>9.1999999999999993</v>
      </c>
    </row>
    <row r="95" spans="2:66" ht="15" x14ac:dyDescent="0.25">
      <c r="B95" s="400" t="s">
        <v>490</v>
      </c>
      <c r="C95" s="400"/>
      <c r="D95" s="400"/>
      <c r="E95" s="400"/>
      <c r="F95" s="189"/>
      <c r="G95" s="189"/>
      <c r="H95" s="189"/>
      <c r="I95" s="189"/>
      <c r="J95" s="189"/>
      <c r="K95" s="189"/>
      <c r="L95" s="189"/>
      <c r="M95" s="189"/>
      <c r="N95" s="189"/>
      <c r="O95" s="189"/>
      <c r="P95" s="189"/>
      <c r="Q95" s="189"/>
      <c r="R95" s="189"/>
      <c r="S95" s="189"/>
      <c r="T95" s="198"/>
      <c r="U95" s="198"/>
      <c r="V95" s="198"/>
      <c r="W95" s="198"/>
      <c r="X95" s="200"/>
      <c r="Y95" s="200"/>
      <c r="Z95" s="187"/>
      <c r="AA95" s="199"/>
      <c r="AB95" s="187"/>
      <c r="AC95" s="187"/>
      <c r="AD95" s="187"/>
      <c r="AE95" s="187"/>
      <c r="AF95" s="199"/>
      <c r="AG95" s="199"/>
      <c r="AH95" s="188"/>
      <c r="AI95" s="188"/>
      <c r="AJ95" s="199"/>
      <c r="AK95" s="199"/>
      <c r="AL95" s="199"/>
      <c r="AM95" s="194"/>
      <c r="AN95" s="194"/>
      <c r="AO95" s="194"/>
      <c r="AP95" s="194"/>
      <c r="AQ95" s="194"/>
      <c r="AR95" s="199"/>
      <c r="AS95" s="199"/>
      <c r="AT95" s="194"/>
      <c r="AU95" s="194"/>
      <c r="AV95" s="194"/>
      <c r="AW95" s="194"/>
      <c r="AX95" s="194"/>
      <c r="AY95" s="194"/>
      <c r="AZ95" s="194"/>
      <c r="BA95" s="194"/>
      <c r="BB95" s="194"/>
      <c r="BC95" s="194"/>
      <c r="BD95" s="194"/>
      <c r="BE95" s="194"/>
      <c r="BF95" s="194"/>
      <c r="BG95" s="194"/>
      <c r="BH95" s="194"/>
      <c r="BI95" s="197"/>
      <c r="BJ95" s="197"/>
    </row>
    <row r="96" spans="2:66" x14ac:dyDescent="0.2">
      <c r="B96" s="399" t="s">
        <v>63</v>
      </c>
      <c r="C96" s="399"/>
      <c r="D96" s="189">
        <v>12</v>
      </c>
      <c r="E96" s="189">
        <v>12</v>
      </c>
      <c r="F96" s="189">
        <v>12</v>
      </c>
      <c r="G96" s="189">
        <v>12</v>
      </c>
      <c r="H96" s="189">
        <v>12</v>
      </c>
      <c r="I96" s="189">
        <v>12</v>
      </c>
      <c r="J96" s="189">
        <v>12</v>
      </c>
      <c r="K96" s="189">
        <v>12</v>
      </c>
      <c r="L96" s="189">
        <v>12</v>
      </c>
      <c r="M96" s="189">
        <v>12</v>
      </c>
      <c r="N96" s="189">
        <v>12</v>
      </c>
      <c r="O96" s="189">
        <v>12</v>
      </c>
      <c r="P96" s="189">
        <v>12</v>
      </c>
      <c r="Q96" s="189">
        <v>12</v>
      </c>
      <c r="R96" s="189">
        <v>12</v>
      </c>
      <c r="S96" s="189">
        <v>12</v>
      </c>
      <c r="T96" s="189">
        <v>12</v>
      </c>
      <c r="U96" s="189">
        <v>12</v>
      </c>
      <c r="V96" s="189">
        <v>12</v>
      </c>
      <c r="W96" s="189">
        <v>12</v>
      </c>
      <c r="X96" s="196">
        <v>12</v>
      </c>
      <c r="Y96" s="196">
        <v>12</v>
      </c>
      <c r="Z96" s="188">
        <v>12</v>
      </c>
      <c r="AA96" s="188">
        <v>12</v>
      </c>
      <c r="AB96" s="188">
        <v>12</v>
      </c>
      <c r="AC96" s="188">
        <v>12</v>
      </c>
      <c r="AD96" s="188">
        <v>12</v>
      </c>
      <c r="AE96" s="188">
        <v>12</v>
      </c>
      <c r="AF96" s="188">
        <v>12</v>
      </c>
      <c r="AG96" s="188">
        <v>12</v>
      </c>
      <c r="AH96" s="188">
        <v>12</v>
      </c>
      <c r="AI96" s="188">
        <v>12</v>
      </c>
      <c r="AJ96" s="188">
        <v>12</v>
      </c>
      <c r="AK96" s="188">
        <v>12</v>
      </c>
      <c r="AL96" s="188">
        <v>12</v>
      </c>
      <c r="AM96" s="188">
        <v>12</v>
      </c>
      <c r="AN96" s="188">
        <v>12</v>
      </c>
      <c r="AO96" s="188">
        <v>12</v>
      </c>
      <c r="AP96" s="188">
        <v>12</v>
      </c>
      <c r="AQ96" s="188">
        <v>12</v>
      </c>
      <c r="AR96" s="188">
        <v>12</v>
      </c>
      <c r="AS96" s="188">
        <v>12</v>
      </c>
      <c r="AT96" s="188">
        <v>12</v>
      </c>
      <c r="AU96" s="188">
        <v>12</v>
      </c>
      <c r="AV96" s="188">
        <v>12</v>
      </c>
      <c r="AW96" s="188">
        <v>12</v>
      </c>
      <c r="AX96" s="188">
        <v>12</v>
      </c>
      <c r="AY96" s="188">
        <v>12</v>
      </c>
      <c r="AZ96" s="188">
        <v>12</v>
      </c>
      <c r="BA96" s="188">
        <v>12</v>
      </c>
      <c r="BB96" s="188">
        <v>12</v>
      </c>
      <c r="BC96" s="188">
        <v>12</v>
      </c>
      <c r="BD96" s="188">
        <v>12</v>
      </c>
      <c r="BE96" s="188">
        <v>12</v>
      </c>
      <c r="BF96" s="188">
        <v>12</v>
      </c>
      <c r="BG96" s="188">
        <v>12</v>
      </c>
      <c r="BH96" s="188">
        <v>12</v>
      </c>
      <c r="BI96" s="188">
        <v>12</v>
      </c>
      <c r="BJ96" s="188">
        <v>12</v>
      </c>
      <c r="BK96" s="188">
        <v>12</v>
      </c>
      <c r="BL96" s="188">
        <v>12</v>
      </c>
      <c r="BM96" s="188">
        <v>12</v>
      </c>
      <c r="BN96" s="188">
        <v>12</v>
      </c>
    </row>
    <row r="97" spans="2:66" x14ac:dyDescent="0.2">
      <c r="B97" s="399" t="s">
        <v>64</v>
      </c>
      <c r="C97" s="399"/>
      <c r="D97" s="189">
        <v>14</v>
      </c>
      <c r="E97" s="189">
        <v>14</v>
      </c>
      <c r="F97" s="189">
        <v>14</v>
      </c>
      <c r="G97" s="189">
        <v>14</v>
      </c>
      <c r="H97" s="189">
        <v>14</v>
      </c>
      <c r="I97" s="189">
        <v>14</v>
      </c>
      <c r="J97" s="189">
        <v>14</v>
      </c>
      <c r="K97" s="189">
        <v>14</v>
      </c>
      <c r="L97" s="189">
        <v>14</v>
      </c>
      <c r="M97" s="189">
        <v>14</v>
      </c>
      <c r="N97" s="189">
        <v>14</v>
      </c>
      <c r="O97" s="189">
        <v>14</v>
      </c>
      <c r="P97" s="189">
        <v>14</v>
      </c>
      <c r="Q97" s="189">
        <v>14</v>
      </c>
      <c r="R97" s="189">
        <v>14</v>
      </c>
      <c r="S97" s="189">
        <v>14</v>
      </c>
      <c r="T97" s="189">
        <v>14</v>
      </c>
      <c r="U97" s="189">
        <v>14</v>
      </c>
      <c r="V97" s="189">
        <v>14</v>
      </c>
      <c r="W97" s="189">
        <v>14</v>
      </c>
      <c r="X97" s="196">
        <v>14</v>
      </c>
      <c r="Y97" s="196">
        <v>14</v>
      </c>
      <c r="Z97" s="188">
        <v>14</v>
      </c>
      <c r="AA97" s="188">
        <v>14</v>
      </c>
      <c r="AB97" s="188">
        <v>14</v>
      </c>
      <c r="AC97" s="188">
        <v>14</v>
      </c>
      <c r="AD97" s="188">
        <v>14</v>
      </c>
      <c r="AE97" s="188">
        <v>14</v>
      </c>
      <c r="AF97" s="188">
        <v>14</v>
      </c>
      <c r="AG97" s="188">
        <v>14</v>
      </c>
      <c r="AH97" s="188">
        <v>14</v>
      </c>
      <c r="AI97" s="188">
        <v>14</v>
      </c>
      <c r="AJ97" s="188">
        <v>14</v>
      </c>
      <c r="AK97" s="188">
        <v>14</v>
      </c>
      <c r="AL97" s="188">
        <v>14</v>
      </c>
      <c r="AM97" s="188">
        <v>14</v>
      </c>
      <c r="AN97" s="188">
        <v>14</v>
      </c>
      <c r="AO97" s="188">
        <v>14</v>
      </c>
      <c r="AP97" s="188">
        <v>14</v>
      </c>
      <c r="AQ97" s="188">
        <v>14</v>
      </c>
      <c r="AR97" s="188">
        <v>14</v>
      </c>
      <c r="AS97" s="188">
        <v>14</v>
      </c>
      <c r="AT97" s="188">
        <v>14</v>
      </c>
      <c r="AU97" s="188">
        <v>14</v>
      </c>
      <c r="AV97" s="188">
        <v>14</v>
      </c>
      <c r="AW97" s="188">
        <v>14</v>
      </c>
      <c r="AX97" s="188">
        <v>14</v>
      </c>
      <c r="AY97" s="188">
        <v>14</v>
      </c>
      <c r="AZ97" s="188">
        <v>14</v>
      </c>
      <c r="BA97" s="188">
        <v>14</v>
      </c>
      <c r="BB97" s="188">
        <v>14</v>
      </c>
      <c r="BC97" s="188">
        <v>14</v>
      </c>
      <c r="BD97" s="188">
        <v>14</v>
      </c>
      <c r="BE97" s="188">
        <v>14</v>
      </c>
      <c r="BF97" s="188">
        <v>14</v>
      </c>
      <c r="BG97" s="188">
        <v>14</v>
      </c>
      <c r="BH97" s="188">
        <v>14</v>
      </c>
      <c r="BI97" s="188">
        <v>14</v>
      </c>
      <c r="BJ97" s="188">
        <v>14</v>
      </c>
      <c r="BK97" s="188">
        <v>14</v>
      </c>
      <c r="BL97" s="188">
        <v>14</v>
      </c>
      <c r="BM97" s="188">
        <v>14</v>
      </c>
      <c r="BN97" s="188">
        <v>14</v>
      </c>
    </row>
    <row r="98" spans="2:66" x14ac:dyDescent="0.2">
      <c r="B98" s="400" t="s">
        <v>492</v>
      </c>
      <c r="C98" s="400"/>
      <c r="D98" s="189">
        <v>14</v>
      </c>
      <c r="E98" s="189">
        <v>12.48</v>
      </c>
      <c r="F98" s="189">
        <v>12.48</v>
      </c>
      <c r="G98" s="189">
        <v>12.48</v>
      </c>
      <c r="H98" s="189">
        <v>12.48</v>
      </c>
      <c r="I98" s="189">
        <v>10.56</v>
      </c>
      <c r="J98" s="189">
        <v>9.1199999999999992</v>
      </c>
      <c r="K98" s="189">
        <v>7.68</v>
      </c>
      <c r="L98" s="189">
        <v>6.96</v>
      </c>
      <c r="M98" s="189">
        <v>6.84</v>
      </c>
      <c r="N98" s="189">
        <v>6.84</v>
      </c>
      <c r="O98" s="189">
        <v>8.8800000000000008</v>
      </c>
      <c r="P98" s="189">
        <v>8.8800000000000008</v>
      </c>
      <c r="Q98" s="189">
        <v>9.24</v>
      </c>
      <c r="R98" s="189">
        <v>9.24</v>
      </c>
      <c r="S98" s="189">
        <v>9.5399999999999991</v>
      </c>
      <c r="T98" s="189">
        <v>9.5399999999999991</v>
      </c>
      <c r="U98" s="189">
        <v>11.52</v>
      </c>
      <c r="V98" s="189">
        <v>15</v>
      </c>
      <c r="W98" s="189">
        <v>12</v>
      </c>
      <c r="X98" s="196">
        <v>12</v>
      </c>
      <c r="Y98" s="196">
        <v>12</v>
      </c>
      <c r="Z98" s="188">
        <v>13.44</v>
      </c>
      <c r="AA98" s="188">
        <v>12.6</v>
      </c>
      <c r="AB98" s="188">
        <v>11.76</v>
      </c>
      <c r="AC98" s="188">
        <v>12.12</v>
      </c>
      <c r="AD98" s="188">
        <v>12.36</v>
      </c>
      <c r="AE98" s="188">
        <v>11.04</v>
      </c>
      <c r="AF98" s="188">
        <v>10.56</v>
      </c>
      <c r="AG98" s="188">
        <v>10.36</v>
      </c>
      <c r="AH98" s="188">
        <v>9.48</v>
      </c>
      <c r="AI98" s="188">
        <v>11.22</v>
      </c>
      <c r="AJ98" s="188">
        <v>11.88</v>
      </c>
      <c r="AK98" s="188">
        <v>12.3</v>
      </c>
      <c r="AL98" s="188">
        <v>10.15</v>
      </c>
      <c r="AM98" s="188">
        <v>8.952</v>
      </c>
      <c r="AN98" s="188">
        <v>8.2319999999999993</v>
      </c>
      <c r="AO98" s="188">
        <v>7.6079999999999997</v>
      </c>
      <c r="AP98" s="188">
        <v>8.52</v>
      </c>
      <c r="AQ98" s="188">
        <v>7.8479999999999999</v>
      </c>
      <c r="AR98" s="188">
        <v>7.54</v>
      </c>
      <c r="AS98" s="188">
        <v>7.1</v>
      </c>
      <c r="AT98" s="188">
        <v>6.63</v>
      </c>
      <c r="AU98" s="188">
        <v>6.55</v>
      </c>
      <c r="AV98" s="188">
        <v>6.31</v>
      </c>
      <c r="AW98" s="188">
        <v>6.36</v>
      </c>
      <c r="AX98" s="188">
        <v>6.54</v>
      </c>
      <c r="AY98" s="188">
        <v>7.63</v>
      </c>
      <c r="AZ98" s="188">
        <v>8.0399999999999991</v>
      </c>
      <c r="BA98" s="188">
        <v>8.7799999999999994</v>
      </c>
      <c r="BB98" s="188">
        <v>9.7200000000000006</v>
      </c>
      <c r="BC98" s="188">
        <v>12</v>
      </c>
      <c r="BD98" s="188">
        <v>12.96</v>
      </c>
      <c r="BE98" s="188">
        <v>10.92</v>
      </c>
      <c r="BF98" s="188">
        <v>10.56</v>
      </c>
      <c r="BG98" s="188">
        <v>8.2799999999999994</v>
      </c>
      <c r="BH98" s="188">
        <v>7.44</v>
      </c>
      <c r="BI98" s="188">
        <v>7.61</v>
      </c>
      <c r="BJ98" s="188">
        <v>7.8</v>
      </c>
      <c r="BK98" s="188">
        <v>8.0399999999999991</v>
      </c>
      <c r="BL98" s="188">
        <v>9</v>
      </c>
      <c r="BM98" s="188">
        <v>9</v>
      </c>
      <c r="BN98" s="188">
        <v>9.36</v>
      </c>
    </row>
    <row r="99" spans="2:66" x14ac:dyDescent="0.2">
      <c r="B99" s="400" t="s">
        <v>489</v>
      </c>
      <c r="C99" s="400"/>
      <c r="D99" s="189"/>
      <c r="E99" s="189"/>
      <c r="F99" s="189"/>
      <c r="G99" s="189"/>
      <c r="H99" s="189"/>
      <c r="I99" s="189"/>
      <c r="J99" s="189">
        <v>11.04</v>
      </c>
      <c r="K99" s="189">
        <v>10.08</v>
      </c>
      <c r="L99" s="189">
        <v>10.08</v>
      </c>
      <c r="M99" s="189">
        <v>10.08</v>
      </c>
      <c r="N99" s="189">
        <v>10.08</v>
      </c>
      <c r="O99" s="189">
        <v>11.04</v>
      </c>
      <c r="P99" s="189">
        <v>11.04</v>
      </c>
      <c r="Q99" s="189">
        <v>11.52</v>
      </c>
      <c r="R99" s="189">
        <v>11.52</v>
      </c>
      <c r="S99" s="189">
        <v>11.64</v>
      </c>
      <c r="T99" s="189">
        <v>11.64</v>
      </c>
      <c r="U99" s="189">
        <v>13.56</v>
      </c>
      <c r="V99" s="189">
        <v>16.8</v>
      </c>
      <c r="W99" s="189">
        <v>14.16</v>
      </c>
      <c r="X99" s="201">
        <v>14.16</v>
      </c>
      <c r="Y99" s="201">
        <v>14.16</v>
      </c>
      <c r="Z99" s="188">
        <v>15.36</v>
      </c>
      <c r="AA99" s="202">
        <v>14.4</v>
      </c>
      <c r="AB99" s="188">
        <v>13.86</v>
      </c>
      <c r="AC99" s="188">
        <v>14.28</v>
      </c>
      <c r="AD99" s="188">
        <v>14.64</v>
      </c>
      <c r="AE99" s="188">
        <v>13.5</v>
      </c>
      <c r="AF99" s="188">
        <v>12.96</v>
      </c>
      <c r="AG99" s="188">
        <v>12.72</v>
      </c>
      <c r="AH99" s="188">
        <v>12.24</v>
      </c>
      <c r="AI99" s="188">
        <v>13.44</v>
      </c>
      <c r="AJ99" s="188">
        <v>14.04</v>
      </c>
      <c r="AK99" s="188">
        <v>14.04</v>
      </c>
      <c r="AL99" s="188">
        <v>12.72</v>
      </c>
      <c r="AM99" s="188">
        <v>11.28</v>
      </c>
      <c r="AN99" s="188">
        <v>10.8</v>
      </c>
      <c r="AO99" s="188">
        <v>10.56</v>
      </c>
      <c r="AP99" s="188">
        <v>11.04</v>
      </c>
      <c r="AQ99" s="188">
        <v>10.8</v>
      </c>
      <c r="AR99" s="188">
        <v>10.56</v>
      </c>
      <c r="AS99" s="188">
        <v>10.32</v>
      </c>
      <c r="AT99" s="188">
        <v>9.6</v>
      </c>
      <c r="AU99" s="188">
        <v>9.6</v>
      </c>
      <c r="AV99" s="188">
        <v>9.1199999999999992</v>
      </c>
      <c r="AW99" s="188">
        <v>9.36</v>
      </c>
      <c r="AX99" s="188">
        <v>9.36</v>
      </c>
      <c r="AY99" s="188">
        <v>10.08</v>
      </c>
      <c r="AZ99" s="188">
        <v>10.199999999999999</v>
      </c>
      <c r="BA99" s="188">
        <v>10.92</v>
      </c>
      <c r="BB99" s="188">
        <v>11.88</v>
      </c>
      <c r="BC99" s="188">
        <v>14.28</v>
      </c>
      <c r="BD99" s="188">
        <v>14.76</v>
      </c>
      <c r="BE99" s="188">
        <v>12.48</v>
      </c>
      <c r="BF99" s="188">
        <v>12.24</v>
      </c>
      <c r="BG99" s="188">
        <v>10.32</v>
      </c>
      <c r="BH99" s="188">
        <v>9.84</v>
      </c>
      <c r="BI99" s="188">
        <v>9.9600000000000009</v>
      </c>
      <c r="BJ99" s="188">
        <v>10.32</v>
      </c>
      <c r="BK99" s="188">
        <v>10.32</v>
      </c>
      <c r="BL99" s="188">
        <v>11.28</v>
      </c>
      <c r="BM99" s="188">
        <v>11.28</v>
      </c>
      <c r="BN99" s="188">
        <v>11.51</v>
      </c>
    </row>
    <row r="100" spans="2:66" x14ac:dyDescent="0.2">
      <c r="B100" s="400" t="s">
        <v>66</v>
      </c>
      <c r="C100" s="400"/>
      <c r="D100" s="189"/>
      <c r="E100" s="189"/>
      <c r="F100" s="189"/>
      <c r="G100" s="189"/>
      <c r="H100" s="189"/>
      <c r="I100" s="189"/>
      <c r="J100" s="189"/>
      <c r="K100" s="189">
        <v>10.08</v>
      </c>
      <c r="L100" s="189">
        <v>10.08</v>
      </c>
      <c r="M100" s="189">
        <v>10.08</v>
      </c>
      <c r="N100" s="189">
        <v>10.08</v>
      </c>
      <c r="O100" s="189">
        <v>11.04</v>
      </c>
      <c r="P100" s="189">
        <v>11.04</v>
      </c>
      <c r="Q100" s="189">
        <v>11.52</v>
      </c>
      <c r="R100" s="189">
        <v>11.52</v>
      </c>
      <c r="S100" s="189">
        <v>11.64</v>
      </c>
      <c r="T100" s="189">
        <v>11.64</v>
      </c>
      <c r="U100" s="189">
        <v>13.56</v>
      </c>
      <c r="V100" s="189">
        <v>16.8</v>
      </c>
      <c r="W100" s="189">
        <v>14.16</v>
      </c>
      <c r="X100" s="201">
        <v>14.16</v>
      </c>
      <c r="Y100" s="201">
        <v>14.16</v>
      </c>
      <c r="Z100" s="188">
        <v>15.36</v>
      </c>
      <c r="AA100" s="188">
        <v>14.4</v>
      </c>
      <c r="AB100" s="188">
        <v>13.86</v>
      </c>
      <c r="AC100" s="188">
        <v>14.28</v>
      </c>
      <c r="AD100" s="188">
        <v>14.64</v>
      </c>
      <c r="AE100" s="188">
        <v>13.5</v>
      </c>
      <c r="AF100" s="188">
        <v>12.96</v>
      </c>
      <c r="AG100" s="188">
        <v>12.72</v>
      </c>
      <c r="AH100" s="188">
        <v>12.24</v>
      </c>
      <c r="AI100" s="188">
        <v>13.44</v>
      </c>
      <c r="AJ100" s="188">
        <v>14.04</v>
      </c>
      <c r="AK100" s="188">
        <v>14.04</v>
      </c>
      <c r="AL100" s="188">
        <v>12.72</v>
      </c>
      <c r="AM100" s="188">
        <v>11.28</v>
      </c>
      <c r="AN100" s="188">
        <v>10.8</v>
      </c>
      <c r="AO100" s="188">
        <v>10.56</v>
      </c>
      <c r="AP100" s="188">
        <v>11.04</v>
      </c>
      <c r="AQ100" s="188">
        <v>10.8</v>
      </c>
      <c r="AR100" s="188">
        <v>10.56</v>
      </c>
      <c r="AS100" s="188">
        <v>10.32</v>
      </c>
      <c r="AT100" s="188">
        <v>9.6</v>
      </c>
      <c r="AU100" s="188">
        <v>9.6</v>
      </c>
      <c r="AV100" s="188">
        <v>9.1199999999999992</v>
      </c>
      <c r="AW100" s="188">
        <v>9.36</v>
      </c>
      <c r="AX100" s="188">
        <v>9.36</v>
      </c>
      <c r="AY100" s="188">
        <v>10.08</v>
      </c>
      <c r="AZ100" s="188">
        <v>10.199999999999999</v>
      </c>
      <c r="BA100" s="188">
        <v>10.92</v>
      </c>
      <c r="BB100" s="188">
        <v>11.88</v>
      </c>
      <c r="BC100" s="188">
        <v>14.28</v>
      </c>
      <c r="BD100" s="188">
        <v>14.76</v>
      </c>
      <c r="BE100" s="188">
        <v>12.48</v>
      </c>
      <c r="BF100" s="188">
        <v>12.24</v>
      </c>
      <c r="BG100" s="188">
        <v>10.32</v>
      </c>
      <c r="BH100" s="188">
        <v>9.84</v>
      </c>
      <c r="BI100" s="188">
        <v>9.9600000000000009</v>
      </c>
      <c r="BJ100" s="188">
        <v>10.32</v>
      </c>
      <c r="BK100" s="188">
        <v>10.32</v>
      </c>
      <c r="BL100" s="188">
        <v>11.28</v>
      </c>
      <c r="BM100" s="188">
        <v>11.28</v>
      </c>
      <c r="BN100" s="188">
        <v>11.51</v>
      </c>
    </row>
    <row r="101" spans="2:66" x14ac:dyDescent="0.2">
      <c r="B101" s="420" t="s">
        <v>297</v>
      </c>
      <c r="C101" s="420"/>
      <c r="D101" s="189"/>
      <c r="E101" s="189"/>
      <c r="F101" s="189"/>
      <c r="G101" s="189"/>
      <c r="H101" s="189"/>
      <c r="I101" s="189"/>
      <c r="J101" s="189"/>
      <c r="K101" s="189"/>
      <c r="L101" s="189"/>
      <c r="M101" s="189"/>
      <c r="N101" s="189"/>
      <c r="O101" s="189"/>
      <c r="P101" s="189"/>
      <c r="Q101" s="189"/>
      <c r="R101" s="189"/>
      <c r="S101" s="189"/>
      <c r="T101" s="189"/>
      <c r="U101" s="189"/>
      <c r="V101" s="189"/>
      <c r="W101" s="189"/>
      <c r="X101" s="201"/>
      <c r="Y101" s="201"/>
      <c r="Z101" s="203"/>
      <c r="AA101" s="203"/>
      <c r="AB101" s="53"/>
      <c r="AC101" s="53"/>
      <c r="AD101" s="53"/>
      <c r="AE101" s="53"/>
      <c r="AF101" s="53"/>
      <c r="AG101" s="53"/>
      <c r="AH101" s="53"/>
      <c r="AI101" s="53"/>
      <c r="AJ101" s="53"/>
      <c r="AK101" s="53"/>
      <c r="AL101" s="53"/>
      <c r="AM101" s="194"/>
      <c r="AN101" s="194"/>
      <c r="AO101" s="194"/>
      <c r="AP101" s="194"/>
      <c r="AQ101" s="194"/>
      <c r="AR101" s="53"/>
      <c r="AS101" s="53"/>
      <c r="AT101" s="194"/>
      <c r="AU101" s="194"/>
      <c r="AV101" s="194"/>
      <c r="AW101" s="194"/>
      <c r="AX101" s="194"/>
      <c r="AY101" s="194"/>
      <c r="AZ101" s="194"/>
      <c r="BA101" s="194"/>
      <c r="BB101" s="194"/>
      <c r="BC101" s="194"/>
      <c r="BD101" s="194"/>
      <c r="BE101" s="194"/>
      <c r="BF101" s="194"/>
      <c r="BG101" s="194"/>
      <c r="BH101" s="194"/>
      <c r="BI101" s="195"/>
      <c r="BJ101" s="195"/>
    </row>
    <row r="102" spans="2:66" x14ac:dyDescent="0.2">
      <c r="B102" s="421" t="s">
        <v>298</v>
      </c>
      <c r="C102" s="421"/>
      <c r="D102" s="189"/>
      <c r="E102" s="189"/>
      <c r="F102" s="189"/>
      <c r="G102" s="189"/>
      <c r="H102" s="189"/>
      <c r="I102" s="189"/>
      <c r="J102" s="189"/>
      <c r="K102" s="189"/>
      <c r="L102" s="189"/>
      <c r="M102" s="189"/>
      <c r="N102" s="189"/>
      <c r="O102" s="189"/>
      <c r="P102" s="189"/>
      <c r="Q102" s="189"/>
      <c r="R102" s="189"/>
      <c r="S102" s="189"/>
      <c r="T102" s="189"/>
      <c r="U102" s="189"/>
      <c r="V102" s="189"/>
      <c r="W102" s="189"/>
      <c r="X102" s="201"/>
      <c r="Y102" s="201"/>
      <c r="Z102" s="203"/>
      <c r="AA102" s="203"/>
      <c r="AB102" s="53"/>
      <c r="AC102" s="53"/>
      <c r="AD102" s="222">
        <v>11.28</v>
      </c>
      <c r="AE102" s="222">
        <v>9.9</v>
      </c>
      <c r="AF102" s="222">
        <v>9.1999999999999993</v>
      </c>
      <c r="AG102" s="222">
        <v>8.85</v>
      </c>
      <c r="AH102" s="222">
        <v>8.4499999999999993</v>
      </c>
      <c r="AI102" s="188">
        <v>8.85</v>
      </c>
      <c r="AJ102" s="188">
        <v>9.4</v>
      </c>
      <c r="AK102" s="188">
        <v>9.4</v>
      </c>
      <c r="AL102" s="188">
        <v>8.9600000000000009</v>
      </c>
      <c r="AM102" s="188">
        <v>7.44</v>
      </c>
      <c r="AN102" s="188">
        <v>6.96</v>
      </c>
      <c r="AO102" s="188">
        <v>6.28</v>
      </c>
      <c r="AP102" s="188">
        <v>6.56</v>
      </c>
      <c r="AQ102" s="188">
        <v>6.12</v>
      </c>
      <c r="AR102" s="188">
        <v>6.04</v>
      </c>
      <c r="AS102" s="188">
        <v>5.84</v>
      </c>
      <c r="AT102" s="188">
        <v>5.84</v>
      </c>
      <c r="AU102" s="188">
        <v>5.68</v>
      </c>
      <c r="AV102" s="188">
        <v>5.52</v>
      </c>
      <c r="AW102" s="188">
        <v>5.56</v>
      </c>
      <c r="AX102" s="188">
        <v>5.6</v>
      </c>
      <c r="AY102" s="188">
        <v>5.92</v>
      </c>
      <c r="AZ102" s="188">
        <v>6.4</v>
      </c>
      <c r="BA102" s="188">
        <v>7.36</v>
      </c>
      <c r="BB102" s="188">
        <v>8.2799999999999994</v>
      </c>
      <c r="BC102" s="188">
        <v>9.8000000000000007</v>
      </c>
      <c r="BD102" s="188">
        <v>12.08</v>
      </c>
      <c r="BE102" s="188">
        <v>12.08</v>
      </c>
      <c r="BF102" s="188">
        <v>12.76</v>
      </c>
      <c r="BG102" s="188">
        <v>7.8</v>
      </c>
      <c r="BH102" s="188">
        <v>7.72</v>
      </c>
      <c r="BI102" s="188">
        <v>6.8</v>
      </c>
      <c r="BJ102" s="188">
        <v>6.12</v>
      </c>
      <c r="BK102" s="188">
        <v>6.6</v>
      </c>
      <c r="BL102" s="188">
        <v>6.76</v>
      </c>
      <c r="BM102" s="188">
        <v>6.8</v>
      </c>
      <c r="BN102" s="52">
        <v>6.92</v>
      </c>
    </row>
    <row r="103" spans="2:66" x14ac:dyDescent="0.2">
      <c r="B103" s="414" t="s">
        <v>299</v>
      </c>
      <c r="C103" s="414"/>
      <c r="D103" s="189"/>
      <c r="E103" s="189"/>
      <c r="F103" s="189"/>
      <c r="G103" s="189"/>
      <c r="H103" s="189"/>
      <c r="I103" s="189"/>
      <c r="J103" s="189"/>
      <c r="K103" s="189"/>
      <c r="L103" s="189"/>
      <c r="M103" s="189"/>
      <c r="N103" s="189"/>
      <c r="O103" s="189"/>
      <c r="P103" s="189"/>
      <c r="Q103" s="189"/>
      <c r="R103" s="189"/>
      <c r="S103" s="189"/>
      <c r="T103" s="189"/>
      <c r="U103" s="189"/>
      <c r="V103" s="189"/>
      <c r="W103" s="189"/>
      <c r="X103" s="201"/>
      <c r="Y103" s="201"/>
      <c r="Z103" s="203"/>
      <c r="AA103" s="203"/>
      <c r="AB103" s="53"/>
      <c r="AC103" s="53"/>
      <c r="AD103" s="222">
        <v>11.34</v>
      </c>
      <c r="AE103" s="222">
        <v>10</v>
      </c>
      <c r="AF103" s="222">
        <v>9.25</v>
      </c>
      <c r="AG103" s="222">
        <v>8.9</v>
      </c>
      <c r="AH103" s="222">
        <v>8.5</v>
      </c>
      <c r="AI103" s="188">
        <v>8.9499999999999993</v>
      </c>
      <c r="AJ103" s="188">
        <v>9.5</v>
      </c>
      <c r="AK103" s="188">
        <v>9.5</v>
      </c>
      <c r="AL103" s="188">
        <v>9</v>
      </c>
      <c r="AM103" s="188">
        <v>7.5</v>
      </c>
      <c r="AN103" s="188">
        <v>7.02</v>
      </c>
      <c r="AO103" s="188">
        <v>6.34</v>
      </c>
      <c r="AP103" s="188">
        <v>6.6</v>
      </c>
      <c r="AQ103" s="188">
        <v>6.16</v>
      </c>
      <c r="AR103" s="188">
        <v>6.06</v>
      </c>
      <c r="AS103" s="188">
        <v>5.86</v>
      </c>
      <c r="AT103" s="188">
        <v>5.86</v>
      </c>
      <c r="AU103" s="188">
        <v>5.7</v>
      </c>
      <c r="AV103" s="188">
        <v>5.54</v>
      </c>
      <c r="AW103" s="188">
        <v>5.6</v>
      </c>
      <c r="AX103" s="188">
        <v>5.62</v>
      </c>
      <c r="AY103" s="188">
        <v>6.04</v>
      </c>
      <c r="AZ103" s="188">
        <v>6.46</v>
      </c>
      <c r="BA103" s="188">
        <v>7.42</v>
      </c>
      <c r="BB103" s="188">
        <v>8.3800000000000008</v>
      </c>
      <c r="BC103" s="188">
        <v>9.8800000000000008</v>
      </c>
      <c r="BD103" s="188">
        <v>12.18</v>
      </c>
      <c r="BE103" s="188">
        <v>12.18</v>
      </c>
      <c r="BF103" s="188">
        <v>12.6</v>
      </c>
      <c r="BG103" s="188">
        <v>7.5</v>
      </c>
      <c r="BH103" s="188">
        <v>7.36</v>
      </c>
      <c r="BI103" s="188">
        <v>7.76</v>
      </c>
      <c r="BJ103" s="188">
        <v>6.14</v>
      </c>
      <c r="BK103" s="188">
        <v>6.8</v>
      </c>
      <c r="BL103" s="188">
        <v>6.82</v>
      </c>
      <c r="BM103" s="188">
        <v>7</v>
      </c>
      <c r="BN103" s="53">
        <v>7.3</v>
      </c>
    </row>
    <row r="104" spans="2:66" x14ac:dyDescent="0.2">
      <c r="B104" s="414" t="s">
        <v>300</v>
      </c>
      <c r="C104" s="414"/>
      <c r="D104" s="189"/>
      <c r="E104" s="189"/>
      <c r="F104" s="189"/>
      <c r="G104" s="189"/>
      <c r="H104" s="189"/>
      <c r="I104" s="189"/>
      <c r="J104" s="189"/>
      <c r="K104" s="189"/>
      <c r="L104" s="189"/>
      <c r="M104" s="189"/>
      <c r="N104" s="189"/>
      <c r="O104" s="189"/>
      <c r="P104" s="189"/>
      <c r="Q104" s="189"/>
      <c r="R104" s="189"/>
      <c r="S104" s="189"/>
      <c r="T104" s="189"/>
      <c r="U104" s="189"/>
      <c r="V104" s="189"/>
      <c r="W104" s="189"/>
      <c r="X104" s="201"/>
      <c r="Y104" s="201"/>
      <c r="Z104" s="203"/>
      <c r="AA104" s="203"/>
      <c r="AB104" s="53"/>
      <c r="AC104" s="53"/>
      <c r="AD104" s="222">
        <v>11.4</v>
      </c>
      <c r="AE104" s="222">
        <v>10.1</v>
      </c>
      <c r="AF104" s="222">
        <v>9.3000000000000007</v>
      </c>
      <c r="AG104" s="222">
        <v>8.9499999999999993</v>
      </c>
      <c r="AH104" s="222">
        <v>8.5500000000000007</v>
      </c>
      <c r="AI104" s="188">
        <v>9</v>
      </c>
      <c r="AJ104" s="188">
        <v>9.5500000000000007</v>
      </c>
      <c r="AK104" s="188">
        <v>9.5500000000000007</v>
      </c>
      <c r="AL104" s="188">
        <v>9.0500000000000007</v>
      </c>
      <c r="AM104" s="188">
        <v>7.55</v>
      </c>
      <c r="AN104" s="188">
        <v>7.07</v>
      </c>
      <c r="AO104" s="188">
        <v>6.38</v>
      </c>
      <c r="AP104" s="188">
        <v>6.65</v>
      </c>
      <c r="AQ104" s="188">
        <v>6.2</v>
      </c>
      <c r="AR104" s="188">
        <v>6.08</v>
      </c>
      <c r="AS104" s="188">
        <v>5.88</v>
      </c>
      <c r="AT104" s="188">
        <v>5.88</v>
      </c>
      <c r="AU104" s="188">
        <v>5.72</v>
      </c>
      <c r="AV104" s="188">
        <v>5.56</v>
      </c>
      <c r="AW104" s="188">
        <v>5.62</v>
      </c>
      <c r="AX104" s="188">
        <v>5.64</v>
      </c>
      <c r="AY104" s="188">
        <v>6.25</v>
      </c>
      <c r="AZ104" s="188">
        <v>6.56</v>
      </c>
      <c r="BA104" s="188">
        <v>7.52</v>
      </c>
      <c r="BB104" s="188">
        <v>8.48</v>
      </c>
      <c r="BC104" s="188">
        <v>9.98</v>
      </c>
      <c r="BD104" s="188">
        <v>12.28</v>
      </c>
      <c r="BE104" s="188">
        <v>12.28</v>
      </c>
      <c r="BF104" s="188">
        <v>12.37</v>
      </c>
      <c r="BG104" s="188">
        <v>6.95</v>
      </c>
      <c r="BH104" s="188">
        <v>7.3</v>
      </c>
      <c r="BI104" s="188">
        <v>6.66</v>
      </c>
      <c r="BJ104" s="188">
        <v>6.2</v>
      </c>
      <c r="BK104" s="188">
        <v>6.8</v>
      </c>
      <c r="BL104" s="188">
        <v>6.92</v>
      </c>
      <c r="BM104" s="188">
        <v>7.35</v>
      </c>
      <c r="BN104" s="53">
        <v>7.4</v>
      </c>
    </row>
    <row r="105" spans="2:66" ht="13.5" customHeight="1" thickBot="1" x14ac:dyDescent="0.25">
      <c r="B105" s="363" t="s">
        <v>484</v>
      </c>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5"/>
      <c r="AA105" s="205"/>
      <c r="AB105" s="204"/>
      <c r="AC105" s="206"/>
      <c r="AD105" s="223"/>
      <c r="AE105" s="223"/>
      <c r="AF105" s="223"/>
      <c r="AG105" s="223"/>
      <c r="AH105" s="223"/>
      <c r="AI105" s="207"/>
      <c r="AJ105" s="207"/>
      <c r="AK105" s="207"/>
      <c r="AL105" s="207"/>
      <c r="AM105" s="207"/>
      <c r="AN105" s="207"/>
      <c r="AO105" s="207"/>
      <c r="AP105" s="207"/>
      <c r="AQ105" s="207"/>
      <c r="AR105" s="207"/>
      <c r="AS105" s="207"/>
      <c r="AT105" s="207"/>
      <c r="AU105" s="207"/>
      <c r="AV105" s="207"/>
      <c r="AW105" s="207"/>
      <c r="AX105" s="207"/>
      <c r="AY105" s="207">
        <v>10.08</v>
      </c>
      <c r="AZ105" s="207">
        <v>10.199999999999999</v>
      </c>
      <c r="BA105" s="207">
        <v>10.92</v>
      </c>
      <c r="BB105" s="207">
        <v>11.88</v>
      </c>
      <c r="BC105" s="207">
        <v>14.28</v>
      </c>
      <c r="BD105" s="207">
        <v>14.76</v>
      </c>
      <c r="BE105" s="207">
        <v>12.48</v>
      </c>
      <c r="BF105" s="207">
        <v>12.24</v>
      </c>
      <c r="BG105" s="207">
        <v>10.32</v>
      </c>
      <c r="BH105" s="207">
        <v>9.84</v>
      </c>
      <c r="BI105" s="207">
        <v>9.9600000000000009</v>
      </c>
      <c r="BJ105" s="207">
        <v>10.32</v>
      </c>
      <c r="BK105" s="207">
        <v>10.32</v>
      </c>
      <c r="BL105" s="207">
        <v>11.28</v>
      </c>
      <c r="BM105" s="207">
        <v>11.28</v>
      </c>
      <c r="BN105" s="207">
        <v>11.52</v>
      </c>
    </row>
    <row r="106" spans="2:66" x14ac:dyDescent="0.2">
      <c r="B106" s="208" t="s">
        <v>70</v>
      </c>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209"/>
      <c r="AA106" s="209"/>
    </row>
    <row r="107" spans="2:66" x14ac:dyDescent="0.2">
      <c r="B107" s="208"/>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209"/>
      <c r="AA107" s="209"/>
      <c r="BI107" s="195"/>
      <c r="BJ107" s="195"/>
    </row>
    <row r="108" spans="2:66" x14ac:dyDescent="0.2">
      <c r="B108" s="220" t="s">
        <v>423</v>
      </c>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209"/>
      <c r="AA108" s="209"/>
      <c r="BI108" s="195"/>
      <c r="BJ108" s="195"/>
    </row>
    <row r="109" spans="2:66" ht="15" x14ac:dyDescent="0.25">
      <c r="B109" s="210" t="s">
        <v>69</v>
      </c>
      <c r="D109" s="189"/>
      <c r="E109" s="189"/>
      <c r="F109" s="189"/>
      <c r="G109" s="189"/>
      <c r="H109" s="189"/>
      <c r="I109" s="189"/>
      <c r="J109" s="189"/>
      <c r="K109" s="189"/>
      <c r="L109" s="189"/>
      <c r="M109" s="189"/>
      <c r="N109" s="189"/>
      <c r="O109" s="189"/>
      <c r="P109" s="189"/>
      <c r="Q109" s="189"/>
      <c r="R109" s="189"/>
      <c r="S109" s="189"/>
      <c r="Z109" s="221"/>
      <c r="BE109" s="179"/>
      <c r="BF109" s="179"/>
      <c r="BG109" s="195"/>
      <c r="BH109" s="195"/>
      <c r="BI109" s="195"/>
      <c r="BJ109" s="195"/>
    </row>
    <row r="110" spans="2:66" x14ac:dyDescent="0.2">
      <c r="B110" s="210" t="s">
        <v>415</v>
      </c>
      <c r="D110" s="189"/>
      <c r="E110" s="189"/>
      <c r="F110" s="189"/>
      <c r="G110" s="189"/>
      <c r="H110" s="189"/>
      <c r="I110" s="189"/>
      <c r="J110" s="189"/>
      <c r="K110" s="189"/>
      <c r="L110" s="189"/>
      <c r="M110" s="189"/>
      <c r="N110" s="189"/>
      <c r="O110" s="189"/>
      <c r="P110" s="189"/>
      <c r="Q110" s="189"/>
      <c r="R110" s="189"/>
      <c r="S110" s="189"/>
      <c r="BE110" s="179"/>
      <c r="BF110" s="179"/>
      <c r="BG110" s="195"/>
      <c r="BH110" s="195"/>
      <c r="BI110" s="195"/>
      <c r="BJ110" s="195"/>
    </row>
    <row r="111" spans="2:66" x14ac:dyDescent="0.2">
      <c r="B111" s="210" t="s">
        <v>416</v>
      </c>
      <c r="D111" s="189"/>
      <c r="E111" s="189"/>
      <c r="F111" s="189"/>
      <c r="G111" s="189"/>
      <c r="H111" s="189"/>
      <c r="I111" s="189"/>
      <c r="J111" s="189"/>
      <c r="K111" s="189"/>
      <c r="L111" s="189"/>
      <c r="M111" s="189"/>
      <c r="N111" s="189"/>
      <c r="O111" s="189"/>
      <c r="P111" s="189"/>
      <c r="Q111" s="189"/>
      <c r="R111" s="189"/>
      <c r="S111" s="189"/>
      <c r="BE111" s="179"/>
      <c r="BF111" s="179"/>
      <c r="BG111" s="195"/>
      <c r="BH111" s="195"/>
      <c r="BI111" s="195"/>
      <c r="BJ111" s="195"/>
    </row>
    <row r="112" spans="2:66" x14ac:dyDescent="0.2">
      <c r="B112" s="210" t="s">
        <v>237</v>
      </c>
      <c r="D112" s="189"/>
      <c r="E112" s="189"/>
      <c r="F112" s="189"/>
      <c r="G112" s="189"/>
      <c r="H112" s="189"/>
      <c r="I112" s="189"/>
      <c r="J112" s="189"/>
      <c r="K112" s="189"/>
      <c r="L112" s="189"/>
      <c r="M112" s="189"/>
      <c r="N112" s="189"/>
      <c r="O112" s="189"/>
      <c r="P112" s="189"/>
      <c r="Q112" s="189"/>
      <c r="R112" s="189"/>
      <c r="S112" s="189"/>
      <c r="BE112" s="179"/>
      <c r="BF112" s="179"/>
      <c r="BG112" s="179"/>
      <c r="BH112" s="179"/>
      <c r="BI112" s="179"/>
      <c r="BJ112" s="179"/>
    </row>
    <row r="113" spans="2:62" x14ac:dyDescent="0.2">
      <c r="B113" s="210" t="s">
        <v>417</v>
      </c>
      <c r="D113" s="189"/>
      <c r="E113" s="189"/>
      <c r="F113" s="189"/>
      <c r="G113" s="189"/>
      <c r="H113" s="189"/>
      <c r="I113" s="189"/>
      <c r="J113" s="189"/>
      <c r="K113" s="189"/>
      <c r="L113" s="189"/>
      <c r="M113" s="189"/>
      <c r="N113" s="189"/>
      <c r="O113" s="189"/>
      <c r="P113" s="189"/>
      <c r="Q113" s="189"/>
      <c r="R113" s="189"/>
      <c r="S113" s="189"/>
      <c r="BE113" s="211"/>
      <c r="BF113" s="212"/>
      <c r="BG113" s="212"/>
      <c r="BH113" s="212"/>
      <c r="BI113" s="212"/>
      <c r="BJ113" s="212"/>
    </row>
    <row r="114" spans="2:62" x14ac:dyDescent="0.2">
      <c r="B114" s="210" t="s">
        <v>418</v>
      </c>
      <c r="D114" s="189"/>
      <c r="E114" s="189"/>
      <c r="F114" s="189"/>
      <c r="G114" s="189"/>
      <c r="H114" s="189"/>
      <c r="I114" s="189"/>
      <c r="J114" s="189"/>
      <c r="K114" s="189"/>
      <c r="L114" s="189"/>
      <c r="M114" s="189"/>
      <c r="N114" s="189"/>
      <c r="O114" s="189"/>
      <c r="P114" s="189"/>
      <c r="Q114" s="189"/>
      <c r="R114" s="189"/>
      <c r="S114" s="189"/>
      <c r="BE114" s="211"/>
      <c r="BF114" s="212"/>
      <c r="BG114" s="212"/>
      <c r="BH114" s="212"/>
      <c r="BI114" s="212"/>
      <c r="BJ114" s="212"/>
    </row>
    <row r="115" spans="2:62" x14ac:dyDescent="0.2">
      <c r="B115" s="364" t="s">
        <v>403</v>
      </c>
      <c r="D115" s="189"/>
      <c r="E115" s="189"/>
      <c r="F115" s="189"/>
      <c r="G115" s="189"/>
      <c r="H115" s="189"/>
      <c r="I115" s="189"/>
      <c r="J115" s="189"/>
      <c r="K115" s="189"/>
      <c r="L115" s="189"/>
      <c r="M115" s="189"/>
      <c r="N115" s="189"/>
      <c r="O115" s="189"/>
      <c r="P115" s="189"/>
      <c r="Q115" s="189"/>
      <c r="R115" s="189"/>
      <c r="S115" s="189"/>
      <c r="BE115" s="211"/>
      <c r="BF115" s="212"/>
      <c r="BG115" s="212"/>
      <c r="BH115" s="212"/>
      <c r="BI115" s="212"/>
      <c r="BJ115" s="212"/>
    </row>
    <row r="116" spans="2:62" x14ac:dyDescent="0.2">
      <c r="B116" s="364" t="s">
        <v>419</v>
      </c>
      <c r="D116" s="189"/>
      <c r="E116" s="189"/>
      <c r="F116" s="189"/>
      <c r="G116" s="189"/>
      <c r="H116" s="189"/>
      <c r="I116" s="189"/>
      <c r="J116" s="189"/>
      <c r="K116" s="189"/>
      <c r="L116" s="189"/>
      <c r="M116" s="189"/>
      <c r="N116" s="189"/>
      <c r="O116" s="189"/>
      <c r="P116" s="189"/>
      <c r="Q116" s="189"/>
      <c r="R116" s="189"/>
      <c r="S116" s="189"/>
      <c r="BE116" s="211"/>
      <c r="BF116" s="212"/>
      <c r="BG116" s="212"/>
      <c r="BH116" s="212"/>
      <c r="BI116" s="212"/>
      <c r="BJ116" s="212"/>
    </row>
    <row r="117" spans="2:62" x14ac:dyDescent="0.2">
      <c r="B117" s="88" t="s">
        <v>404</v>
      </c>
      <c r="D117" s="189"/>
      <c r="E117" s="189"/>
      <c r="F117" s="189"/>
      <c r="G117" s="189"/>
      <c r="H117" s="189"/>
      <c r="I117" s="189"/>
      <c r="J117" s="189"/>
      <c r="K117" s="189"/>
      <c r="L117" s="189"/>
      <c r="M117" s="189"/>
      <c r="N117" s="189"/>
      <c r="O117" s="189"/>
      <c r="P117" s="189"/>
      <c r="Q117" s="189"/>
      <c r="R117" s="189"/>
      <c r="S117" s="189"/>
      <c r="BE117" s="211"/>
      <c r="BF117" s="212"/>
      <c r="BG117" s="212"/>
      <c r="BH117" s="212"/>
      <c r="BI117" s="212"/>
      <c r="BJ117" s="212"/>
    </row>
    <row r="118" spans="2:62" x14ac:dyDescent="0.2">
      <c r="B118" s="362" t="s">
        <v>405</v>
      </c>
      <c r="D118" s="189"/>
      <c r="E118" s="189"/>
      <c r="F118" s="189"/>
      <c r="G118" s="189"/>
      <c r="H118" s="189"/>
      <c r="I118" s="189"/>
      <c r="J118" s="189"/>
      <c r="K118" s="189"/>
      <c r="L118" s="189"/>
      <c r="M118" s="189"/>
      <c r="N118" s="189"/>
      <c r="O118" s="189"/>
      <c r="P118" s="189"/>
      <c r="Q118" s="189"/>
      <c r="R118" s="189"/>
      <c r="S118" s="189"/>
      <c r="BE118" s="211"/>
      <c r="BF118" s="212"/>
      <c r="BG118" s="212"/>
      <c r="BH118" s="212"/>
      <c r="BI118" s="212"/>
      <c r="BJ118" s="212"/>
    </row>
    <row r="119" spans="2:62" x14ac:dyDescent="0.2">
      <c r="B119" s="88" t="s">
        <v>485</v>
      </c>
      <c r="C119" s="88"/>
      <c r="D119" s="189"/>
      <c r="E119" s="189"/>
      <c r="F119" s="189"/>
      <c r="G119" s="189"/>
      <c r="H119" s="189"/>
      <c r="I119" s="189"/>
      <c r="J119" s="189"/>
      <c r="K119" s="189"/>
      <c r="L119" s="189"/>
      <c r="M119" s="189"/>
      <c r="N119" s="189"/>
      <c r="O119" s="189"/>
      <c r="P119" s="189"/>
      <c r="Q119" s="189"/>
      <c r="R119" s="189"/>
      <c r="S119" s="189"/>
      <c r="BE119" s="211"/>
      <c r="BF119" s="212"/>
      <c r="BG119" s="212"/>
      <c r="BH119" s="212"/>
      <c r="BI119" s="212"/>
      <c r="BJ119" s="212"/>
    </row>
    <row r="120" spans="2:62" x14ac:dyDescent="0.2">
      <c r="B120" s="52"/>
      <c r="C120" s="88"/>
      <c r="D120" s="189"/>
      <c r="E120" s="189"/>
      <c r="F120" s="189"/>
      <c r="G120" s="189"/>
      <c r="H120" s="189"/>
      <c r="I120" s="189"/>
      <c r="J120" s="189"/>
      <c r="K120" s="189"/>
      <c r="L120" s="189"/>
      <c r="M120" s="189"/>
      <c r="N120" s="189"/>
      <c r="O120" s="189"/>
      <c r="P120" s="189"/>
      <c r="Q120" s="189"/>
      <c r="R120" s="189"/>
      <c r="S120" s="189"/>
      <c r="BE120" s="211"/>
      <c r="BF120" s="212"/>
      <c r="BG120" s="212"/>
      <c r="BH120" s="212"/>
      <c r="BI120" s="212"/>
      <c r="BJ120" s="212"/>
    </row>
    <row r="121" spans="2:62" x14ac:dyDescent="0.2">
      <c r="B121" s="52"/>
      <c r="C121" s="88"/>
      <c r="D121" s="189"/>
      <c r="E121" s="189"/>
      <c r="F121" s="189"/>
      <c r="G121" s="189"/>
      <c r="H121" s="189"/>
      <c r="I121" s="189"/>
      <c r="J121" s="189"/>
      <c r="K121" s="189"/>
      <c r="L121" s="189"/>
      <c r="M121" s="189"/>
      <c r="N121" s="189"/>
      <c r="O121" s="189"/>
      <c r="P121" s="189"/>
      <c r="Q121" s="189"/>
      <c r="R121" s="189"/>
      <c r="S121" s="189"/>
      <c r="BE121" s="211"/>
      <c r="BF121" s="212"/>
      <c r="BG121" s="212"/>
      <c r="BH121" s="212"/>
      <c r="BI121" s="212"/>
      <c r="BJ121" s="212"/>
    </row>
    <row r="122" spans="2:62" x14ac:dyDescent="0.2">
      <c r="B122" s="215"/>
      <c r="C122" s="88"/>
      <c r="D122" s="189"/>
      <c r="E122" s="189"/>
      <c r="F122" s="189"/>
      <c r="G122" s="189"/>
      <c r="H122" s="189"/>
      <c r="I122" s="189"/>
      <c r="J122" s="189"/>
      <c r="K122" s="189"/>
      <c r="L122" s="189"/>
      <c r="M122" s="189"/>
      <c r="N122" s="189"/>
      <c r="O122" s="189"/>
      <c r="P122" s="189"/>
      <c r="Q122" s="189"/>
      <c r="R122" s="189"/>
      <c r="S122" s="189"/>
    </row>
    <row r="123" spans="2:62" x14ac:dyDescent="0.2">
      <c r="B123" s="52"/>
      <c r="C123" s="88"/>
      <c r="D123" s="189"/>
      <c r="E123" s="189"/>
      <c r="F123" s="189"/>
      <c r="G123" s="189"/>
      <c r="H123" s="189"/>
      <c r="I123" s="189"/>
      <c r="J123" s="189"/>
      <c r="K123" s="189"/>
      <c r="L123" s="189"/>
      <c r="M123" s="189"/>
      <c r="N123" s="189"/>
      <c r="O123" s="189"/>
      <c r="P123" s="189"/>
      <c r="Q123" s="189"/>
      <c r="R123" s="189"/>
      <c r="S123" s="189"/>
    </row>
    <row r="124" spans="2:62" x14ac:dyDescent="0.2">
      <c r="B124" s="52"/>
      <c r="C124" s="88"/>
      <c r="D124" s="189"/>
      <c r="E124" s="189"/>
      <c r="F124" s="189"/>
      <c r="G124" s="189"/>
      <c r="H124" s="189"/>
      <c r="I124" s="189"/>
      <c r="J124" s="189"/>
      <c r="K124" s="189"/>
      <c r="L124" s="189"/>
      <c r="M124" s="189"/>
      <c r="N124" s="189"/>
      <c r="O124" s="189"/>
      <c r="P124" s="189"/>
      <c r="Q124" s="189"/>
      <c r="R124" s="189"/>
      <c r="S124" s="189"/>
    </row>
    <row r="125" spans="2:62" x14ac:dyDescent="0.2">
      <c r="B125" s="52"/>
      <c r="C125" s="88"/>
      <c r="D125" s="189"/>
      <c r="E125" s="189"/>
      <c r="F125" s="189"/>
      <c r="G125" s="189"/>
      <c r="H125" s="189"/>
      <c r="I125" s="189"/>
      <c r="J125" s="189"/>
      <c r="K125" s="189"/>
      <c r="L125" s="189"/>
      <c r="M125" s="189"/>
      <c r="N125" s="189"/>
      <c r="O125" s="189"/>
      <c r="P125" s="189"/>
      <c r="Q125" s="189"/>
      <c r="R125" s="189"/>
      <c r="S125" s="189"/>
    </row>
    <row r="126" spans="2:62" x14ac:dyDescent="0.2">
      <c r="B126" s="52"/>
      <c r="C126" s="88"/>
      <c r="D126" s="189"/>
      <c r="E126" s="189"/>
      <c r="F126" s="189"/>
      <c r="G126" s="189"/>
      <c r="H126" s="189"/>
      <c r="I126" s="189"/>
      <c r="J126" s="189"/>
      <c r="K126" s="189"/>
      <c r="L126" s="189"/>
      <c r="M126" s="189"/>
      <c r="N126" s="189"/>
      <c r="O126" s="189"/>
      <c r="P126" s="189"/>
      <c r="Q126" s="189"/>
      <c r="R126" s="189"/>
      <c r="S126" s="189"/>
    </row>
    <row r="127" spans="2:62" x14ac:dyDescent="0.2">
      <c r="B127" s="52"/>
      <c r="C127" s="198"/>
      <c r="D127" s="198"/>
      <c r="E127" s="198"/>
      <c r="F127" s="198"/>
      <c r="G127" s="198"/>
      <c r="H127" s="198"/>
      <c r="I127" s="198"/>
      <c r="J127" s="198"/>
      <c r="K127" s="198"/>
      <c r="L127" s="198"/>
      <c r="M127" s="189"/>
      <c r="N127" s="189"/>
      <c r="O127" s="189"/>
      <c r="P127" s="189"/>
      <c r="Q127" s="189"/>
      <c r="R127" s="189"/>
      <c r="S127" s="189"/>
    </row>
    <row r="128" spans="2:62" x14ac:dyDescent="0.2">
      <c r="B128" s="215"/>
      <c r="C128" s="214"/>
      <c r="D128" s="216"/>
      <c r="E128" s="216"/>
      <c r="F128" s="216"/>
      <c r="G128" s="216"/>
      <c r="H128" s="216"/>
      <c r="I128" s="216"/>
      <c r="J128" s="216"/>
      <c r="K128" s="216"/>
      <c r="L128" s="216"/>
      <c r="M128" s="189"/>
      <c r="N128" s="189"/>
      <c r="O128" s="189"/>
      <c r="P128" s="189"/>
      <c r="Q128" s="189"/>
      <c r="R128" s="189"/>
      <c r="S128" s="189"/>
    </row>
    <row r="129" spans="2:19" x14ac:dyDescent="0.2">
      <c r="D129" s="189"/>
      <c r="E129" s="189"/>
      <c r="F129" s="189"/>
      <c r="G129" s="189"/>
      <c r="H129" s="189"/>
      <c r="I129" s="189"/>
      <c r="J129" s="189"/>
      <c r="K129" s="189"/>
      <c r="L129" s="189"/>
      <c r="M129" s="189"/>
      <c r="N129" s="189"/>
      <c r="O129" s="189"/>
      <c r="P129" s="189"/>
      <c r="Q129" s="189"/>
      <c r="R129" s="189"/>
      <c r="S129" s="189"/>
    </row>
    <row r="130" spans="2:19" x14ac:dyDescent="0.2">
      <c r="B130" s="213"/>
      <c r="D130" s="189"/>
      <c r="E130" s="189"/>
      <c r="F130" s="189"/>
      <c r="G130" s="189"/>
      <c r="H130" s="189"/>
      <c r="I130" s="189"/>
      <c r="J130" s="189"/>
      <c r="K130" s="189"/>
      <c r="L130" s="189"/>
      <c r="M130" s="189"/>
      <c r="N130" s="189"/>
      <c r="O130" s="189"/>
      <c r="P130" s="189"/>
      <c r="Q130" s="189"/>
      <c r="R130" s="189"/>
      <c r="S130" s="189"/>
    </row>
    <row r="131" spans="2:19" x14ac:dyDescent="0.2">
      <c r="D131" s="189"/>
      <c r="E131" s="189"/>
      <c r="F131" s="189"/>
      <c r="G131" s="189"/>
      <c r="H131" s="189"/>
      <c r="I131" s="189"/>
      <c r="J131" s="189"/>
      <c r="K131" s="189"/>
      <c r="L131" s="189"/>
      <c r="M131" s="189"/>
      <c r="N131" s="189"/>
      <c r="O131" s="189"/>
      <c r="P131" s="189"/>
      <c r="Q131" s="189"/>
      <c r="R131" s="189"/>
      <c r="S131" s="189"/>
    </row>
    <row r="132" spans="2:19" x14ac:dyDescent="0.2">
      <c r="D132" s="189"/>
      <c r="E132" s="189"/>
      <c r="F132" s="189"/>
      <c r="G132" s="189"/>
      <c r="H132" s="189"/>
      <c r="I132" s="189"/>
      <c r="J132" s="189"/>
      <c r="K132" s="189"/>
      <c r="L132" s="189"/>
      <c r="M132" s="189"/>
      <c r="N132" s="189"/>
      <c r="O132" s="189"/>
      <c r="P132" s="189"/>
      <c r="Q132" s="189"/>
      <c r="R132" s="189"/>
      <c r="S132" s="189"/>
    </row>
    <row r="133" spans="2:19" x14ac:dyDescent="0.2">
      <c r="D133" s="189"/>
      <c r="E133" s="189"/>
      <c r="F133" s="189"/>
      <c r="G133" s="189"/>
      <c r="H133" s="189"/>
      <c r="I133" s="189"/>
      <c r="J133" s="189"/>
      <c r="K133" s="189"/>
      <c r="L133" s="189"/>
      <c r="M133" s="189"/>
      <c r="N133" s="189"/>
      <c r="O133" s="189"/>
      <c r="P133" s="189"/>
      <c r="Q133" s="189"/>
      <c r="R133" s="189"/>
      <c r="S133" s="189"/>
    </row>
    <row r="134" spans="2:19" x14ac:dyDescent="0.2">
      <c r="D134" s="189"/>
      <c r="E134" s="189"/>
      <c r="F134" s="189"/>
      <c r="G134" s="189"/>
      <c r="H134" s="189"/>
      <c r="I134" s="189"/>
      <c r="J134" s="189"/>
      <c r="K134" s="189"/>
      <c r="L134" s="189"/>
      <c r="M134" s="189"/>
      <c r="N134" s="189"/>
      <c r="O134" s="189"/>
      <c r="P134" s="189"/>
      <c r="Q134" s="189"/>
      <c r="R134" s="189"/>
      <c r="S134" s="189"/>
    </row>
    <row r="135" spans="2:19" x14ac:dyDescent="0.2">
      <c r="D135" s="189"/>
      <c r="E135" s="189"/>
      <c r="F135" s="189"/>
      <c r="G135" s="189"/>
      <c r="H135" s="189"/>
      <c r="I135" s="189"/>
      <c r="J135" s="189"/>
      <c r="K135" s="189"/>
      <c r="L135" s="189"/>
      <c r="M135" s="189"/>
      <c r="N135" s="189"/>
      <c r="O135" s="189"/>
      <c r="P135" s="189"/>
      <c r="Q135" s="189"/>
      <c r="R135" s="189"/>
      <c r="S135" s="189"/>
    </row>
  </sheetData>
  <mergeCells count="69">
    <mergeCell ref="BL68:BN68"/>
    <mergeCell ref="BC68:BE68"/>
    <mergeCell ref="AM68:AR68"/>
    <mergeCell ref="AS68:AW68"/>
    <mergeCell ref="AY68:BB68"/>
    <mergeCell ref="BF68:BK68"/>
    <mergeCell ref="B103:C103"/>
    <mergeCell ref="B104:C104"/>
    <mergeCell ref="AB68:AF68"/>
    <mergeCell ref="AG68:AI68"/>
    <mergeCell ref="AJ68:AL68"/>
    <mergeCell ref="B101:C101"/>
    <mergeCell ref="B102:C102"/>
    <mergeCell ref="V68:W68"/>
    <mergeCell ref="P68:Q68"/>
    <mergeCell ref="N68:O68"/>
    <mergeCell ref="B99:C99"/>
    <mergeCell ref="B100:C100"/>
    <mergeCell ref="D68:E68"/>
    <mergeCell ref="B94:C94"/>
    <mergeCell ref="B96:C96"/>
    <mergeCell ref="B95:E95"/>
    <mergeCell ref="G5:G6"/>
    <mergeCell ref="H4:I4"/>
    <mergeCell ref="B2:I2"/>
    <mergeCell ref="C42:I42"/>
    <mergeCell ref="B50:C50"/>
    <mergeCell ref="C37:I37"/>
    <mergeCell ref="C31:I31"/>
    <mergeCell ref="B5:C5"/>
    <mergeCell ref="D5:F5"/>
    <mergeCell ref="H5:I5"/>
    <mergeCell ref="B29:C30"/>
    <mergeCell ref="B97:C97"/>
    <mergeCell ref="B91:C91"/>
    <mergeCell ref="B90:E90"/>
    <mergeCell ref="B68:C69"/>
    <mergeCell ref="B86:C86"/>
    <mergeCell ref="C52:I52"/>
    <mergeCell ref="C59:I59"/>
    <mergeCell ref="F68:G68"/>
    <mergeCell ref="H68:I68"/>
    <mergeCell ref="B98:C98"/>
    <mergeCell ref="B84:C84"/>
    <mergeCell ref="B85:C85"/>
    <mergeCell ref="B92:F92"/>
    <mergeCell ref="B93:C93"/>
    <mergeCell ref="B89:C89"/>
    <mergeCell ref="B88:C88"/>
    <mergeCell ref="B80:C80"/>
    <mergeCell ref="B83:C83"/>
    <mergeCell ref="B81:C81"/>
    <mergeCell ref="B82:C82"/>
    <mergeCell ref="B87:C87"/>
    <mergeCell ref="X68:Y68"/>
    <mergeCell ref="J68:K68"/>
    <mergeCell ref="L68:M68"/>
    <mergeCell ref="Z68:AA68"/>
    <mergeCell ref="B79:C79"/>
    <mergeCell ref="B77:C77"/>
    <mergeCell ref="B75:C75"/>
    <mergeCell ref="B76:C76"/>
    <mergeCell ref="T68:U68"/>
    <mergeCell ref="R68:S68"/>
    <mergeCell ref="B74:E74"/>
    <mergeCell ref="B71:C71"/>
    <mergeCell ref="B72:C72"/>
    <mergeCell ref="B73:C73"/>
    <mergeCell ref="B78:C78"/>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1"/>
  <sheetViews>
    <sheetView topLeftCell="A54" workbookViewId="0">
      <selection activeCell="C95" sqref="C95:J96"/>
    </sheetView>
  </sheetViews>
  <sheetFormatPr defaultRowHeight="12.75" x14ac:dyDescent="0.2"/>
  <cols>
    <col min="1" max="1" width="4.85546875" style="52" customWidth="1"/>
    <col min="2" max="2" width="11.140625" style="52" customWidth="1"/>
    <col min="3" max="7" width="9.140625" style="52"/>
    <col min="8" max="8" width="10.7109375" style="52" customWidth="1"/>
    <col min="9" max="9" width="9.140625" style="52"/>
    <col min="10" max="10" width="11.7109375" style="52" bestFit="1" customWidth="1"/>
    <col min="11" max="16384" width="9.140625" style="52"/>
  </cols>
  <sheetData>
    <row r="2" spans="1:10" ht="18.75" x14ac:dyDescent="0.2">
      <c r="B2" s="434" t="s">
        <v>429</v>
      </c>
      <c r="C2" s="434"/>
      <c r="D2" s="434"/>
      <c r="E2" s="434"/>
      <c r="F2" s="434"/>
      <c r="G2" s="434"/>
      <c r="H2" s="434"/>
      <c r="I2" s="434"/>
      <c r="J2" s="434"/>
    </row>
    <row r="3" spans="1:10" x14ac:dyDescent="0.2">
      <c r="B3" s="435"/>
      <c r="C3" s="435"/>
      <c r="D3" s="435"/>
      <c r="E3" s="435"/>
      <c r="F3" s="435"/>
      <c r="G3" s="435"/>
      <c r="H3" s="435"/>
      <c r="I3" s="435"/>
      <c r="J3" s="435"/>
    </row>
    <row r="4" spans="1:10" ht="13.5" thickBot="1" x14ac:dyDescent="0.25">
      <c r="B4" s="409" t="s">
        <v>1</v>
      </c>
      <c r="C4" s="409"/>
      <c r="D4" s="409"/>
      <c r="E4" s="409"/>
      <c r="F4" s="409"/>
      <c r="G4" s="409"/>
      <c r="H4" s="409"/>
      <c r="I4" s="409"/>
      <c r="J4" s="409"/>
    </row>
    <row r="5" spans="1:10" ht="14.25" thickTop="1" thickBot="1" x14ac:dyDescent="0.25">
      <c r="B5" s="224"/>
      <c r="C5" s="224"/>
      <c r="D5" s="431" t="s">
        <v>71</v>
      </c>
      <c r="E5" s="431"/>
      <c r="F5" s="431"/>
      <c r="G5" s="431"/>
      <c r="H5" s="431"/>
      <c r="I5" s="431"/>
      <c r="J5" s="224"/>
    </row>
    <row r="6" spans="1:10" x14ac:dyDescent="0.2">
      <c r="B6" s="225"/>
      <c r="C6" s="432" t="s">
        <v>72</v>
      </c>
      <c r="D6" s="226" t="s">
        <v>73</v>
      </c>
      <c r="E6" s="226" t="s">
        <v>74</v>
      </c>
      <c r="F6" s="226" t="s">
        <v>75</v>
      </c>
      <c r="G6" s="226" t="s">
        <v>76</v>
      </c>
      <c r="H6" s="226" t="s">
        <v>77</v>
      </c>
      <c r="I6" s="226"/>
      <c r="J6" s="227" t="s">
        <v>78</v>
      </c>
    </row>
    <row r="7" spans="1:10" x14ac:dyDescent="0.2">
      <c r="B7" s="228" t="s">
        <v>25</v>
      </c>
      <c r="C7" s="432"/>
      <c r="D7" s="226" t="s">
        <v>79</v>
      </c>
      <c r="E7" s="226" t="s">
        <v>80</v>
      </c>
      <c r="F7" s="226" t="s">
        <v>81</v>
      </c>
      <c r="G7" s="226" t="s">
        <v>82</v>
      </c>
      <c r="H7" s="226" t="s">
        <v>83</v>
      </c>
      <c r="I7" s="226"/>
      <c r="J7" s="227" t="s">
        <v>84</v>
      </c>
    </row>
    <row r="8" spans="1:10" ht="13.5" thickBot="1" x14ac:dyDescent="0.25">
      <c r="B8" s="229"/>
      <c r="C8" s="433"/>
      <c r="D8" s="230" t="s">
        <v>85</v>
      </c>
      <c r="E8" s="230" t="s">
        <v>86</v>
      </c>
      <c r="F8" s="230" t="s">
        <v>87</v>
      </c>
      <c r="G8" s="230" t="s">
        <v>87</v>
      </c>
      <c r="H8" s="230" t="s">
        <v>88</v>
      </c>
      <c r="I8" s="230" t="s">
        <v>89</v>
      </c>
      <c r="J8" s="231" t="s">
        <v>72</v>
      </c>
    </row>
    <row r="9" spans="1:10" ht="13.5" thickTop="1" x14ac:dyDescent="0.2">
      <c r="B9" s="224"/>
      <c r="C9" s="224"/>
      <c r="D9" s="224"/>
      <c r="E9" s="224"/>
      <c r="F9" s="224"/>
      <c r="G9" s="224"/>
      <c r="H9" s="224"/>
      <c r="I9" s="224"/>
      <c r="J9" s="224"/>
    </row>
    <row r="10" spans="1:10" x14ac:dyDescent="0.2">
      <c r="B10" s="228" t="s">
        <v>257</v>
      </c>
      <c r="C10" s="232"/>
      <c r="D10" s="224"/>
      <c r="E10" s="224"/>
      <c r="F10" s="224"/>
      <c r="G10" s="224"/>
      <c r="H10" s="224"/>
      <c r="I10" s="224"/>
      <c r="J10" s="224"/>
    </row>
    <row r="11" spans="1:10" x14ac:dyDescent="0.2">
      <c r="A11" s="233"/>
      <c r="B11" s="228">
        <v>1949</v>
      </c>
      <c r="C11" s="234">
        <v>1972</v>
      </c>
      <c r="D11" s="224">
        <v>771</v>
      </c>
      <c r="E11" s="224">
        <v>408</v>
      </c>
      <c r="F11" s="235">
        <v>0</v>
      </c>
      <c r="G11" s="236">
        <v>0</v>
      </c>
      <c r="H11" s="235">
        <v>0</v>
      </c>
      <c r="I11" s="224">
        <v>793</v>
      </c>
      <c r="J11" s="224">
        <v>106</v>
      </c>
    </row>
    <row r="12" spans="1:10" x14ac:dyDescent="0.2">
      <c r="A12" s="233"/>
      <c r="B12" s="228">
        <v>1950</v>
      </c>
      <c r="C12" s="234">
        <v>2271</v>
      </c>
      <c r="D12" s="224">
        <v>974</v>
      </c>
      <c r="E12" s="224">
        <v>419</v>
      </c>
      <c r="F12" s="235">
        <v>0</v>
      </c>
      <c r="G12" s="236">
        <v>59</v>
      </c>
      <c r="H12" s="235">
        <v>0</v>
      </c>
      <c r="I12" s="224">
        <v>819</v>
      </c>
      <c r="J12" s="224">
        <v>114</v>
      </c>
    </row>
    <row r="13" spans="1:10" x14ac:dyDescent="0.2">
      <c r="A13" s="233"/>
      <c r="B13" s="228">
        <v>1951</v>
      </c>
      <c r="C13" s="234">
        <v>2671</v>
      </c>
      <c r="D13" s="224">
        <v>951</v>
      </c>
      <c r="E13" s="224">
        <v>423</v>
      </c>
      <c r="F13" s="224">
        <v>11</v>
      </c>
      <c r="G13" s="236">
        <v>375</v>
      </c>
      <c r="H13" s="235">
        <v>0</v>
      </c>
      <c r="I13" s="224">
        <v>911</v>
      </c>
      <c r="J13" s="224">
        <v>123</v>
      </c>
    </row>
    <row r="14" spans="1:10" x14ac:dyDescent="0.2">
      <c r="A14" s="233"/>
      <c r="B14" s="228">
        <v>1952</v>
      </c>
      <c r="C14" s="234">
        <v>3051</v>
      </c>
      <c r="D14" s="237">
        <v>1301</v>
      </c>
      <c r="E14" s="224">
        <v>406</v>
      </c>
      <c r="F14" s="224">
        <v>4</v>
      </c>
      <c r="G14" s="224">
        <v>395</v>
      </c>
      <c r="H14" s="224">
        <v>50</v>
      </c>
      <c r="I14" s="224">
        <v>896</v>
      </c>
      <c r="J14" s="224">
        <v>137</v>
      </c>
    </row>
    <row r="15" spans="1:10" x14ac:dyDescent="0.2">
      <c r="A15" s="233"/>
      <c r="B15" s="228">
        <v>1953</v>
      </c>
      <c r="C15" s="234">
        <v>3256</v>
      </c>
      <c r="D15" s="237">
        <v>1339</v>
      </c>
      <c r="E15" s="224">
        <v>538</v>
      </c>
      <c r="F15" s="224">
        <v>11</v>
      </c>
      <c r="G15" s="224">
        <v>417</v>
      </c>
      <c r="H15" s="224">
        <v>50</v>
      </c>
      <c r="I15" s="224">
        <v>902</v>
      </c>
      <c r="J15" s="224">
        <v>152</v>
      </c>
    </row>
    <row r="16" spans="1:10" x14ac:dyDescent="0.2">
      <c r="A16" s="233"/>
      <c r="B16" s="228">
        <v>1954</v>
      </c>
      <c r="C16" s="234">
        <v>3579</v>
      </c>
      <c r="D16" s="237">
        <v>1511</v>
      </c>
      <c r="E16" s="224">
        <v>607</v>
      </c>
      <c r="F16" s="224">
        <v>16</v>
      </c>
      <c r="G16" s="224">
        <v>423</v>
      </c>
      <c r="H16" s="224">
        <v>75</v>
      </c>
      <c r="I16" s="224">
        <v>947</v>
      </c>
      <c r="J16" s="224">
        <v>168</v>
      </c>
    </row>
    <row r="17" spans="1:10" x14ac:dyDescent="0.2">
      <c r="A17" s="233"/>
      <c r="B17" s="228"/>
      <c r="C17" s="232"/>
      <c r="D17" s="224"/>
      <c r="E17" s="224"/>
      <c r="F17" s="224"/>
      <c r="G17" s="224"/>
      <c r="H17" s="224"/>
      <c r="I17" s="224"/>
      <c r="J17" s="224"/>
    </row>
    <row r="18" spans="1:10" x14ac:dyDescent="0.2">
      <c r="A18" s="233"/>
      <c r="B18" s="228">
        <v>1955</v>
      </c>
      <c r="C18" s="234">
        <v>3661</v>
      </c>
      <c r="D18" s="237">
        <v>1281</v>
      </c>
      <c r="E18" s="224">
        <v>661</v>
      </c>
      <c r="F18" s="224">
        <v>45</v>
      </c>
      <c r="G18" s="224">
        <v>604</v>
      </c>
      <c r="H18" s="224">
        <v>97</v>
      </c>
      <c r="I18" s="224">
        <v>973</v>
      </c>
      <c r="J18" s="224">
        <v>184</v>
      </c>
    </row>
    <row r="19" spans="1:10" x14ac:dyDescent="0.2">
      <c r="A19" s="233"/>
      <c r="B19" s="228">
        <v>1956</v>
      </c>
      <c r="C19" s="234">
        <v>4514</v>
      </c>
      <c r="D19" s="237">
        <v>1988</v>
      </c>
      <c r="E19" s="224">
        <v>690</v>
      </c>
      <c r="F19" s="224">
        <v>110</v>
      </c>
      <c r="G19" s="224">
        <v>598</v>
      </c>
      <c r="H19" s="224">
        <v>105</v>
      </c>
      <c r="I19" s="237">
        <v>1023</v>
      </c>
      <c r="J19" s="224">
        <v>220</v>
      </c>
    </row>
    <row r="20" spans="1:10" x14ac:dyDescent="0.2">
      <c r="A20" s="233"/>
      <c r="B20" s="228">
        <v>1957</v>
      </c>
      <c r="C20" s="234">
        <v>5420</v>
      </c>
      <c r="D20" s="237">
        <v>2554</v>
      </c>
      <c r="E20" s="224">
        <v>824</v>
      </c>
      <c r="F20" s="224">
        <v>155</v>
      </c>
      <c r="G20" s="224">
        <v>589</v>
      </c>
      <c r="H20" s="224">
        <v>112</v>
      </c>
      <c r="I20" s="237">
        <v>1186</v>
      </c>
      <c r="J20" s="224">
        <v>228</v>
      </c>
    </row>
    <row r="21" spans="1:10" x14ac:dyDescent="0.2">
      <c r="A21" s="233"/>
      <c r="B21" s="228">
        <v>1958</v>
      </c>
      <c r="C21" s="234">
        <v>5344</v>
      </c>
      <c r="D21" s="237">
        <v>2811</v>
      </c>
      <c r="E21" s="224">
        <v>861</v>
      </c>
      <c r="F21" s="224">
        <v>186</v>
      </c>
      <c r="G21" s="224">
        <v>210</v>
      </c>
      <c r="H21" s="224">
        <v>129</v>
      </c>
      <c r="I21" s="237">
        <v>1147</v>
      </c>
      <c r="J21" s="224">
        <v>229</v>
      </c>
    </row>
    <row r="22" spans="1:10" x14ac:dyDescent="0.2">
      <c r="A22" s="233"/>
      <c r="B22" s="228">
        <v>1959</v>
      </c>
      <c r="C22" s="234">
        <v>5590</v>
      </c>
      <c r="D22" s="237">
        <v>2672</v>
      </c>
      <c r="E22" s="237">
        <v>1055</v>
      </c>
      <c r="F22" s="224">
        <v>150</v>
      </c>
      <c r="G22" s="224">
        <v>297</v>
      </c>
      <c r="H22" s="224">
        <v>137</v>
      </c>
      <c r="I22" s="237">
        <v>1279</v>
      </c>
      <c r="J22" s="224">
        <v>284</v>
      </c>
    </row>
    <row r="23" spans="1:10" x14ac:dyDescent="0.2">
      <c r="A23" s="233"/>
      <c r="B23" s="228">
        <v>1960</v>
      </c>
      <c r="C23" s="234">
        <v>5860</v>
      </c>
      <c r="D23" s="237">
        <v>2825</v>
      </c>
      <c r="E23" s="237">
        <v>1120</v>
      </c>
      <c r="F23" s="224">
        <v>166</v>
      </c>
      <c r="G23" s="224">
        <v>315</v>
      </c>
      <c r="H23" s="224">
        <v>144</v>
      </c>
      <c r="I23" s="237">
        <v>1290</v>
      </c>
      <c r="J23" s="224">
        <v>309</v>
      </c>
    </row>
    <row r="24" spans="1:10" x14ac:dyDescent="0.2">
      <c r="A24" s="233"/>
      <c r="B24" s="228"/>
      <c r="C24" s="232"/>
      <c r="D24" s="224"/>
      <c r="E24" s="224"/>
      <c r="F24" s="224"/>
      <c r="G24" s="224"/>
      <c r="H24" s="224"/>
      <c r="I24" s="224"/>
      <c r="J24" s="224"/>
    </row>
    <row r="25" spans="1:10" x14ac:dyDescent="0.2">
      <c r="A25" s="233"/>
      <c r="B25" s="228" t="s">
        <v>258</v>
      </c>
      <c r="C25" s="232"/>
      <c r="D25" s="224"/>
      <c r="E25" s="224"/>
      <c r="F25" s="224"/>
      <c r="G25" s="224"/>
      <c r="H25" s="224"/>
      <c r="I25" s="224"/>
      <c r="J25" s="224"/>
    </row>
    <row r="26" spans="1:10" x14ac:dyDescent="0.2">
      <c r="A26" s="233"/>
      <c r="B26" s="238">
        <v>1961</v>
      </c>
      <c r="C26" s="234">
        <v>5868</v>
      </c>
      <c r="D26" s="237">
        <v>2907</v>
      </c>
      <c r="E26" s="237">
        <v>1147</v>
      </c>
      <c r="F26" s="224">
        <v>196</v>
      </c>
      <c r="G26" s="224">
        <v>302</v>
      </c>
      <c r="H26" s="224">
        <v>175</v>
      </c>
      <c r="I26" s="237">
        <v>1141</v>
      </c>
      <c r="J26" s="224">
        <v>327</v>
      </c>
    </row>
    <row r="27" spans="1:10" x14ac:dyDescent="0.2">
      <c r="A27" s="233"/>
      <c r="B27" s="238">
        <v>1962</v>
      </c>
      <c r="C27" s="234">
        <v>6257</v>
      </c>
      <c r="D27" s="237">
        <v>2942</v>
      </c>
      <c r="E27" s="237">
        <v>1182</v>
      </c>
      <c r="F27" s="224">
        <v>204</v>
      </c>
      <c r="G27" s="224">
        <v>337</v>
      </c>
      <c r="H27" s="224">
        <v>230</v>
      </c>
      <c r="I27" s="237">
        <v>1362</v>
      </c>
      <c r="J27" s="224">
        <v>220</v>
      </c>
    </row>
    <row r="28" spans="1:10" x14ac:dyDescent="0.2">
      <c r="A28" s="233"/>
      <c r="B28" s="238">
        <v>1963</v>
      </c>
      <c r="C28" s="234">
        <v>7412</v>
      </c>
      <c r="D28" s="237">
        <v>2977</v>
      </c>
      <c r="E28" s="237">
        <v>1208</v>
      </c>
      <c r="F28" s="224">
        <v>211</v>
      </c>
      <c r="G28" s="224">
        <v>381</v>
      </c>
      <c r="H28" s="224">
        <v>893</v>
      </c>
      <c r="I28" s="237">
        <v>1742</v>
      </c>
      <c r="J28" s="224">
        <v>429</v>
      </c>
    </row>
    <row r="29" spans="1:10" x14ac:dyDescent="0.2">
      <c r="A29" s="233"/>
      <c r="B29" s="238">
        <v>1964</v>
      </c>
      <c r="C29" s="234">
        <v>9073</v>
      </c>
      <c r="D29" s="237">
        <v>3406</v>
      </c>
      <c r="E29" s="237">
        <v>1350</v>
      </c>
      <c r="F29" s="224">
        <v>228</v>
      </c>
      <c r="G29" s="224">
        <v>423</v>
      </c>
      <c r="H29" s="237">
        <v>1975</v>
      </c>
      <c r="I29" s="237">
        <v>1691</v>
      </c>
      <c r="J29" s="224">
        <v>523</v>
      </c>
    </row>
    <row r="30" spans="1:10" x14ac:dyDescent="0.2">
      <c r="A30" s="233"/>
      <c r="B30" s="238">
        <v>1965</v>
      </c>
      <c r="C30" s="234">
        <v>10762</v>
      </c>
      <c r="D30" s="237">
        <v>3474</v>
      </c>
      <c r="E30" s="237">
        <v>1522</v>
      </c>
      <c r="F30" s="224">
        <v>210</v>
      </c>
      <c r="G30" s="224">
        <v>603</v>
      </c>
      <c r="H30" s="237">
        <v>3162</v>
      </c>
      <c r="I30" s="237">
        <v>1791</v>
      </c>
      <c r="J30" s="224">
        <v>547</v>
      </c>
    </row>
    <row r="31" spans="1:10" x14ac:dyDescent="0.2">
      <c r="A31" s="233"/>
      <c r="B31" s="238"/>
      <c r="C31" s="232"/>
      <c r="D31" s="224"/>
      <c r="E31" s="224"/>
      <c r="F31" s="224"/>
      <c r="G31" s="224"/>
      <c r="H31" s="224"/>
      <c r="I31" s="224"/>
      <c r="J31" s="224"/>
    </row>
    <row r="32" spans="1:10" x14ac:dyDescent="0.2">
      <c r="A32" s="233"/>
      <c r="B32" s="238">
        <v>1966</v>
      </c>
      <c r="C32" s="234">
        <v>13576</v>
      </c>
      <c r="D32" s="237">
        <v>4747</v>
      </c>
      <c r="E32" s="237">
        <v>1519</v>
      </c>
      <c r="F32" s="224">
        <v>239</v>
      </c>
      <c r="G32" s="224">
        <v>821</v>
      </c>
      <c r="H32" s="237">
        <v>4305</v>
      </c>
      <c r="I32" s="237">
        <v>1945</v>
      </c>
      <c r="J32" s="224">
        <v>587</v>
      </c>
    </row>
    <row r="33" spans="1:10" x14ac:dyDescent="0.2">
      <c r="A33" s="233"/>
      <c r="B33" s="238">
        <v>1967</v>
      </c>
      <c r="C33" s="234">
        <v>15039</v>
      </c>
      <c r="D33" s="237">
        <v>4726</v>
      </c>
      <c r="E33" s="237">
        <v>1479</v>
      </c>
      <c r="F33" s="224">
        <v>238</v>
      </c>
      <c r="G33" s="237">
        <v>1183</v>
      </c>
      <c r="H33" s="237">
        <v>5496</v>
      </c>
      <c r="I33" s="237">
        <v>1917</v>
      </c>
      <c r="J33" s="224">
        <v>644</v>
      </c>
    </row>
    <row r="34" spans="1:10" x14ac:dyDescent="0.2">
      <c r="A34" s="233"/>
      <c r="B34" s="238">
        <v>1968</v>
      </c>
      <c r="C34" s="234">
        <v>16882</v>
      </c>
      <c r="D34" s="237">
        <v>4819</v>
      </c>
      <c r="E34" s="237">
        <v>1711</v>
      </c>
      <c r="F34" s="224">
        <v>284</v>
      </c>
      <c r="G34" s="237">
        <v>1601</v>
      </c>
      <c r="H34" s="237">
        <v>6382</v>
      </c>
      <c r="I34" s="237">
        <v>2085</v>
      </c>
      <c r="J34" s="224">
        <v>709</v>
      </c>
    </row>
    <row r="35" spans="1:10" x14ac:dyDescent="0.2">
      <c r="A35" s="233"/>
      <c r="B35" s="238">
        <v>1969</v>
      </c>
      <c r="C35" s="234">
        <v>19174</v>
      </c>
      <c r="D35" s="237">
        <v>4757</v>
      </c>
      <c r="E35" s="237">
        <v>2188</v>
      </c>
      <c r="F35" s="224">
        <v>308</v>
      </c>
      <c r="G35" s="237">
        <v>1826</v>
      </c>
      <c r="H35" s="237">
        <v>7864</v>
      </c>
      <c r="I35" s="237">
        <v>2231</v>
      </c>
      <c r="J35" s="224">
        <v>753</v>
      </c>
    </row>
    <row r="36" spans="1:10" x14ac:dyDescent="0.2">
      <c r="A36" s="233"/>
      <c r="B36" s="238">
        <v>1970</v>
      </c>
      <c r="C36" s="234">
        <v>22852</v>
      </c>
      <c r="D36" s="237">
        <v>6518</v>
      </c>
      <c r="E36" s="237">
        <v>2211</v>
      </c>
      <c r="F36" s="224">
        <v>330</v>
      </c>
      <c r="G36" s="237">
        <v>1996</v>
      </c>
      <c r="H36" s="237">
        <v>9430</v>
      </c>
      <c r="I36" s="237">
        <v>2367</v>
      </c>
      <c r="J36" s="224">
        <v>796</v>
      </c>
    </row>
    <row r="37" spans="1:10" x14ac:dyDescent="0.2">
      <c r="A37" s="233"/>
      <c r="B37" s="238"/>
      <c r="C37" s="232"/>
      <c r="D37" s="224"/>
      <c r="E37" s="224"/>
      <c r="F37" s="224"/>
      <c r="G37" s="224"/>
      <c r="H37" s="224"/>
      <c r="I37" s="224"/>
      <c r="J37" s="224"/>
    </row>
    <row r="38" spans="1:10" x14ac:dyDescent="0.2">
      <c r="A38" s="233"/>
      <c r="B38" s="238">
        <v>1971</v>
      </c>
      <c r="C38" s="234">
        <v>26096</v>
      </c>
      <c r="D38" s="237">
        <v>7492</v>
      </c>
      <c r="E38" s="237">
        <v>2247</v>
      </c>
      <c r="F38" s="224">
        <v>340</v>
      </c>
      <c r="G38" s="237">
        <v>2130</v>
      </c>
      <c r="H38" s="237">
        <v>11093</v>
      </c>
      <c r="I38" s="237">
        <v>2794</v>
      </c>
      <c r="J38" s="224">
        <v>721</v>
      </c>
    </row>
    <row r="39" spans="1:10" x14ac:dyDescent="0.2">
      <c r="A39" s="233"/>
      <c r="B39" s="238">
        <v>1972</v>
      </c>
      <c r="C39" s="234">
        <v>49271</v>
      </c>
      <c r="D39" s="237">
        <v>8597</v>
      </c>
      <c r="E39" s="237">
        <v>3627</v>
      </c>
      <c r="F39" s="224">
        <v>325</v>
      </c>
      <c r="G39" s="237">
        <v>5535</v>
      </c>
      <c r="H39" s="237">
        <v>27069</v>
      </c>
      <c r="I39" s="237">
        <v>4118</v>
      </c>
      <c r="J39" s="224">
        <v>631</v>
      </c>
    </row>
    <row r="40" spans="1:10" x14ac:dyDescent="0.2">
      <c r="A40" s="233"/>
      <c r="B40" s="238">
        <v>1973</v>
      </c>
      <c r="C40" s="234">
        <v>50147</v>
      </c>
      <c r="D40" s="237">
        <v>8812</v>
      </c>
      <c r="E40" s="237">
        <v>4998</v>
      </c>
      <c r="F40" s="224">
        <v>395</v>
      </c>
      <c r="G40" s="237">
        <v>5624</v>
      </c>
      <c r="H40" s="237">
        <v>26705</v>
      </c>
      <c r="I40" s="237">
        <v>3613</v>
      </c>
      <c r="J40" s="224">
        <v>923</v>
      </c>
    </row>
    <row r="41" spans="1:10" x14ac:dyDescent="0.2">
      <c r="A41" s="233"/>
      <c r="B41" s="238">
        <v>1974</v>
      </c>
      <c r="C41" s="234">
        <v>55475</v>
      </c>
      <c r="D41" s="237">
        <v>7875</v>
      </c>
      <c r="E41" s="237">
        <v>4465</v>
      </c>
      <c r="F41" s="224">
        <v>480</v>
      </c>
      <c r="G41" s="237">
        <v>5968</v>
      </c>
      <c r="H41" s="237">
        <v>32081</v>
      </c>
      <c r="I41" s="237">
        <v>4606</v>
      </c>
      <c r="J41" s="237">
        <v>1024</v>
      </c>
    </row>
    <row r="42" spans="1:10" x14ac:dyDescent="0.2">
      <c r="A42" s="233"/>
      <c r="B42" s="238">
        <v>1975</v>
      </c>
      <c r="C42" s="234">
        <v>59102</v>
      </c>
      <c r="D42" s="237">
        <v>9273</v>
      </c>
      <c r="E42" s="237">
        <v>5415</v>
      </c>
      <c r="F42" s="224">
        <v>489</v>
      </c>
      <c r="G42" s="237">
        <v>6250</v>
      </c>
      <c r="H42" s="237">
        <v>31607</v>
      </c>
      <c r="I42" s="237">
        <v>6068</v>
      </c>
      <c r="J42" s="237">
        <v>1062</v>
      </c>
    </row>
    <row r="43" spans="1:10" s="73" customFormat="1" x14ac:dyDescent="0.2">
      <c r="A43" s="233"/>
      <c r="B43" s="239"/>
      <c r="C43" s="239"/>
      <c r="D43" s="240"/>
      <c r="E43" s="240"/>
      <c r="F43" s="240"/>
      <c r="G43" s="240"/>
      <c r="H43" s="240"/>
      <c r="I43" s="240"/>
      <c r="J43" s="240"/>
    </row>
    <row r="44" spans="1:10" x14ac:dyDescent="0.2">
      <c r="A44" s="233"/>
      <c r="B44" s="228">
        <v>1976</v>
      </c>
      <c r="C44" s="234">
        <v>74148</v>
      </c>
      <c r="D44" s="237">
        <v>12053</v>
      </c>
      <c r="E44" s="237">
        <v>8080</v>
      </c>
      <c r="F44" s="224">
        <v>744</v>
      </c>
      <c r="G44" s="237">
        <v>6977</v>
      </c>
      <c r="H44" s="237">
        <v>39751</v>
      </c>
      <c r="I44" s="237">
        <v>6543</v>
      </c>
      <c r="J44" s="237">
        <v>1362</v>
      </c>
    </row>
    <row r="45" spans="1:10" x14ac:dyDescent="0.2">
      <c r="A45" s="233"/>
      <c r="B45" s="228">
        <v>1977</v>
      </c>
      <c r="C45" s="234">
        <v>86279</v>
      </c>
      <c r="D45" s="237">
        <v>15529</v>
      </c>
      <c r="E45" s="237">
        <v>9479</v>
      </c>
      <c r="F45" s="237">
        <v>1015</v>
      </c>
      <c r="G45" s="237">
        <v>7956</v>
      </c>
      <c r="H45" s="237">
        <v>45623</v>
      </c>
      <c r="I45" s="237">
        <v>6677</v>
      </c>
      <c r="J45" s="237">
        <v>1538</v>
      </c>
    </row>
    <row r="46" spans="1:10" x14ac:dyDescent="0.2">
      <c r="A46" s="233"/>
      <c r="B46" s="228">
        <v>1978</v>
      </c>
      <c r="C46" s="234">
        <v>97965</v>
      </c>
      <c r="D46" s="237">
        <v>16112</v>
      </c>
      <c r="E46" s="237">
        <v>12678</v>
      </c>
      <c r="F46" s="237">
        <v>1166</v>
      </c>
      <c r="G46" s="237">
        <v>10324</v>
      </c>
      <c r="H46" s="237">
        <v>49111</v>
      </c>
      <c r="I46" s="237">
        <v>8574</v>
      </c>
      <c r="J46" s="237">
        <v>1686</v>
      </c>
    </row>
    <row r="47" spans="1:10" x14ac:dyDescent="0.2">
      <c r="A47" s="233"/>
      <c r="B47" s="228">
        <v>1979</v>
      </c>
      <c r="C47" s="234">
        <v>117354</v>
      </c>
      <c r="D47" s="237">
        <v>24342</v>
      </c>
      <c r="E47" s="237">
        <v>14450</v>
      </c>
      <c r="F47" s="237">
        <v>1449</v>
      </c>
      <c r="G47" s="237">
        <v>11503</v>
      </c>
      <c r="H47" s="237">
        <v>56480</v>
      </c>
      <c r="I47" s="237">
        <v>9130</v>
      </c>
      <c r="J47" s="237">
        <v>1848</v>
      </c>
    </row>
    <row r="48" spans="1:10" x14ac:dyDescent="0.2">
      <c r="A48" s="233"/>
      <c r="B48" s="228">
        <v>1980</v>
      </c>
      <c r="C48" s="234">
        <v>127492</v>
      </c>
      <c r="D48" s="237">
        <v>25269</v>
      </c>
      <c r="E48" s="237">
        <v>19000</v>
      </c>
      <c r="F48" s="237">
        <v>1666</v>
      </c>
      <c r="G48" s="237">
        <v>12477</v>
      </c>
      <c r="H48" s="237">
        <v>58261</v>
      </c>
      <c r="I48" s="237">
        <v>10819</v>
      </c>
      <c r="J48" s="237">
        <v>2277</v>
      </c>
    </row>
    <row r="49" spans="1:10" x14ac:dyDescent="0.2">
      <c r="A49" s="233"/>
      <c r="B49" s="228"/>
      <c r="C49" s="232"/>
      <c r="D49" s="224"/>
      <c r="E49" s="224"/>
      <c r="F49" s="224"/>
      <c r="G49" s="224"/>
      <c r="H49" s="224"/>
      <c r="I49" s="224"/>
      <c r="J49" s="224"/>
    </row>
    <row r="50" spans="1:10" x14ac:dyDescent="0.2">
      <c r="A50" s="233"/>
      <c r="B50" s="228">
        <v>1981</v>
      </c>
      <c r="C50" s="234">
        <v>134012</v>
      </c>
      <c r="D50" s="237">
        <v>25740</v>
      </c>
      <c r="E50" s="237">
        <v>19457</v>
      </c>
      <c r="F50" s="237">
        <v>2514</v>
      </c>
      <c r="G50" s="237">
        <v>13800</v>
      </c>
      <c r="H50" s="237">
        <v>60124</v>
      </c>
      <c r="I50" s="237">
        <v>12377</v>
      </c>
      <c r="J50" s="237">
        <v>2456</v>
      </c>
    </row>
    <row r="51" spans="1:10" x14ac:dyDescent="0.2">
      <c r="A51" s="233"/>
      <c r="B51" s="228">
        <v>1982</v>
      </c>
      <c r="C51" s="234">
        <v>177828</v>
      </c>
      <c r="D51" s="237">
        <v>34756</v>
      </c>
      <c r="E51" s="237">
        <v>20812</v>
      </c>
      <c r="F51" s="237">
        <v>3162</v>
      </c>
      <c r="G51" s="237">
        <v>19407</v>
      </c>
      <c r="H51" s="237">
        <v>81765</v>
      </c>
      <c r="I51" s="237">
        <v>17926</v>
      </c>
      <c r="J51" s="237">
        <v>2662</v>
      </c>
    </row>
    <row r="52" spans="1:10" x14ac:dyDescent="0.2">
      <c r="A52" s="233"/>
      <c r="B52" s="228">
        <v>1983</v>
      </c>
      <c r="C52" s="234">
        <v>198582</v>
      </c>
      <c r="D52" s="237">
        <v>27127</v>
      </c>
      <c r="E52" s="237">
        <v>25928</v>
      </c>
      <c r="F52" s="237">
        <v>4007</v>
      </c>
      <c r="G52" s="237">
        <v>28100</v>
      </c>
      <c r="H52" s="237">
        <v>82626</v>
      </c>
      <c r="I52" s="237">
        <v>30794</v>
      </c>
      <c r="J52" s="237">
        <v>2921</v>
      </c>
    </row>
    <row r="53" spans="1:10" x14ac:dyDescent="0.2">
      <c r="A53" s="233"/>
      <c r="B53" s="228"/>
      <c r="C53" s="232"/>
      <c r="D53" s="224"/>
      <c r="E53" s="224"/>
      <c r="F53" s="224"/>
      <c r="G53" s="224"/>
      <c r="H53" s="224"/>
      <c r="I53" s="224"/>
      <c r="J53" s="224"/>
    </row>
    <row r="54" spans="1:10" x14ac:dyDescent="0.2">
      <c r="A54" s="233"/>
      <c r="B54" s="228">
        <v>1984</v>
      </c>
      <c r="C54" s="234">
        <v>227792</v>
      </c>
      <c r="D54" s="237">
        <v>35598</v>
      </c>
      <c r="E54" s="237">
        <v>23152</v>
      </c>
      <c r="F54" s="237">
        <v>4327</v>
      </c>
      <c r="G54" s="237">
        <v>33529</v>
      </c>
      <c r="H54" s="237">
        <v>87711</v>
      </c>
      <c r="I54" s="237">
        <v>43475</v>
      </c>
      <c r="J54" s="237">
        <v>2935</v>
      </c>
    </row>
    <row r="55" spans="1:10" x14ac:dyDescent="0.2">
      <c r="A55" s="233"/>
      <c r="B55" s="228">
        <v>1985</v>
      </c>
      <c r="C55" s="234">
        <v>284085</v>
      </c>
      <c r="D55" s="237">
        <v>54704</v>
      </c>
      <c r="E55" s="237">
        <v>30292</v>
      </c>
      <c r="F55" s="237">
        <v>4103</v>
      </c>
      <c r="G55" s="237">
        <v>41555</v>
      </c>
      <c r="H55" s="237">
        <v>98600</v>
      </c>
      <c r="I55" s="237">
        <v>54831</v>
      </c>
      <c r="J55" s="237">
        <v>3897</v>
      </c>
    </row>
    <row r="56" spans="1:10" x14ac:dyDescent="0.2">
      <c r="A56" s="233"/>
      <c r="B56" s="228">
        <v>1986</v>
      </c>
      <c r="C56" s="234">
        <v>360388</v>
      </c>
      <c r="D56" s="237">
        <v>59827</v>
      </c>
      <c r="E56" s="237">
        <v>38979</v>
      </c>
      <c r="F56" s="237">
        <v>5055</v>
      </c>
      <c r="G56" s="237">
        <v>49647</v>
      </c>
      <c r="H56" s="237">
        <v>117354</v>
      </c>
      <c r="I56" s="237">
        <v>89526</v>
      </c>
      <c r="J56" s="237">
        <v>4125</v>
      </c>
    </row>
    <row r="57" spans="1:10" x14ac:dyDescent="0.2">
      <c r="A57" s="233"/>
      <c r="B57" s="228"/>
      <c r="C57" s="232"/>
      <c r="D57" s="224"/>
      <c r="E57" s="224"/>
      <c r="F57" s="224"/>
      <c r="G57" s="224"/>
      <c r="H57" s="224"/>
      <c r="I57" s="224"/>
      <c r="J57" s="224"/>
    </row>
    <row r="58" spans="1:10" x14ac:dyDescent="0.2">
      <c r="A58" s="233"/>
      <c r="B58" s="228">
        <v>1987</v>
      </c>
      <c r="C58" s="234">
        <v>412276</v>
      </c>
      <c r="D58" s="237">
        <v>55694</v>
      </c>
      <c r="E58" s="237">
        <v>45597</v>
      </c>
      <c r="F58" s="237">
        <v>8630</v>
      </c>
      <c r="G58" s="237">
        <v>57326</v>
      </c>
      <c r="H58" s="237">
        <v>129704</v>
      </c>
      <c r="I58" s="237">
        <v>115325</v>
      </c>
      <c r="J58" s="237">
        <v>5298</v>
      </c>
    </row>
    <row r="59" spans="1:10" x14ac:dyDescent="0.2">
      <c r="A59" s="233"/>
      <c r="B59" s="228">
        <v>1988</v>
      </c>
      <c r="C59" s="234">
        <v>492236</v>
      </c>
      <c r="D59" s="237">
        <v>81957</v>
      </c>
      <c r="E59" s="237">
        <v>63281</v>
      </c>
      <c r="F59" s="237">
        <v>9194</v>
      </c>
      <c r="G59" s="237">
        <v>69786</v>
      </c>
      <c r="H59" s="237">
        <v>137958</v>
      </c>
      <c r="I59" s="237">
        <v>130060</v>
      </c>
      <c r="J59" s="237">
        <v>3130</v>
      </c>
    </row>
    <row r="60" spans="1:10" x14ac:dyDescent="0.2">
      <c r="A60" s="233"/>
      <c r="B60" s="228">
        <v>1989</v>
      </c>
      <c r="C60" s="234">
        <v>581192</v>
      </c>
      <c r="D60" s="237">
        <v>90038</v>
      </c>
      <c r="E60" s="237">
        <v>61037</v>
      </c>
      <c r="F60" s="237">
        <v>10527</v>
      </c>
      <c r="G60" s="237">
        <v>92533</v>
      </c>
      <c r="H60" s="237">
        <v>161125</v>
      </c>
      <c r="I60" s="237">
        <v>165932</v>
      </c>
      <c r="J60" s="237">
        <v>3647</v>
      </c>
    </row>
    <row r="61" spans="1:10" x14ac:dyDescent="0.2">
      <c r="A61" s="233"/>
      <c r="B61" s="228"/>
      <c r="C61" s="232"/>
      <c r="D61" s="224"/>
      <c r="E61" s="224"/>
      <c r="F61" s="224"/>
      <c r="G61" s="224"/>
      <c r="H61" s="224"/>
      <c r="I61" s="224"/>
      <c r="J61" s="224"/>
    </row>
    <row r="62" spans="1:10" x14ac:dyDescent="0.2">
      <c r="A62" s="233"/>
      <c r="B62" s="228">
        <v>1990</v>
      </c>
      <c r="C62" s="234">
        <v>674248</v>
      </c>
      <c r="D62" s="237">
        <v>110774</v>
      </c>
      <c r="E62" s="237">
        <v>51177</v>
      </c>
      <c r="F62" s="237">
        <v>10593</v>
      </c>
      <c r="G62" s="237">
        <v>108635</v>
      </c>
      <c r="H62" s="237">
        <v>189017</v>
      </c>
      <c r="I62" s="237">
        <v>204052</v>
      </c>
      <c r="J62" s="237">
        <v>4243</v>
      </c>
    </row>
    <row r="63" spans="1:10" x14ac:dyDescent="0.2">
      <c r="A63" s="233"/>
      <c r="B63" s="228">
        <v>1991</v>
      </c>
      <c r="C63" s="234">
        <v>776582</v>
      </c>
      <c r="D63" s="237">
        <v>119846</v>
      </c>
      <c r="E63" s="237">
        <v>83354</v>
      </c>
      <c r="F63" s="237">
        <v>14810</v>
      </c>
      <c r="G63" s="237">
        <v>137985</v>
      </c>
      <c r="H63" s="237">
        <v>197018</v>
      </c>
      <c r="I63" s="237">
        <v>223569</v>
      </c>
      <c r="J63" s="237">
        <v>4994</v>
      </c>
    </row>
    <row r="64" spans="1:10" x14ac:dyDescent="0.2">
      <c r="A64" s="233"/>
      <c r="B64" s="228">
        <v>1992</v>
      </c>
      <c r="C64" s="234">
        <v>902827</v>
      </c>
      <c r="D64" s="237">
        <v>158354</v>
      </c>
      <c r="E64" s="237">
        <v>134375</v>
      </c>
      <c r="F64" s="237">
        <v>14067</v>
      </c>
      <c r="G64" s="237">
        <v>158382</v>
      </c>
      <c r="H64" s="237">
        <v>216851</v>
      </c>
      <c r="I64" s="237">
        <v>220798</v>
      </c>
      <c r="J64" s="237">
        <v>10630</v>
      </c>
    </row>
    <row r="65" spans="1:10" x14ac:dyDescent="0.2">
      <c r="A65" s="233"/>
      <c r="B65" s="228"/>
      <c r="C65" s="232"/>
      <c r="D65" s="224"/>
      <c r="E65" s="224"/>
      <c r="F65" s="224"/>
      <c r="G65" s="224"/>
      <c r="H65" s="224"/>
      <c r="I65" s="224"/>
      <c r="J65" s="224"/>
    </row>
    <row r="66" spans="1:10" x14ac:dyDescent="0.2">
      <c r="A66" s="233"/>
      <c r="B66" s="228">
        <v>1993</v>
      </c>
      <c r="C66" s="234">
        <v>1058682</v>
      </c>
      <c r="D66" s="237">
        <v>183054</v>
      </c>
      <c r="E66" s="237">
        <v>170871</v>
      </c>
      <c r="F66" s="237">
        <v>18996</v>
      </c>
      <c r="G66" s="237">
        <v>199434</v>
      </c>
      <c r="H66" s="237">
        <v>246606</v>
      </c>
      <c r="I66" s="237">
        <v>239721</v>
      </c>
      <c r="J66" s="237">
        <v>13976</v>
      </c>
    </row>
    <row r="67" spans="1:10" x14ac:dyDescent="0.2">
      <c r="A67" s="233"/>
      <c r="B67" s="228">
        <v>1994</v>
      </c>
      <c r="C67" s="234">
        <v>1219863</v>
      </c>
      <c r="D67" s="237">
        <v>173256</v>
      </c>
      <c r="E67" s="237">
        <v>233912</v>
      </c>
      <c r="F67" s="237">
        <v>39466</v>
      </c>
      <c r="G67" s="237">
        <v>241135</v>
      </c>
      <c r="H67" s="237">
        <v>282756</v>
      </c>
      <c r="I67" s="237">
        <v>249338</v>
      </c>
      <c r="J67" s="237">
        <v>10316</v>
      </c>
    </row>
    <row r="68" spans="1:10" x14ac:dyDescent="0.2">
      <c r="A68" s="233"/>
      <c r="B68" s="228">
        <v>1995</v>
      </c>
      <c r="C68" s="234">
        <v>1400547</v>
      </c>
      <c r="D68" s="237">
        <v>197097</v>
      </c>
      <c r="E68" s="237">
        <v>239046</v>
      </c>
      <c r="F68" s="237">
        <v>42922</v>
      </c>
      <c r="G68" s="237">
        <v>249938</v>
      </c>
      <c r="H68" s="237">
        <v>350145</v>
      </c>
      <c r="I68" s="237">
        <v>321399</v>
      </c>
      <c r="J68" s="237">
        <v>15882</v>
      </c>
    </row>
    <row r="69" spans="1:10" x14ac:dyDescent="0.2">
      <c r="A69" s="233"/>
      <c r="B69" s="228"/>
      <c r="C69" s="232"/>
      <c r="D69" s="224"/>
      <c r="E69" s="224"/>
      <c r="F69" s="224"/>
      <c r="G69" s="224"/>
      <c r="H69" s="224"/>
      <c r="I69" s="224"/>
      <c r="J69" s="224"/>
    </row>
    <row r="70" spans="1:10" x14ac:dyDescent="0.2">
      <c r="A70" s="233"/>
      <c r="B70" s="228">
        <v>1996</v>
      </c>
      <c r="C70" s="234">
        <v>1573338</v>
      </c>
      <c r="D70" s="237">
        <v>217060</v>
      </c>
      <c r="E70" s="237">
        <v>277146</v>
      </c>
      <c r="F70" s="237">
        <v>44853</v>
      </c>
      <c r="G70" s="237">
        <v>295800</v>
      </c>
      <c r="H70" s="237">
        <v>362358</v>
      </c>
      <c r="I70" s="237">
        <v>376121</v>
      </c>
      <c r="J70" s="237">
        <v>19180</v>
      </c>
    </row>
    <row r="71" spans="1:10" x14ac:dyDescent="0.2">
      <c r="A71" s="233"/>
      <c r="B71" s="228">
        <v>1997</v>
      </c>
      <c r="C71" s="234">
        <v>1863329</v>
      </c>
      <c r="D71" s="237">
        <v>272265</v>
      </c>
      <c r="E71" s="237">
        <v>310632</v>
      </c>
      <c r="F71" s="237">
        <v>51643</v>
      </c>
      <c r="G71" s="237">
        <v>435030</v>
      </c>
      <c r="H71" s="237">
        <v>378078</v>
      </c>
      <c r="I71" s="237">
        <v>415681</v>
      </c>
      <c r="J71" s="237">
        <v>22369</v>
      </c>
    </row>
    <row r="72" spans="1:10" x14ac:dyDescent="0.2">
      <c r="A72" s="233"/>
      <c r="B72" s="228">
        <v>1998</v>
      </c>
      <c r="C72" s="234">
        <v>2094051</v>
      </c>
      <c r="D72" s="237">
        <v>236909</v>
      </c>
      <c r="E72" s="237">
        <v>351173</v>
      </c>
      <c r="F72" s="237">
        <v>54974</v>
      </c>
      <c r="G72" s="237">
        <v>536930</v>
      </c>
      <c r="H72" s="237">
        <v>397454</v>
      </c>
      <c r="I72" s="237">
        <v>516611</v>
      </c>
      <c r="J72" s="237">
        <v>23565</v>
      </c>
    </row>
    <row r="73" spans="1:10" x14ac:dyDescent="0.2">
      <c r="A73" s="233"/>
      <c r="B73" s="228"/>
      <c r="C73" s="232"/>
      <c r="D73" s="224"/>
      <c r="E73" s="224"/>
      <c r="F73" s="224"/>
      <c r="G73" s="224"/>
      <c r="H73" s="224"/>
      <c r="I73" s="224"/>
      <c r="J73" s="224"/>
    </row>
    <row r="74" spans="1:10" x14ac:dyDescent="0.2">
      <c r="A74" s="233"/>
      <c r="B74" s="228">
        <v>1999</v>
      </c>
      <c r="C74" s="234">
        <v>2463031</v>
      </c>
      <c r="D74" s="237">
        <v>358320</v>
      </c>
      <c r="E74" s="237">
        <v>321688</v>
      </c>
      <c r="F74" s="237">
        <v>56272</v>
      </c>
      <c r="G74" s="237">
        <v>630551</v>
      </c>
      <c r="H74" s="237">
        <v>471486</v>
      </c>
      <c r="I74" s="237">
        <v>624714</v>
      </c>
      <c r="J74" s="237">
        <v>29539</v>
      </c>
    </row>
    <row r="75" spans="1:10" x14ac:dyDescent="0.2">
      <c r="A75" s="233"/>
      <c r="B75" s="228">
        <v>2000</v>
      </c>
      <c r="C75" s="234">
        <v>2790632</v>
      </c>
      <c r="D75" s="237">
        <v>540169</v>
      </c>
      <c r="E75" s="237">
        <v>242548</v>
      </c>
      <c r="F75" s="237">
        <v>48461</v>
      </c>
      <c r="G75" s="237">
        <v>656157</v>
      </c>
      <c r="H75" s="237">
        <v>517293</v>
      </c>
      <c r="I75" s="237">
        <v>786004</v>
      </c>
      <c r="J75" s="237">
        <v>41939</v>
      </c>
    </row>
    <row r="76" spans="1:10" x14ac:dyDescent="0.2">
      <c r="A76" s="233"/>
      <c r="B76" s="228">
        <v>2001</v>
      </c>
      <c r="C76" s="234">
        <v>3127300</v>
      </c>
      <c r="D76" s="237">
        <v>614689</v>
      </c>
      <c r="E76" s="237">
        <v>249761</v>
      </c>
      <c r="F76" s="237">
        <v>63335</v>
      </c>
      <c r="G76" s="237">
        <v>772558</v>
      </c>
      <c r="H76" s="237">
        <v>592503</v>
      </c>
      <c r="I76" s="237">
        <v>834454</v>
      </c>
      <c r="J76" s="237">
        <v>45988</v>
      </c>
    </row>
    <row r="77" spans="1:10" x14ac:dyDescent="0.2">
      <c r="A77" s="233"/>
      <c r="B77" s="228"/>
      <c r="C77" s="234"/>
      <c r="D77" s="237"/>
      <c r="E77" s="237"/>
      <c r="F77" s="237"/>
      <c r="G77" s="237"/>
      <c r="H77" s="237"/>
      <c r="I77" s="237"/>
      <c r="J77" s="237"/>
    </row>
    <row r="78" spans="1:10" x14ac:dyDescent="0.2">
      <c r="A78" s="233"/>
      <c r="B78" s="228">
        <v>2002</v>
      </c>
      <c r="C78" s="234">
        <v>2699897</v>
      </c>
      <c r="D78" s="237">
        <v>317577</v>
      </c>
      <c r="E78" s="237">
        <v>416679</v>
      </c>
      <c r="F78" s="237">
        <v>79453</v>
      </c>
      <c r="G78" s="237">
        <v>576066</v>
      </c>
      <c r="H78" s="237">
        <v>408868</v>
      </c>
      <c r="I78" s="237">
        <v>901254</v>
      </c>
      <c r="J78" s="237">
        <v>56864</v>
      </c>
    </row>
    <row r="79" spans="1:10" x14ac:dyDescent="0.2">
      <c r="A79" s="233"/>
      <c r="B79" s="228">
        <v>2003</v>
      </c>
      <c r="C79" s="234">
        <v>2846031</v>
      </c>
      <c r="D79" s="237">
        <v>109725</v>
      </c>
      <c r="E79" s="237">
        <v>599323</v>
      </c>
      <c r="F79" s="237">
        <v>98793</v>
      </c>
      <c r="G79" s="237">
        <v>415954</v>
      </c>
      <c r="H79" s="237">
        <v>612774</v>
      </c>
      <c r="I79" s="237">
        <v>1009462</v>
      </c>
      <c r="J79" s="237">
        <v>41103</v>
      </c>
    </row>
    <row r="80" spans="1:10" x14ac:dyDescent="0.2">
      <c r="A80" s="233"/>
      <c r="B80" s="241">
        <v>2004</v>
      </c>
      <c r="C80" s="234">
        <v>3477022</v>
      </c>
      <c r="D80" s="237">
        <v>133196</v>
      </c>
      <c r="E80" s="237">
        <v>634213</v>
      </c>
      <c r="F80" s="237">
        <v>33887</v>
      </c>
      <c r="G80" s="237">
        <v>809193</v>
      </c>
      <c r="H80" s="237">
        <v>779054</v>
      </c>
      <c r="I80" s="237">
        <v>1087479</v>
      </c>
      <c r="J80" s="237">
        <v>49161</v>
      </c>
    </row>
    <row r="81" spans="1:13" x14ac:dyDescent="0.2">
      <c r="A81" s="233"/>
      <c r="B81" s="241">
        <v>2005</v>
      </c>
      <c r="C81" s="234">
        <v>3758747</v>
      </c>
      <c r="D81" s="237">
        <v>331195</v>
      </c>
      <c r="E81" s="237">
        <v>579376</v>
      </c>
      <c r="F81" s="237">
        <v>120850</v>
      </c>
      <c r="G81" s="237">
        <v>925933</v>
      </c>
      <c r="H81" s="237">
        <v>873123</v>
      </c>
      <c r="I81" s="237">
        <v>928270</v>
      </c>
      <c r="J81" s="237">
        <v>53350</v>
      </c>
    </row>
    <row r="82" spans="1:13" x14ac:dyDescent="0.2">
      <c r="A82" s="233"/>
      <c r="B82" s="241">
        <v>2006</v>
      </c>
      <c r="C82" s="234">
        <v>4183214</v>
      </c>
      <c r="D82" s="237">
        <v>516583</v>
      </c>
      <c r="E82" s="237">
        <v>553147</v>
      </c>
      <c r="F82" s="237">
        <v>109160</v>
      </c>
      <c r="G82" s="237">
        <v>1009336</v>
      </c>
      <c r="H82" s="237">
        <v>947448</v>
      </c>
      <c r="I82" s="237">
        <v>1047540</v>
      </c>
      <c r="J82" s="237">
        <v>58730</v>
      </c>
    </row>
    <row r="83" spans="1:13" x14ac:dyDescent="0.2">
      <c r="A83" s="233"/>
      <c r="B83" s="241">
        <v>2007</v>
      </c>
      <c r="C83" s="234">
        <v>4619733</v>
      </c>
      <c r="D83" s="237">
        <v>397374</v>
      </c>
      <c r="E83" s="237">
        <v>826518</v>
      </c>
      <c r="F83" s="237">
        <v>111005</v>
      </c>
      <c r="G83" s="237">
        <v>1120525</v>
      </c>
      <c r="H83" s="237">
        <v>998166</v>
      </c>
      <c r="I83" s="237">
        <v>1166145</v>
      </c>
      <c r="J83" s="237">
        <v>66196</v>
      </c>
    </row>
    <row r="84" spans="1:13" x14ac:dyDescent="0.2">
      <c r="A84" s="233"/>
      <c r="B84" s="241">
        <v>2008</v>
      </c>
      <c r="C84" s="234">
        <v>5847147</v>
      </c>
      <c r="D84" s="237">
        <v>1056761</v>
      </c>
      <c r="E84" s="237">
        <v>659942</v>
      </c>
      <c r="F84" s="237">
        <v>178467</v>
      </c>
      <c r="G84" s="237">
        <v>1506404</v>
      </c>
      <c r="H84" s="237">
        <v>1216912</v>
      </c>
      <c r="I84" s="237">
        <v>1228661</v>
      </c>
      <c r="J84" s="237">
        <v>74413</v>
      </c>
    </row>
    <row r="85" spans="1:13" x14ac:dyDescent="0.2">
      <c r="A85" s="233"/>
      <c r="B85" s="242">
        <v>2009</v>
      </c>
      <c r="C85" s="243">
        <v>7180590</v>
      </c>
      <c r="D85" s="244">
        <v>1145220</v>
      </c>
      <c r="E85" s="244">
        <v>911741</v>
      </c>
      <c r="F85" s="244">
        <v>182458</v>
      </c>
      <c r="G85" s="244">
        <v>1921684</v>
      </c>
      <c r="H85" s="244">
        <v>1506006</v>
      </c>
      <c r="I85" s="244">
        <v>1513481</v>
      </c>
      <c r="J85" s="244">
        <v>131623</v>
      </c>
    </row>
    <row r="86" spans="1:13" x14ac:dyDescent="0.2">
      <c r="A86" s="233"/>
      <c r="B86" s="241">
        <v>2010</v>
      </c>
      <c r="C86" s="245">
        <v>8691615</v>
      </c>
      <c r="D86" s="246">
        <v>1164378</v>
      </c>
      <c r="E86" s="247">
        <v>1476283</v>
      </c>
      <c r="F86" s="247">
        <v>253463</v>
      </c>
      <c r="G86" s="247">
        <v>2182905</v>
      </c>
      <c r="H86" s="246">
        <v>1574303</v>
      </c>
      <c r="I86" s="246">
        <v>2040283</v>
      </c>
      <c r="J86" s="246">
        <v>138061</v>
      </c>
    </row>
    <row r="87" spans="1:13" x14ac:dyDescent="0.2">
      <c r="A87" s="233"/>
      <c r="B87" s="241">
        <v>2011</v>
      </c>
      <c r="C87" s="245">
        <v>10352245</v>
      </c>
      <c r="D87" s="246">
        <v>1365857</v>
      </c>
      <c r="E87" s="247">
        <v>2214190</v>
      </c>
      <c r="F87" s="247">
        <v>322469</v>
      </c>
      <c r="G87" s="247">
        <v>2445711</v>
      </c>
      <c r="H87" s="246">
        <v>1713683</v>
      </c>
      <c r="I87" s="246">
        <v>2290335</v>
      </c>
      <c r="J87" s="246">
        <v>146907</v>
      </c>
    </row>
    <row r="88" spans="1:13" x14ac:dyDescent="0.2">
      <c r="A88" s="233"/>
      <c r="B88" s="241">
        <v>2012</v>
      </c>
      <c r="C88" s="245">
        <v>12059939</v>
      </c>
      <c r="D88" s="246">
        <v>1805289</v>
      </c>
      <c r="E88" s="247">
        <v>2829795</v>
      </c>
      <c r="F88" s="247">
        <v>433524</v>
      </c>
      <c r="G88" s="247">
        <v>2618991</v>
      </c>
      <c r="H88" s="246">
        <v>1924725</v>
      </c>
      <c r="I88" s="246">
        <v>2447615</v>
      </c>
      <c r="J88" s="246">
        <v>152999</v>
      </c>
    </row>
    <row r="89" spans="1:13" x14ac:dyDescent="0.2">
      <c r="A89" s="233"/>
      <c r="B89" s="241">
        <v>2013</v>
      </c>
      <c r="C89" s="243">
        <v>13842361</v>
      </c>
      <c r="D89" s="244">
        <v>2322373</v>
      </c>
      <c r="E89" s="244">
        <v>3829262</v>
      </c>
      <c r="F89" s="244">
        <v>419224</v>
      </c>
      <c r="G89" s="244">
        <v>2548941</v>
      </c>
      <c r="H89" s="244">
        <v>1912733</v>
      </c>
      <c r="I89" s="244">
        <v>2809828</v>
      </c>
      <c r="J89" s="244">
        <v>140259</v>
      </c>
    </row>
    <row r="90" spans="1:13" x14ac:dyDescent="0.2">
      <c r="A90" s="233"/>
      <c r="B90" s="241">
        <v>2014</v>
      </c>
      <c r="C90" s="245">
        <v>15610328</v>
      </c>
      <c r="D90" s="246">
        <v>2936575</v>
      </c>
      <c r="E90" s="247">
        <v>4034757</v>
      </c>
      <c r="F90" s="247">
        <v>551812</v>
      </c>
      <c r="G90" s="247">
        <v>2660255</v>
      </c>
      <c r="H90" s="246">
        <v>2190734</v>
      </c>
      <c r="I90" s="246">
        <v>3236195</v>
      </c>
      <c r="J90" s="246">
        <v>147622</v>
      </c>
    </row>
    <row r="91" spans="1:13" x14ac:dyDescent="0.2">
      <c r="A91" s="233"/>
      <c r="B91" s="241">
        <v>2015</v>
      </c>
      <c r="C91" s="245">
        <v>16814814</v>
      </c>
      <c r="D91" s="246">
        <v>2325787</v>
      </c>
      <c r="E91" s="247">
        <v>5681232</v>
      </c>
      <c r="F91" s="247">
        <v>604198</v>
      </c>
      <c r="G91" s="247">
        <v>2574919</v>
      </c>
      <c r="H91" s="246">
        <v>2200356</v>
      </c>
      <c r="I91" s="246">
        <v>3428322</v>
      </c>
      <c r="J91" s="246">
        <v>152967</v>
      </c>
      <c r="M91" s="346"/>
    </row>
    <row r="92" spans="1:13" x14ac:dyDescent="0.2">
      <c r="A92" s="233"/>
      <c r="B92" s="241">
        <v>2016</v>
      </c>
      <c r="C92" s="243">
        <v>18886342</v>
      </c>
      <c r="D92" s="244">
        <v>2050313</v>
      </c>
      <c r="E92" s="244">
        <v>7036747</v>
      </c>
      <c r="F92" s="244">
        <v>659295</v>
      </c>
      <c r="G92" s="244">
        <v>2879698</v>
      </c>
      <c r="H92" s="244">
        <v>2537926</v>
      </c>
      <c r="I92" s="244">
        <v>3722362</v>
      </c>
      <c r="J92" s="244">
        <v>157137</v>
      </c>
    </row>
    <row r="93" spans="1:13" x14ac:dyDescent="0.2">
      <c r="A93" s="233"/>
      <c r="B93" s="241">
        <v>2017</v>
      </c>
      <c r="C93" s="245">
        <v>20633290</v>
      </c>
      <c r="D93" s="246">
        <v>2471747</v>
      </c>
      <c r="E93" s="247">
        <v>7437548</v>
      </c>
      <c r="F93" s="247">
        <v>647383</v>
      </c>
      <c r="G93" s="247">
        <v>2982634</v>
      </c>
      <c r="H93" s="246">
        <v>2936049</v>
      </c>
      <c r="I93" s="246">
        <v>4157929</v>
      </c>
      <c r="J93" s="246">
        <v>134617</v>
      </c>
    </row>
    <row r="94" spans="1:13" x14ac:dyDescent="0.2">
      <c r="A94" s="233"/>
      <c r="B94" s="241">
        <v>2018</v>
      </c>
      <c r="C94" s="343">
        <v>24073706</v>
      </c>
      <c r="D94" s="344">
        <v>3597065</v>
      </c>
      <c r="E94" s="345">
        <v>7569680</v>
      </c>
      <c r="F94" s="345">
        <v>675468</v>
      </c>
      <c r="G94" s="345">
        <v>3532342</v>
      </c>
      <c r="H94" s="344">
        <v>4263463</v>
      </c>
      <c r="I94" s="344">
        <v>4435688</v>
      </c>
      <c r="J94" s="344">
        <v>138374</v>
      </c>
    </row>
    <row r="95" spans="1:13" x14ac:dyDescent="0.2">
      <c r="A95" s="233"/>
      <c r="B95" s="241">
        <v>2019</v>
      </c>
      <c r="C95" s="343">
        <v>31635435.506677888</v>
      </c>
      <c r="D95" s="344">
        <v>7759903.00743917</v>
      </c>
      <c r="E95" s="345">
        <v>6931346.6260000002</v>
      </c>
      <c r="F95" s="345">
        <v>758373.97100000002</v>
      </c>
      <c r="G95" s="345">
        <v>4657812.0673226221</v>
      </c>
      <c r="H95" s="344">
        <v>6397308</v>
      </c>
      <c r="I95" s="344">
        <v>5130691.8349160962</v>
      </c>
      <c r="J95" s="344">
        <v>152197.28180099995</v>
      </c>
    </row>
    <row r="96" spans="1:13" ht="13.5" thickBot="1" x14ac:dyDescent="0.25">
      <c r="A96" s="233"/>
      <c r="B96" s="374">
        <v>2020</v>
      </c>
      <c r="C96" s="347">
        <v>34956982.99619548</v>
      </c>
      <c r="D96" s="348">
        <v>7192555.8705622796</v>
      </c>
      <c r="E96" s="349">
        <v>9398380.5329999998</v>
      </c>
      <c r="F96" s="349">
        <v>1036325.3889999999</v>
      </c>
      <c r="G96" s="349">
        <v>5332906.0416792007</v>
      </c>
      <c r="H96" s="348">
        <v>6491611</v>
      </c>
      <c r="I96" s="348">
        <v>5505204.1619539997</v>
      </c>
      <c r="J96" s="348">
        <v>150078.23765999993</v>
      </c>
    </row>
    <row r="97" spans="1:10" ht="9.75" customHeight="1" x14ac:dyDescent="0.2">
      <c r="A97" s="233"/>
      <c r="B97" s="241"/>
      <c r="C97" s="343"/>
      <c r="D97" s="344"/>
      <c r="E97" s="345"/>
      <c r="F97" s="345"/>
      <c r="G97" s="345"/>
      <c r="H97" s="246"/>
      <c r="I97" s="246"/>
      <c r="J97" s="344"/>
    </row>
    <row r="98" spans="1:10" x14ac:dyDescent="0.2">
      <c r="B98" s="88" t="s">
        <v>241</v>
      </c>
    </row>
    <row r="99" spans="1:10" x14ac:dyDescent="0.2">
      <c r="B99" s="248" t="s">
        <v>283</v>
      </c>
    </row>
    <row r="100" spans="1:10" x14ac:dyDescent="0.2">
      <c r="B100" s="248" t="s">
        <v>284</v>
      </c>
    </row>
    <row r="101" spans="1:10" x14ac:dyDescent="0.2">
      <c r="B101" s="248"/>
    </row>
  </sheetData>
  <mergeCells count="5">
    <mergeCell ref="D5:I5"/>
    <mergeCell ref="C6:C8"/>
    <mergeCell ref="B2:J2"/>
    <mergeCell ref="B3:J3"/>
    <mergeCell ref="B4:J4"/>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12"/>
  <sheetViews>
    <sheetView tabSelected="1" topLeftCell="AW28" zoomScaleNormal="100" workbookViewId="0">
      <selection activeCell="BB51" sqref="BB51"/>
    </sheetView>
  </sheetViews>
  <sheetFormatPr defaultRowHeight="11.25" x14ac:dyDescent="0.2"/>
  <cols>
    <col min="1" max="1" width="5.5703125" style="92" customWidth="1"/>
    <col min="2" max="2" width="30" style="198" customWidth="1"/>
    <col min="3" max="5" width="9.140625" style="92"/>
    <col min="6" max="7" width="9.28515625" style="92" bestFit="1" customWidth="1"/>
    <col min="8" max="8" width="9.28515625" style="249" bestFit="1" customWidth="1"/>
    <col min="9" max="29" width="9.28515625" style="92" bestFit="1" customWidth="1"/>
    <col min="30" max="30" width="9.28515625" style="93" bestFit="1" customWidth="1"/>
    <col min="31" max="39" width="9.5703125" style="92" bestFit="1" customWidth="1"/>
    <col min="40" max="45" width="10.28515625" style="92" bestFit="1" customWidth="1"/>
    <col min="46" max="46" width="4.7109375" style="92" customWidth="1"/>
    <col min="47" max="47" width="39.42578125" style="198" bestFit="1" customWidth="1"/>
    <col min="48" max="52" width="9.85546875" style="198" customWidth="1"/>
    <col min="53" max="53" width="9.140625" style="92"/>
    <col min="54" max="54" width="47.140625" style="92" customWidth="1"/>
    <col min="55" max="55" width="8.7109375" style="92" bestFit="1" customWidth="1"/>
    <col min="56" max="58" width="10" style="92" bestFit="1" customWidth="1"/>
    <col min="59" max="59" width="9.140625" style="92" bestFit="1" customWidth="1"/>
    <col min="60" max="16384" width="9.140625" style="92"/>
  </cols>
  <sheetData>
    <row r="1" spans="2:60" ht="18.75" x14ac:dyDescent="0.2">
      <c r="BB1" s="375" t="s">
        <v>499</v>
      </c>
      <c r="BC1" s="376"/>
      <c r="BD1" s="376"/>
      <c r="BE1" s="376"/>
      <c r="BF1" s="376"/>
      <c r="BG1" s="376"/>
    </row>
    <row r="2" spans="2:60" ht="18.75" x14ac:dyDescent="0.3">
      <c r="B2" s="56" t="s">
        <v>430</v>
      </c>
      <c r="C2" s="250"/>
      <c r="D2" s="250"/>
      <c r="E2" s="250"/>
      <c r="F2" s="250"/>
      <c r="G2" s="250"/>
      <c r="H2" s="250"/>
      <c r="I2" s="250"/>
      <c r="J2" s="251"/>
      <c r="K2" s="251"/>
      <c r="L2" s="251"/>
      <c r="M2" s="251"/>
      <c r="N2" s="251"/>
      <c r="BB2" s="377" t="s">
        <v>500</v>
      </c>
      <c r="BC2" s="378"/>
      <c r="BD2" s="378"/>
      <c r="BE2" s="378"/>
      <c r="BF2" s="378"/>
      <c r="BG2" s="378"/>
    </row>
    <row r="3" spans="2:60" ht="12.75" x14ac:dyDescent="0.2">
      <c r="B3" s="437" t="s">
        <v>90</v>
      </c>
      <c r="C3" s="437"/>
      <c r="D3" s="437"/>
      <c r="E3" s="437"/>
      <c r="F3" s="437"/>
      <c r="G3" s="437"/>
      <c r="H3" s="437"/>
      <c r="I3" s="437"/>
      <c r="J3" s="163"/>
      <c r="K3" s="163"/>
      <c r="L3" s="163"/>
      <c r="M3" s="163"/>
      <c r="N3" s="163"/>
      <c r="U3" s="252"/>
      <c r="BB3" s="54"/>
      <c r="BC3" s="54"/>
      <c r="BD3" s="54"/>
      <c r="BE3" s="54"/>
      <c r="BF3" s="54"/>
      <c r="BG3" s="54"/>
    </row>
    <row r="4" spans="2:60" ht="13.5" customHeight="1" thickBot="1" x14ac:dyDescent="0.25">
      <c r="B4" s="62" t="s">
        <v>91</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147"/>
      <c r="AU4" s="272"/>
      <c r="AV4" s="272"/>
      <c r="AW4" s="272"/>
      <c r="AX4" s="272"/>
      <c r="AY4" s="272"/>
      <c r="AZ4" s="272"/>
      <c r="BB4" s="436" t="s">
        <v>1</v>
      </c>
      <c r="BC4" s="436"/>
      <c r="BD4" s="436"/>
      <c r="BE4" s="436"/>
      <c r="BF4" s="436"/>
      <c r="BG4" s="436"/>
    </row>
    <row r="5" spans="2:60" s="255" customFormat="1" ht="18" customHeight="1" thickBot="1" x14ac:dyDescent="0.25">
      <c r="B5" s="287" t="s">
        <v>92</v>
      </c>
      <c r="C5" s="253">
        <v>1963</v>
      </c>
      <c r="D5" s="253">
        <v>1964</v>
      </c>
      <c r="E5" s="253">
        <v>1965</v>
      </c>
      <c r="F5" s="253">
        <v>1966</v>
      </c>
      <c r="G5" s="253">
        <v>1967</v>
      </c>
      <c r="H5" s="273">
        <v>1968</v>
      </c>
      <c r="I5" s="253">
        <v>1969</v>
      </c>
      <c r="J5" s="253">
        <v>1970</v>
      </c>
      <c r="K5" s="253">
        <v>1971</v>
      </c>
      <c r="L5" s="253">
        <v>1972</v>
      </c>
      <c r="M5" s="253">
        <v>1973</v>
      </c>
      <c r="N5" s="253">
        <v>1974</v>
      </c>
      <c r="O5" s="253">
        <v>1975</v>
      </c>
      <c r="P5" s="253">
        <v>1976</v>
      </c>
      <c r="Q5" s="253">
        <v>1977</v>
      </c>
      <c r="R5" s="253">
        <v>1978</v>
      </c>
      <c r="S5" s="253">
        <v>1979</v>
      </c>
      <c r="T5" s="253">
        <v>1980</v>
      </c>
      <c r="U5" s="253">
        <v>1981</v>
      </c>
      <c r="V5" s="253">
        <v>1982</v>
      </c>
      <c r="W5" s="253">
        <v>1983</v>
      </c>
      <c r="X5" s="253">
        <v>1984</v>
      </c>
      <c r="Y5" s="253">
        <v>1985</v>
      </c>
      <c r="Z5" s="253">
        <v>1986</v>
      </c>
      <c r="AA5" s="253">
        <v>1987</v>
      </c>
      <c r="AB5" s="253">
        <v>1988</v>
      </c>
      <c r="AC5" s="253">
        <v>1989</v>
      </c>
      <c r="AD5" s="253">
        <v>1990</v>
      </c>
      <c r="AE5" s="253">
        <v>1991</v>
      </c>
      <c r="AF5" s="253">
        <v>1992</v>
      </c>
      <c r="AG5" s="253">
        <v>1993</v>
      </c>
      <c r="AH5" s="253">
        <v>1994</v>
      </c>
      <c r="AI5" s="253">
        <v>1995</v>
      </c>
      <c r="AJ5" s="253">
        <v>1996</v>
      </c>
      <c r="AK5" s="253">
        <v>1997</v>
      </c>
      <c r="AL5" s="253">
        <v>1998</v>
      </c>
      <c r="AM5" s="253">
        <v>1999</v>
      </c>
      <c r="AN5" s="253">
        <v>2000</v>
      </c>
      <c r="AO5" s="253">
        <v>2001</v>
      </c>
      <c r="AP5" s="253">
        <v>2002</v>
      </c>
      <c r="AQ5" s="253">
        <v>2003</v>
      </c>
      <c r="AR5" s="253">
        <v>2004</v>
      </c>
      <c r="AS5" s="253">
        <v>2005</v>
      </c>
      <c r="AT5" s="274"/>
      <c r="AU5" s="303" t="s">
        <v>222</v>
      </c>
      <c r="AV5" s="304">
        <v>2006</v>
      </c>
      <c r="AW5" s="304">
        <v>2007</v>
      </c>
      <c r="AX5" s="304">
        <v>2008</v>
      </c>
      <c r="AY5" s="304">
        <v>2009</v>
      </c>
      <c r="AZ5" s="304">
        <v>2010</v>
      </c>
      <c r="BA5" s="289"/>
      <c r="BB5" s="379" t="s">
        <v>222</v>
      </c>
      <c r="BC5" s="380">
        <v>2011</v>
      </c>
      <c r="BD5" s="380">
        <v>2012</v>
      </c>
      <c r="BE5" s="380">
        <v>2013</v>
      </c>
      <c r="BF5" s="380">
        <v>2014</v>
      </c>
      <c r="BG5" s="380">
        <v>2015</v>
      </c>
      <c r="BH5" s="289"/>
    </row>
    <row r="6" spans="2:60" ht="18.75" customHeight="1" x14ac:dyDescent="0.2">
      <c r="B6" s="296"/>
      <c r="C6" s="274"/>
      <c r="D6" s="274"/>
      <c r="E6" s="274"/>
      <c r="F6" s="274"/>
      <c r="G6" s="274"/>
      <c r="H6" s="297"/>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183"/>
      <c r="AV6" s="75"/>
      <c r="AW6" s="75"/>
      <c r="AX6" s="75"/>
      <c r="AY6" s="75"/>
      <c r="AZ6" s="75"/>
      <c r="BB6" s="381"/>
      <c r="BC6" s="381"/>
      <c r="BD6" s="54"/>
      <c r="BE6" s="54"/>
      <c r="BF6" s="54"/>
      <c r="BG6" s="54"/>
    </row>
    <row r="7" spans="2:60" ht="14.25" x14ac:dyDescent="0.2">
      <c r="B7" s="288" t="s">
        <v>432</v>
      </c>
      <c r="C7" s="217">
        <v>132.9</v>
      </c>
      <c r="D7" s="217">
        <v>279.89999999999998</v>
      </c>
      <c r="E7" s="217">
        <v>280.39999999999998</v>
      </c>
      <c r="F7" s="254">
        <v>3556.8</v>
      </c>
      <c r="G7" s="254">
        <v>3651</v>
      </c>
      <c r="H7" s="275">
        <v>3991</v>
      </c>
      <c r="I7" s="254">
        <v>4181</v>
      </c>
      <c r="J7" s="254">
        <v>4407.1000000000004</v>
      </c>
      <c r="K7" s="254">
        <v>7411.4</v>
      </c>
      <c r="L7" s="254">
        <v>7622.5</v>
      </c>
      <c r="M7" s="254">
        <v>7695.2</v>
      </c>
      <c r="N7" s="254">
        <v>7787.1</v>
      </c>
      <c r="O7" s="254">
        <v>8481.2000000000007</v>
      </c>
      <c r="P7" s="254">
        <v>8591.1</v>
      </c>
      <c r="Q7" s="254">
        <v>8635.4</v>
      </c>
      <c r="R7" s="254">
        <v>8939.2999999999993</v>
      </c>
      <c r="S7" s="254">
        <v>10063.299999999999</v>
      </c>
      <c r="T7" s="254">
        <v>11885.8</v>
      </c>
      <c r="U7" s="254">
        <v>20653.900000000001</v>
      </c>
      <c r="V7" s="254">
        <v>21643.1</v>
      </c>
      <c r="W7" s="254">
        <v>22392.3</v>
      </c>
      <c r="X7" s="254">
        <v>22390.400000000001</v>
      </c>
      <c r="Y7" s="254">
        <v>22852.9</v>
      </c>
      <c r="Z7" s="254">
        <v>41800.699999999997</v>
      </c>
      <c r="AA7" s="254">
        <v>48438.3</v>
      </c>
      <c r="AB7" s="254">
        <v>42627.3</v>
      </c>
      <c r="AC7" s="254">
        <v>56197.9</v>
      </c>
      <c r="AD7" s="98">
        <v>73767.5</v>
      </c>
      <c r="AE7" s="254">
        <v>129570.5</v>
      </c>
      <c r="AF7" s="254">
        <v>165076.4</v>
      </c>
      <c r="AG7" s="254">
        <v>220609.2</v>
      </c>
      <c r="AH7" s="254">
        <v>234041.60000000001</v>
      </c>
      <c r="AI7" s="254">
        <v>252099.6</v>
      </c>
      <c r="AJ7" s="254">
        <v>223788.9</v>
      </c>
      <c r="AK7" s="254">
        <v>217184.9</v>
      </c>
      <c r="AL7" s="254">
        <v>202649</v>
      </c>
      <c r="AM7" s="254">
        <v>172492.7</v>
      </c>
      <c r="AN7" s="254">
        <v>175452.2</v>
      </c>
      <c r="AO7" s="254">
        <v>186539.8</v>
      </c>
      <c r="AP7" s="254">
        <v>262019.9</v>
      </c>
      <c r="AQ7" s="254">
        <v>295981.7</v>
      </c>
      <c r="AR7" s="254">
        <v>383701.6</v>
      </c>
      <c r="AS7" s="254">
        <v>338029.1</v>
      </c>
      <c r="AT7" s="254"/>
      <c r="AU7" s="258" t="s">
        <v>433</v>
      </c>
      <c r="AV7" s="81">
        <v>333982</v>
      </c>
      <c r="AW7" s="81">
        <v>378174</v>
      </c>
      <c r="AX7" s="81">
        <v>425303.4</v>
      </c>
      <c r="AY7" s="81">
        <v>480398.3</v>
      </c>
      <c r="AZ7" s="81">
        <v>558084.30000000005</v>
      </c>
      <c r="BB7" s="382" t="s">
        <v>501</v>
      </c>
      <c r="BC7" s="383">
        <v>847157.8</v>
      </c>
      <c r="BD7" s="383">
        <v>1362293</v>
      </c>
      <c r="BE7" s="383">
        <v>1785017.7</v>
      </c>
      <c r="BF7" s="383">
        <v>3553940.8</v>
      </c>
      <c r="BG7" s="383">
        <v>4488749.3</v>
      </c>
    </row>
    <row r="8" spans="2:60" x14ac:dyDescent="0.2">
      <c r="B8" s="292" t="s">
        <v>113</v>
      </c>
      <c r="C8" s="264"/>
      <c r="D8" s="276"/>
      <c r="E8" s="276"/>
      <c r="F8" s="264">
        <v>0.3</v>
      </c>
      <c r="G8" s="264"/>
      <c r="H8" s="277"/>
      <c r="I8" s="264"/>
      <c r="J8" s="264"/>
      <c r="K8" s="264"/>
      <c r="L8" s="264"/>
      <c r="M8" s="264"/>
      <c r="N8" s="264"/>
      <c r="O8" s="255"/>
      <c r="AU8" s="257" t="s">
        <v>223</v>
      </c>
      <c r="AV8" s="89">
        <v>2740</v>
      </c>
      <c r="AW8" s="89">
        <v>2740</v>
      </c>
      <c r="AX8" s="89">
        <v>2740</v>
      </c>
      <c r="AY8" s="89">
        <v>2740</v>
      </c>
      <c r="AZ8" s="89">
        <v>2740</v>
      </c>
      <c r="BB8" s="384" t="s">
        <v>502</v>
      </c>
      <c r="BC8" s="385">
        <v>2740</v>
      </c>
      <c r="BD8" s="385">
        <v>2740</v>
      </c>
      <c r="BE8" s="385">
        <v>2740</v>
      </c>
      <c r="BF8" s="385">
        <v>2740</v>
      </c>
      <c r="BG8" s="385">
        <v>2740</v>
      </c>
    </row>
    <row r="9" spans="2:60" x14ac:dyDescent="0.2">
      <c r="B9" s="292" t="s">
        <v>114</v>
      </c>
      <c r="C9" s="264"/>
      <c r="D9" s="276"/>
      <c r="E9" s="276"/>
      <c r="F9" s="264">
        <v>162.4</v>
      </c>
      <c r="G9" s="264">
        <v>1.3</v>
      </c>
      <c r="H9" s="277"/>
      <c r="I9" s="264"/>
      <c r="J9" s="264"/>
      <c r="K9" s="264"/>
      <c r="L9" s="264"/>
      <c r="M9" s="264"/>
      <c r="N9" s="264"/>
      <c r="O9" s="255"/>
      <c r="AU9" s="257" t="s">
        <v>224</v>
      </c>
      <c r="AV9" s="81" t="s">
        <v>67</v>
      </c>
      <c r="AW9" s="81" t="s">
        <v>67</v>
      </c>
      <c r="AX9" s="81" t="s">
        <v>67</v>
      </c>
      <c r="AY9" s="81" t="s">
        <v>67</v>
      </c>
      <c r="AZ9" s="81" t="s">
        <v>67</v>
      </c>
      <c r="BB9" s="384" t="s">
        <v>224</v>
      </c>
      <c r="BC9" s="383" t="s">
        <v>67</v>
      </c>
      <c r="BD9" s="383" t="s">
        <v>67</v>
      </c>
      <c r="BE9" s="383" t="s">
        <v>67</v>
      </c>
      <c r="BF9" s="383" t="s">
        <v>67</v>
      </c>
      <c r="BG9" s="383" t="s">
        <v>67</v>
      </c>
    </row>
    <row r="10" spans="2:60" x14ac:dyDescent="0.2">
      <c r="B10" s="292" t="s">
        <v>115</v>
      </c>
      <c r="C10" s="264"/>
      <c r="D10" s="276"/>
      <c r="E10" s="276"/>
      <c r="F10" s="264">
        <v>108.5</v>
      </c>
      <c r="G10" s="264">
        <v>108.5</v>
      </c>
      <c r="H10" s="277">
        <v>0.8</v>
      </c>
      <c r="I10" s="264"/>
      <c r="J10" s="264"/>
      <c r="K10" s="264"/>
      <c r="L10" s="264"/>
      <c r="M10" s="264"/>
      <c r="N10" s="264"/>
      <c r="O10" s="255"/>
      <c r="AU10" s="257" t="s">
        <v>225</v>
      </c>
      <c r="AV10" s="81" t="s">
        <v>67</v>
      </c>
      <c r="AW10" s="81" t="s">
        <v>67</v>
      </c>
      <c r="AX10" s="81" t="s">
        <v>67</v>
      </c>
      <c r="AY10" s="81" t="s">
        <v>67</v>
      </c>
      <c r="AZ10" s="81" t="s">
        <v>67</v>
      </c>
      <c r="BB10" s="384" t="s">
        <v>225</v>
      </c>
      <c r="BC10" s="383" t="s">
        <v>67</v>
      </c>
      <c r="BD10" s="383" t="s">
        <v>67</v>
      </c>
      <c r="BE10" s="383" t="s">
        <v>67</v>
      </c>
      <c r="BF10" s="383" t="s">
        <v>67</v>
      </c>
      <c r="BG10" s="383" t="s">
        <v>67</v>
      </c>
    </row>
    <row r="11" spans="2:60" x14ac:dyDescent="0.2">
      <c r="B11" s="292" t="s">
        <v>116</v>
      </c>
      <c r="C11" s="264"/>
      <c r="D11" s="276"/>
      <c r="E11" s="276"/>
      <c r="F11" s="264">
        <v>224</v>
      </c>
      <c r="G11" s="264">
        <v>224</v>
      </c>
      <c r="H11" s="277">
        <v>224</v>
      </c>
      <c r="I11" s="264">
        <v>0.4</v>
      </c>
      <c r="J11" s="264"/>
      <c r="K11" s="264"/>
      <c r="L11" s="264"/>
      <c r="M11" s="264"/>
      <c r="N11" s="264"/>
      <c r="O11" s="255"/>
      <c r="AU11" s="257" t="s">
        <v>226</v>
      </c>
      <c r="AV11" s="81" t="s">
        <v>67</v>
      </c>
      <c r="AW11" s="81" t="s">
        <v>67</v>
      </c>
      <c r="AX11" s="81" t="s">
        <v>67</v>
      </c>
      <c r="AY11" s="81" t="s">
        <v>67</v>
      </c>
      <c r="AZ11" s="81" t="s">
        <v>67</v>
      </c>
      <c r="BB11" s="384" t="s">
        <v>226</v>
      </c>
      <c r="BC11" s="383" t="s">
        <v>67</v>
      </c>
      <c r="BD11" s="383" t="s">
        <v>67</v>
      </c>
      <c r="BE11" s="383" t="s">
        <v>67</v>
      </c>
      <c r="BF11" s="383" t="s">
        <v>67</v>
      </c>
      <c r="BG11" s="383" t="s">
        <v>67</v>
      </c>
    </row>
    <row r="12" spans="2:60" x14ac:dyDescent="0.2">
      <c r="B12" s="292" t="s">
        <v>93</v>
      </c>
      <c r="C12" s="264"/>
      <c r="D12" s="276"/>
      <c r="E12" s="276"/>
      <c r="F12" s="264">
        <v>144.69999999999999</v>
      </c>
      <c r="G12" s="264">
        <v>144.69999999999999</v>
      </c>
      <c r="H12" s="277">
        <v>10.7</v>
      </c>
      <c r="I12" s="264"/>
      <c r="J12" s="264"/>
      <c r="K12" s="264"/>
      <c r="L12" s="264"/>
      <c r="M12" s="264"/>
      <c r="N12" s="264"/>
      <c r="O12" s="255"/>
      <c r="AU12" s="257" t="s">
        <v>147</v>
      </c>
      <c r="AV12" s="81" t="s">
        <v>67</v>
      </c>
      <c r="AW12" s="81" t="s">
        <v>67</v>
      </c>
      <c r="AX12" s="81" t="s">
        <v>67</v>
      </c>
      <c r="AY12" s="81" t="s">
        <v>67</v>
      </c>
      <c r="AZ12" s="81" t="s">
        <v>67</v>
      </c>
      <c r="BB12" s="384" t="s">
        <v>503</v>
      </c>
      <c r="BC12" s="383" t="s">
        <v>67</v>
      </c>
      <c r="BD12" s="383" t="s">
        <v>67</v>
      </c>
      <c r="BE12" s="383" t="s">
        <v>67</v>
      </c>
      <c r="BF12" s="383" t="s">
        <v>67</v>
      </c>
      <c r="BG12" s="383" t="s">
        <v>67</v>
      </c>
    </row>
    <row r="13" spans="2:60" x14ac:dyDescent="0.2">
      <c r="B13" s="292" t="s">
        <v>94</v>
      </c>
      <c r="C13" s="264"/>
      <c r="D13" s="276"/>
      <c r="E13" s="276"/>
      <c r="F13" s="264">
        <v>361.9</v>
      </c>
      <c r="G13" s="264">
        <v>361.9</v>
      </c>
      <c r="H13" s="277">
        <v>361.9</v>
      </c>
      <c r="I13" s="264">
        <v>361.9</v>
      </c>
      <c r="J13" s="92">
        <v>1.7</v>
      </c>
      <c r="K13" s="264"/>
      <c r="L13" s="264"/>
      <c r="M13" s="264"/>
      <c r="N13" s="264"/>
      <c r="O13" s="255"/>
      <c r="AU13" s="257" t="s">
        <v>486</v>
      </c>
      <c r="AV13" s="89">
        <v>22.3</v>
      </c>
      <c r="AW13" s="89">
        <v>22.3</v>
      </c>
      <c r="AX13" s="89">
        <v>22.3</v>
      </c>
      <c r="AY13" s="89">
        <v>22.3</v>
      </c>
      <c r="AZ13" s="89">
        <v>22.3</v>
      </c>
      <c r="BB13" s="384" t="s">
        <v>504</v>
      </c>
      <c r="BC13" s="385">
        <v>22.3</v>
      </c>
      <c r="BD13" s="385">
        <v>22.3</v>
      </c>
      <c r="BE13" s="385">
        <v>9.6999999999999993</v>
      </c>
      <c r="BF13" s="385">
        <v>9.6999999999999993</v>
      </c>
      <c r="BG13" s="385">
        <v>9.6999999999999993</v>
      </c>
    </row>
    <row r="14" spans="2:60" x14ac:dyDescent="0.2">
      <c r="B14" s="292" t="s">
        <v>95</v>
      </c>
      <c r="C14" s="264"/>
      <c r="D14" s="276"/>
      <c r="E14" s="276"/>
      <c r="F14" s="264">
        <v>53</v>
      </c>
      <c r="G14" s="264">
        <v>53</v>
      </c>
      <c r="H14" s="277">
        <v>53</v>
      </c>
      <c r="I14" s="264">
        <v>53</v>
      </c>
      <c r="J14" s="278">
        <v>53</v>
      </c>
      <c r="K14" s="278">
        <v>1.7</v>
      </c>
      <c r="L14" s="264"/>
      <c r="M14" s="264"/>
      <c r="N14" s="264"/>
      <c r="O14" s="255"/>
      <c r="AU14" s="257" t="s">
        <v>227</v>
      </c>
      <c r="AV14" s="89">
        <v>3131</v>
      </c>
      <c r="AW14" s="89">
        <v>3131</v>
      </c>
      <c r="AX14" s="89">
        <v>3131</v>
      </c>
      <c r="AY14" s="89">
        <v>1538</v>
      </c>
      <c r="AZ14" s="89">
        <v>1538</v>
      </c>
      <c r="BB14" s="384" t="s">
        <v>227</v>
      </c>
      <c r="BC14" s="385" t="s">
        <v>67</v>
      </c>
      <c r="BD14" s="386" t="s">
        <v>67</v>
      </c>
      <c r="BE14" s="386" t="s">
        <v>67</v>
      </c>
      <c r="BF14" s="386" t="s">
        <v>67</v>
      </c>
      <c r="BG14" s="386" t="s">
        <v>67</v>
      </c>
    </row>
    <row r="15" spans="2:60" x14ac:dyDescent="0.2">
      <c r="B15" s="292" t="s">
        <v>96</v>
      </c>
      <c r="C15" s="264"/>
      <c r="D15" s="276"/>
      <c r="E15" s="276"/>
      <c r="F15" s="264">
        <v>300</v>
      </c>
      <c r="G15" s="264">
        <v>300</v>
      </c>
      <c r="H15" s="277">
        <v>300</v>
      </c>
      <c r="I15" s="264">
        <v>300</v>
      </c>
      <c r="J15" s="92">
        <v>300</v>
      </c>
      <c r="K15" s="264"/>
      <c r="L15" s="264"/>
      <c r="M15" s="264"/>
      <c r="N15" s="264"/>
      <c r="O15" s="255"/>
      <c r="AU15" s="257" t="s">
        <v>228</v>
      </c>
      <c r="AV15" s="89">
        <v>1.4</v>
      </c>
      <c r="AW15" s="89">
        <v>1.4</v>
      </c>
      <c r="AX15" s="89">
        <v>1.3</v>
      </c>
      <c r="AY15" s="89">
        <v>1.3</v>
      </c>
      <c r="AZ15" s="89">
        <v>1.3</v>
      </c>
      <c r="BB15" s="384" t="s">
        <v>228</v>
      </c>
      <c r="BC15" s="385">
        <v>1.3</v>
      </c>
      <c r="BD15" s="386">
        <v>1.3</v>
      </c>
      <c r="BE15" s="386">
        <v>1.3</v>
      </c>
      <c r="BF15" s="386">
        <v>1.3</v>
      </c>
      <c r="BG15" s="386">
        <v>1.3</v>
      </c>
    </row>
    <row r="16" spans="2:60" x14ac:dyDescent="0.2">
      <c r="B16" s="293" t="s">
        <v>118</v>
      </c>
      <c r="C16" s="264"/>
      <c r="D16" s="276"/>
      <c r="E16" s="276"/>
      <c r="F16" s="264"/>
      <c r="G16" s="264"/>
      <c r="H16" s="277"/>
      <c r="I16" s="264"/>
      <c r="J16" s="264"/>
      <c r="K16" s="261">
        <v>2740</v>
      </c>
      <c r="L16" s="261">
        <v>2740</v>
      </c>
      <c r="M16" s="261">
        <v>2740</v>
      </c>
      <c r="N16" s="261">
        <v>2740</v>
      </c>
      <c r="O16" s="261">
        <v>2740</v>
      </c>
      <c r="P16" s="261">
        <v>2740</v>
      </c>
      <c r="Q16" s="261">
        <v>2740</v>
      </c>
      <c r="R16" s="261">
        <v>2740</v>
      </c>
      <c r="S16" s="261">
        <v>2740</v>
      </c>
      <c r="T16" s="261">
        <v>2740</v>
      </c>
      <c r="U16" s="261">
        <v>2740</v>
      </c>
      <c r="V16" s="261">
        <v>2740</v>
      </c>
      <c r="W16" s="261">
        <v>2740</v>
      </c>
      <c r="X16" s="261">
        <v>2740</v>
      </c>
      <c r="Y16" s="261">
        <v>2740</v>
      </c>
      <c r="Z16" s="261">
        <v>2740</v>
      </c>
      <c r="AA16" s="261">
        <v>2740</v>
      </c>
      <c r="AB16" s="261">
        <v>2740</v>
      </c>
      <c r="AC16" s="261">
        <v>2740</v>
      </c>
      <c r="AD16" s="95">
        <v>2740</v>
      </c>
      <c r="AE16" s="261">
        <v>2740</v>
      </c>
      <c r="AF16" s="261">
        <v>2740</v>
      </c>
      <c r="AG16" s="261">
        <v>2740</v>
      </c>
      <c r="AH16" s="261">
        <v>2740</v>
      </c>
      <c r="AI16" s="261">
        <v>2740</v>
      </c>
      <c r="AJ16" s="261">
        <v>2740</v>
      </c>
      <c r="AK16" s="261">
        <v>2740</v>
      </c>
      <c r="AL16" s="261">
        <v>2740</v>
      </c>
      <c r="AM16" s="261">
        <v>2740</v>
      </c>
      <c r="AN16" s="261">
        <v>2740</v>
      </c>
      <c r="AO16" s="261">
        <v>2740</v>
      </c>
      <c r="AP16" s="261">
        <v>2740</v>
      </c>
      <c r="AQ16" s="261">
        <v>2740</v>
      </c>
      <c r="AR16" s="261">
        <v>2740</v>
      </c>
      <c r="AS16" s="261">
        <v>2740</v>
      </c>
      <c r="AT16" s="261"/>
      <c r="AU16" s="257" t="s">
        <v>229</v>
      </c>
      <c r="AV16" s="89">
        <v>52.5</v>
      </c>
      <c r="AW16" s="89">
        <v>52.5</v>
      </c>
      <c r="AX16" s="89">
        <v>52.5</v>
      </c>
      <c r="AY16" s="89">
        <v>52.5</v>
      </c>
      <c r="AZ16" s="89">
        <v>52.5</v>
      </c>
      <c r="BB16" s="384" t="s">
        <v>229</v>
      </c>
      <c r="BC16" s="385">
        <v>52.5</v>
      </c>
      <c r="BD16" s="386">
        <v>52.5</v>
      </c>
      <c r="BE16" s="386">
        <v>52.5</v>
      </c>
      <c r="BF16" s="386">
        <v>52.5</v>
      </c>
      <c r="BG16" s="386">
        <v>52.5</v>
      </c>
    </row>
    <row r="17" spans="2:59" x14ac:dyDescent="0.2">
      <c r="B17" s="292" t="s">
        <v>97</v>
      </c>
      <c r="C17" s="264"/>
      <c r="D17" s="276"/>
      <c r="E17" s="276"/>
      <c r="F17" s="264">
        <v>344.1</v>
      </c>
      <c r="G17" s="264">
        <v>344.1</v>
      </c>
      <c r="H17" s="277">
        <v>344.1</v>
      </c>
      <c r="I17" s="264">
        <v>344.1</v>
      </c>
      <c r="J17" s="278">
        <v>344.1</v>
      </c>
      <c r="K17" s="278">
        <v>339.5</v>
      </c>
      <c r="L17" s="264"/>
      <c r="M17" s="264"/>
      <c r="N17" s="264"/>
      <c r="O17" s="255"/>
      <c r="AU17" s="257" t="s">
        <v>431</v>
      </c>
      <c r="AV17" s="89">
        <v>18.7</v>
      </c>
      <c r="AW17" s="89">
        <v>18.7</v>
      </c>
      <c r="AX17" s="89">
        <v>18.7</v>
      </c>
      <c r="AY17" s="89">
        <v>18.7</v>
      </c>
      <c r="AZ17" s="89">
        <v>18.2</v>
      </c>
      <c r="BB17" s="384" t="s">
        <v>505</v>
      </c>
      <c r="BC17" s="383" t="s">
        <v>67</v>
      </c>
      <c r="BD17" s="383" t="s">
        <v>67</v>
      </c>
      <c r="BE17" s="383" t="s">
        <v>67</v>
      </c>
      <c r="BF17" s="383" t="s">
        <v>67</v>
      </c>
      <c r="BG17" s="383" t="s">
        <v>67</v>
      </c>
    </row>
    <row r="18" spans="2:59" x14ac:dyDescent="0.2">
      <c r="B18" s="292" t="s">
        <v>98</v>
      </c>
      <c r="C18" s="264"/>
      <c r="D18" s="276"/>
      <c r="E18" s="276"/>
      <c r="F18" s="264">
        <v>268.5</v>
      </c>
      <c r="G18" s="264">
        <v>268.5</v>
      </c>
      <c r="H18" s="277">
        <v>268.5</v>
      </c>
      <c r="I18" s="264">
        <v>268.5</v>
      </c>
      <c r="J18" s="278">
        <v>268.5</v>
      </c>
      <c r="K18" s="278">
        <v>268.5</v>
      </c>
      <c r="L18" s="278">
        <v>268.5</v>
      </c>
      <c r="M18" s="278">
        <v>16.5</v>
      </c>
      <c r="N18" s="264"/>
      <c r="O18" s="255"/>
      <c r="AU18" s="257" t="s">
        <v>155</v>
      </c>
      <c r="AV18" s="89">
        <v>73.099999999999994</v>
      </c>
      <c r="AW18" s="89">
        <v>73.099999999999994</v>
      </c>
      <c r="AX18" s="89">
        <v>73.099999999999994</v>
      </c>
      <c r="AY18" s="89">
        <v>73.099999999999994</v>
      </c>
      <c r="AZ18" s="89" t="s">
        <v>67</v>
      </c>
      <c r="BB18" s="384" t="s">
        <v>506</v>
      </c>
      <c r="BC18" s="385">
        <v>18.2</v>
      </c>
      <c r="BD18" s="386">
        <v>18.2</v>
      </c>
      <c r="BE18" s="386">
        <v>18.2</v>
      </c>
      <c r="BF18" s="386">
        <v>18.2</v>
      </c>
      <c r="BG18" s="386">
        <v>18.2</v>
      </c>
    </row>
    <row r="19" spans="2:59" x14ac:dyDescent="0.2">
      <c r="B19" s="292" t="s">
        <v>99</v>
      </c>
      <c r="C19" s="264"/>
      <c r="D19" s="276"/>
      <c r="E19" s="276"/>
      <c r="F19" s="264">
        <v>241.4</v>
      </c>
      <c r="G19" s="264">
        <v>241.4</v>
      </c>
      <c r="H19" s="277">
        <v>241.4</v>
      </c>
      <c r="I19" s="264">
        <v>241.4</v>
      </c>
      <c r="J19" s="278">
        <v>241.4</v>
      </c>
      <c r="K19" s="278">
        <v>241.4</v>
      </c>
      <c r="L19" s="278">
        <v>239.6</v>
      </c>
      <c r="M19" s="264"/>
      <c r="N19" s="264"/>
      <c r="O19" s="255"/>
      <c r="AU19" s="257" t="s">
        <v>156</v>
      </c>
      <c r="AV19" s="89">
        <v>510.2</v>
      </c>
      <c r="AW19" s="89">
        <v>510.2</v>
      </c>
      <c r="AX19" s="89">
        <v>510.2</v>
      </c>
      <c r="AY19" s="89" t="s">
        <v>215</v>
      </c>
      <c r="AZ19" s="89" t="s">
        <v>67</v>
      </c>
      <c r="BB19" s="384" t="s">
        <v>155</v>
      </c>
      <c r="BC19" s="385" t="s">
        <v>67</v>
      </c>
      <c r="BD19" s="386">
        <v>0</v>
      </c>
      <c r="BE19" s="386">
        <v>0</v>
      </c>
      <c r="BF19" s="386">
        <v>0</v>
      </c>
      <c r="BG19" s="386">
        <v>0</v>
      </c>
    </row>
    <row r="20" spans="2:59" x14ac:dyDescent="0.2">
      <c r="B20" s="292" t="s">
        <v>100</v>
      </c>
      <c r="C20" s="264"/>
      <c r="D20" s="276"/>
      <c r="E20" s="276"/>
      <c r="F20" s="264">
        <v>485.6</v>
      </c>
      <c r="G20" s="264">
        <v>485.6</v>
      </c>
      <c r="H20" s="277">
        <v>485.6</v>
      </c>
      <c r="I20" s="264">
        <v>485.6</v>
      </c>
      <c r="J20" s="278">
        <v>485.6</v>
      </c>
      <c r="K20" s="278">
        <v>485.6</v>
      </c>
      <c r="L20" s="278">
        <v>485.6</v>
      </c>
      <c r="M20" s="278">
        <v>485.6</v>
      </c>
      <c r="N20" s="278">
        <v>5.9</v>
      </c>
      <c r="O20" s="255"/>
      <c r="AU20" s="257" t="s">
        <v>164</v>
      </c>
      <c r="AV20" s="89">
        <v>589.6</v>
      </c>
      <c r="AW20" s="89">
        <v>589.6</v>
      </c>
      <c r="AX20" s="89">
        <v>589.6</v>
      </c>
      <c r="AY20" s="89">
        <v>589.6</v>
      </c>
      <c r="AZ20" s="89">
        <v>589.6</v>
      </c>
      <c r="BB20" s="384" t="s">
        <v>156</v>
      </c>
      <c r="BC20" s="385" t="s">
        <v>67</v>
      </c>
      <c r="BD20" s="386">
        <v>0</v>
      </c>
      <c r="BE20" s="386">
        <v>0</v>
      </c>
      <c r="BF20" s="386">
        <v>0</v>
      </c>
      <c r="BG20" s="386">
        <v>0</v>
      </c>
    </row>
    <row r="21" spans="2:59" x14ac:dyDescent="0.2">
      <c r="B21" s="292" t="s">
        <v>101</v>
      </c>
      <c r="C21" s="264"/>
      <c r="D21" s="276"/>
      <c r="E21" s="276"/>
      <c r="F21" s="264">
        <v>218</v>
      </c>
      <c r="G21" s="264">
        <v>218</v>
      </c>
      <c r="H21" s="277">
        <v>218</v>
      </c>
      <c r="I21" s="264">
        <v>218</v>
      </c>
      <c r="J21" s="278">
        <v>218</v>
      </c>
      <c r="K21" s="278">
        <v>218</v>
      </c>
      <c r="L21" s="278">
        <v>218</v>
      </c>
      <c r="M21" s="278">
        <v>218</v>
      </c>
      <c r="N21" s="278">
        <v>218</v>
      </c>
      <c r="O21" s="278">
        <v>9.8000000000000007</v>
      </c>
      <c r="P21" s="278"/>
      <c r="Q21" s="278"/>
      <c r="R21" s="278"/>
      <c r="S21" s="278"/>
      <c r="AU21" s="257" t="s">
        <v>165</v>
      </c>
      <c r="AV21" s="89">
        <v>4957.3</v>
      </c>
      <c r="AW21" s="89">
        <v>4957.3</v>
      </c>
      <c r="AX21" s="89">
        <v>4957.3</v>
      </c>
      <c r="AY21" s="89">
        <v>4957.3999999999996</v>
      </c>
      <c r="AZ21" s="89">
        <v>4957.3</v>
      </c>
      <c r="BB21" s="384" t="s">
        <v>164</v>
      </c>
      <c r="BC21" s="385">
        <v>589.6</v>
      </c>
      <c r="BD21" s="386">
        <v>589.6</v>
      </c>
      <c r="BE21" s="386">
        <v>589.6</v>
      </c>
      <c r="BF21" s="386">
        <v>589.6</v>
      </c>
      <c r="BG21" s="386">
        <v>589.6</v>
      </c>
    </row>
    <row r="22" spans="2:59" x14ac:dyDescent="0.2">
      <c r="B22" s="292" t="s">
        <v>102</v>
      </c>
      <c r="C22" s="264"/>
      <c r="D22" s="276"/>
      <c r="E22" s="276"/>
      <c r="F22" s="264"/>
      <c r="G22" s="264"/>
      <c r="H22" s="277">
        <v>147.69999999999999</v>
      </c>
      <c r="I22" s="264">
        <v>504.3</v>
      </c>
      <c r="J22" s="278">
        <v>504.6</v>
      </c>
      <c r="K22" s="278">
        <v>504.6</v>
      </c>
      <c r="L22" s="278">
        <v>504.6</v>
      </c>
      <c r="M22" s="278">
        <v>504.6</v>
      </c>
      <c r="N22" s="278">
        <v>504.6</v>
      </c>
      <c r="O22" s="278">
        <v>504.6</v>
      </c>
      <c r="P22" s="278">
        <v>11</v>
      </c>
      <c r="AU22" s="257" t="s">
        <v>166</v>
      </c>
      <c r="AV22" s="256" t="s">
        <v>67</v>
      </c>
      <c r="AW22" s="256" t="s">
        <v>67</v>
      </c>
      <c r="AX22" s="256" t="s">
        <v>67</v>
      </c>
      <c r="AY22" s="256" t="s">
        <v>67</v>
      </c>
      <c r="AZ22" s="256" t="s">
        <v>67</v>
      </c>
      <c r="BB22" s="384" t="s">
        <v>165</v>
      </c>
      <c r="BC22" s="385" t="s">
        <v>67</v>
      </c>
      <c r="BD22" s="386">
        <v>0</v>
      </c>
      <c r="BE22" s="386">
        <v>0</v>
      </c>
      <c r="BF22" s="386">
        <v>0</v>
      </c>
      <c r="BG22" s="386">
        <v>0</v>
      </c>
    </row>
    <row r="23" spans="2:59" x14ac:dyDescent="0.2">
      <c r="B23" s="292" t="s">
        <v>103</v>
      </c>
      <c r="C23" s="264"/>
      <c r="D23" s="276"/>
      <c r="E23" s="276"/>
      <c r="F23" s="264"/>
      <c r="G23" s="264"/>
      <c r="H23" s="277">
        <v>262.10000000000002</v>
      </c>
      <c r="I23" s="264">
        <v>267.8</v>
      </c>
      <c r="J23" s="278">
        <v>267.8</v>
      </c>
      <c r="K23" s="278">
        <v>267.89999999999998</v>
      </c>
      <c r="L23" s="278">
        <v>267.89999999999998</v>
      </c>
      <c r="M23" s="278">
        <v>267.89999999999998</v>
      </c>
      <c r="N23" s="278">
        <v>267.89999999999998</v>
      </c>
      <c r="O23" s="278">
        <v>267.89999999999998</v>
      </c>
      <c r="P23" s="278">
        <v>267.89999999999998</v>
      </c>
      <c r="Q23" s="278">
        <v>257.2</v>
      </c>
      <c r="R23" s="278"/>
      <c r="S23" s="278"/>
      <c r="AU23" s="257" t="s">
        <v>168</v>
      </c>
      <c r="AV23" s="256" t="s">
        <v>67</v>
      </c>
      <c r="AW23" s="256" t="s">
        <v>67</v>
      </c>
      <c r="AX23" s="256" t="s">
        <v>67</v>
      </c>
      <c r="AY23" s="256" t="s">
        <v>67</v>
      </c>
      <c r="AZ23" s="256" t="s">
        <v>67</v>
      </c>
      <c r="BB23" s="384" t="s">
        <v>166</v>
      </c>
      <c r="BC23" s="386" t="s">
        <v>67</v>
      </c>
      <c r="BD23" s="386" t="s">
        <v>67</v>
      </c>
      <c r="BE23" s="386" t="s">
        <v>67</v>
      </c>
      <c r="BF23" s="386" t="s">
        <v>67</v>
      </c>
      <c r="BG23" s="386" t="s">
        <v>67</v>
      </c>
    </row>
    <row r="24" spans="2:59" x14ac:dyDescent="0.2">
      <c r="B24" s="292" t="s">
        <v>119</v>
      </c>
      <c r="C24" s="264"/>
      <c r="D24" s="276"/>
      <c r="E24" s="276"/>
      <c r="F24" s="264"/>
      <c r="G24" s="264"/>
      <c r="H24" s="277"/>
      <c r="I24" s="264"/>
      <c r="J24" s="278"/>
      <c r="K24" s="278">
        <v>644.79999999999995</v>
      </c>
      <c r="L24" s="278">
        <v>644.79999999999995</v>
      </c>
      <c r="M24" s="278">
        <v>644.79999999999995</v>
      </c>
      <c r="N24" s="278">
        <v>644.79999999999995</v>
      </c>
      <c r="O24" s="278">
        <v>644.79999999999995</v>
      </c>
      <c r="P24" s="278">
        <v>644.79999999999995</v>
      </c>
      <c r="Q24" s="278">
        <v>644.79999999999995</v>
      </c>
      <c r="R24" s="278">
        <v>263.5</v>
      </c>
      <c r="S24" s="278"/>
      <c r="AU24" s="257" t="s">
        <v>169</v>
      </c>
      <c r="AV24" s="256" t="s">
        <v>67</v>
      </c>
      <c r="AW24" s="256" t="s">
        <v>67</v>
      </c>
      <c r="AX24" s="256" t="s">
        <v>67</v>
      </c>
      <c r="AY24" s="256" t="s">
        <v>67</v>
      </c>
      <c r="AZ24" s="256" t="s">
        <v>67</v>
      </c>
      <c r="BB24" s="384" t="s">
        <v>168</v>
      </c>
      <c r="BC24" s="386" t="s">
        <v>67</v>
      </c>
      <c r="BD24" s="386" t="s">
        <v>67</v>
      </c>
      <c r="BE24" s="386" t="s">
        <v>67</v>
      </c>
      <c r="BF24" s="386" t="s">
        <v>67</v>
      </c>
      <c r="BG24" s="386" t="s">
        <v>67</v>
      </c>
    </row>
    <row r="25" spans="2:59" x14ac:dyDescent="0.2">
      <c r="B25" s="292" t="s">
        <v>120</v>
      </c>
      <c r="C25" s="264"/>
      <c r="D25" s="264"/>
      <c r="E25" s="264"/>
      <c r="F25" s="264"/>
      <c r="G25" s="264">
        <v>252.7</v>
      </c>
      <c r="H25" s="277">
        <v>268.89999999999998</v>
      </c>
      <c r="I25" s="264">
        <v>268.89999999999998</v>
      </c>
      <c r="J25" s="278">
        <v>268.89999999999998</v>
      </c>
      <c r="K25" s="278">
        <v>268.89999999999998</v>
      </c>
      <c r="L25" s="278">
        <v>268.89999999999998</v>
      </c>
      <c r="M25" s="278">
        <v>268.89999999999998</v>
      </c>
      <c r="N25" s="278">
        <v>268.89999999999998</v>
      </c>
      <c r="O25" s="278">
        <v>268.89999999999998</v>
      </c>
      <c r="P25" s="278">
        <v>268.89999999999998</v>
      </c>
      <c r="Q25" s="278">
        <v>268.89999999999998</v>
      </c>
      <c r="R25" s="278">
        <v>268.39999999999998</v>
      </c>
      <c r="S25" s="278"/>
      <c r="AU25" s="257" t="s">
        <v>230</v>
      </c>
      <c r="AV25" s="89">
        <v>1498.9</v>
      </c>
      <c r="AW25" s="89">
        <v>584.9</v>
      </c>
      <c r="AX25" s="89">
        <v>584.9</v>
      </c>
      <c r="AY25" s="89">
        <v>584.9</v>
      </c>
      <c r="AZ25" s="89">
        <v>584.9</v>
      </c>
      <c r="BB25" s="384" t="s">
        <v>169</v>
      </c>
      <c r="BC25" s="386" t="s">
        <v>67</v>
      </c>
      <c r="BD25" s="386" t="s">
        <v>67</v>
      </c>
      <c r="BE25" s="386" t="s">
        <v>67</v>
      </c>
      <c r="BF25" s="386" t="s">
        <v>67</v>
      </c>
      <c r="BG25" s="386" t="s">
        <v>67</v>
      </c>
    </row>
    <row r="26" spans="2:59" x14ac:dyDescent="0.2">
      <c r="B26" s="292" t="s">
        <v>122</v>
      </c>
      <c r="C26" s="264"/>
      <c r="D26" s="264"/>
      <c r="E26" s="264"/>
      <c r="F26" s="264"/>
      <c r="G26" s="264"/>
      <c r="H26" s="277"/>
      <c r="I26" s="264"/>
      <c r="J26" s="278">
        <v>337.7</v>
      </c>
      <c r="K26" s="278">
        <v>337.7</v>
      </c>
      <c r="L26" s="278">
        <v>337.7</v>
      </c>
      <c r="M26" s="278">
        <v>337.7</v>
      </c>
      <c r="N26" s="278">
        <v>337.7</v>
      </c>
      <c r="O26" s="278">
        <v>337.7</v>
      </c>
      <c r="P26" s="278">
        <v>337.7</v>
      </c>
      <c r="Q26" s="278">
        <v>337.7</v>
      </c>
      <c r="R26" s="278">
        <v>337.7</v>
      </c>
      <c r="S26" s="278">
        <v>337.6</v>
      </c>
      <c r="T26" s="92">
        <v>3.6</v>
      </c>
      <c r="AU26" s="257" t="s">
        <v>171</v>
      </c>
      <c r="AV26" s="256" t="s">
        <v>67</v>
      </c>
      <c r="AW26" s="256" t="s">
        <v>67</v>
      </c>
      <c r="AX26" s="256" t="s">
        <v>67</v>
      </c>
      <c r="AY26" s="256" t="s">
        <v>67</v>
      </c>
      <c r="AZ26" s="256" t="s">
        <v>67</v>
      </c>
      <c r="BB26" s="384" t="s">
        <v>230</v>
      </c>
      <c r="BC26" s="385">
        <v>584.9</v>
      </c>
      <c r="BD26" s="385">
        <v>584.9</v>
      </c>
      <c r="BE26" s="385">
        <v>584.9</v>
      </c>
      <c r="BF26" s="385">
        <v>584.9</v>
      </c>
      <c r="BG26" s="385">
        <v>584.9</v>
      </c>
    </row>
    <row r="27" spans="2:59" ht="12.75" x14ac:dyDescent="0.2">
      <c r="B27" s="292" t="s">
        <v>123</v>
      </c>
      <c r="C27" s="264"/>
      <c r="D27" s="264"/>
      <c r="E27" s="264"/>
      <c r="F27" s="264"/>
      <c r="G27" s="264"/>
      <c r="H27" s="277"/>
      <c r="I27" s="264"/>
      <c r="J27" s="278"/>
      <c r="K27" s="278"/>
      <c r="L27" s="278">
        <v>319.2</v>
      </c>
      <c r="M27" s="278">
        <v>319.2</v>
      </c>
      <c r="N27" s="278">
        <v>319.2</v>
      </c>
      <c r="O27" s="278">
        <v>319.2</v>
      </c>
      <c r="P27" s="278">
        <v>319.2</v>
      </c>
      <c r="Q27" s="278">
        <v>319.2</v>
      </c>
      <c r="R27" s="278">
        <v>319.2</v>
      </c>
      <c r="S27" s="278">
        <v>319.2</v>
      </c>
      <c r="T27" s="278">
        <v>319.2</v>
      </c>
      <c r="U27" s="278"/>
      <c r="AU27" s="257" t="s">
        <v>152</v>
      </c>
      <c r="AV27" s="89">
        <v>0.7</v>
      </c>
      <c r="AW27" s="89">
        <v>0.7</v>
      </c>
      <c r="AX27" s="89">
        <v>0.7</v>
      </c>
      <c r="AY27" s="89">
        <v>0.7</v>
      </c>
      <c r="AZ27" s="89">
        <v>0.7</v>
      </c>
      <c r="BB27" s="384" t="s">
        <v>171</v>
      </c>
      <c r="BC27" s="387"/>
      <c r="BD27" s="387"/>
      <c r="BE27" s="387"/>
      <c r="BF27" s="387"/>
      <c r="BG27" s="387"/>
    </row>
    <row r="28" spans="2:59" x14ac:dyDescent="0.2">
      <c r="B28" s="292" t="s">
        <v>121</v>
      </c>
      <c r="C28" s="264"/>
      <c r="D28" s="264"/>
      <c r="E28" s="264"/>
      <c r="F28" s="264">
        <v>178.3</v>
      </c>
      <c r="G28" s="264">
        <v>178.3</v>
      </c>
      <c r="H28" s="277">
        <v>178.3</v>
      </c>
      <c r="I28" s="264">
        <v>178.3</v>
      </c>
      <c r="J28" s="278">
        <v>178.3</v>
      </c>
      <c r="K28" s="278">
        <v>178.3</v>
      </c>
      <c r="L28" s="278">
        <v>178.3</v>
      </c>
      <c r="M28" s="278">
        <v>178.3</v>
      </c>
      <c r="N28" s="278">
        <v>178.3</v>
      </c>
      <c r="O28" s="278">
        <v>178.3</v>
      </c>
      <c r="P28" s="278">
        <v>178.3</v>
      </c>
      <c r="Q28" s="278">
        <v>178.3</v>
      </c>
      <c r="R28" s="278">
        <v>178.3</v>
      </c>
      <c r="S28" s="278">
        <v>178.3</v>
      </c>
      <c r="T28" s="278">
        <v>178.3</v>
      </c>
      <c r="U28" s="278">
        <v>10.1</v>
      </c>
      <c r="AU28" s="257" t="s">
        <v>231</v>
      </c>
      <c r="AV28" s="89">
        <v>61</v>
      </c>
      <c r="AW28" s="89">
        <v>30.5</v>
      </c>
      <c r="AX28" s="89" t="s">
        <v>215</v>
      </c>
      <c r="AY28" s="89" t="s">
        <v>67</v>
      </c>
      <c r="AZ28" s="89" t="s">
        <v>215</v>
      </c>
      <c r="BB28" s="384" t="s">
        <v>152</v>
      </c>
      <c r="BC28" s="385">
        <v>0.7</v>
      </c>
      <c r="BD28" s="386">
        <v>0.7</v>
      </c>
      <c r="BE28" s="386">
        <v>0.7</v>
      </c>
      <c r="BF28" s="386">
        <v>0.7</v>
      </c>
      <c r="BG28" s="386">
        <v>0.7</v>
      </c>
    </row>
    <row r="29" spans="2:59" x14ac:dyDescent="0.2">
      <c r="B29" s="294" t="s">
        <v>124</v>
      </c>
      <c r="C29" s="264"/>
      <c r="D29" s="264"/>
      <c r="E29" s="264"/>
      <c r="F29" s="264"/>
      <c r="G29" s="264"/>
      <c r="H29" s="277"/>
      <c r="I29" s="264"/>
      <c r="J29" s="278"/>
      <c r="K29" s="278"/>
      <c r="L29" s="278"/>
      <c r="M29" s="278">
        <v>560.6</v>
      </c>
      <c r="N29" s="278">
        <v>563.1</v>
      </c>
      <c r="O29" s="278">
        <v>563.1</v>
      </c>
      <c r="P29" s="278">
        <v>563.1</v>
      </c>
      <c r="Q29" s="278">
        <v>563.1</v>
      </c>
      <c r="R29" s="278">
        <v>563.1</v>
      </c>
      <c r="S29" s="278">
        <v>563.1</v>
      </c>
      <c r="T29" s="278">
        <v>563.1</v>
      </c>
      <c r="U29" s="278">
        <v>563.1</v>
      </c>
      <c r="V29" s="278">
        <v>12</v>
      </c>
      <c r="W29" s="278"/>
      <c r="X29" s="278"/>
      <c r="AU29" s="257" t="s">
        <v>173</v>
      </c>
      <c r="AV29" s="256" t="s">
        <v>67</v>
      </c>
      <c r="AW29" s="256" t="s">
        <v>67</v>
      </c>
      <c r="AX29" s="256" t="s">
        <v>67</v>
      </c>
      <c r="AY29" s="256" t="s">
        <v>67</v>
      </c>
      <c r="AZ29" s="256" t="s">
        <v>67</v>
      </c>
      <c r="BB29" s="384" t="s">
        <v>231</v>
      </c>
      <c r="BC29" s="385" t="s">
        <v>67</v>
      </c>
      <c r="BD29" s="385" t="s">
        <v>67</v>
      </c>
      <c r="BE29" s="385" t="s">
        <v>67</v>
      </c>
      <c r="BF29" s="385" t="s">
        <v>67</v>
      </c>
      <c r="BG29" s="385" t="s">
        <v>67</v>
      </c>
    </row>
    <row r="30" spans="2:59" x14ac:dyDescent="0.2">
      <c r="B30" s="294" t="s">
        <v>125</v>
      </c>
      <c r="C30" s="264"/>
      <c r="D30" s="264"/>
      <c r="E30" s="264"/>
      <c r="F30" s="264"/>
      <c r="G30" s="264"/>
      <c r="H30" s="277"/>
      <c r="I30" s="264"/>
      <c r="J30" s="278"/>
      <c r="K30" s="278"/>
      <c r="L30" s="278"/>
      <c r="M30" s="278"/>
      <c r="N30" s="278">
        <v>580.9</v>
      </c>
      <c r="O30" s="278">
        <v>580.9</v>
      </c>
      <c r="P30" s="278">
        <v>580.9</v>
      </c>
      <c r="Q30" s="278">
        <v>580.9</v>
      </c>
      <c r="R30" s="278">
        <v>580.9</v>
      </c>
      <c r="S30" s="278">
        <v>580.9</v>
      </c>
      <c r="T30" s="278">
        <v>580.9</v>
      </c>
      <c r="U30" s="278">
        <v>580.9</v>
      </c>
      <c r="V30" s="278">
        <v>580.9</v>
      </c>
      <c r="W30" s="278">
        <v>580.9</v>
      </c>
      <c r="X30" s="278">
        <v>0.1</v>
      </c>
      <c r="AU30" s="257" t="s">
        <v>232</v>
      </c>
      <c r="AV30" s="89">
        <v>7</v>
      </c>
      <c r="AW30" s="89">
        <v>7</v>
      </c>
      <c r="AX30" s="89">
        <v>7</v>
      </c>
      <c r="AY30" s="89">
        <v>7</v>
      </c>
      <c r="AZ30" s="89">
        <v>7</v>
      </c>
      <c r="BB30" s="384" t="s">
        <v>173</v>
      </c>
      <c r="BC30" s="385" t="s">
        <v>67</v>
      </c>
      <c r="BD30" s="385" t="s">
        <v>67</v>
      </c>
      <c r="BE30" s="385" t="s">
        <v>67</v>
      </c>
      <c r="BF30" s="385" t="s">
        <v>67</v>
      </c>
      <c r="BG30" s="385" t="s">
        <v>67</v>
      </c>
    </row>
    <row r="31" spans="2:59" x14ac:dyDescent="0.2">
      <c r="B31" s="292" t="s">
        <v>104</v>
      </c>
      <c r="C31" s="264">
        <v>132.9</v>
      </c>
      <c r="D31" s="264">
        <v>132.9</v>
      </c>
      <c r="E31" s="264">
        <v>132.9</v>
      </c>
      <c r="F31" s="264">
        <v>132.9</v>
      </c>
      <c r="G31" s="264">
        <v>132.9</v>
      </c>
      <c r="H31" s="277">
        <v>132.9</v>
      </c>
      <c r="I31" s="264">
        <v>132.9</v>
      </c>
      <c r="J31" s="278">
        <v>132.9</v>
      </c>
      <c r="K31" s="278">
        <v>132.9</v>
      </c>
      <c r="L31" s="278">
        <v>132.9</v>
      </c>
      <c r="M31" s="278">
        <v>132.9</v>
      </c>
      <c r="N31" s="278">
        <v>132.9</v>
      </c>
      <c r="O31" s="278">
        <v>132.9</v>
      </c>
      <c r="P31" s="278">
        <v>132.9</v>
      </c>
      <c r="Q31" s="278">
        <v>132.9</v>
      </c>
      <c r="R31" s="278">
        <v>132.9</v>
      </c>
      <c r="S31" s="278">
        <v>132.9</v>
      </c>
      <c r="T31" s="278">
        <v>132.9</v>
      </c>
      <c r="U31" s="278">
        <v>132.9</v>
      </c>
      <c r="V31" s="278">
        <v>132.9</v>
      </c>
      <c r="W31" s="278">
        <v>132.9</v>
      </c>
      <c r="X31" s="278">
        <v>7.2</v>
      </c>
      <c r="AU31" s="257" t="s">
        <v>158</v>
      </c>
      <c r="AV31" s="89">
        <v>6645.4</v>
      </c>
      <c r="AW31" s="89">
        <v>3130</v>
      </c>
      <c r="AX31" s="89">
        <v>979.9</v>
      </c>
      <c r="AY31" s="89">
        <v>979</v>
      </c>
      <c r="AZ31" s="89">
        <v>37.299999999999997</v>
      </c>
      <c r="BB31" s="384" t="s">
        <v>232</v>
      </c>
      <c r="BC31" s="385">
        <v>7</v>
      </c>
      <c r="BD31" s="385">
        <v>7</v>
      </c>
      <c r="BE31" s="386">
        <v>8.6</v>
      </c>
      <c r="BF31" s="386">
        <v>8.6</v>
      </c>
      <c r="BG31" s="385">
        <v>8.6</v>
      </c>
    </row>
    <row r="32" spans="2:59" x14ac:dyDescent="0.2">
      <c r="B32" s="292" t="s">
        <v>105</v>
      </c>
      <c r="C32" s="264"/>
      <c r="D32" s="264">
        <v>147</v>
      </c>
      <c r="E32" s="264">
        <v>147.5</v>
      </c>
      <c r="F32" s="264">
        <v>147.5</v>
      </c>
      <c r="G32" s="264">
        <v>147.5</v>
      </c>
      <c r="H32" s="277">
        <v>147.5</v>
      </c>
      <c r="I32" s="264">
        <v>147.5</v>
      </c>
      <c r="J32" s="278">
        <v>147.5</v>
      </c>
      <c r="K32" s="278">
        <v>147.5</v>
      </c>
      <c r="L32" s="278">
        <v>147.5</v>
      </c>
      <c r="M32" s="278">
        <v>147.5</v>
      </c>
      <c r="N32" s="278">
        <v>147.5</v>
      </c>
      <c r="O32" s="278">
        <v>147.5</v>
      </c>
      <c r="P32" s="278">
        <v>147.5</v>
      </c>
      <c r="Q32" s="278">
        <v>147.5</v>
      </c>
      <c r="R32" s="278">
        <v>147.5</v>
      </c>
      <c r="S32" s="278">
        <v>147.5</v>
      </c>
      <c r="T32" s="278">
        <v>147.5</v>
      </c>
      <c r="U32" s="278">
        <v>147.5</v>
      </c>
      <c r="V32" s="278">
        <v>147.5</v>
      </c>
      <c r="W32" s="278">
        <v>147.5</v>
      </c>
      <c r="X32" s="278">
        <v>147.5</v>
      </c>
      <c r="Y32" s="92">
        <v>8.4</v>
      </c>
      <c r="AU32" s="257" t="s">
        <v>233</v>
      </c>
      <c r="AV32" s="89">
        <v>0.2</v>
      </c>
      <c r="AW32" s="89">
        <v>0.2</v>
      </c>
      <c r="AX32" s="89">
        <v>0.2</v>
      </c>
      <c r="AY32" s="89">
        <v>0.2</v>
      </c>
      <c r="AZ32" s="89">
        <v>0.2</v>
      </c>
      <c r="BB32" s="384" t="s">
        <v>158</v>
      </c>
      <c r="BC32" s="385">
        <v>35.799999999999997</v>
      </c>
      <c r="BD32" s="385">
        <v>35.799999999999997</v>
      </c>
      <c r="BE32" s="385">
        <v>35.299999999999997</v>
      </c>
      <c r="BF32" s="385">
        <v>35.299999999999997</v>
      </c>
      <c r="BG32" s="385">
        <v>35.299999999999997</v>
      </c>
    </row>
    <row r="33" spans="2:59" x14ac:dyDescent="0.2">
      <c r="B33" s="293" t="s">
        <v>128</v>
      </c>
      <c r="C33" s="264"/>
      <c r="D33" s="264"/>
      <c r="E33" s="264"/>
      <c r="F33" s="264"/>
      <c r="G33" s="264"/>
      <c r="H33" s="277"/>
      <c r="I33" s="264"/>
      <c r="J33" s="278"/>
      <c r="K33" s="278"/>
      <c r="L33" s="278"/>
      <c r="M33" s="278"/>
      <c r="N33" s="278"/>
      <c r="O33" s="278"/>
      <c r="P33" s="278">
        <v>232.6</v>
      </c>
      <c r="Q33" s="278">
        <v>232.6</v>
      </c>
      <c r="R33" s="278">
        <v>232.6</v>
      </c>
      <c r="S33" s="278">
        <v>232.6</v>
      </c>
      <c r="T33" s="278">
        <v>232.6</v>
      </c>
      <c r="U33" s="278">
        <v>232.6</v>
      </c>
      <c r="V33" s="278">
        <v>232.6</v>
      </c>
      <c r="W33" s="278">
        <v>232.6</v>
      </c>
      <c r="X33" s="278">
        <v>232.6</v>
      </c>
      <c r="Y33" s="278">
        <v>232.6</v>
      </c>
      <c r="Z33" s="278">
        <v>0.8</v>
      </c>
      <c r="AU33" s="257" t="s">
        <v>174</v>
      </c>
      <c r="AV33" s="89">
        <v>303867.7</v>
      </c>
      <c r="AW33" s="89">
        <v>352519.6</v>
      </c>
      <c r="AX33" s="89">
        <v>411634.7</v>
      </c>
      <c r="AY33" s="89">
        <v>440986.1</v>
      </c>
      <c r="AZ33" s="89">
        <v>505291</v>
      </c>
      <c r="BB33" s="384" t="s">
        <v>233</v>
      </c>
      <c r="BC33" s="385">
        <v>0.2</v>
      </c>
      <c r="BD33" s="385">
        <v>0.2</v>
      </c>
      <c r="BE33" s="385">
        <v>0.2</v>
      </c>
      <c r="BF33" s="385">
        <v>0.2</v>
      </c>
      <c r="BG33" s="385">
        <v>0.2</v>
      </c>
    </row>
    <row r="34" spans="2:59" x14ac:dyDescent="0.2">
      <c r="B34" s="292" t="s">
        <v>117</v>
      </c>
      <c r="C34" s="264"/>
      <c r="D34" s="264"/>
      <c r="E34" s="264"/>
      <c r="F34" s="264"/>
      <c r="G34" s="264"/>
      <c r="H34" s="277"/>
      <c r="I34" s="264">
        <v>30.3</v>
      </c>
      <c r="J34" s="278">
        <v>30.3</v>
      </c>
      <c r="K34" s="278">
        <v>30.3</v>
      </c>
      <c r="L34" s="278">
        <v>30.3</v>
      </c>
      <c r="M34" s="278">
        <v>30.3</v>
      </c>
      <c r="N34" s="278">
        <v>30.3</v>
      </c>
      <c r="O34" s="278">
        <v>30.3</v>
      </c>
      <c r="P34" s="278">
        <v>30.3</v>
      </c>
      <c r="Q34" s="278">
        <v>30.3</v>
      </c>
      <c r="R34" s="278">
        <v>30.3</v>
      </c>
      <c r="S34" s="278">
        <v>30.3</v>
      </c>
      <c r="T34" s="278">
        <v>30.3</v>
      </c>
      <c r="U34" s="278">
        <v>30.3</v>
      </c>
      <c r="V34" s="278">
        <v>30.3</v>
      </c>
      <c r="W34" s="278">
        <v>30.3</v>
      </c>
      <c r="X34" s="278">
        <v>30.3</v>
      </c>
      <c r="Y34" s="278">
        <v>30.3</v>
      </c>
      <c r="Z34" s="278">
        <v>5.0999999999999996</v>
      </c>
      <c r="AU34" s="257" t="s">
        <v>234</v>
      </c>
      <c r="AV34" s="81" t="s">
        <v>67</v>
      </c>
      <c r="AW34" s="81" t="s">
        <v>67</v>
      </c>
      <c r="AX34" s="81" t="s">
        <v>67</v>
      </c>
      <c r="AY34" s="89">
        <v>27847.5</v>
      </c>
      <c r="AZ34" s="89">
        <v>42244</v>
      </c>
      <c r="BB34" s="384" t="s">
        <v>174</v>
      </c>
      <c r="BC34" s="385">
        <v>618507.30000000005</v>
      </c>
      <c r="BD34" s="385">
        <v>974699.2</v>
      </c>
      <c r="BE34" s="386">
        <v>1321795.7</v>
      </c>
      <c r="BF34" s="386">
        <v>3223536.2</v>
      </c>
      <c r="BG34" s="386">
        <v>4158344.7</v>
      </c>
    </row>
    <row r="35" spans="2:59" x14ac:dyDescent="0.2">
      <c r="B35" s="293" t="s">
        <v>129</v>
      </c>
      <c r="C35" s="264"/>
      <c r="D35" s="264"/>
      <c r="E35" s="264"/>
      <c r="F35" s="264"/>
      <c r="G35" s="264"/>
      <c r="H35" s="277"/>
      <c r="I35" s="264"/>
      <c r="J35" s="278"/>
      <c r="K35" s="278"/>
      <c r="L35" s="278"/>
      <c r="M35" s="278"/>
      <c r="N35" s="278"/>
      <c r="O35" s="278">
        <v>366.1</v>
      </c>
      <c r="P35" s="278">
        <v>366.1</v>
      </c>
      <c r="Q35" s="278">
        <v>366.1</v>
      </c>
      <c r="R35" s="278">
        <v>366.1</v>
      </c>
      <c r="S35" s="278">
        <v>366.1</v>
      </c>
      <c r="T35" s="278">
        <v>366.1</v>
      </c>
      <c r="U35" s="278">
        <v>366.1</v>
      </c>
      <c r="V35" s="278">
        <v>366.1</v>
      </c>
      <c r="W35" s="278">
        <v>366.1</v>
      </c>
      <c r="X35" s="278">
        <v>366.1</v>
      </c>
      <c r="Y35" s="278">
        <v>366.1</v>
      </c>
      <c r="Z35" s="278">
        <v>366.1</v>
      </c>
      <c r="AA35" s="278">
        <v>1.2</v>
      </c>
      <c r="AB35" s="278"/>
      <c r="AC35" s="278"/>
      <c r="AU35" s="257" t="s">
        <v>235</v>
      </c>
      <c r="AV35" s="89">
        <v>9805</v>
      </c>
      <c r="AW35" s="89">
        <v>9805</v>
      </c>
      <c r="AX35" s="81" t="s">
        <v>67</v>
      </c>
      <c r="AY35" s="89" t="s">
        <v>67</v>
      </c>
      <c r="AZ35" s="89" t="s">
        <v>67</v>
      </c>
      <c r="BB35" s="255" t="s">
        <v>234</v>
      </c>
      <c r="BC35" s="385">
        <v>224597.9</v>
      </c>
      <c r="BD35" s="385">
        <v>383541.2</v>
      </c>
      <c r="BE35" s="385">
        <v>459181</v>
      </c>
      <c r="BF35" s="385">
        <v>326363.59999999998</v>
      </c>
      <c r="BG35" s="385">
        <v>326363.59999999998</v>
      </c>
    </row>
    <row r="36" spans="2:59" x14ac:dyDescent="0.2">
      <c r="B36" s="293" t="s">
        <v>130</v>
      </c>
      <c r="C36" s="264"/>
      <c r="D36" s="264"/>
      <c r="E36" s="264"/>
      <c r="F36" s="264"/>
      <c r="G36" s="264"/>
      <c r="H36" s="277"/>
      <c r="I36" s="264"/>
      <c r="J36" s="278"/>
      <c r="K36" s="278"/>
      <c r="L36" s="278"/>
      <c r="M36" s="278"/>
      <c r="N36" s="278"/>
      <c r="O36" s="278"/>
      <c r="P36" s="278"/>
      <c r="Q36" s="278"/>
      <c r="R36" s="278"/>
      <c r="S36" s="261">
        <v>1000</v>
      </c>
      <c r="T36" s="261">
        <v>1000</v>
      </c>
      <c r="U36" s="261">
        <v>1000</v>
      </c>
      <c r="V36" s="261">
        <v>1000</v>
      </c>
      <c r="W36" s="261">
        <v>1000</v>
      </c>
      <c r="X36" s="261">
        <v>1000</v>
      </c>
      <c r="Y36" s="261">
        <v>1000</v>
      </c>
      <c r="Z36" s="278">
        <v>493.9</v>
      </c>
      <c r="AA36" s="278"/>
      <c r="AB36" s="278"/>
      <c r="AC36" s="278"/>
      <c r="AU36" s="258"/>
      <c r="AV36" s="81"/>
      <c r="AW36" s="81"/>
      <c r="AX36" s="81"/>
      <c r="AY36" s="81"/>
      <c r="AZ36" s="81"/>
      <c r="BB36" s="255" t="s">
        <v>235</v>
      </c>
      <c r="BC36" s="385" t="s">
        <v>67</v>
      </c>
      <c r="BD36" s="385" t="s">
        <v>67</v>
      </c>
      <c r="BE36" s="385" t="s">
        <v>67</v>
      </c>
      <c r="BF36" s="385" t="s">
        <v>67</v>
      </c>
      <c r="BG36" s="385" t="s">
        <v>67</v>
      </c>
    </row>
    <row r="37" spans="2:59" ht="12.75" x14ac:dyDescent="0.2">
      <c r="B37" s="292" t="s">
        <v>106</v>
      </c>
      <c r="C37" s="264"/>
      <c r="D37" s="264"/>
      <c r="E37" s="264"/>
      <c r="F37" s="264"/>
      <c r="G37" s="264"/>
      <c r="H37" s="277">
        <v>83.4</v>
      </c>
      <c r="I37" s="264">
        <v>83.4</v>
      </c>
      <c r="J37" s="278">
        <v>83.4</v>
      </c>
      <c r="K37" s="278">
        <v>83.4</v>
      </c>
      <c r="L37" s="278">
        <v>83.4</v>
      </c>
      <c r="M37" s="278">
        <v>83.4</v>
      </c>
      <c r="N37" s="278">
        <v>83.4</v>
      </c>
      <c r="O37" s="278">
        <v>83.4</v>
      </c>
      <c r="P37" s="278">
        <v>83.4</v>
      </c>
      <c r="Q37" s="278">
        <v>83.4</v>
      </c>
      <c r="R37" s="278">
        <v>83.4</v>
      </c>
      <c r="S37" s="278">
        <v>83.4</v>
      </c>
      <c r="T37" s="278">
        <v>83.4</v>
      </c>
      <c r="U37" s="278">
        <v>83.4</v>
      </c>
      <c r="V37" s="278">
        <v>83.4</v>
      </c>
      <c r="W37" s="278">
        <v>83.4</v>
      </c>
      <c r="X37" s="278">
        <v>83.4</v>
      </c>
      <c r="Y37" s="278">
        <v>83.4</v>
      </c>
      <c r="Z37" s="278">
        <v>83.4</v>
      </c>
      <c r="AA37" s="278">
        <v>83.4</v>
      </c>
      <c r="AB37" s="278">
        <v>6.4</v>
      </c>
      <c r="AC37" s="278"/>
      <c r="AU37" s="258" t="s">
        <v>109</v>
      </c>
      <c r="AV37" s="81">
        <v>75.7</v>
      </c>
      <c r="AW37" s="81">
        <v>75.7</v>
      </c>
      <c r="AX37" s="81">
        <v>75.7</v>
      </c>
      <c r="AY37" s="81">
        <v>2.5999999999999996</v>
      </c>
      <c r="AZ37" s="81">
        <v>2.5999999999999996</v>
      </c>
      <c r="BB37" s="388"/>
      <c r="BC37" s="387"/>
      <c r="BD37" s="387"/>
      <c r="BE37" s="387"/>
      <c r="BF37" s="387"/>
      <c r="BG37" s="387"/>
    </row>
    <row r="38" spans="2:59" ht="12.75" x14ac:dyDescent="0.2">
      <c r="B38" s="293" t="s">
        <v>143</v>
      </c>
      <c r="C38" s="264"/>
      <c r="D38" s="264"/>
      <c r="E38" s="264"/>
      <c r="F38" s="264"/>
      <c r="G38" s="264"/>
      <c r="H38" s="277"/>
      <c r="I38" s="264"/>
      <c r="J38" s="278"/>
      <c r="K38" s="278"/>
      <c r="L38" s="278"/>
      <c r="M38" s="278"/>
      <c r="N38" s="278"/>
      <c r="O38" s="278"/>
      <c r="P38" s="278"/>
      <c r="Q38" s="278"/>
      <c r="R38" s="278"/>
      <c r="S38" s="278"/>
      <c r="T38" s="261">
        <v>1000</v>
      </c>
      <c r="U38" s="261">
        <v>1000</v>
      </c>
      <c r="V38" s="261">
        <v>1000</v>
      </c>
      <c r="W38" s="261">
        <v>1000</v>
      </c>
      <c r="X38" s="261">
        <v>1000</v>
      </c>
      <c r="Y38" s="261">
        <v>1000</v>
      </c>
      <c r="Z38" s="261">
        <v>1000</v>
      </c>
      <c r="AA38" s="261">
        <v>1000</v>
      </c>
      <c r="AB38" s="278"/>
      <c r="AC38" s="278"/>
      <c r="AU38" s="257" t="s">
        <v>110</v>
      </c>
      <c r="AV38" s="89">
        <v>75.7</v>
      </c>
      <c r="AW38" s="89">
        <v>75.7</v>
      </c>
      <c r="AX38" s="89">
        <v>75.7</v>
      </c>
      <c r="AY38" s="89">
        <v>0.6</v>
      </c>
      <c r="AZ38" s="89">
        <v>0.6</v>
      </c>
      <c r="BB38" s="389" t="s">
        <v>109</v>
      </c>
      <c r="BC38" s="383">
        <v>2.6</v>
      </c>
      <c r="BD38" s="383">
        <v>2.6</v>
      </c>
      <c r="BE38" s="383">
        <v>2.6</v>
      </c>
      <c r="BF38" s="383">
        <v>2.6</v>
      </c>
      <c r="BG38" s="383">
        <v>2.6</v>
      </c>
    </row>
    <row r="39" spans="2:59" x14ac:dyDescent="0.2">
      <c r="B39" s="293" t="s">
        <v>131</v>
      </c>
      <c r="C39" s="264"/>
      <c r="D39" s="264"/>
      <c r="E39" s="264"/>
      <c r="F39" s="264"/>
      <c r="G39" s="264"/>
      <c r="H39" s="277"/>
      <c r="I39" s="264"/>
      <c r="J39" s="278">
        <v>210.6</v>
      </c>
      <c r="K39" s="278">
        <v>210.6</v>
      </c>
      <c r="L39" s="278">
        <v>210.6</v>
      </c>
      <c r="M39" s="278">
        <v>210.6</v>
      </c>
      <c r="N39" s="278">
        <v>210.6</v>
      </c>
      <c r="O39" s="278">
        <v>210.6</v>
      </c>
      <c r="P39" s="278">
        <v>210.6</v>
      </c>
      <c r="Q39" s="278">
        <v>210.6</v>
      </c>
      <c r="R39" s="278">
        <v>210.6</v>
      </c>
      <c r="S39" s="278">
        <v>210.6</v>
      </c>
      <c r="T39" s="278">
        <v>210.6</v>
      </c>
      <c r="U39" s="278">
        <v>210.6</v>
      </c>
      <c r="V39" s="278">
        <v>210.6</v>
      </c>
      <c r="W39" s="278">
        <v>210.6</v>
      </c>
      <c r="X39" s="278">
        <v>210.6</v>
      </c>
      <c r="Y39" s="278">
        <v>210.6</v>
      </c>
      <c r="Z39" s="278">
        <v>210.6</v>
      </c>
      <c r="AA39" s="278">
        <v>210.6</v>
      </c>
      <c r="AB39" s="278">
        <v>210.6</v>
      </c>
      <c r="AC39" s="278">
        <v>13</v>
      </c>
      <c r="AU39" s="257" t="s">
        <v>111</v>
      </c>
      <c r="AV39" s="81" t="s">
        <v>67</v>
      </c>
      <c r="AW39" s="81" t="s">
        <v>67</v>
      </c>
      <c r="AX39" s="81" t="s">
        <v>67</v>
      </c>
      <c r="AY39" s="81" t="s">
        <v>67</v>
      </c>
      <c r="AZ39" s="81" t="s">
        <v>67</v>
      </c>
      <c r="BB39" s="255" t="s">
        <v>110</v>
      </c>
      <c r="BC39" s="385">
        <v>0.6</v>
      </c>
      <c r="BD39" s="385">
        <v>0.6</v>
      </c>
      <c r="BE39" s="385">
        <v>0.6</v>
      </c>
      <c r="BF39" s="385">
        <v>0.6</v>
      </c>
      <c r="BG39" s="385">
        <v>0.6</v>
      </c>
    </row>
    <row r="40" spans="2:59" x14ac:dyDescent="0.2">
      <c r="B40" s="293" t="s">
        <v>126</v>
      </c>
      <c r="C40" s="264"/>
      <c r="D40" s="264"/>
      <c r="E40" s="264"/>
      <c r="F40" s="264"/>
      <c r="G40" s="264"/>
      <c r="H40" s="277"/>
      <c r="I40" s="264"/>
      <c r="J40" s="278"/>
      <c r="K40" s="278"/>
      <c r="L40" s="278">
        <v>175.2</v>
      </c>
      <c r="M40" s="278">
        <v>175.2</v>
      </c>
      <c r="N40" s="278">
        <v>175.2</v>
      </c>
      <c r="O40" s="278">
        <v>175.2</v>
      </c>
      <c r="P40" s="278">
        <v>175.2</v>
      </c>
      <c r="Q40" s="278">
        <v>175.2</v>
      </c>
      <c r="R40" s="278">
        <v>175.2</v>
      </c>
      <c r="S40" s="278">
        <v>175.2</v>
      </c>
      <c r="T40" s="278">
        <v>175.2</v>
      </c>
      <c r="U40" s="278">
        <v>175.2</v>
      </c>
      <c r="V40" s="278">
        <v>175.2</v>
      </c>
      <c r="W40" s="278">
        <v>175.2</v>
      </c>
      <c r="X40" s="278">
        <v>175.2</v>
      </c>
      <c r="Y40" s="278">
        <v>175.2</v>
      </c>
      <c r="Z40" s="278">
        <v>175.2</v>
      </c>
      <c r="AA40" s="278">
        <v>175.2</v>
      </c>
      <c r="AB40" s="278">
        <v>175.2</v>
      </c>
      <c r="AC40" s="278">
        <v>175.2</v>
      </c>
      <c r="AD40" s="278">
        <v>175.2</v>
      </c>
      <c r="AU40" s="257" t="s">
        <v>112</v>
      </c>
      <c r="AV40" s="81" t="s">
        <v>67</v>
      </c>
      <c r="AW40" s="81" t="s">
        <v>67</v>
      </c>
      <c r="AX40" s="81" t="s">
        <v>67</v>
      </c>
      <c r="AY40" s="89">
        <v>1.7</v>
      </c>
      <c r="AZ40" s="89">
        <v>1.7</v>
      </c>
      <c r="BB40" s="384" t="s">
        <v>111</v>
      </c>
      <c r="BC40" s="385">
        <v>0</v>
      </c>
      <c r="BD40" s="385">
        <v>0</v>
      </c>
      <c r="BE40" s="385">
        <v>0</v>
      </c>
      <c r="BF40" s="385">
        <v>0</v>
      </c>
      <c r="BG40" s="385">
        <v>0</v>
      </c>
    </row>
    <row r="41" spans="2:59" x14ac:dyDescent="0.2">
      <c r="B41" s="293" t="s">
        <v>127</v>
      </c>
      <c r="C41" s="264"/>
      <c r="D41" s="264"/>
      <c r="E41" s="264"/>
      <c r="F41" s="264"/>
      <c r="G41" s="264"/>
      <c r="H41" s="277"/>
      <c r="I41" s="264"/>
      <c r="J41" s="278"/>
      <c r="K41" s="278"/>
      <c r="L41" s="278">
        <v>187.3</v>
      </c>
      <c r="M41" s="278">
        <v>187.3</v>
      </c>
      <c r="N41" s="278">
        <v>187.3</v>
      </c>
      <c r="O41" s="278">
        <v>187.3</v>
      </c>
      <c r="P41" s="278">
        <v>187.3</v>
      </c>
      <c r="Q41" s="278">
        <v>187.3</v>
      </c>
      <c r="R41" s="278">
        <v>187.3</v>
      </c>
      <c r="S41" s="278">
        <v>187.3</v>
      </c>
      <c r="T41" s="278">
        <v>187.3</v>
      </c>
      <c r="U41" s="278">
        <v>188.6</v>
      </c>
      <c r="V41" s="278">
        <v>187.3</v>
      </c>
      <c r="W41" s="278">
        <v>187.3</v>
      </c>
      <c r="X41" s="278">
        <v>187.3</v>
      </c>
      <c r="Y41" s="278">
        <v>188.6</v>
      </c>
      <c r="Z41" s="278">
        <v>188.6</v>
      </c>
      <c r="AA41" s="278">
        <v>188.6</v>
      </c>
      <c r="AB41" s="278">
        <v>188.6</v>
      </c>
      <c r="AC41" s="278">
        <v>188.6</v>
      </c>
      <c r="AD41" s="278">
        <v>188.6</v>
      </c>
      <c r="AE41" s="279">
        <v>30.6</v>
      </c>
      <c r="AU41" s="208" t="s">
        <v>238</v>
      </c>
      <c r="AV41" s="81" t="s">
        <v>67</v>
      </c>
      <c r="AW41" s="81" t="s">
        <v>67</v>
      </c>
      <c r="AX41" s="81" t="s">
        <v>67</v>
      </c>
      <c r="AY41" s="89">
        <v>0.3</v>
      </c>
      <c r="AZ41" s="89">
        <v>0.3</v>
      </c>
      <c r="BB41" s="384" t="s">
        <v>112</v>
      </c>
      <c r="BC41" s="385">
        <v>1.7</v>
      </c>
      <c r="BD41" s="385">
        <v>1.7</v>
      </c>
      <c r="BE41" s="385">
        <v>1.7</v>
      </c>
      <c r="BF41" s="385">
        <v>1.7</v>
      </c>
      <c r="BG41" s="385">
        <v>1.7</v>
      </c>
    </row>
    <row r="42" spans="2:59" ht="12" thickBot="1" x14ac:dyDescent="0.25">
      <c r="B42" s="294" t="s">
        <v>132</v>
      </c>
      <c r="C42" s="264"/>
      <c r="D42" s="264"/>
      <c r="E42" s="264"/>
      <c r="F42" s="264"/>
      <c r="G42" s="264"/>
      <c r="H42" s="277"/>
      <c r="I42" s="264"/>
      <c r="J42" s="278"/>
      <c r="K42" s="278"/>
      <c r="L42" s="278"/>
      <c r="M42" s="278"/>
      <c r="N42" s="278"/>
      <c r="O42" s="278"/>
      <c r="P42" s="278"/>
      <c r="Q42" s="278"/>
      <c r="R42" s="278">
        <v>413.9</v>
      </c>
      <c r="S42" s="278">
        <v>413.9</v>
      </c>
      <c r="T42" s="278">
        <v>413.9</v>
      </c>
      <c r="U42" s="278">
        <v>413.9</v>
      </c>
      <c r="V42" s="278">
        <v>413.9</v>
      </c>
      <c r="W42" s="278">
        <v>413.9</v>
      </c>
      <c r="X42" s="278">
        <v>413.9</v>
      </c>
      <c r="Y42" s="278">
        <v>413.9</v>
      </c>
      <c r="Z42" s="278">
        <v>413.9</v>
      </c>
      <c r="AA42" s="278">
        <v>413.9</v>
      </c>
      <c r="AB42" s="278">
        <v>413.9</v>
      </c>
      <c r="AC42" s="278">
        <v>413.9</v>
      </c>
      <c r="AD42" s="95">
        <v>413.9</v>
      </c>
      <c r="AE42" s="279">
        <v>413.9</v>
      </c>
      <c r="AF42" s="278">
        <v>413.9</v>
      </c>
      <c r="AG42" s="278">
        <v>1.3</v>
      </c>
      <c r="AH42" s="278">
        <v>1.2</v>
      </c>
      <c r="AI42" s="92">
        <v>1.2</v>
      </c>
      <c r="AU42" s="280"/>
      <c r="AV42" s="281"/>
      <c r="AW42" s="281"/>
      <c r="AX42" s="281"/>
      <c r="AY42" s="281"/>
      <c r="AZ42" s="281"/>
      <c r="BB42" s="384" t="s">
        <v>238</v>
      </c>
      <c r="BC42" s="385">
        <v>0.3</v>
      </c>
      <c r="BD42" s="385">
        <v>0.3</v>
      </c>
      <c r="BE42" s="385">
        <v>0.3</v>
      </c>
      <c r="BF42" s="385">
        <v>0.3</v>
      </c>
      <c r="BG42" s="385">
        <v>0.3</v>
      </c>
    </row>
    <row r="43" spans="2:59" ht="14.25" thickTop="1" thickBot="1" x14ac:dyDescent="0.25">
      <c r="B43" s="294" t="s">
        <v>133</v>
      </c>
      <c r="C43" s="264"/>
      <c r="D43" s="264"/>
      <c r="E43" s="264"/>
      <c r="F43" s="264"/>
      <c r="G43" s="264"/>
      <c r="H43" s="277"/>
      <c r="I43" s="264"/>
      <c r="J43" s="278"/>
      <c r="K43" s="278"/>
      <c r="L43" s="278"/>
      <c r="M43" s="278"/>
      <c r="N43" s="278"/>
      <c r="O43" s="278"/>
      <c r="P43" s="278"/>
      <c r="Q43" s="278"/>
      <c r="R43" s="278">
        <v>523.6</v>
      </c>
      <c r="S43" s="278">
        <v>819.2</v>
      </c>
      <c r="T43" s="278">
        <v>819.2</v>
      </c>
      <c r="U43" s="278">
        <v>819.2</v>
      </c>
      <c r="V43" s="278">
        <v>819.2</v>
      </c>
      <c r="W43" s="278">
        <v>819.2</v>
      </c>
      <c r="X43" s="278">
        <v>819.2</v>
      </c>
      <c r="Y43" s="278">
        <v>819.2</v>
      </c>
      <c r="Z43" s="278">
        <v>819.2</v>
      </c>
      <c r="AA43" s="278">
        <v>819.2</v>
      </c>
      <c r="AB43" s="278">
        <v>819.2</v>
      </c>
      <c r="AC43" s="278">
        <v>819.2</v>
      </c>
      <c r="AD43" s="95">
        <v>819.2</v>
      </c>
      <c r="AE43" s="279">
        <v>819.2</v>
      </c>
      <c r="AF43" s="278">
        <v>819.2</v>
      </c>
      <c r="AG43" s="278">
        <v>819.2</v>
      </c>
      <c r="AH43" s="278">
        <v>819.2</v>
      </c>
      <c r="AU43" s="446"/>
      <c r="AV43" s="446"/>
      <c r="AW43" s="446"/>
      <c r="AX43" s="446"/>
      <c r="AY43" s="446"/>
      <c r="AZ43" s="446"/>
      <c r="BB43" s="390"/>
      <c r="BC43" s="391"/>
      <c r="BD43" s="391"/>
      <c r="BE43" s="391"/>
      <c r="BF43" s="391"/>
      <c r="BG43" s="391"/>
    </row>
    <row r="44" spans="2:59" x14ac:dyDescent="0.2">
      <c r="B44" s="294" t="s">
        <v>134</v>
      </c>
      <c r="C44" s="264"/>
      <c r="D44" s="264"/>
      <c r="E44" s="264"/>
      <c r="F44" s="264"/>
      <c r="G44" s="264"/>
      <c r="H44" s="277"/>
      <c r="I44" s="264"/>
      <c r="J44" s="278"/>
      <c r="K44" s="278"/>
      <c r="L44" s="278"/>
      <c r="M44" s="278"/>
      <c r="N44" s="278"/>
      <c r="O44" s="278"/>
      <c r="P44" s="278">
        <v>313.7</v>
      </c>
      <c r="Q44" s="278">
        <v>313.7</v>
      </c>
      <c r="R44" s="278">
        <v>314.2</v>
      </c>
      <c r="S44" s="278">
        <v>314.2</v>
      </c>
      <c r="T44" s="278">
        <v>314.2</v>
      </c>
      <c r="U44" s="278">
        <v>314.2</v>
      </c>
      <c r="V44" s="278">
        <v>314.2</v>
      </c>
      <c r="W44" s="278">
        <v>314.2</v>
      </c>
      <c r="X44" s="278">
        <v>314.2</v>
      </c>
      <c r="Y44" s="278">
        <v>314.2</v>
      </c>
      <c r="Z44" s="278">
        <v>314.2</v>
      </c>
      <c r="AA44" s="278">
        <v>314.2</v>
      </c>
      <c r="AB44" s="278">
        <v>314.2</v>
      </c>
      <c r="AC44" s="278">
        <v>314.2</v>
      </c>
      <c r="AD44" s="95">
        <v>314.2</v>
      </c>
      <c r="AE44" s="279">
        <v>314.2</v>
      </c>
      <c r="AF44" s="278">
        <v>314.2</v>
      </c>
      <c r="AG44" s="278">
        <v>314.2</v>
      </c>
      <c r="AH44" s="278">
        <v>314.2</v>
      </c>
      <c r="AI44" s="278">
        <v>314.2</v>
      </c>
      <c r="AJ44" s="278">
        <v>15</v>
      </c>
      <c r="AK44" s="278"/>
      <c r="AL44" s="278"/>
      <c r="AM44" s="278"/>
      <c r="AU44" s="88"/>
      <c r="AV44" s="259"/>
      <c r="AW44" s="259"/>
      <c r="AX44" s="259"/>
      <c r="AY44" s="259"/>
      <c r="AZ44" s="259"/>
      <c r="BB44" s="443" t="s">
        <v>240</v>
      </c>
      <c r="BC44" s="443"/>
      <c r="BD44" s="443"/>
      <c r="BE44" s="443"/>
      <c r="BF44" s="443"/>
      <c r="BG44" s="443"/>
    </row>
    <row r="45" spans="2:59" ht="12.75" x14ac:dyDescent="0.2">
      <c r="B45" s="293" t="s">
        <v>150</v>
      </c>
      <c r="C45" s="264"/>
      <c r="D45" s="264"/>
      <c r="E45" s="264"/>
      <c r="F45" s="264"/>
      <c r="G45" s="264"/>
      <c r="H45" s="277"/>
      <c r="I45" s="264"/>
      <c r="J45" s="278"/>
      <c r="K45" s="278"/>
      <c r="L45" s="278"/>
      <c r="M45" s="278"/>
      <c r="N45" s="278"/>
      <c r="O45" s="278"/>
      <c r="P45" s="278"/>
      <c r="Q45" s="278"/>
      <c r="R45" s="278"/>
      <c r="S45" s="278"/>
      <c r="T45" s="278"/>
      <c r="U45" s="278"/>
      <c r="V45" s="278"/>
      <c r="W45" s="278"/>
      <c r="X45" s="278"/>
      <c r="Y45" s="278"/>
      <c r="Z45" s="278"/>
      <c r="AA45" s="278"/>
      <c r="AB45" s="261">
        <v>5000</v>
      </c>
      <c r="AC45" s="261">
        <v>5000</v>
      </c>
      <c r="AD45" s="95">
        <v>5000</v>
      </c>
      <c r="AE45" s="279">
        <v>5000</v>
      </c>
      <c r="AF45" s="261">
        <v>5000</v>
      </c>
      <c r="AG45" s="261">
        <v>5000</v>
      </c>
      <c r="AH45" s="261">
        <v>5000</v>
      </c>
      <c r="AI45" s="261">
        <v>5000</v>
      </c>
      <c r="AJ45" s="261">
        <v>5000</v>
      </c>
      <c r="AK45" s="261">
        <v>5000</v>
      </c>
      <c r="AL45" s="278"/>
      <c r="AM45" s="278"/>
      <c r="AU45" s="92"/>
      <c r="AV45" s="92"/>
      <c r="AW45" s="92"/>
      <c r="AX45" s="92"/>
      <c r="AY45" s="92"/>
      <c r="AZ45" s="92"/>
      <c r="BB45" s="444"/>
      <c r="BC45" s="444"/>
      <c r="BD45" s="444"/>
      <c r="BE45" s="444"/>
      <c r="BF45" s="444"/>
      <c r="BG45" s="444"/>
    </row>
    <row r="46" spans="2:59" x14ac:dyDescent="0.2">
      <c r="B46" s="294" t="s">
        <v>135</v>
      </c>
      <c r="C46" s="264"/>
      <c r="D46" s="264"/>
      <c r="E46" s="264"/>
      <c r="F46" s="264"/>
      <c r="G46" s="264"/>
      <c r="H46" s="277"/>
      <c r="I46" s="264"/>
      <c r="J46" s="278"/>
      <c r="K46" s="278"/>
      <c r="L46" s="278"/>
      <c r="M46" s="278"/>
      <c r="N46" s="278"/>
      <c r="O46" s="278"/>
      <c r="P46" s="278"/>
      <c r="Q46" s="278"/>
      <c r="R46" s="278"/>
      <c r="S46" s="278">
        <v>422</v>
      </c>
      <c r="T46" s="278">
        <v>422</v>
      </c>
      <c r="U46" s="278">
        <v>422</v>
      </c>
      <c r="V46" s="278">
        <v>422</v>
      </c>
      <c r="W46" s="278">
        <v>422</v>
      </c>
      <c r="X46" s="278">
        <v>422</v>
      </c>
      <c r="Y46" s="278">
        <v>422</v>
      </c>
      <c r="Z46" s="278">
        <v>422</v>
      </c>
      <c r="AA46" s="278">
        <v>422</v>
      </c>
      <c r="AB46" s="278">
        <v>422</v>
      </c>
      <c r="AC46" s="278">
        <v>422</v>
      </c>
      <c r="AD46" s="95">
        <v>422</v>
      </c>
      <c r="AE46" s="279">
        <v>422</v>
      </c>
      <c r="AF46" s="278">
        <v>422</v>
      </c>
      <c r="AG46" s="278">
        <v>422</v>
      </c>
      <c r="AH46" s="278">
        <v>422</v>
      </c>
      <c r="AI46" s="278">
        <v>422</v>
      </c>
      <c r="AJ46" s="278">
        <v>422</v>
      </c>
      <c r="AK46" s="278">
        <v>422</v>
      </c>
      <c r="AL46" s="278">
        <v>9.1999999999999993</v>
      </c>
      <c r="AM46" s="278">
        <v>0.7</v>
      </c>
      <c r="AN46" s="278">
        <v>0.7</v>
      </c>
      <c r="AO46" s="278">
        <v>0.7</v>
      </c>
      <c r="BB46" s="442" t="s">
        <v>507</v>
      </c>
      <c r="BC46" s="442"/>
      <c r="BD46" s="442"/>
      <c r="BE46" s="442"/>
      <c r="BF46" s="442"/>
      <c r="BG46" s="442"/>
    </row>
    <row r="47" spans="2:59" x14ac:dyDescent="0.2">
      <c r="B47" s="294" t="s">
        <v>144</v>
      </c>
      <c r="C47" s="264"/>
      <c r="D47" s="264"/>
      <c r="E47" s="264"/>
      <c r="F47" s="264"/>
      <c r="G47" s="264"/>
      <c r="H47" s="277"/>
      <c r="I47" s="264"/>
      <c r="J47" s="278"/>
      <c r="K47" s="278"/>
      <c r="L47" s="278"/>
      <c r="M47" s="278"/>
      <c r="N47" s="278"/>
      <c r="O47" s="278"/>
      <c r="P47" s="278"/>
      <c r="Q47" s="278"/>
      <c r="R47" s="278"/>
      <c r="S47" s="278"/>
      <c r="T47" s="261">
        <v>1193.3</v>
      </c>
      <c r="U47" s="261">
        <v>1193.3</v>
      </c>
      <c r="V47" s="261">
        <v>1193.3</v>
      </c>
      <c r="W47" s="261">
        <v>1193.3</v>
      </c>
      <c r="X47" s="261">
        <v>1193.3</v>
      </c>
      <c r="Y47" s="261">
        <v>1193.3</v>
      </c>
      <c r="Z47" s="261">
        <v>1193.3</v>
      </c>
      <c r="AA47" s="261">
        <v>1193.3</v>
      </c>
      <c r="AB47" s="261">
        <v>1193.3</v>
      </c>
      <c r="AC47" s="261">
        <v>1193.3</v>
      </c>
      <c r="AD47" s="95">
        <v>1193.3</v>
      </c>
      <c r="AE47" s="279">
        <v>1193.3</v>
      </c>
      <c r="AF47" s="261">
        <v>1193.3</v>
      </c>
      <c r="AG47" s="261">
        <v>1193.3</v>
      </c>
      <c r="AH47" s="261">
        <v>1193.3</v>
      </c>
      <c r="AI47" s="261">
        <v>1193.3</v>
      </c>
      <c r="AJ47" s="261">
        <v>1193.3</v>
      </c>
      <c r="AK47" s="261">
        <v>1193.3</v>
      </c>
      <c r="AL47" s="261">
        <v>1193.3</v>
      </c>
      <c r="AM47" s="278"/>
      <c r="BB47" s="92" t="s">
        <v>508</v>
      </c>
    </row>
    <row r="48" spans="2:59" x14ac:dyDescent="0.2">
      <c r="B48" s="294" t="s">
        <v>145</v>
      </c>
      <c r="C48" s="264"/>
      <c r="D48" s="264"/>
      <c r="E48" s="264"/>
      <c r="F48" s="264"/>
      <c r="G48" s="264"/>
      <c r="H48" s="277"/>
      <c r="I48" s="264"/>
      <c r="J48" s="278"/>
      <c r="K48" s="278"/>
      <c r="L48" s="278"/>
      <c r="M48" s="278"/>
      <c r="N48" s="278"/>
      <c r="O48" s="278"/>
      <c r="P48" s="278"/>
      <c r="Q48" s="278"/>
      <c r="R48" s="278"/>
      <c r="S48" s="278"/>
      <c r="T48" s="278"/>
      <c r="U48" s="278">
        <v>735.9</v>
      </c>
      <c r="V48" s="278">
        <v>790.9</v>
      </c>
      <c r="W48" s="278">
        <v>790.9</v>
      </c>
      <c r="X48" s="278">
        <v>790.9</v>
      </c>
      <c r="Y48" s="278">
        <v>790.9</v>
      </c>
      <c r="Z48" s="278">
        <v>790.9</v>
      </c>
      <c r="AA48" s="278">
        <v>790.9</v>
      </c>
      <c r="AB48" s="278">
        <v>790.9</v>
      </c>
      <c r="AC48" s="278">
        <v>790.9</v>
      </c>
      <c r="AD48" s="95">
        <v>790.9</v>
      </c>
      <c r="AE48" s="279">
        <v>790.9</v>
      </c>
      <c r="AF48" s="278">
        <v>790.9</v>
      </c>
      <c r="AG48" s="278">
        <v>790.9</v>
      </c>
      <c r="AH48" s="278">
        <v>790.9</v>
      </c>
      <c r="AI48" s="278">
        <v>790.9</v>
      </c>
      <c r="AJ48" s="278">
        <v>790.9</v>
      </c>
      <c r="AK48" s="278">
        <v>790.9</v>
      </c>
      <c r="AL48" s="278">
        <v>790.9</v>
      </c>
      <c r="AM48" s="278">
        <v>790.9</v>
      </c>
      <c r="AN48" s="278">
        <v>3.9</v>
      </c>
      <c r="AO48" s="278">
        <v>1.3</v>
      </c>
      <c r="AP48" s="278"/>
      <c r="AQ48" s="278"/>
      <c r="BB48" s="92" t="s">
        <v>509</v>
      </c>
    </row>
    <row r="49" spans="2:46" x14ac:dyDescent="0.2">
      <c r="B49" s="294" t="s">
        <v>146</v>
      </c>
      <c r="C49" s="264"/>
      <c r="D49" s="264"/>
      <c r="E49" s="264"/>
      <c r="F49" s="264"/>
      <c r="G49" s="264"/>
      <c r="H49" s="277"/>
      <c r="I49" s="264"/>
      <c r="J49" s="278"/>
      <c r="K49" s="278"/>
      <c r="L49" s="278"/>
      <c r="M49" s="278"/>
      <c r="N49" s="278"/>
      <c r="O49" s="278"/>
      <c r="P49" s="278"/>
      <c r="Q49" s="278"/>
      <c r="R49" s="278"/>
      <c r="S49" s="278"/>
      <c r="T49" s="278"/>
      <c r="U49" s="278">
        <v>8208.7999999999993</v>
      </c>
      <c r="V49" s="261">
        <v>8208.7000000000007</v>
      </c>
      <c r="W49" s="261">
        <v>8208.7000000000007</v>
      </c>
      <c r="X49" s="261">
        <v>8208.7000000000007</v>
      </c>
      <c r="Y49" s="261">
        <v>8208.7000000000007</v>
      </c>
      <c r="Z49" s="261">
        <v>8208.7000000000007</v>
      </c>
      <c r="AA49" s="261">
        <v>8208.7000000000007</v>
      </c>
      <c r="AB49" s="261">
        <v>8208.7000000000007</v>
      </c>
      <c r="AC49" s="261">
        <v>8208.7000000000007</v>
      </c>
      <c r="AD49" s="95">
        <v>8208.7000000000007</v>
      </c>
      <c r="AE49" s="279">
        <v>8208.7999999999993</v>
      </c>
      <c r="AF49" s="261">
        <v>8208.7000000000007</v>
      </c>
      <c r="AG49" s="261">
        <v>8208.7000000000007</v>
      </c>
      <c r="AH49" s="261">
        <v>8208.7000000000007</v>
      </c>
      <c r="AI49" s="261">
        <v>8208.7000000000007</v>
      </c>
      <c r="AJ49" s="261">
        <v>8208.7000000000007</v>
      </c>
      <c r="AK49" s="261">
        <v>8208.7000000000007</v>
      </c>
      <c r="AL49" s="261">
        <v>8208.7000000000007</v>
      </c>
      <c r="AM49" s="261">
        <v>8208.7000000000007</v>
      </c>
      <c r="AN49" s="261">
        <v>8208.7000000000007</v>
      </c>
      <c r="AO49" s="278">
        <v>10.5</v>
      </c>
      <c r="AP49" s="278">
        <v>10.5</v>
      </c>
      <c r="AQ49" s="278">
        <v>10.5</v>
      </c>
    </row>
    <row r="50" spans="2:46" x14ac:dyDescent="0.2">
      <c r="B50" s="294" t="s">
        <v>147</v>
      </c>
      <c r="C50" s="264"/>
      <c r="D50" s="264"/>
      <c r="E50" s="264"/>
      <c r="F50" s="264"/>
      <c r="G50" s="264"/>
      <c r="H50" s="277"/>
      <c r="I50" s="264"/>
      <c r="J50" s="278"/>
      <c r="K50" s="278"/>
      <c r="L50" s="278"/>
      <c r="M50" s="278"/>
      <c r="N50" s="278"/>
      <c r="O50" s="278"/>
      <c r="P50" s="278"/>
      <c r="Q50" s="278"/>
      <c r="R50" s="278"/>
      <c r="S50" s="278"/>
      <c r="T50" s="278"/>
      <c r="U50" s="278"/>
      <c r="V50" s="261">
        <v>1078.5</v>
      </c>
      <c r="W50" s="261">
        <v>1078.5</v>
      </c>
      <c r="X50" s="261">
        <v>1078.5</v>
      </c>
      <c r="Y50" s="261">
        <v>1078.5</v>
      </c>
      <c r="Z50" s="261">
        <v>1078.5</v>
      </c>
      <c r="AA50" s="261">
        <v>1078.5</v>
      </c>
      <c r="AB50" s="261">
        <v>1078.5</v>
      </c>
      <c r="AC50" s="261">
        <v>1078.5</v>
      </c>
      <c r="AD50" s="95">
        <v>1078.5</v>
      </c>
      <c r="AE50" s="279">
        <v>1078.5</v>
      </c>
      <c r="AF50" s="261">
        <v>1078.5</v>
      </c>
      <c r="AG50" s="261">
        <v>1078.5</v>
      </c>
      <c r="AH50" s="261">
        <v>1078.5</v>
      </c>
      <c r="AI50" s="261">
        <v>1078.5</v>
      </c>
      <c r="AJ50" s="261">
        <v>1078.5</v>
      </c>
      <c r="AK50" s="261">
        <v>1078.5</v>
      </c>
      <c r="AL50" s="261">
        <v>1078.5</v>
      </c>
      <c r="AM50" s="261">
        <v>1078.5</v>
      </c>
      <c r="AN50" s="261">
        <v>1078.5</v>
      </c>
      <c r="AO50" s="261">
        <v>1078.5</v>
      </c>
      <c r="AP50" s="278">
        <v>5.4</v>
      </c>
      <c r="AQ50" s="278">
        <v>0.4</v>
      </c>
    </row>
    <row r="51" spans="2:46" x14ac:dyDescent="0.2">
      <c r="B51" s="292" t="s">
        <v>107</v>
      </c>
      <c r="C51" s="264"/>
      <c r="D51" s="264"/>
      <c r="E51" s="264"/>
      <c r="F51" s="264">
        <v>185.7</v>
      </c>
      <c r="G51" s="264">
        <v>188.6</v>
      </c>
      <c r="H51" s="277">
        <v>188.8</v>
      </c>
      <c r="I51" s="264">
        <v>188.9</v>
      </c>
      <c r="J51" s="278">
        <v>188.9</v>
      </c>
      <c r="K51" s="278">
        <v>129.19999999999999</v>
      </c>
      <c r="L51" s="278"/>
      <c r="M51" s="278"/>
      <c r="N51" s="278"/>
      <c r="O51" s="255"/>
      <c r="AE51" s="262"/>
    </row>
    <row r="52" spans="2:46" x14ac:dyDescent="0.2">
      <c r="B52" s="295" t="s">
        <v>108</v>
      </c>
      <c r="C52" s="263"/>
      <c r="D52" s="263"/>
      <c r="E52" s="263"/>
      <c r="F52" s="263"/>
      <c r="G52" s="263"/>
      <c r="H52" s="282">
        <v>73.400000000000006</v>
      </c>
      <c r="I52" s="263">
        <v>105.8</v>
      </c>
      <c r="J52" s="278">
        <v>143.80000000000001</v>
      </c>
      <c r="K52" s="278">
        <v>180.6</v>
      </c>
      <c r="L52" s="278">
        <v>182.2</v>
      </c>
      <c r="M52" s="278">
        <v>185.9</v>
      </c>
      <c r="N52" s="278">
        <v>190.6</v>
      </c>
      <c r="O52" s="278">
        <v>191.3</v>
      </c>
      <c r="P52" s="278">
        <v>191.9</v>
      </c>
      <c r="Q52" s="278">
        <v>167.5</v>
      </c>
      <c r="R52" s="278">
        <v>134.30000000000001</v>
      </c>
      <c r="S52" s="278">
        <v>107.1</v>
      </c>
      <c r="T52" s="278">
        <v>72.400000000000006</v>
      </c>
      <c r="U52" s="278">
        <v>37.799999999999997</v>
      </c>
      <c r="V52" s="278">
        <v>33</v>
      </c>
      <c r="W52" s="278">
        <v>30.2</v>
      </c>
      <c r="X52" s="278">
        <v>25.1</v>
      </c>
      <c r="Y52" s="278">
        <v>24</v>
      </c>
      <c r="Z52" s="278">
        <v>23.3</v>
      </c>
      <c r="AA52" s="278">
        <v>22.8</v>
      </c>
      <c r="AB52" s="278">
        <v>22.7</v>
      </c>
      <c r="AC52" s="278">
        <v>22.6</v>
      </c>
      <c r="AD52" s="95">
        <v>22.5</v>
      </c>
      <c r="AE52" s="279">
        <v>22.5</v>
      </c>
      <c r="AF52" s="278">
        <v>22.4</v>
      </c>
      <c r="AG52" s="278">
        <v>22.4</v>
      </c>
      <c r="AH52" s="278">
        <v>22.3</v>
      </c>
      <c r="AI52" s="278">
        <v>22.3</v>
      </c>
      <c r="AJ52" s="278">
        <v>22.3</v>
      </c>
      <c r="AK52" s="278">
        <v>22.3</v>
      </c>
      <c r="AL52" s="278">
        <v>22.3</v>
      </c>
      <c r="AM52" s="278">
        <v>22.3</v>
      </c>
      <c r="AN52" s="278">
        <v>22.3</v>
      </c>
      <c r="AO52" s="278">
        <v>22.3</v>
      </c>
      <c r="AP52" s="278">
        <v>22.3</v>
      </c>
      <c r="AQ52" s="278">
        <v>22.3</v>
      </c>
      <c r="AR52" s="278">
        <v>22.3</v>
      </c>
      <c r="AS52" s="278">
        <v>22.3</v>
      </c>
      <c r="AT52" s="278"/>
    </row>
    <row r="53" spans="2:46" x14ac:dyDescent="0.2">
      <c r="B53" s="293" t="s">
        <v>151</v>
      </c>
      <c r="C53" s="263"/>
      <c r="D53" s="263"/>
      <c r="E53" s="263"/>
      <c r="F53" s="263"/>
      <c r="G53" s="263"/>
      <c r="H53" s="282"/>
      <c r="I53" s="263"/>
      <c r="J53" s="278"/>
      <c r="K53" s="278"/>
      <c r="L53" s="278"/>
      <c r="M53" s="278"/>
      <c r="N53" s="278"/>
      <c r="O53" s="278"/>
      <c r="P53" s="278"/>
      <c r="Q53" s="278"/>
      <c r="R53" s="278"/>
      <c r="S53" s="278"/>
      <c r="T53" s="278"/>
      <c r="U53" s="278"/>
      <c r="V53" s="278"/>
      <c r="W53" s="278"/>
      <c r="X53" s="278"/>
      <c r="Y53" s="278"/>
      <c r="Z53" s="278"/>
      <c r="AA53" s="278"/>
      <c r="AB53" s="278"/>
      <c r="AC53" s="261">
        <v>4339.6000000000004</v>
      </c>
      <c r="AD53" s="95">
        <v>4339.6000000000004</v>
      </c>
      <c r="AE53" s="279">
        <v>7925.9</v>
      </c>
      <c r="AF53" s="261">
        <v>7925.9</v>
      </c>
      <c r="AG53" s="261">
        <v>7925.9</v>
      </c>
      <c r="AH53" s="261">
        <v>7826.7</v>
      </c>
      <c r="AI53" s="261">
        <v>7826.7</v>
      </c>
      <c r="AJ53" s="261">
        <v>7826.7</v>
      </c>
      <c r="AK53" s="261">
        <v>7826.7</v>
      </c>
      <c r="AL53" s="261">
        <v>7826.7</v>
      </c>
      <c r="AM53" s="261">
        <v>3131</v>
      </c>
      <c r="AN53" s="261">
        <v>3131</v>
      </c>
      <c r="AO53" s="261">
        <v>3131</v>
      </c>
      <c r="AP53" s="261">
        <v>3131</v>
      </c>
      <c r="AQ53" s="261">
        <v>3131</v>
      </c>
      <c r="AR53" s="261">
        <v>3131</v>
      </c>
      <c r="AS53" s="261">
        <v>3131</v>
      </c>
      <c r="AT53" s="261"/>
    </row>
    <row r="54" spans="2:46" x14ac:dyDescent="0.2">
      <c r="B54" s="294" t="s">
        <v>136</v>
      </c>
      <c r="C54" s="263"/>
      <c r="D54" s="263"/>
      <c r="E54" s="263"/>
      <c r="F54" s="263"/>
      <c r="G54" s="263"/>
      <c r="H54" s="282"/>
      <c r="I54" s="263"/>
      <c r="J54" s="278"/>
      <c r="K54" s="278"/>
      <c r="L54" s="278"/>
      <c r="M54" s="278"/>
      <c r="N54" s="278"/>
      <c r="O54" s="278">
        <v>119</v>
      </c>
      <c r="P54" s="278">
        <v>126.4</v>
      </c>
      <c r="Q54" s="278">
        <v>127.5</v>
      </c>
      <c r="R54" s="278">
        <v>126.7</v>
      </c>
      <c r="S54" s="278">
        <v>133.6</v>
      </c>
      <c r="T54" s="278">
        <v>142.19999999999999</v>
      </c>
      <c r="U54" s="278">
        <v>145.1</v>
      </c>
      <c r="V54" s="278">
        <v>145.4</v>
      </c>
      <c r="W54" s="278">
        <v>146.1</v>
      </c>
      <c r="X54" s="278">
        <v>148.80000000000001</v>
      </c>
      <c r="Y54" s="278">
        <v>149.19999999999999</v>
      </c>
      <c r="Z54" s="278">
        <v>150.30000000000001</v>
      </c>
      <c r="AA54" s="278">
        <v>150.30000000000001</v>
      </c>
      <c r="AB54" s="278">
        <v>150.30000000000001</v>
      </c>
      <c r="AC54" s="278">
        <v>3.7</v>
      </c>
      <c r="AD54" s="95">
        <v>3.5</v>
      </c>
      <c r="AE54" s="279">
        <v>3</v>
      </c>
      <c r="AF54" s="278">
        <v>2.8</v>
      </c>
      <c r="AG54" s="278">
        <v>1.8</v>
      </c>
      <c r="AH54" s="278">
        <v>1.5</v>
      </c>
      <c r="AI54" s="278">
        <v>1.5</v>
      </c>
      <c r="AJ54" s="278">
        <v>1.5</v>
      </c>
      <c r="AK54" s="278">
        <v>1.4</v>
      </c>
      <c r="AL54" s="278">
        <v>1.4</v>
      </c>
      <c r="AM54" s="278">
        <v>1.4</v>
      </c>
      <c r="AN54" s="278">
        <v>1.4</v>
      </c>
      <c r="AO54" s="278">
        <v>1.4</v>
      </c>
      <c r="AP54" s="278">
        <v>1.4</v>
      </c>
      <c r="AQ54" s="278">
        <v>1.4</v>
      </c>
      <c r="AR54" s="278">
        <v>1.4</v>
      </c>
      <c r="AS54" s="278">
        <v>1.4</v>
      </c>
      <c r="AT54" s="278"/>
    </row>
    <row r="55" spans="2:46" x14ac:dyDescent="0.2">
      <c r="B55" s="293" t="s">
        <v>148</v>
      </c>
      <c r="C55" s="263"/>
      <c r="D55" s="263"/>
      <c r="E55" s="263"/>
      <c r="F55" s="263"/>
      <c r="G55" s="263"/>
      <c r="H55" s="282"/>
      <c r="I55" s="263"/>
      <c r="J55" s="278"/>
      <c r="K55" s="278"/>
      <c r="L55" s="278"/>
      <c r="M55" s="278"/>
      <c r="N55" s="278"/>
      <c r="O55" s="278"/>
      <c r="P55" s="278"/>
      <c r="Q55" s="278"/>
      <c r="R55" s="278"/>
      <c r="S55" s="278"/>
      <c r="T55" s="278"/>
      <c r="U55" s="278"/>
      <c r="V55" s="278"/>
      <c r="W55" s="278">
        <v>17.2</v>
      </c>
      <c r="X55" s="278">
        <v>33.5</v>
      </c>
      <c r="Y55" s="278">
        <v>51.1</v>
      </c>
      <c r="Z55" s="278">
        <v>55.1</v>
      </c>
      <c r="AA55" s="278">
        <v>58.2</v>
      </c>
      <c r="AB55" s="278">
        <v>53.9</v>
      </c>
      <c r="AC55" s="278">
        <v>53.7</v>
      </c>
      <c r="AD55" s="95">
        <v>53.5</v>
      </c>
      <c r="AE55" s="279">
        <v>53.5</v>
      </c>
      <c r="AF55" s="278">
        <v>53.4</v>
      </c>
      <c r="AG55" s="278">
        <v>53</v>
      </c>
      <c r="AH55" s="278">
        <v>53</v>
      </c>
      <c r="AI55" s="278">
        <v>53</v>
      </c>
      <c r="AJ55" s="278">
        <v>53</v>
      </c>
      <c r="AK55" s="278">
        <v>52.9</v>
      </c>
      <c r="AL55" s="278">
        <v>52.9</v>
      </c>
      <c r="AM55" s="278">
        <v>52.9</v>
      </c>
      <c r="AN55" s="278">
        <v>52.9</v>
      </c>
      <c r="AO55" s="278">
        <v>52.9</v>
      </c>
      <c r="AP55" s="278">
        <v>52.9</v>
      </c>
      <c r="AQ55" s="278">
        <v>52.3</v>
      </c>
      <c r="AR55" s="278">
        <v>52.6</v>
      </c>
      <c r="AS55" s="278">
        <v>52.5</v>
      </c>
      <c r="AT55" s="278"/>
    </row>
    <row r="56" spans="2:46" x14ac:dyDescent="0.2">
      <c r="B56" s="293" t="s">
        <v>434</v>
      </c>
      <c r="C56" s="263"/>
      <c r="D56" s="263"/>
      <c r="E56" s="263"/>
      <c r="F56" s="263"/>
      <c r="G56" s="263"/>
      <c r="H56" s="282"/>
      <c r="I56" s="263"/>
      <c r="J56" s="278"/>
      <c r="K56" s="278"/>
      <c r="L56" s="278"/>
      <c r="M56" s="278"/>
      <c r="N56" s="278"/>
      <c r="O56" s="278"/>
      <c r="P56" s="278"/>
      <c r="Q56" s="278"/>
      <c r="R56" s="278"/>
      <c r="S56" s="278"/>
      <c r="T56" s="278">
        <v>436.6</v>
      </c>
      <c r="U56" s="278">
        <v>437.6</v>
      </c>
      <c r="V56" s="278">
        <v>437.7</v>
      </c>
      <c r="W56" s="278">
        <v>444.2</v>
      </c>
      <c r="X56" s="92">
        <v>446.5</v>
      </c>
      <c r="Y56" s="278">
        <v>446.5</v>
      </c>
      <c r="Z56" s="278">
        <v>446.6</v>
      </c>
      <c r="AA56" s="278">
        <v>446.6</v>
      </c>
      <c r="AB56" s="278">
        <v>446.6</v>
      </c>
      <c r="AC56" s="278">
        <v>37.700000000000003</v>
      </c>
      <c r="AD56" s="95">
        <v>144.4</v>
      </c>
      <c r="AE56" s="279">
        <v>85.15</v>
      </c>
      <c r="AF56" s="278">
        <v>35.4</v>
      </c>
      <c r="AG56" s="278">
        <v>31.5</v>
      </c>
      <c r="AH56" s="278">
        <v>30</v>
      </c>
      <c r="AI56" s="278">
        <v>29.2</v>
      </c>
      <c r="AJ56" s="278">
        <v>27.7</v>
      </c>
      <c r="AK56" s="278">
        <v>27.1</v>
      </c>
      <c r="AL56" s="278">
        <v>21.8</v>
      </c>
      <c r="AM56" s="278">
        <v>20</v>
      </c>
      <c r="AN56" s="278">
        <v>20</v>
      </c>
      <c r="AO56" s="278">
        <v>20</v>
      </c>
      <c r="AP56" s="278">
        <v>20</v>
      </c>
      <c r="AQ56" s="278">
        <v>20</v>
      </c>
      <c r="AR56" s="278">
        <v>19.399999999999999</v>
      </c>
      <c r="AS56" s="278">
        <v>18.7</v>
      </c>
      <c r="AT56" s="278"/>
    </row>
    <row r="57" spans="2:46" x14ac:dyDescent="0.2">
      <c r="B57" s="294" t="s">
        <v>137</v>
      </c>
      <c r="C57" s="263"/>
      <c r="D57" s="263"/>
      <c r="E57" s="263"/>
      <c r="F57" s="263"/>
      <c r="G57" s="263"/>
      <c r="H57" s="282"/>
      <c r="I57" s="263"/>
      <c r="J57" s="278"/>
      <c r="K57" s="278"/>
      <c r="L57" s="278"/>
      <c r="M57" s="278"/>
      <c r="N57" s="278"/>
      <c r="O57" s="278">
        <v>401</v>
      </c>
      <c r="P57" s="278">
        <v>418.9</v>
      </c>
      <c r="Q57" s="278">
        <v>421.9</v>
      </c>
      <c r="R57" s="278">
        <v>428</v>
      </c>
      <c r="S57" s="278">
        <v>432.4</v>
      </c>
      <c r="T57" s="278"/>
      <c r="U57" s="278"/>
      <c r="V57" s="278"/>
      <c r="W57" s="278"/>
      <c r="X57" s="278"/>
      <c r="Y57" s="278"/>
      <c r="Z57" s="278"/>
      <c r="AA57" s="278"/>
      <c r="AB57" s="278"/>
      <c r="AC57" s="278"/>
      <c r="AD57" s="95"/>
      <c r="AE57" s="262"/>
      <c r="AH57" s="278"/>
      <c r="AN57" s="278"/>
      <c r="AO57" s="278"/>
      <c r="AP57" s="278"/>
      <c r="AQ57" s="278"/>
      <c r="AR57" s="278"/>
      <c r="AS57" s="278"/>
      <c r="AT57" s="278"/>
    </row>
    <row r="58" spans="2:46" x14ac:dyDescent="0.2">
      <c r="B58" s="294" t="s">
        <v>155</v>
      </c>
      <c r="C58" s="263"/>
      <c r="D58" s="263"/>
      <c r="E58" s="263"/>
      <c r="F58" s="263"/>
      <c r="G58" s="263"/>
      <c r="H58" s="282"/>
      <c r="I58" s="263"/>
      <c r="J58" s="278"/>
      <c r="K58" s="278"/>
      <c r="L58" s="278"/>
      <c r="M58" s="278"/>
      <c r="N58" s="278"/>
      <c r="O58" s="278"/>
      <c r="P58" s="278"/>
      <c r="Q58" s="278"/>
      <c r="R58" s="278"/>
      <c r="S58" s="278"/>
      <c r="T58" s="278"/>
      <c r="U58" s="278"/>
      <c r="V58" s="278"/>
      <c r="W58" s="278"/>
      <c r="X58" s="278"/>
      <c r="Y58" s="278"/>
      <c r="Z58" s="278"/>
      <c r="AA58" s="278"/>
      <c r="AB58" s="278"/>
      <c r="AC58" s="278"/>
      <c r="AD58" s="95">
        <v>73.099999999999994</v>
      </c>
      <c r="AE58" s="279">
        <v>73.099999999999994</v>
      </c>
      <c r="AF58" s="278">
        <v>73.099999999999994</v>
      </c>
      <c r="AG58" s="278">
        <v>73.099999999999994</v>
      </c>
      <c r="AH58" s="278">
        <v>73.099999999999994</v>
      </c>
      <c r="AI58" s="278">
        <v>73.099999999999994</v>
      </c>
      <c r="AJ58" s="278">
        <v>73.099999999999994</v>
      </c>
      <c r="AK58" s="278">
        <v>73.099999999999994</v>
      </c>
      <c r="AL58" s="278">
        <v>73.099999999999994</v>
      </c>
      <c r="AM58" s="278">
        <v>73.099999999999994</v>
      </c>
      <c r="AN58" s="278">
        <v>73.099999999999994</v>
      </c>
      <c r="AO58" s="278">
        <v>73.099999999999994</v>
      </c>
      <c r="AP58" s="278">
        <v>73.099999999999994</v>
      </c>
      <c r="AQ58" s="278">
        <v>73.099999999999994</v>
      </c>
      <c r="AR58" s="278">
        <v>73.099999999999994</v>
      </c>
      <c r="AS58" s="278">
        <v>73.099999999999994</v>
      </c>
      <c r="AT58" s="278"/>
    </row>
    <row r="59" spans="2:46" x14ac:dyDescent="0.2">
      <c r="B59" s="294" t="s">
        <v>156</v>
      </c>
      <c r="C59" s="263"/>
      <c r="D59" s="263"/>
      <c r="E59" s="263"/>
      <c r="F59" s="263"/>
      <c r="G59" s="263"/>
      <c r="H59" s="282"/>
      <c r="I59" s="263"/>
      <c r="J59" s="278"/>
      <c r="K59" s="278"/>
      <c r="L59" s="278"/>
      <c r="M59" s="278"/>
      <c r="N59" s="278"/>
      <c r="O59" s="278"/>
      <c r="P59" s="278"/>
      <c r="Q59" s="278"/>
      <c r="R59" s="278"/>
      <c r="S59" s="278"/>
      <c r="T59" s="278"/>
      <c r="U59" s="278"/>
      <c r="V59" s="278"/>
      <c r="W59" s="278"/>
      <c r="X59" s="278"/>
      <c r="Y59" s="278"/>
      <c r="Z59" s="278"/>
      <c r="AA59" s="278"/>
      <c r="AB59" s="278"/>
      <c r="AC59" s="278"/>
      <c r="AD59" s="95">
        <v>553</v>
      </c>
      <c r="AE59" s="279">
        <v>553</v>
      </c>
      <c r="AF59" s="278">
        <v>553</v>
      </c>
      <c r="AG59" s="278">
        <v>553</v>
      </c>
      <c r="AH59" s="278">
        <v>638.29999999999995</v>
      </c>
      <c r="AI59" s="278">
        <v>638.29999999999995</v>
      </c>
      <c r="AJ59" s="278">
        <v>638.29999999999995</v>
      </c>
      <c r="AK59" s="278">
        <v>638.29999999999995</v>
      </c>
      <c r="AL59" s="278">
        <v>638.29999999999995</v>
      </c>
      <c r="AM59" s="278">
        <v>510.2</v>
      </c>
      <c r="AN59" s="278">
        <v>510.2</v>
      </c>
      <c r="AO59" s="278">
        <v>510.2</v>
      </c>
      <c r="AP59" s="278">
        <v>510.2</v>
      </c>
      <c r="AQ59" s="278">
        <v>510.2</v>
      </c>
      <c r="AR59" s="278">
        <v>510.2</v>
      </c>
      <c r="AS59" s="278">
        <v>510.2</v>
      </c>
      <c r="AT59" s="278"/>
    </row>
    <row r="60" spans="2:46" x14ac:dyDescent="0.2">
      <c r="B60" s="294" t="s">
        <v>157</v>
      </c>
      <c r="C60" s="263"/>
      <c r="D60" s="263"/>
      <c r="E60" s="263"/>
      <c r="F60" s="263"/>
      <c r="G60" s="263"/>
      <c r="H60" s="282"/>
      <c r="I60" s="263"/>
      <c r="J60" s="278"/>
      <c r="K60" s="278"/>
      <c r="L60" s="278"/>
      <c r="M60" s="278"/>
      <c r="N60" s="278"/>
      <c r="O60" s="278"/>
      <c r="P60" s="278"/>
      <c r="Q60" s="278"/>
      <c r="R60" s="278"/>
      <c r="S60" s="278"/>
      <c r="T60" s="278"/>
      <c r="U60" s="278"/>
      <c r="V60" s="278"/>
      <c r="W60" s="278"/>
      <c r="X60" s="278"/>
      <c r="Y60" s="278"/>
      <c r="Z60" s="278"/>
      <c r="AA60" s="278"/>
      <c r="AB60" s="278"/>
      <c r="AC60" s="278"/>
      <c r="AD60" s="95">
        <v>33.9</v>
      </c>
      <c r="AE60" s="279">
        <v>33.9</v>
      </c>
      <c r="AF60" s="278">
        <v>33.9</v>
      </c>
      <c r="AG60" s="278">
        <v>33.9</v>
      </c>
      <c r="AH60" s="278">
        <v>33.9</v>
      </c>
      <c r="AI60" s="278">
        <v>33.9</v>
      </c>
      <c r="AJ60" s="283">
        <v>0</v>
      </c>
      <c r="AK60" s="283">
        <v>0</v>
      </c>
      <c r="AL60" s="283">
        <v>0</v>
      </c>
      <c r="AM60" s="283">
        <v>0</v>
      </c>
    </row>
    <row r="61" spans="2:46" x14ac:dyDescent="0.2">
      <c r="B61" s="293" t="s">
        <v>164</v>
      </c>
      <c r="C61" s="263"/>
      <c r="D61" s="263"/>
      <c r="E61" s="263"/>
      <c r="F61" s="263"/>
      <c r="G61" s="263"/>
      <c r="H61" s="282"/>
      <c r="I61" s="263"/>
      <c r="J61" s="278"/>
      <c r="K61" s="278"/>
      <c r="L61" s="278"/>
      <c r="M61" s="278"/>
      <c r="N61" s="278"/>
      <c r="O61" s="278"/>
      <c r="P61" s="278"/>
      <c r="Q61" s="278"/>
      <c r="R61" s="278"/>
      <c r="S61" s="278"/>
      <c r="T61" s="278"/>
      <c r="U61" s="278"/>
      <c r="V61" s="278"/>
      <c r="W61" s="278"/>
      <c r="X61" s="278"/>
      <c r="Y61" s="278"/>
      <c r="Z61" s="278"/>
      <c r="AA61" s="278"/>
      <c r="AB61" s="278"/>
      <c r="AC61" s="278"/>
      <c r="AD61" s="95"/>
      <c r="AE61" s="279"/>
      <c r="AF61" s="278"/>
      <c r="AG61" s="278"/>
      <c r="AH61" s="278"/>
      <c r="AI61" s="278">
        <v>753.5</v>
      </c>
      <c r="AJ61" s="278">
        <v>787.4</v>
      </c>
      <c r="AK61" s="278">
        <v>787.4</v>
      </c>
      <c r="AL61" s="278">
        <v>787.4</v>
      </c>
      <c r="AM61" s="278">
        <v>692.3</v>
      </c>
      <c r="AN61" s="278">
        <v>692.3</v>
      </c>
      <c r="AO61" s="278">
        <v>692.3</v>
      </c>
      <c r="AP61" s="278">
        <v>589.6</v>
      </c>
      <c r="AQ61" s="278">
        <v>589.6</v>
      </c>
      <c r="AR61" s="278">
        <v>589.6</v>
      </c>
      <c r="AS61" s="278">
        <v>589.6</v>
      </c>
      <c r="AT61" s="278"/>
    </row>
    <row r="62" spans="2:46" x14ac:dyDescent="0.2">
      <c r="B62" s="294" t="s">
        <v>165</v>
      </c>
      <c r="C62" s="263"/>
      <c r="D62" s="263"/>
      <c r="E62" s="263"/>
      <c r="F62" s="263"/>
      <c r="G62" s="263"/>
      <c r="H62" s="282"/>
      <c r="I62" s="263"/>
      <c r="J62" s="278"/>
      <c r="K62" s="278"/>
      <c r="L62" s="278"/>
      <c r="M62" s="278"/>
      <c r="N62" s="278"/>
      <c r="O62" s="278"/>
      <c r="P62" s="278"/>
      <c r="Q62" s="278"/>
      <c r="R62" s="278"/>
      <c r="S62" s="278"/>
      <c r="T62" s="278"/>
      <c r="U62" s="278"/>
      <c r="V62" s="278"/>
      <c r="W62" s="278"/>
      <c r="X62" s="278"/>
      <c r="Y62" s="278"/>
      <c r="Z62" s="278"/>
      <c r="AA62" s="278"/>
      <c r="AB62" s="278"/>
      <c r="AC62" s="278"/>
      <c r="AD62" s="95"/>
      <c r="AE62" s="279"/>
      <c r="AF62" s="278"/>
      <c r="AG62" s="278"/>
      <c r="AH62" s="278"/>
      <c r="AI62" s="278"/>
      <c r="AJ62" s="278"/>
      <c r="AK62" s="278"/>
      <c r="AL62" s="278"/>
      <c r="AM62" s="261">
        <v>4957.3999999999996</v>
      </c>
      <c r="AN62" s="261">
        <v>4957.3999999999996</v>
      </c>
      <c r="AO62" s="261">
        <v>4957.3999999999996</v>
      </c>
      <c r="AP62" s="261">
        <v>4957.3999999999996</v>
      </c>
      <c r="AQ62" s="261">
        <v>4957.3999999999996</v>
      </c>
      <c r="AR62" s="261">
        <v>4957.3999999999996</v>
      </c>
      <c r="AS62" s="261">
        <v>4957.3</v>
      </c>
      <c r="AT62" s="261"/>
    </row>
    <row r="63" spans="2:46" x14ac:dyDescent="0.2">
      <c r="B63" s="294" t="s">
        <v>166</v>
      </c>
      <c r="C63" s="263"/>
      <c r="D63" s="263"/>
      <c r="E63" s="263"/>
      <c r="F63" s="263"/>
      <c r="G63" s="263"/>
      <c r="H63" s="282"/>
      <c r="I63" s="263"/>
      <c r="J63" s="278"/>
      <c r="K63" s="278"/>
      <c r="L63" s="278"/>
      <c r="M63" s="278"/>
      <c r="N63" s="278"/>
      <c r="O63" s="278"/>
      <c r="P63" s="278"/>
      <c r="Q63" s="278"/>
      <c r="R63" s="278"/>
      <c r="S63" s="278"/>
      <c r="T63" s="278"/>
      <c r="U63" s="278"/>
      <c r="V63" s="278"/>
      <c r="W63" s="278"/>
      <c r="X63" s="278"/>
      <c r="Y63" s="278"/>
      <c r="Z63" s="278"/>
      <c r="AA63" s="278"/>
      <c r="AB63" s="278"/>
      <c r="AC63" s="278"/>
      <c r="AD63" s="95"/>
      <c r="AE63" s="279"/>
      <c r="AF63" s="278"/>
      <c r="AG63" s="278"/>
      <c r="AH63" s="278"/>
      <c r="AI63" s="278"/>
      <c r="AJ63" s="278"/>
      <c r="AK63" s="278"/>
      <c r="AL63" s="278"/>
      <c r="AM63" s="278">
        <v>24.8</v>
      </c>
      <c r="AN63" s="278">
        <v>16.5</v>
      </c>
      <c r="AO63" s="278">
        <v>8.3000000000000007</v>
      </c>
      <c r="AP63" s="278"/>
      <c r="AQ63" s="278"/>
      <c r="AR63" s="278"/>
      <c r="AS63" s="278"/>
      <c r="AT63" s="278"/>
    </row>
    <row r="64" spans="2:46" x14ac:dyDescent="0.2">
      <c r="B64" s="294" t="s">
        <v>168</v>
      </c>
      <c r="C64" s="263"/>
      <c r="D64" s="263"/>
      <c r="E64" s="263"/>
      <c r="F64" s="263"/>
      <c r="G64" s="263"/>
      <c r="H64" s="282"/>
      <c r="I64" s="263"/>
      <c r="J64" s="278"/>
      <c r="K64" s="278"/>
      <c r="L64" s="278"/>
      <c r="M64" s="278"/>
      <c r="N64" s="278"/>
      <c r="O64" s="278"/>
      <c r="P64" s="278"/>
      <c r="Q64" s="278"/>
      <c r="R64" s="278"/>
      <c r="S64" s="278"/>
      <c r="T64" s="278"/>
      <c r="U64" s="278"/>
      <c r="V64" s="278"/>
      <c r="W64" s="278"/>
      <c r="X64" s="278"/>
      <c r="Y64" s="278"/>
      <c r="Z64" s="278"/>
      <c r="AA64" s="278"/>
      <c r="AB64" s="278"/>
      <c r="AC64" s="278"/>
      <c r="AD64" s="95"/>
      <c r="AE64" s="279"/>
      <c r="AF64" s="278"/>
      <c r="AG64" s="278"/>
      <c r="AH64" s="278"/>
      <c r="AI64" s="278"/>
      <c r="AJ64" s="278">
        <v>116.2</v>
      </c>
      <c r="AK64" s="278">
        <v>116.2</v>
      </c>
      <c r="AL64" s="278">
        <v>116.2</v>
      </c>
      <c r="AM64" s="278">
        <v>77.8</v>
      </c>
      <c r="AN64" s="278">
        <v>77.8</v>
      </c>
      <c r="AO64" s="278">
        <v>77.8</v>
      </c>
      <c r="AP64" s="278">
        <v>77.8</v>
      </c>
      <c r="AQ64" s="278">
        <v>77.8</v>
      </c>
      <c r="AR64" s="278">
        <v>77.8</v>
      </c>
      <c r="AS64" s="278">
        <v>0</v>
      </c>
      <c r="AT64" s="278"/>
    </row>
    <row r="65" spans="2:46" x14ac:dyDescent="0.2">
      <c r="B65" s="294" t="s">
        <v>169</v>
      </c>
      <c r="C65" s="263"/>
      <c r="D65" s="263"/>
      <c r="E65" s="263"/>
      <c r="F65" s="263"/>
      <c r="G65" s="263"/>
      <c r="H65" s="282"/>
      <c r="I65" s="263"/>
      <c r="J65" s="278"/>
      <c r="K65" s="278"/>
      <c r="L65" s="278"/>
      <c r="M65" s="278"/>
      <c r="N65" s="278"/>
      <c r="O65" s="278"/>
      <c r="P65" s="278"/>
      <c r="Q65" s="278"/>
      <c r="R65" s="278"/>
      <c r="S65" s="278"/>
      <c r="T65" s="278"/>
      <c r="U65" s="278"/>
      <c r="V65" s="278"/>
      <c r="W65" s="278"/>
      <c r="X65" s="278"/>
      <c r="Y65" s="278"/>
      <c r="Z65" s="278"/>
      <c r="AA65" s="278"/>
      <c r="AB65" s="278"/>
      <c r="AC65" s="278"/>
      <c r="AD65" s="95"/>
      <c r="AE65" s="279"/>
      <c r="AF65" s="278"/>
      <c r="AG65" s="278"/>
      <c r="AH65" s="278"/>
      <c r="AI65" s="278"/>
      <c r="AJ65" s="261">
        <v>7304.1</v>
      </c>
      <c r="AK65" s="261">
        <v>6537.2</v>
      </c>
      <c r="AL65" s="261">
        <v>6469.3</v>
      </c>
      <c r="AM65" s="261">
        <v>6320.3</v>
      </c>
      <c r="AN65" s="261">
        <v>4594.2</v>
      </c>
      <c r="AO65" s="261">
        <v>2505.1999999999998</v>
      </c>
      <c r="AP65" s="261">
        <v>1691.5</v>
      </c>
      <c r="AQ65" s="278">
        <v>931</v>
      </c>
      <c r="AR65" s="278">
        <v>745</v>
      </c>
      <c r="AS65" s="278">
        <v>393.5</v>
      </c>
      <c r="AT65" s="278"/>
    </row>
    <row r="66" spans="2:46" x14ac:dyDescent="0.2">
      <c r="B66" s="294" t="s">
        <v>170</v>
      </c>
      <c r="C66" s="263"/>
      <c r="D66" s="263"/>
      <c r="E66" s="263"/>
      <c r="F66" s="263"/>
      <c r="G66" s="263"/>
      <c r="H66" s="282"/>
      <c r="I66" s="263"/>
      <c r="J66" s="278"/>
      <c r="K66" s="278"/>
      <c r="L66" s="278"/>
      <c r="M66" s="278"/>
      <c r="N66" s="278"/>
      <c r="O66" s="278"/>
      <c r="P66" s="278"/>
      <c r="Q66" s="278"/>
      <c r="R66" s="278"/>
      <c r="S66" s="278"/>
      <c r="T66" s="278"/>
      <c r="U66" s="278"/>
      <c r="V66" s="278"/>
      <c r="W66" s="278"/>
      <c r="X66" s="278"/>
      <c r="Y66" s="278"/>
      <c r="Z66" s="278"/>
      <c r="AA66" s="278"/>
      <c r="AB66" s="278"/>
      <c r="AC66" s="278"/>
      <c r="AD66" s="95"/>
      <c r="AE66" s="279"/>
      <c r="AF66" s="278"/>
      <c r="AG66" s="278"/>
      <c r="AH66" s="278"/>
      <c r="AI66" s="278"/>
      <c r="AJ66" s="278"/>
      <c r="AK66" s="261">
        <v>2597.5</v>
      </c>
      <c r="AL66" s="261">
        <v>3876.9</v>
      </c>
      <c r="AM66" s="261">
        <v>4666.3</v>
      </c>
      <c r="AN66" s="261">
        <v>12317.9</v>
      </c>
      <c r="AO66" s="261">
        <v>11169.1</v>
      </c>
      <c r="AP66" s="261">
        <v>12635.7</v>
      </c>
      <c r="AQ66" s="261">
        <v>8544.5</v>
      </c>
      <c r="AR66" s="261">
        <v>5442.6</v>
      </c>
      <c r="AS66" s="261">
        <v>3210.7</v>
      </c>
      <c r="AT66" s="261"/>
    </row>
    <row r="67" spans="2:46" x14ac:dyDescent="0.2">
      <c r="B67" s="294" t="s">
        <v>171</v>
      </c>
      <c r="C67" s="263"/>
      <c r="D67" s="263"/>
      <c r="E67" s="263"/>
      <c r="F67" s="263"/>
      <c r="G67" s="263"/>
      <c r="H67" s="282"/>
      <c r="I67" s="263"/>
      <c r="J67" s="278"/>
      <c r="K67" s="278"/>
      <c r="L67" s="278"/>
      <c r="M67" s="278"/>
      <c r="N67" s="278"/>
      <c r="O67" s="278"/>
      <c r="P67" s="278"/>
      <c r="Q67" s="278"/>
      <c r="R67" s="278"/>
      <c r="S67" s="278"/>
      <c r="T67" s="278"/>
      <c r="U67" s="278"/>
      <c r="V67" s="278"/>
      <c r="W67" s="278"/>
      <c r="X67" s="278"/>
      <c r="Y67" s="278"/>
      <c r="Z67" s="278"/>
      <c r="AA67" s="278"/>
      <c r="AB67" s="278"/>
      <c r="AC67" s="278"/>
      <c r="AD67" s="95"/>
      <c r="AE67" s="279"/>
      <c r="AF67" s="278"/>
      <c r="AG67" s="278"/>
      <c r="AH67" s="278"/>
      <c r="AI67" s="278"/>
      <c r="AJ67" s="278"/>
      <c r="AK67" s="278"/>
      <c r="AL67" s="278"/>
      <c r="AM67" s="278">
        <v>149</v>
      </c>
      <c r="AN67" s="278">
        <v>631.4</v>
      </c>
      <c r="AO67" s="278">
        <v>0</v>
      </c>
      <c r="AP67" s="278">
        <v>0</v>
      </c>
      <c r="AQ67" s="278">
        <v>0</v>
      </c>
      <c r="AR67" s="278">
        <v>0</v>
      </c>
      <c r="AS67" s="278"/>
      <c r="AT67" s="278"/>
    </row>
    <row r="68" spans="2:46" x14ac:dyDescent="0.2">
      <c r="B68" s="294" t="s">
        <v>138</v>
      </c>
      <c r="C68" s="263"/>
      <c r="D68" s="263"/>
      <c r="E68" s="263"/>
      <c r="F68" s="263"/>
      <c r="G68" s="263"/>
      <c r="H68" s="282"/>
      <c r="I68" s="263"/>
      <c r="J68" s="278"/>
      <c r="K68" s="278"/>
      <c r="L68" s="278"/>
      <c r="M68" s="278"/>
      <c r="N68" s="278"/>
      <c r="O68" s="278">
        <v>20.5</v>
      </c>
      <c r="P68" s="278">
        <v>20.5</v>
      </c>
      <c r="Q68" s="278">
        <v>20.3</v>
      </c>
      <c r="R68" s="278">
        <v>20.2</v>
      </c>
      <c r="S68" s="278">
        <v>20.2</v>
      </c>
      <c r="T68" s="278">
        <v>20.2</v>
      </c>
      <c r="U68" s="278">
        <v>20.2</v>
      </c>
      <c r="V68" s="278">
        <v>20.2</v>
      </c>
      <c r="W68" s="278">
        <v>20.2</v>
      </c>
      <c r="X68" s="278">
        <v>20.100000000000001</v>
      </c>
      <c r="Y68" s="278">
        <v>20.100000000000001</v>
      </c>
      <c r="Z68" s="278">
        <v>20.100000000000001</v>
      </c>
      <c r="AA68" s="278">
        <v>20.100000000000001</v>
      </c>
      <c r="AB68" s="278">
        <v>20.100000000000001</v>
      </c>
      <c r="AC68" s="278">
        <v>20.100000000000001</v>
      </c>
      <c r="AE68" s="262"/>
    </row>
    <row r="69" spans="2:46" x14ac:dyDescent="0.2">
      <c r="B69" s="294" t="s">
        <v>167</v>
      </c>
      <c r="C69" s="263"/>
      <c r="D69" s="263"/>
      <c r="E69" s="263"/>
      <c r="F69" s="263"/>
      <c r="G69" s="263"/>
      <c r="H69" s="282"/>
      <c r="I69" s="263"/>
      <c r="J69" s="278"/>
      <c r="K69" s="278"/>
      <c r="L69" s="278"/>
      <c r="M69" s="278"/>
      <c r="N69" s="278"/>
      <c r="O69" s="278">
        <v>0.9</v>
      </c>
      <c r="P69" s="278">
        <v>42</v>
      </c>
      <c r="Q69" s="278">
        <v>46.6</v>
      </c>
      <c r="R69" s="278">
        <v>46.4</v>
      </c>
      <c r="S69" s="278">
        <v>46.4</v>
      </c>
      <c r="T69" s="278">
        <v>46.4</v>
      </c>
      <c r="U69" s="278">
        <v>46.4</v>
      </c>
      <c r="V69" s="278">
        <v>46.4</v>
      </c>
      <c r="W69" s="278">
        <v>46.4</v>
      </c>
      <c r="X69" s="278">
        <v>46.4</v>
      </c>
      <c r="Y69" s="278">
        <v>46.4</v>
      </c>
      <c r="Z69" s="278">
        <v>46.4</v>
      </c>
      <c r="AA69" s="278">
        <v>46.4</v>
      </c>
      <c r="AB69" s="278">
        <v>59.7</v>
      </c>
      <c r="AC69" s="278">
        <v>93.2</v>
      </c>
      <c r="AE69" s="262"/>
    </row>
    <row r="70" spans="2:46" x14ac:dyDescent="0.2">
      <c r="B70" s="294" t="s">
        <v>139</v>
      </c>
      <c r="C70" s="263"/>
      <c r="D70" s="263"/>
      <c r="E70" s="263"/>
      <c r="F70" s="263"/>
      <c r="G70" s="263"/>
      <c r="H70" s="282"/>
      <c r="I70" s="263"/>
      <c r="J70" s="278"/>
      <c r="K70" s="278"/>
      <c r="L70" s="278"/>
      <c r="M70" s="278"/>
      <c r="N70" s="278"/>
      <c r="O70" s="278"/>
      <c r="P70" s="278"/>
      <c r="Q70" s="278">
        <v>17.899999999999999</v>
      </c>
      <c r="R70" s="278">
        <v>32.9</v>
      </c>
      <c r="S70" s="278">
        <v>12.1</v>
      </c>
      <c r="T70" s="278">
        <v>3.5</v>
      </c>
      <c r="U70" s="278">
        <v>3.4</v>
      </c>
      <c r="V70" s="278">
        <v>3.4</v>
      </c>
      <c r="W70" s="278">
        <v>3.4</v>
      </c>
      <c r="X70" s="278">
        <v>3.5</v>
      </c>
      <c r="Y70" s="278">
        <v>3.5</v>
      </c>
      <c r="Z70" s="278">
        <v>3.4</v>
      </c>
      <c r="AA70" s="278">
        <v>3.4</v>
      </c>
      <c r="AB70" s="278">
        <v>3.4</v>
      </c>
      <c r="AC70" s="278">
        <v>3.4</v>
      </c>
      <c r="AE70" s="262"/>
    </row>
    <row r="71" spans="2:46" x14ac:dyDescent="0.2">
      <c r="B71" s="294" t="s">
        <v>140</v>
      </c>
      <c r="C71" s="263"/>
      <c r="D71" s="263"/>
      <c r="E71" s="263"/>
      <c r="F71" s="263"/>
      <c r="G71" s="263"/>
      <c r="H71" s="282"/>
      <c r="I71" s="263"/>
      <c r="J71" s="278"/>
      <c r="K71" s="278"/>
      <c r="L71" s="278"/>
      <c r="M71" s="278"/>
      <c r="N71" s="278"/>
      <c r="O71" s="278"/>
      <c r="P71" s="278"/>
      <c r="Q71" s="278">
        <v>45.6</v>
      </c>
      <c r="R71" s="278">
        <v>47.2</v>
      </c>
      <c r="S71" s="278">
        <v>50.5</v>
      </c>
      <c r="T71" s="278">
        <v>50.5</v>
      </c>
      <c r="U71" s="278">
        <v>50.5</v>
      </c>
      <c r="V71" s="278">
        <v>50.5</v>
      </c>
      <c r="W71" s="278">
        <v>50.5</v>
      </c>
      <c r="X71" s="278">
        <v>50.6</v>
      </c>
      <c r="Y71" s="278">
        <v>50.5</v>
      </c>
      <c r="Z71" s="278">
        <v>50.5</v>
      </c>
      <c r="AA71" s="278">
        <v>50.5</v>
      </c>
      <c r="AB71" s="278">
        <v>50.5</v>
      </c>
      <c r="AC71" s="278">
        <v>50.5</v>
      </c>
      <c r="AE71" s="262"/>
    </row>
    <row r="72" spans="2:46" x14ac:dyDescent="0.2">
      <c r="B72" s="294" t="s">
        <v>141</v>
      </c>
      <c r="C72" s="263"/>
      <c r="D72" s="263"/>
      <c r="E72" s="263"/>
      <c r="F72" s="263"/>
      <c r="G72" s="263"/>
      <c r="H72" s="282"/>
      <c r="I72" s="263"/>
      <c r="J72" s="278"/>
      <c r="K72" s="278"/>
      <c r="L72" s="278"/>
      <c r="M72" s="278"/>
      <c r="N72" s="278"/>
      <c r="O72" s="278"/>
      <c r="P72" s="278"/>
      <c r="Q72" s="278">
        <v>1.6</v>
      </c>
      <c r="R72" s="278">
        <v>17.100000000000001</v>
      </c>
      <c r="S72" s="278">
        <v>6.6</v>
      </c>
      <c r="T72" s="278">
        <v>0.4</v>
      </c>
      <c r="U72" s="278">
        <v>0.1</v>
      </c>
      <c r="V72" s="278">
        <v>0.1</v>
      </c>
      <c r="W72" s="278">
        <v>0.1</v>
      </c>
      <c r="X72" s="278">
        <v>0.1</v>
      </c>
      <c r="Y72" s="278">
        <v>0.1</v>
      </c>
      <c r="Z72" s="278">
        <v>0.1</v>
      </c>
      <c r="AA72" s="278">
        <v>0.1</v>
      </c>
      <c r="AB72" s="278">
        <v>0.1</v>
      </c>
      <c r="AC72" s="278">
        <v>0.1</v>
      </c>
      <c r="AE72" s="262"/>
    </row>
    <row r="73" spans="2:46" x14ac:dyDescent="0.2">
      <c r="B73" s="294" t="s">
        <v>142</v>
      </c>
      <c r="C73" s="263"/>
      <c r="D73" s="263"/>
      <c r="E73" s="263"/>
      <c r="F73" s="263"/>
      <c r="G73" s="263"/>
      <c r="H73" s="282"/>
      <c r="I73" s="263"/>
      <c r="J73" s="278"/>
      <c r="K73" s="278"/>
      <c r="L73" s="278"/>
      <c r="M73" s="278"/>
      <c r="N73" s="278"/>
      <c r="O73" s="278"/>
      <c r="P73" s="278"/>
      <c r="Q73" s="278">
        <v>16.8</v>
      </c>
      <c r="R73" s="278">
        <v>17.7</v>
      </c>
      <c r="S73" s="278"/>
      <c r="AE73" s="262"/>
    </row>
    <row r="74" spans="2:46" x14ac:dyDescent="0.2">
      <c r="B74" s="294" t="s">
        <v>172</v>
      </c>
      <c r="C74" s="263"/>
      <c r="D74" s="263"/>
      <c r="E74" s="263"/>
      <c r="F74" s="263"/>
      <c r="G74" s="263"/>
      <c r="H74" s="282"/>
      <c r="I74" s="263"/>
      <c r="J74" s="278"/>
      <c r="K74" s="278"/>
      <c r="L74" s="278"/>
      <c r="M74" s="278"/>
      <c r="N74" s="278"/>
      <c r="O74" s="278"/>
      <c r="P74" s="278"/>
      <c r="Q74" s="278"/>
      <c r="R74" s="278"/>
      <c r="S74" s="278"/>
      <c r="AE74" s="262"/>
      <c r="AI74" s="278"/>
      <c r="AJ74" s="278"/>
      <c r="AK74" s="278">
        <v>365.7</v>
      </c>
      <c r="AL74" s="278">
        <v>365.7</v>
      </c>
      <c r="AM74" s="278">
        <v>311.5</v>
      </c>
      <c r="AN74" s="278">
        <v>243.8</v>
      </c>
      <c r="AO74" s="278">
        <v>213.6</v>
      </c>
      <c r="AP74" s="278">
        <v>183</v>
      </c>
      <c r="AQ74" s="278">
        <v>164.5</v>
      </c>
      <c r="AR74" s="278">
        <v>146.19999999999999</v>
      </c>
      <c r="AS74" s="278">
        <v>127.9</v>
      </c>
      <c r="AT74" s="278"/>
    </row>
    <row r="75" spans="2:46" x14ac:dyDescent="0.2">
      <c r="B75" s="294" t="s">
        <v>173</v>
      </c>
      <c r="C75" s="263"/>
      <c r="D75" s="263"/>
      <c r="E75" s="263"/>
      <c r="F75" s="263"/>
      <c r="G75" s="263"/>
      <c r="H75" s="282"/>
      <c r="I75" s="263"/>
      <c r="J75" s="278"/>
      <c r="K75" s="278"/>
      <c r="L75" s="278"/>
      <c r="M75" s="278"/>
      <c r="N75" s="278"/>
      <c r="O75" s="278"/>
      <c r="P75" s="278"/>
      <c r="Q75" s="278"/>
      <c r="R75" s="278"/>
      <c r="S75" s="278"/>
      <c r="AE75" s="262"/>
      <c r="AI75" s="278"/>
      <c r="AJ75" s="278"/>
      <c r="AK75" s="278">
        <v>500</v>
      </c>
      <c r="AL75" s="278">
        <v>400</v>
      </c>
      <c r="AM75" s="278">
        <v>300</v>
      </c>
      <c r="AN75" s="278">
        <v>200</v>
      </c>
      <c r="AO75" s="278">
        <v>100</v>
      </c>
      <c r="AP75" s="278"/>
      <c r="AQ75" s="278"/>
      <c r="AR75" s="278"/>
      <c r="AS75" s="278"/>
      <c r="AT75" s="278"/>
    </row>
    <row r="76" spans="2:46" x14ac:dyDescent="0.2">
      <c r="B76" s="293" t="s">
        <v>149</v>
      </c>
      <c r="C76" s="263"/>
      <c r="D76" s="263"/>
      <c r="E76" s="263"/>
      <c r="F76" s="263"/>
      <c r="G76" s="263"/>
      <c r="H76" s="282"/>
      <c r="I76" s="263"/>
      <c r="J76" s="278"/>
      <c r="K76" s="278"/>
      <c r="L76" s="278"/>
      <c r="M76" s="278"/>
      <c r="N76" s="278"/>
      <c r="O76" s="278"/>
      <c r="P76" s="278"/>
      <c r="Q76" s="278"/>
      <c r="R76" s="278"/>
      <c r="S76" s="278"/>
      <c r="T76" s="278"/>
      <c r="U76" s="278">
        <v>344.3</v>
      </c>
      <c r="V76" s="163">
        <v>766.9</v>
      </c>
      <c r="W76" s="284">
        <v>1506.6</v>
      </c>
      <c r="X76" s="284">
        <v>2194.9</v>
      </c>
      <c r="Y76" s="261">
        <v>2785.6</v>
      </c>
      <c r="Z76" s="261">
        <v>3417.2</v>
      </c>
      <c r="AA76" s="261">
        <v>4231.7</v>
      </c>
      <c r="AB76" s="261">
        <v>5056.3999999999996</v>
      </c>
      <c r="AC76" s="261">
        <f>6390-191.9</f>
        <v>6198.1</v>
      </c>
      <c r="AD76" s="95">
        <v>6910.7</v>
      </c>
      <c r="AE76" s="279">
        <v>7304.2</v>
      </c>
      <c r="AF76" s="261">
        <v>7304.1</v>
      </c>
      <c r="AG76" s="261">
        <v>7304.1</v>
      </c>
      <c r="AH76" s="261">
        <v>7304.1</v>
      </c>
      <c r="AI76" s="252">
        <v>7304.1</v>
      </c>
    </row>
    <row r="77" spans="2:46" x14ac:dyDescent="0.2">
      <c r="B77" s="294" t="s">
        <v>152</v>
      </c>
      <c r="C77" s="263"/>
      <c r="D77" s="263"/>
      <c r="E77" s="263"/>
      <c r="F77" s="263"/>
      <c r="G77" s="263"/>
      <c r="H77" s="282"/>
      <c r="I77" s="263"/>
      <c r="J77" s="278"/>
      <c r="K77" s="278"/>
      <c r="L77" s="278"/>
      <c r="M77" s="278"/>
      <c r="N77" s="278"/>
      <c r="O77" s="278"/>
      <c r="P77" s="278"/>
      <c r="Q77" s="278"/>
      <c r="R77" s="278"/>
      <c r="S77" s="278"/>
      <c r="Y77" s="278"/>
      <c r="Z77" s="261">
        <v>15185.2</v>
      </c>
      <c r="AA77" s="261">
        <v>15185.2</v>
      </c>
      <c r="AB77" s="278">
        <v>22.2</v>
      </c>
      <c r="AC77" s="278">
        <v>8.1</v>
      </c>
      <c r="AD77" s="95">
        <v>5.4</v>
      </c>
      <c r="AE77" s="279">
        <v>5</v>
      </c>
      <c r="AF77" s="278">
        <v>1.5</v>
      </c>
      <c r="AG77" s="278">
        <v>1.3</v>
      </c>
      <c r="AH77" s="278">
        <v>1.3</v>
      </c>
      <c r="AI77" s="278">
        <v>1</v>
      </c>
      <c r="AJ77" s="278">
        <v>1</v>
      </c>
      <c r="AK77" s="278">
        <v>1</v>
      </c>
      <c r="AL77" s="278">
        <v>1</v>
      </c>
      <c r="AM77" s="278">
        <v>1</v>
      </c>
      <c r="AN77" s="278">
        <v>1</v>
      </c>
      <c r="AO77" s="278">
        <v>1</v>
      </c>
      <c r="AP77" s="278">
        <v>1</v>
      </c>
      <c r="AQ77" s="278">
        <v>1</v>
      </c>
      <c r="AR77" s="278">
        <v>0.7</v>
      </c>
      <c r="AS77" s="278">
        <v>0.7</v>
      </c>
      <c r="AT77" s="278"/>
    </row>
    <row r="78" spans="2:46" x14ac:dyDescent="0.2">
      <c r="B78" s="294" t="s">
        <v>153</v>
      </c>
      <c r="C78" s="263"/>
      <c r="D78" s="263"/>
      <c r="E78" s="263"/>
      <c r="F78" s="263"/>
      <c r="G78" s="263"/>
      <c r="H78" s="282"/>
      <c r="I78" s="263"/>
      <c r="J78" s="278"/>
      <c r="K78" s="278"/>
      <c r="L78" s="278"/>
      <c r="M78" s="278"/>
      <c r="N78" s="278"/>
      <c r="O78" s="278"/>
      <c r="P78" s="278"/>
      <c r="Q78" s="278"/>
      <c r="R78" s="278"/>
      <c r="S78" s="278"/>
      <c r="Y78" s="278"/>
      <c r="Z78" s="261">
        <v>2375.9</v>
      </c>
      <c r="AA78" s="261">
        <v>3481.3</v>
      </c>
      <c r="AB78" s="261">
        <v>5459.4</v>
      </c>
      <c r="AC78" s="261">
        <v>5920.1</v>
      </c>
      <c r="AD78" s="95">
        <v>7747.7</v>
      </c>
      <c r="AE78" s="279">
        <v>9277.2000000000007</v>
      </c>
      <c r="AF78" s="261">
        <v>8500.4</v>
      </c>
      <c r="AG78" s="261">
        <v>11008.6</v>
      </c>
      <c r="AH78" s="261">
        <v>11815.4</v>
      </c>
      <c r="AI78" s="252">
        <v>13493</v>
      </c>
    </row>
    <row r="79" spans="2:46" x14ac:dyDescent="0.2">
      <c r="B79" s="294" t="s">
        <v>154</v>
      </c>
      <c r="C79" s="263"/>
      <c r="D79" s="263"/>
      <c r="E79" s="263"/>
      <c r="F79" s="263"/>
      <c r="G79" s="263"/>
      <c r="H79" s="282"/>
      <c r="I79" s="263"/>
      <c r="J79" s="278"/>
      <c r="K79" s="278"/>
      <c r="L79" s="278"/>
      <c r="M79" s="278"/>
      <c r="N79" s="278"/>
      <c r="O79" s="278"/>
      <c r="P79" s="278"/>
      <c r="Q79" s="278"/>
      <c r="R79" s="278"/>
      <c r="S79" s="278"/>
      <c r="Y79" s="278"/>
      <c r="Z79" s="261">
        <v>1522.3</v>
      </c>
      <c r="AA79" s="261">
        <v>7102</v>
      </c>
      <c r="AB79" s="261">
        <v>9720.5</v>
      </c>
      <c r="AC79" s="261">
        <v>18089.5</v>
      </c>
      <c r="AD79" s="95">
        <v>32535.7</v>
      </c>
      <c r="AE79" s="279">
        <v>43904.6</v>
      </c>
      <c r="AF79" s="261">
        <v>18227.5</v>
      </c>
      <c r="AG79" s="278">
        <v>21.6</v>
      </c>
      <c r="AH79" s="278">
        <v>15.9</v>
      </c>
      <c r="AI79" s="278">
        <v>14.1</v>
      </c>
      <c r="AJ79" s="278">
        <v>10.199999999999999</v>
      </c>
      <c r="AK79" s="278">
        <v>10.1</v>
      </c>
      <c r="AL79" s="278">
        <v>9.4</v>
      </c>
      <c r="AM79" s="278">
        <v>8.6</v>
      </c>
      <c r="AN79" s="278">
        <v>7.2</v>
      </c>
      <c r="AO79" s="278">
        <v>7.2</v>
      </c>
      <c r="AP79" s="278">
        <v>7.2</v>
      </c>
      <c r="AQ79" s="278">
        <v>7.2</v>
      </c>
      <c r="AR79" s="278">
        <v>7.2</v>
      </c>
      <c r="AS79" s="278">
        <v>7.2</v>
      </c>
      <c r="AT79" s="278"/>
    </row>
    <row r="80" spans="2:46" x14ac:dyDescent="0.2">
      <c r="B80" s="294" t="s">
        <v>158</v>
      </c>
      <c r="C80" s="263"/>
      <c r="D80" s="263"/>
      <c r="E80" s="263"/>
      <c r="F80" s="263"/>
      <c r="G80" s="263"/>
      <c r="H80" s="282"/>
      <c r="I80" s="263"/>
      <c r="J80" s="278"/>
      <c r="K80" s="278"/>
      <c r="L80" s="278"/>
      <c r="M80" s="278"/>
      <c r="N80" s="278"/>
      <c r="O80" s="278"/>
      <c r="P80" s="278"/>
      <c r="Q80" s="278"/>
      <c r="R80" s="278"/>
      <c r="S80" s="278"/>
      <c r="Y80" s="278"/>
      <c r="Z80" s="261"/>
      <c r="AA80" s="261"/>
      <c r="AB80" s="261"/>
      <c r="AC80" s="261"/>
      <c r="AD80" s="95"/>
      <c r="AE80" s="279">
        <v>38420.199999999997</v>
      </c>
      <c r="AF80" s="261">
        <v>83223.7</v>
      </c>
      <c r="AG80" s="261">
        <v>136801.70000000001</v>
      </c>
      <c r="AH80" s="261">
        <v>149720.9</v>
      </c>
      <c r="AI80" s="261">
        <v>168808.3</v>
      </c>
      <c r="AJ80" s="261">
        <v>165808.79999999999</v>
      </c>
      <c r="AK80" s="261">
        <v>156524.5</v>
      </c>
      <c r="AL80" s="261">
        <v>146295.9</v>
      </c>
      <c r="AM80" s="261">
        <v>138353.79999999999</v>
      </c>
      <c r="AN80" s="261">
        <v>135869.79999999999</v>
      </c>
      <c r="AO80" s="261">
        <v>113042.9</v>
      </c>
      <c r="AP80" s="261">
        <v>81492.2</v>
      </c>
      <c r="AQ80" s="261">
        <v>45482.400000000001</v>
      </c>
      <c r="AR80" s="261">
        <v>33538.9</v>
      </c>
      <c r="AS80" s="261">
        <v>14594.8</v>
      </c>
      <c r="AT80" s="261"/>
    </row>
    <row r="81" spans="2:46" x14ac:dyDescent="0.2">
      <c r="B81" s="294" t="s">
        <v>159</v>
      </c>
      <c r="C81" s="263"/>
      <c r="D81" s="263"/>
      <c r="E81" s="263"/>
      <c r="F81" s="263"/>
      <c r="G81" s="263"/>
      <c r="H81" s="282"/>
      <c r="I81" s="263"/>
      <c r="J81" s="278"/>
      <c r="K81" s="278"/>
      <c r="L81" s="278"/>
      <c r="M81" s="278"/>
      <c r="N81" s="278"/>
      <c r="O81" s="278"/>
      <c r="P81" s="278"/>
      <c r="Q81" s="278"/>
      <c r="R81" s="278"/>
      <c r="S81" s="278"/>
      <c r="Y81" s="278"/>
      <c r="Z81" s="261"/>
      <c r="AA81" s="261"/>
      <c r="AB81" s="261"/>
      <c r="AC81" s="261"/>
      <c r="AD81" s="95"/>
      <c r="AE81" s="279">
        <v>313.7</v>
      </c>
      <c r="AF81" s="278">
        <v>213.6</v>
      </c>
      <c r="AG81" s="278">
        <v>213.6</v>
      </c>
      <c r="AH81" s="278">
        <v>0.1</v>
      </c>
      <c r="AI81" s="278">
        <v>0.1</v>
      </c>
      <c r="AJ81" s="278">
        <v>0.1</v>
      </c>
      <c r="AK81" s="278"/>
      <c r="AL81" s="278"/>
      <c r="AM81" s="278"/>
    </row>
    <row r="82" spans="2:46" x14ac:dyDescent="0.2">
      <c r="B82" s="294" t="s">
        <v>160</v>
      </c>
      <c r="C82" s="263"/>
      <c r="D82" s="263"/>
      <c r="E82" s="263"/>
      <c r="F82" s="263"/>
      <c r="G82" s="263"/>
      <c r="H82" s="282"/>
      <c r="I82" s="263"/>
      <c r="J82" s="278"/>
      <c r="K82" s="278"/>
      <c r="L82" s="278"/>
      <c r="M82" s="278"/>
      <c r="N82" s="278"/>
      <c r="O82" s="278"/>
      <c r="P82" s="278"/>
      <c r="Q82" s="278"/>
      <c r="R82" s="278"/>
      <c r="S82" s="278"/>
      <c r="Y82" s="278"/>
      <c r="Z82" s="261"/>
      <c r="AA82" s="261"/>
      <c r="AB82" s="261"/>
      <c r="AC82" s="261"/>
      <c r="AD82" s="95"/>
      <c r="AE82" s="279">
        <v>584.20000000000005</v>
      </c>
      <c r="AF82" s="261">
        <v>2197.5</v>
      </c>
      <c r="AG82" s="261">
        <v>1547.1</v>
      </c>
      <c r="AH82" s="261">
        <v>1265.5</v>
      </c>
      <c r="AI82" s="278">
        <v>486.2</v>
      </c>
    </row>
    <row r="83" spans="2:46" x14ac:dyDescent="0.2">
      <c r="B83" s="294" t="s">
        <v>161</v>
      </c>
      <c r="C83" s="263"/>
      <c r="D83" s="263"/>
      <c r="E83" s="263"/>
      <c r="F83" s="263"/>
      <c r="G83" s="263"/>
      <c r="H83" s="282"/>
      <c r="I83" s="263"/>
      <c r="J83" s="278"/>
      <c r="K83" s="278"/>
      <c r="L83" s="278"/>
      <c r="M83" s="278"/>
      <c r="N83" s="278"/>
      <c r="O83" s="278"/>
      <c r="P83" s="278"/>
      <c r="Q83" s="278"/>
      <c r="R83" s="278"/>
      <c r="S83" s="278"/>
      <c r="AD83" s="95"/>
      <c r="AE83" s="279"/>
      <c r="AF83" s="261">
        <v>8353.1</v>
      </c>
      <c r="AG83" s="261">
        <v>9903.7000000000007</v>
      </c>
      <c r="AH83" s="261">
        <v>9248.2000000000007</v>
      </c>
      <c r="AI83" s="252">
        <v>8576.5</v>
      </c>
    </row>
    <row r="84" spans="2:46" x14ac:dyDescent="0.2">
      <c r="B84" s="294" t="s">
        <v>162</v>
      </c>
      <c r="C84" s="263"/>
      <c r="D84" s="263"/>
      <c r="E84" s="263"/>
      <c r="F84" s="263"/>
      <c r="G84" s="263"/>
      <c r="H84" s="282"/>
      <c r="I84" s="263"/>
      <c r="J84" s="278"/>
      <c r="K84" s="278"/>
      <c r="L84" s="278"/>
      <c r="M84" s="278"/>
      <c r="N84" s="278"/>
      <c r="O84" s="278"/>
      <c r="P84" s="278"/>
      <c r="Q84" s="278"/>
      <c r="R84" s="278"/>
      <c r="S84" s="278"/>
      <c r="AD84" s="95"/>
      <c r="AE84" s="279"/>
      <c r="AF84" s="261">
        <v>6838.4</v>
      </c>
      <c r="AG84" s="261">
        <v>22308.7</v>
      </c>
      <c r="AH84" s="261">
        <v>22308.9</v>
      </c>
      <c r="AI84" s="261">
        <v>20693.900000000001</v>
      </c>
      <c r="AJ84" s="261">
        <v>21670.1</v>
      </c>
      <c r="AK84" s="261">
        <v>21670.1</v>
      </c>
      <c r="AL84" s="261">
        <v>21670.1</v>
      </c>
      <c r="AM84" s="278">
        <v>0.2</v>
      </c>
      <c r="AN84" s="278">
        <v>0.2</v>
      </c>
      <c r="AO84" s="278">
        <v>0.2</v>
      </c>
      <c r="AP84" s="278">
        <v>0.2</v>
      </c>
      <c r="AQ84" s="278">
        <v>0.2</v>
      </c>
      <c r="AR84" s="278">
        <v>0.2</v>
      </c>
      <c r="AS84" s="278">
        <v>0.2</v>
      </c>
      <c r="AT84" s="278"/>
    </row>
    <row r="85" spans="2:46" x14ac:dyDescent="0.2">
      <c r="B85" s="294" t="s">
        <v>163</v>
      </c>
      <c r="C85" s="263"/>
      <c r="D85" s="263"/>
      <c r="E85" s="263"/>
      <c r="F85" s="263"/>
      <c r="G85" s="263"/>
      <c r="H85" s="282"/>
      <c r="I85" s="263"/>
      <c r="J85" s="278"/>
      <c r="K85" s="278"/>
      <c r="L85" s="278"/>
      <c r="M85" s="278"/>
      <c r="N85" s="278"/>
      <c r="O85" s="278"/>
      <c r="P85" s="278"/>
      <c r="Q85" s="278"/>
      <c r="R85" s="278"/>
      <c r="S85" s="278"/>
      <c r="AD85" s="95"/>
      <c r="AE85" s="279"/>
      <c r="AF85" s="278">
        <v>536</v>
      </c>
      <c r="AG85" s="261">
        <v>2236.1</v>
      </c>
      <c r="AH85" s="261">
        <v>3114.5</v>
      </c>
      <c r="AI85" s="261">
        <v>3542.1</v>
      </c>
    </row>
    <row r="86" spans="2:46" x14ac:dyDescent="0.2">
      <c r="B86" s="293" t="s">
        <v>174</v>
      </c>
      <c r="C86" s="263"/>
      <c r="D86" s="263"/>
      <c r="E86" s="263"/>
      <c r="F86" s="263"/>
      <c r="G86" s="263"/>
      <c r="H86" s="282"/>
      <c r="I86" s="263"/>
      <c r="J86" s="278"/>
      <c r="K86" s="278"/>
      <c r="L86" s="278"/>
      <c r="M86" s="278"/>
      <c r="N86" s="278"/>
      <c r="O86" s="278"/>
      <c r="P86" s="278"/>
      <c r="Q86" s="278"/>
      <c r="R86" s="278"/>
      <c r="S86" s="278"/>
      <c r="AE86" s="262"/>
      <c r="AO86" s="261">
        <v>46122.9</v>
      </c>
      <c r="AP86" s="285">
        <v>153817.5</v>
      </c>
      <c r="AQ86" s="285">
        <v>228665</v>
      </c>
      <c r="AR86" s="285">
        <v>331646</v>
      </c>
      <c r="AS86" s="285">
        <v>307598</v>
      </c>
      <c r="AT86" s="285"/>
    </row>
    <row r="87" spans="2:46" x14ac:dyDescent="0.2">
      <c r="B87" s="289"/>
      <c r="C87" s="438"/>
      <c r="D87" s="438"/>
      <c r="E87" s="438"/>
      <c r="F87" s="438"/>
      <c r="G87" s="438"/>
      <c r="H87" s="440"/>
      <c r="I87" s="440"/>
      <c r="J87" s="263"/>
      <c r="K87" s="263"/>
      <c r="L87" s="263"/>
      <c r="M87" s="263"/>
      <c r="N87" s="263"/>
      <c r="O87" s="255"/>
      <c r="AE87" s="262"/>
    </row>
    <row r="88" spans="2:46" x14ac:dyDescent="0.2">
      <c r="B88" s="290" t="s">
        <v>109</v>
      </c>
      <c r="C88" s="439"/>
      <c r="D88" s="439"/>
      <c r="E88" s="439"/>
      <c r="F88" s="439"/>
      <c r="G88" s="439"/>
      <c r="H88" s="441"/>
      <c r="I88" s="441"/>
      <c r="J88" s="264"/>
      <c r="K88" s="264"/>
      <c r="L88" s="264"/>
      <c r="M88" s="264"/>
      <c r="N88" s="264"/>
      <c r="O88" s="255"/>
      <c r="AE88" s="262"/>
    </row>
    <row r="89" spans="2:46" x14ac:dyDescent="0.2">
      <c r="B89" s="292" t="s">
        <v>110</v>
      </c>
      <c r="C89" s="255"/>
      <c r="D89" s="255"/>
      <c r="E89" s="255"/>
      <c r="F89" s="255"/>
      <c r="G89" s="255"/>
      <c r="H89" s="265"/>
      <c r="I89" s="255"/>
      <c r="J89" s="278"/>
      <c r="K89" s="278"/>
      <c r="L89" s="278">
        <v>78.2</v>
      </c>
      <c r="M89" s="278">
        <v>243.8</v>
      </c>
      <c r="N89" s="278">
        <v>243.8</v>
      </c>
      <c r="O89" s="278">
        <v>348.9</v>
      </c>
      <c r="P89" s="278">
        <v>349.2</v>
      </c>
      <c r="Q89" s="278">
        <v>373</v>
      </c>
      <c r="R89" s="260">
        <v>423.6</v>
      </c>
      <c r="S89" s="260">
        <v>499.3</v>
      </c>
      <c r="T89" s="260">
        <v>499.6</v>
      </c>
      <c r="U89" s="260">
        <v>499.6</v>
      </c>
      <c r="V89" s="260">
        <v>499.6</v>
      </c>
      <c r="W89" s="260">
        <v>499.6</v>
      </c>
      <c r="X89" s="260">
        <v>500.5</v>
      </c>
      <c r="Y89" s="278">
        <v>500.4</v>
      </c>
      <c r="Z89" s="278">
        <v>500.4</v>
      </c>
      <c r="AA89" s="278">
        <v>503.9</v>
      </c>
      <c r="AB89" s="278">
        <v>503.9</v>
      </c>
      <c r="AC89" s="278">
        <v>503.9</v>
      </c>
      <c r="AD89" s="95">
        <v>503.9</v>
      </c>
      <c r="AE89" s="279">
        <v>503.9</v>
      </c>
      <c r="AF89" s="278">
        <v>503.9</v>
      </c>
      <c r="AG89" s="278">
        <v>413.4</v>
      </c>
      <c r="AH89" s="278">
        <v>415.5</v>
      </c>
      <c r="AI89" s="278">
        <v>415.4</v>
      </c>
      <c r="AJ89" s="278">
        <v>415.4</v>
      </c>
      <c r="AK89" s="278">
        <v>386</v>
      </c>
      <c r="AL89" s="278">
        <v>355.5</v>
      </c>
      <c r="AM89" s="278">
        <v>335.4</v>
      </c>
      <c r="AN89" s="278">
        <v>256.89999999999998</v>
      </c>
      <c r="AO89" s="278">
        <v>256.89999999999998</v>
      </c>
      <c r="AP89" s="278">
        <v>181.7</v>
      </c>
      <c r="AQ89" s="278">
        <v>181.7</v>
      </c>
      <c r="AR89" s="278">
        <v>75.7</v>
      </c>
      <c r="AS89" s="278">
        <v>75.7</v>
      </c>
      <c r="AT89" s="278"/>
    </row>
    <row r="90" spans="2:46" x14ac:dyDescent="0.2">
      <c r="B90" s="292" t="s">
        <v>111</v>
      </c>
      <c r="C90" s="255"/>
      <c r="D90" s="255"/>
      <c r="E90" s="255"/>
      <c r="F90" s="255"/>
      <c r="G90" s="255"/>
      <c r="H90" s="265"/>
      <c r="I90" s="255"/>
      <c r="J90" s="278"/>
      <c r="K90" s="278"/>
      <c r="L90" s="278">
        <v>54.3</v>
      </c>
      <c r="M90" s="278">
        <v>155.9</v>
      </c>
      <c r="N90" s="278">
        <v>231.6</v>
      </c>
      <c r="O90" s="278">
        <v>249.2</v>
      </c>
      <c r="P90" s="278">
        <v>249.2</v>
      </c>
      <c r="Q90" s="278">
        <v>279.8</v>
      </c>
      <c r="R90" s="260">
        <v>306.10000000000002</v>
      </c>
      <c r="S90" s="260">
        <v>371.5</v>
      </c>
      <c r="T90" s="260">
        <v>371.5</v>
      </c>
      <c r="U90" s="260">
        <v>371.5</v>
      </c>
      <c r="V90" s="260">
        <v>371.5</v>
      </c>
      <c r="W90" s="260">
        <v>499.8</v>
      </c>
      <c r="X90" s="260">
        <v>850.3</v>
      </c>
      <c r="Y90" s="278">
        <v>850.3</v>
      </c>
      <c r="Z90" s="278">
        <v>850.3</v>
      </c>
      <c r="AA90" s="261">
        <v>1791.7</v>
      </c>
      <c r="AB90" s="261">
        <v>1789.2</v>
      </c>
      <c r="AC90" s="261">
        <v>1723.8</v>
      </c>
      <c r="AD90" s="95">
        <v>1723.8</v>
      </c>
      <c r="AE90" s="279">
        <v>1723.8</v>
      </c>
      <c r="AF90" s="261">
        <v>1723.8</v>
      </c>
      <c r="AG90" s="261">
        <v>1723.8</v>
      </c>
      <c r="AH90" s="261">
        <v>1723.8</v>
      </c>
      <c r="AI90" s="261">
        <v>1723.8</v>
      </c>
      <c r="AJ90" s="261">
        <v>1723.8</v>
      </c>
      <c r="AK90" s="261">
        <v>1723.8</v>
      </c>
      <c r="AL90" s="261">
        <v>1708.1</v>
      </c>
      <c r="AM90" s="261">
        <v>1708.1</v>
      </c>
      <c r="AN90" s="261">
        <v>1653.8</v>
      </c>
      <c r="AO90" s="261">
        <v>1653.8</v>
      </c>
      <c r="AP90" s="261">
        <v>1609.5</v>
      </c>
      <c r="AQ90" s="261">
        <v>1423.6</v>
      </c>
      <c r="AR90" s="278"/>
      <c r="AS90" s="278"/>
      <c r="AT90" s="278"/>
    </row>
    <row r="91" spans="2:46" x14ac:dyDescent="0.2">
      <c r="B91" s="292" t="s">
        <v>112</v>
      </c>
      <c r="C91" s="255"/>
      <c r="D91" s="255"/>
      <c r="E91" s="255"/>
      <c r="F91" s="255"/>
      <c r="G91" s="255"/>
      <c r="H91" s="265"/>
      <c r="I91" s="255"/>
      <c r="J91" s="278"/>
      <c r="K91" s="278"/>
      <c r="L91" s="278">
        <v>13.4</v>
      </c>
      <c r="M91" s="278">
        <v>30.9</v>
      </c>
      <c r="N91" s="278">
        <v>80.099999999999994</v>
      </c>
      <c r="O91" s="278">
        <v>80.400000000000006</v>
      </c>
      <c r="P91" s="278">
        <v>80.400000000000006</v>
      </c>
      <c r="Q91" s="278">
        <v>84.6</v>
      </c>
      <c r="R91" s="260">
        <v>98.8</v>
      </c>
      <c r="S91" s="260">
        <v>160.19999999999999</v>
      </c>
      <c r="T91" s="260">
        <v>201</v>
      </c>
      <c r="U91" s="260">
        <v>201</v>
      </c>
      <c r="V91" s="260">
        <v>231.3</v>
      </c>
      <c r="W91" s="260">
        <v>262.10000000000002</v>
      </c>
      <c r="X91" s="260">
        <v>538.20000000000005</v>
      </c>
      <c r="Y91" s="278">
        <v>538.20000000000005</v>
      </c>
      <c r="Z91" s="278">
        <v>538.20000000000005</v>
      </c>
      <c r="AA91" s="261">
        <v>1015.2</v>
      </c>
      <c r="AB91" s="261">
        <v>1015.2</v>
      </c>
      <c r="AC91" s="261">
        <v>1015.2</v>
      </c>
      <c r="AD91" s="95">
        <v>1015.2</v>
      </c>
      <c r="AE91" s="279">
        <v>1015.2</v>
      </c>
      <c r="AF91" s="261">
        <v>1015.2</v>
      </c>
      <c r="AG91" s="261">
        <v>1015.2</v>
      </c>
      <c r="AH91" s="261">
        <v>1015.2</v>
      </c>
      <c r="AI91" s="261">
        <v>1015.2</v>
      </c>
      <c r="AJ91" s="261">
        <v>1015.2</v>
      </c>
      <c r="AK91" s="261">
        <v>1015.2</v>
      </c>
      <c r="AL91" s="261">
        <v>1005.2</v>
      </c>
      <c r="AM91" s="278">
        <v>944.2</v>
      </c>
      <c r="AN91" s="278">
        <v>889.5</v>
      </c>
      <c r="AO91" s="278">
        <v>889.5</v>
      </c>
      <c r="AP91" s="278">
        <v>851</v>
      </c>
      <c r="AQ91" s="278">
        <v>150.9</v>
      </c>
      <c r="AR91" s="278"/>
      <c r="AS91" s="278"/>
      <c r="AT91" s="278"/>
    </row>
    <row r="92" spans="2:46" x14ac:dyDescent="0.2">
      <c r="B92" s="293" t="s">
        <v>238</v>
      </c>
      <c r="C92" s="255"/>
      <c r="D92" s="255"/>
      <c r="E92" s="255"/>
      <c r="F92" s="255"/>
      <c r="G92" s="255"/>
      <c r="H92" s="265"/>
      <c r="I92" s="255"/>
      <c r="J92" s="286"/>
      <c r="K92" s="286"/>
      <c r="L92" s="278">
        <v>22.8</v>
      </c>
      <c r="M92" s="278">
        <v>58.7</v>
      </c>
      <c r="N92" s="278">
        <v>154.80000000000001</v>
      </c>
      <c r="O92" s="278">
        <v>154.80000000000001</v>
      </c>
      <c r="P92" s="278">
        <v>155</v>
      </c>
      <c r="Q92" s="278">
        <v>165.3</v>
      </c>
      <c r="R92" s="260">
        <v>191.1</v>
      </c>
      <c r="S92" s="260">
        <v>311.10000000000002</v>
      </c>
      <c r="T92" s="260">
        <v>356.3</v>
      </c>
      <c r="U92" s="260">
        <v>356</v>
      </c>
      <c r="V92" s="260">
        <v>391.7</v>
      </c>
      <c r="W92" s="260">
        <v>436.3</v>
      </c>
      <c r="X92" s="260">
        <v>730.8</v>
      </c>
      <c r="Y92" s="278">
        <v>730.8</v>
      </c>
      <c r="Z92" s="278">
        <v>730.8</v>
      </c>
      <c r="AA92" s="278">
        <v>730.8</v>
      </c>
      <c r="AB92" s="278">
        <v>730.8</v>
      </c>
      <c r="AC92" s="278">
        <v>730.8</v>
      </c>
      <c r="AD92" s="95">
        <v>730.8</v>
      </c>
      <c r="AE92" s="279">
        <v>682.5</v>
      </c>
      <c r="AF92" s="278">
        <v>682.5</v>
      </c>
      <c r="AG92" s="278">
        <v>225.9</v>
      </c>
      <c r="AH92" s="278">
        <v>223.7</v>
      </c>
      <c r="AI92" s="278">
        <v>223.7</v>
      </c>
      <c r="AJ92" s="278">
        <v>223.7</v>
      </c>
      <c r="AK92" s="278">
        <v>213.5</v>
      </c>
      <c r="AL92" s="278">
        <v>187.6</v>
      </c>
      <c r="AM92" s="278">
        <v>67.599999999999994</v>
      </c>
    </row>
    <row r="93" spans="2:46" ht="12" thickBot="1" x14ac:dyDescent="0.25">
      <c r="B93" s="266"/>
      <c r="C93" s="266"/>
      <c r="D93" s="266"/>
      <c r="E93" s="266"/>
      <c r="F93" s="266"/>
      <c r="G93" s="266"/>
      <c r="H93" s="267"/>
      <c r="I93" s="266"/>
      <c r="J93" s="266"/>
      <c r="K93" s="266"/>
      <c r="L93" s="266"/>
      <c r="M93" s="266"/>
      <c r="N93" s="266"/>
      <c r="O93" s="266"/>
      <c r="P93" s="268"/>
      <c r="Q93" s="268"/>
      <c r="R93" s="268"/>
      <c r="S93" s="268"/>
      <c r="T93" s="268"/>
      <c r="U93" s="268"/>
      <c r="V93" s="268"/>
      <c r="W93" s="268"/>
      <c r="X93" s="268"/>
      <c r="Y93" s="268"/>
      <c r="Z93" s="268"/>
      <c r="AA93" s="268"/>
      <c r="AB93" s="268"/>
      <c r="AC93" s="268"/>
      <c r="AD93" s="269"/>
      <c r="AE93" s="268"/>
      <c r="AF93" s="268"/>
      <c r="AG93" s="268"/>
      <c r="AH93" s="268"/>
      <c r="AI93" s="268"/>
      <c r="AJ93" s="268"/>
      <c r="AK93" s="268"/>
      <c r="AL93" s="268"/>
      <c r="AM93" s="268"/>
      <c r="AN93" s="268"/>
      <c r="AO93" s="268"/>
      <c r="AP93" s="268"/>
      <c r="AQ93" s="268"/>
      <c r="AR93" s="268"/>
      <c r="AS93" s="268"/>
      <c r="AT93" s="270"/>
    </row>
    <row r="94" spans="2:46" ht="12" thickTop="1" x14ac:dyDescent="0.2">
      <c r="B94" s="271" t="s">
        <v>240</v>
      </c>
      <c r="C94" s="255"/>
      <c r="D94" s="255"/>
      <c r="E94" s="255"/>
      <c r="F94" s="255"/>
      <c r="G94" s="255"/>
      <c r="H94" s="265"/>
      <c r="I94" s="255"/>
      <c r="J94" s="255"/>
      <c r="K94" s="255"/>
      <c r="L94" s="255"/>
      <c r="M94" s="255"/>
      <c r="N94" s="255"/>
      <c r="O94" s="255"/>
    </row>
    <row r="95" spans="2:46" x14ac:dyDescent="0.2">
      <c r="B95" s="133"/>
      <c r="C95" s="255"/>
      <c r="D95" s="255"/>
      <c r="E95" s="255"/>
      <c r="F95" s="255"/>
      <c r="G95" s="255"/>
      <c r="H95" s="265"/>
      <c r="I95" s="255"/>
      <c r="J95" s="255"/>
      <c r="K95" s="255"/>
      <c r="L95" s="255"/>
      <c r="M95" s="255"/>
      <c r="N95" s="255"/>
      <c r="O95" s="255"/>
    </row>
    <row r="96" spans="2:46" x14ac:dyDescent="0.2">
      <c r="B96" s="291" t="s">
        <v>420</v>
      </c>
      <c r="C96" s="255"/>
      <c r="D96" s="255"/>
      <c r="E96" s="255"/>
      <c r="F96" s="255"/>
      <c r="G96" s="255"/>
      <c r="H96" s="265"/>
      <c r="I96" s="255"/>
      <c r="J96" s="255"/>
      <c r="K96" s="255"/>
      <c r="L96" s="255"/>
      <c r="M96" s="255"/>
      <c r="N96" s="255"/>
      <c r="O96" s="255"/>
      <c r="AS96" s="270"/>
      <c r="AT96" s="270"/>
    </row>
    <row r="97" spans="2:46" x14ac:dyDescent="0.2">
      <c r="B97" s="445" t="s">
        <v>239</v>
      </c>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S97" s="270"/>
      <c r="AT97" s="270"/>
    </row>
    <row r="98" spans="2:46" x14ac:dyDescent="0.2">
      <c r="B98" s="255" t="s">
        <v>435</v>
      </c>
      <c r="C98" s="255"/>
      <c r="D98" s="255"/>
      <c r="E98" s="255"/>
      <c r="F98" s="255"/>
      <c r="G98" s="255"/>
      <c r="H98" s="265"/>
      <c r="I98" s="255"/>
      <c r="J98" s="255"/>
      <c r="K98" s="255"/>
      <c r="L98" s="255"/>
      <c r="M98" s="255"/>
      <c r="N98" s="255"/>
      <c r="O98" s="255"/>
      <c r="AS98" s="270"/>
      <c r="AT98" s="270"/>
    </row>
    <row r="99" spans="2:46" x14ac:dyDescent="0.2">
      <c r="B99" s="255"/>
      <c r="C99" s="255"/>
      <c r="D99" s="255"/>
      <c r="E99" s="255"/>
      <c r="F99" s="255"/>
      <c r="G99" s="255"/>
      <c r="H99" s="265"/>
      <c r="I99" s="255"/>
      <c r="J99" s="255"/>
      <c r="K99" s="255"/>
      <c r="L99" s="255"/>
      <c r="M99" s="255"/>
      <c r="N99" s="255"/>
      <c r="O99" s="255"/>
      <c r="AS99" s="270"/>
      <c r="AT99" s="270"/>
    </row>
    <row r="100" spans="2:46" x14ac:dyDescent="0.2">
      <c r="B100" s="255"/>
      <c r="C100" s="255"/>
      <c r="D100" s="255"/>
      <c r="E100" s="255"/>
      <c r="F100" s="255"/>
      <c r="G100" s="255"/>
      <c r="H100" s="265"/>
      <c r="I100" s="255"/>
      <c r="J100" s="255"/>
      <c r="K100" s="255"/>
      <c r="L100" s="255"/>
      <c r="M100" s="255"/>
      <c r="N100" s="255"/>
      <c r="O100" s="255"/>
      <c r="AS100" s="270"/>
      <c r="AT100" s="270"/>
    </row>
    <row r="101" spans="2:46" x14ac:dyDescent="0.2">
      <c r="C101" s="255"/>
      <c r="D101" s="255"/>
      <c r="E101" s="255"/>
      <c r="F101" s="255"/>
      <c r="G101" s="255"/>
      <c r="H101" s="265"/>
      <c r="I101" s="255"/>
      <c r="J101" s="255"/>
      <c r="K101" s="255"/>
      <c r="L101" s="255"/>
      <c r="M101" s="255"/>
      <c r="N101" s="255"/>
      <c r="O101" s="255"/>
      <c r="AS101" s="270"/>
      <c r="AT101" s="270"/>
    </row>
    <row r="102" spans="2:46" x14ac:dyDescent="0.2">
      <c r="C102" s="255"/>
      <c r="D102" s="255"/>
      <c r="E102" s="255"/>
      <c r="F102" s="255"/>
      <c r="G102" s="255"/>
      <c r="H102" s="265"/>
      <c r="I102" s="255"/>
      <c r="J102" s="255"/>
      <c r="K102" s="255"/>
      <c r="L102" s="255"/>
      <c r="M102" s="255"/>
      <c r="N102" s="255"/>
      <c r="O102" s="255"/>
    </row>
    <row r="103" spans="2:46" x14ac:dyDescent="0.2">
      <c r="C103" s="255"/>
      <c r="D103" s="255"/>
      <c r="E103" s="255"/>
      <c r="F103" s="255"/>
      <c r="G103" s="255"/>
      <c r="H103" s="265"/>
      <c r="I103" s="255"/>
      <c r="J103" s="255"/>
      <c r="K103" s="255"/>
      <c r="L103" s="255"/>
      <c r="M103" s="255"/>
      <c r="N103" s="255"/>
      <c r="O103" s="255"/>
    </row>
    <row r="104" spans="2:46" x14ac:dyDescent="0.2">
      <c r="C104" s="255"/>
      <c r="D104" s="255"/>
      <c r="E104" s="255"/>
      <c r="F104" s="255"/>
      <c r="G104" s="255"/>
      <c r="H104" s="265"/>
      <c r="I104" s="255"/>
      <c r="J104" s="255"/>
      <c r="K104" s="255"/>
      <c r="L104" s="255"/>
      <c r="M104" s="255"/>
      <c r="N104" s="255"/>
      <c r="O104" s="255"/>
    </row>
    <row r="105" spans="2:46" x14ac:dyDescent="0.2">
      <c r="B105" s="255"/>
      <c r="C105" s="255"/>
      <c r="D105" s="255"/>
      <c r="E105" s="255"/>
      <c r="F105" s="255"/>
      <c r="G105" s="255"/>
      <c r="H105" s="265"/>
      <c r="I105" s="255"/>
      <c r="J105" s="255"/>
      <c r="K105" s="255"/>
      <c r="L105" s="255"/>
      <c r="M105" s="255"/>
      <c r="N105" s="255"/>
      <c r="O105" s="255"/>
    </row>
    <row r="106" spans="2:46" x14ac:dyDescent="0.2">
      <c r="B106" s="255"/>
      <c r="C106" s="255"/>
      <c r="D106" s="255"/>
      <c r="E106" s="255"/>
      <c r="F106" s="255"/>
      <c r="G106" s="255"/>
      <c r="H106" s="265"/>
      <c r="I106" s="255"/>
      <c r="J106" s="255"/>
      <c r="K106" s="255"/>
      <c r="L106" s="255"/>
      <c r="M106" s="255"/>
      <c r="N106" s="255"/>
      <c r="O106" s="255"/>
    </row>
    <row r="107" spans="2:46" x14ac:dyDescent="0.2">
      <c r="B107" s="255"/>
      <c r="C107" s="255"/>
      <c r="D107" s="255"/>
      <c r="E107" s="255"/>
      <c r="F107" s="255"/>
      <c r="G107" s="255"/>
      <c r="H107" s="265"/>
      <c r="I107" s="255"/>
      <c r="J107" s="255"/>
      <c r="K107" s="255"/>
      <c r="L107" s="255"/>
      <c r="M107" s="255"/>
      <c r="N107" s="255"/>
      <c r="O107" s="255"/>
    </row>
    <row r="108" spans="2:46" x14ac:dyDescent="0.2">
      <c r="B108" s="255"/>
      <c r="C108" s="255"/>
      <c r="D108" s="255"/>
      <c r="E108" s="255"/>
      <c r="F108" s="255"/>
      <c r="G108" s="255"/>
      <c r="H108" s="265"/>
      <c r="I108" s="255"/>
      <c r="J108" s="255"/>
      <c r="K108" s="255"/>
      <c r="L108" s="255"/>
      <c r="M108" s="255"/>
      <c r="N108" s="255"/>
      <c r="O108" s="255"/>
    </row>
    <row r="109" spans="2:46" x14ac:dyDescent="0.2">
      <c r="B109" s="255"/>
      <c r="C109" s="255"/>
      <c r="D109" s="255"/>
      <c r="E109" s="255"/>
      <c r="F109" s="255"/>
      <c r="G109" s="255"/>
      <c r="H109" s="265"/>
      <c r="I109" s="255"/>
      <c r="J109" s="255"/>
      <c r="K109" s="255"/>
      <c r="L109" s="255"/>
      <c r="M109" s="255"/>
      <c r="N109" s="255"/>
      <c r="O109" s="255"/>
    </row>
    <row r="110" spans="2:46" x14ac:dyDescent="0.2">
      <c r="B110" s="255"/>
      <c r="C110" s="255"/>
      <c r="D110" s="255"/>
      <c r="E110" s="255"/>
      <c r="F110" s="255"/>
      <c r="G110" s="255"/>
      <c r="H110" s="265"/>
      <c r="I110" s="255"/>
      <c r="J110" s="255"/>
      <c r="K110" s="255"/>
      <c r="L110" s="255"/>
      <c r="M110" s="255"/>
      <c r="N110" s="255"/>
      <c r="O110" s="255"/>
    </row>
    <row r="111" spans="2:46" x14ac:dyDescent="0.2">
      <c r="B111" s="255"/>
      <c r="C111" s="255"/>
      <c r="D111" s="255"/>
      <c r="E111" s="255"/>
      <c r="F111" s="255"/>
      <c r="G111" s="255"/>
      <c r="H111" s="265"/>
      <c r="I111" s="255"/>
      <c r="J111" s="255"/>
      <c r="K111" s="255"/>
      <c r="L111" s="255"/>
      <c r="M111" s="255"/>
      <c r="N111" s="255"/>
      <c r="O111" s="255"/>
    </row>
    <row r="112" spans="2:46" x14ac:dyDescent="0.2">
      <c r="B112" s="255"/>
      <c r="C112" s="255"/>
      <c r="D112" s="255"/>
      <c r="E112" s="255"/>
      <c r="F112" s="255"/>
      <c r="G112" s="255"/>
      <c r="H112" s="265"/>
      <c r="I112" s="255"/>
      <c r="J112" s="255"/>
      <c r="K112" s="255"/>
      <c r="L112" s="255"/>
      <c r="M112" s="255"/>
      <c r="N112" s="255"/>
      <c r="O112" s="255"/>
    </row>
  </sheetData>
  <mergeCells count="13">
    <mergeCell ref="B97:AO97"/>
    <mergeCell ref="AU43:AZ43"/>
    <mergeCell ref="BB4:BG4"/>
    <mergeCell ref="B3:I3"/>
    <mergeCell ref="F87:F88"/>
    <mergeCell ref="G87:G88"/>
    <mergeCell ref="H87:I88"/>
    <mergeCell ref="C87:C88"/>
    <mergeCell ref="D87:D88"/>
    <mergeCell ref="E87:E88"/>
    <mergeCell ref="BB46:BG46"/>
    <mergeCell ref="BB44:BG44"/>
    <mergeCell ref="BB45:BG45"/>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77"/>
  <sheetViews>
    <sheetView showGridLines="0" topLeftCell="AZ1" zoomScaleNormal="100" workbookViewId="0">
      <selection activeCell="BH20" sqref="BH20"/>
    </sheetView>
  </sheetViews>
  <sheetFormatPr defaultRowHeight="11.25" x14ac:dyDescent="0.2"/>
  <cols>
    <col min="1" max="1" width="6.7109375" style="15" customWidth="1"/>
    <col min="2" max="2" width="50.85546875" style="18" bestFit="1" customWidth="1"/>
    <col min="3" max="3" width="9.28515625" style="6" bestFit="1" customWidth="1"/>
    <col min="4" max="37" width="9.140625" style="6"/>
    <col min="38" max="38" width="10.140625" style="6" bestFit="1" customWidth="1"/>
    <col min="39" max="42" width="9.140625" style="6"/>
    <col min="43" max="43" width="10" style="6" bestFit="1" customWidth="1"/>
    <col min="44" max="45" width="9.7109375" style="6" bestFit="1" customWidth="1"/>
    <col min="46" max="47" width="9.5703125" style="6" bestFit="1" customWidth="1"/>
    <col min="48" max="48" width="9.42578125" style="6" customWidth="1"/>
    <col min="49" max="52" width="11.42578125" style="41" bestFit="1" customWidth="1"/>
    <col min="53" max="53" width="11.140625" style="41" bestFit="1" customWidth="1"/>
    <col min="54" max="54" width="6.42578125" style="6" customWidth="1"/>
    <col min="55" max="55" width="41.140625" style="6" customWidth="1"/>
    <col min="56" max="58" width="11.140625" style="6" bestFit="1" customWidth="1"/>
    <col min="59" max="60" width="12" style="6" bestFit="1" customWidth="1"/>
    <col min="61" max="64" width="11.140625" style="6" bestFit="1" customWidth="1"/>
    <col min="65" max="65" width="11.140625" style="350" bestFit="1" customWidth="1"/>
    <col min="66" max="16384" width="9.140625" style="6"/>
  </cols>
  <sheetData>
    <row r="2" spans="1:65" ht="18.75" x14ac:dyDescent="0.3">
      <c r="B2" s="448" t="s">
        <v>436</v>
      </c>
      <c r="C2" s="448"/>
      <c r="D2" s="448"/>
      <c r="E2" s="250"/>
      <c r="F2" s="250"/>
      <c r="G2" s="250"/>
      <c r="H2" s="250"/>
    </row>
    <row r="3" spans="1:65" ht="18.75" customHeight="1" x14ac:dyDescent="0.2">
      <c r="B3" s="25"/>
      <c r="C3" s="26"/>
      <c r="D3" s="26"/>
      <c r="E3" s="26"/>
      <c r="F3" s="26"/>
      <c r="G3" s="26"/>
      <c r="H3" s="26"/>
    </row>
    <row r="4" spans="1:65" ht="12" thickBot="1" x14ac:dyDescent="0.25">
      <c r="B4" s="298" t="s">
        <v>483</v>
      </c>
      <c r="C4" s="27"/>
      <c r="D4" s="27"/>
      <c r="E4" s="27"/>
      <c r="F4" s="27"/>
      <c r="G4" s="27"/>
      <c r="H4" s="27"/>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row>
    <row r="5" spans="1:65" s="255" customFormat="1" ht="20.25" customHeight="1" thickTop="1" thickBot="1" x14ac:dyDescent="0.25">
      <c r="A5" s="299"/>
      <c r="B5" s="300" t="s">
        <v>175</v>
      </c>
      <c r="C5" s="301">
        <v>1960</v>
      </c>
      <c r="D5" s="301">
        <v>1961</v>
      </c>
      <c r="E5" s="301">
        <v>1962</v>
      </c>
      <c r="F5" s="301">
        <v>1963</v>
      </c>
      <c r="G5" s="301">
        <v>1964</v>
      </c>
      <c r="H5" s="301">
        <v>1965</v>
      </c>
      <c r="I5" s="301">
        <v>1966</v>
      </c>
      <c r="J5" s="301">
        <v>1967</v>
      </c>
      <c r="K5" s="301">
        <v>1968</v>
      </c>
      <c r="L5" s="301">
        <v>1969</v>
      </c>
      <c r="M5" s="301">
        <v>1970</v>
      </c>
      <c r="N5" s="301">
        <v>1971</v>
      </c>
      <c r="O5" s="301">
        <v>1972</v>
      </c>
      <c r="P5" s="301">
        <v>1973</v>
      </c>
      <c r="Q5" s="301">
        <v>1974</v>
      </c>
      <c r="R5" s="301">
        <v>1975</v>
      </c>
      <c r="S5" s="301">
        <v>1976</v>
      </c>
      <c r="T5" s="301">
        <v>1977</v>
      </c>
      <c r="U5" s="301">
        <v>1978</v>
      </c>
      <c r="V5" s="301">
        <v>1979</v>
      </c>
      <c r="W5" s="301">
        <v>1980</v>
      </c>
      <c r="X5" s="301">
        <v>1981</v>
      </c>
      <c r="Y5" s="301">
        <v>1982</v>
      </c>
      <c r="Z5" s="301">
        <v>1983</v>
      </c>
      <c r="AA5" s="301">
        <v>1984</v>
      </c>
      <c r="AB5" s="301">
        <v>1985</v>
      </c>
      <c r="AC5" s="301">
        <v>1986</v>
      </c>
      <c r="AD5" s="301">
        <v>1987</v>
      </c>
      <c r="AE5" s="301">
        <v>1988</v>
      </c>
      <c r="AF5" s="301">
        <v>1989</v>
      </c>
      <c r="AG5" s="301">
        <v>1990</v>
      </c>
      <c r="AH5" s="301">
        <v>1991</v>
      </c>
      <c r="AI5" s="301">
        <v>1992</v>
      </c>
      <c r="AJ5" s="301">
        <v>1993</v>
      </c>
      <c r="AK5" s="301">
        <v>1994</v>
      </c>
      <c r="AL5" s="301">
        <v>1995</v>
      </c>
      <c r="AM5" s="301">
        <v>1996</v>
      </c>
      <c r="AN5" s="301">
        <v>1997</v>
      </c>
      <c r="AO5" s="301">
        <v>1998</v>
      </c>
      <c r="AP5" s="301">
        <v>1999</v>
      </c>
      <c r="AQ5" s="301">
        <v>2000</v>
      </c>
      <c r="AR5" s="301">
        <v>2001</v>
      </c>
      <c r="AS5" s="301">
        <v>2002</v>
      </c>
      <c r="AT5" s="301">
        <v>2003</v>
      </c>
      <c r="AU5" s="301">
        <v>2004</v>
      </c>
      <c r="AV5" s="301">
        <v>2005</v>
      </c>
      <c r="AW5" s="301">
        <v>2006</v>
      </c>
      <c r="AX5" s="301">
        <v>2007</v>
      </c>
      <c r="AY5" s="301">
        <v>2008</v>
      </c>
      <c r="AZ5" s="301">
        <v>2009</v>
      </c>
      <c r="BA5" s="301">
        <v>2010</v>
      </c>
      <c r="BC5" s="302"/>
      <c r="BD5" s="302">
        <v>2011</v>
      </c>
      <c r="BE5" s="302">
        <v>2012</v>
      </c>
      <c r="BF5" s="302">
        <v>2013</v>
      </c>
      <c r="BG5" s="302">
        <v>2014</v>
      </c>
      <c r="BH5" s="302">
        <v>2015</v>
      </c>
      <c r="BI5" s="302">
        <v>2016</v>
      </c>
      <c r="BJ5" s="302">
        <v>2017</v>
      </c>
      <c r="BK5" s="302">
        <v>2018</v>
      </c>
      <c r="BL5" s="302">
        <v>2019</v>
      </c>
      <c r="BM5" s="302">
        <v>2020</v>
      </c>
    </row>
    <row r="6" spans="1:65" ht="12" thickTop="1" x14ac:dyDescent="0.2">
      <c r="B6" s="28"/>
      <c r="C6" s="9"/>
      <c r="D6" s="9"/>
      <c r="E6" s="9"/>
      <c r="F6" s="9"/>
      <c r="G6" s="9"/>
      <c r="H6" s="29"/>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C6" s="42"/>
      <c r="BD6" s="42"/>
      <c r="BE6" s="42"/>
      <c r="BF6" s="42"/>
      <c r="BG6" s="42"/>
      <c r="BH6" s="42"/>
      <c r="BI6" s="42"/>
      <c r="BJ6" s="42"/>
      <c r="BK6" s="42"/>
      <c r="BL6" s="42"/>
      <c r="BM6" s="42"/>
    </row>
    <row r="7" spans="1:65" x14ac:dyDescent="0.2">
      <c r="B7" s="30" t="s">
        <v>176</v>
      </c>
      <c r="C7" s="9">
        <v>2701.3</v>
      </c>
      <c r="D7" s="9">
        <v>2882</v>
      </c>
      <c r="E7" s="9">
        <v>2947.2</v>
      </c>
      <c r="F7" s="9">
        <v>3115.7</v>
      </c>
      <c r="G7" s="9">
        <v>3707</v>
      </c>
      <c r="H7" s="9">
        <v>3971.3</v>
      </c>
      <c r="I7" s="9">
        <v>4399.1000000000004</v>
      </c>
      <c r="J7" s="9">
        <v>4779.6000000000004</v>
      </c>
      <c r="K7" s="9">
        <v>5103.6000000000004</v>
      </c>
      <c r="L7" s="9">
        <v>5340.3</v>
      </c>
      <c r="M7" s="9">
        <v>5708.4</v>
      </c>
      <c r="N7" s="9">
        <v>8713</v>
      </c>
      <c r="O7" s="9">
        <v>9028.4</v>
      </c>
      <c r="P7" s="9">
        <v>9222.5</v>
      </c>
      <c r="Q7" s="9">
        <v>9440.7999999999993</v>
      </c>
      <c r="R7" s="5">
        <v>10334.299999999999</v>
      </c>
      <c r="S7" s="5">
        <v>10640.8</v>
      </c>
      <c r="T7" s="5">
        <v>10783.1</v>
      </c>
      <c r="U7" s="5">
        <v>11185.1</v>
      </c>
      <c r="V7" s="5">
        <v>12666</v>
      </c>
      <c r="W7" s="5">
        <v>14692.2</v>
      </c>
      <c r="X7" s="5">
        <v>15172.5</v>
      </c>
      <c r="Y7" s="5">
        <v>26682.2</v>
      </c>
      <c r="Z7" s="5">
        <v>33369.4</v>
      </c>
      <c r="AA7" s="5">
        <v>38549.5</v>
      </c>
      <c r="AB7" s="9">
        <v>39357.599999999999</v>
      </c>
      <c r="AC7" s="9">
        <v>58366.9</v>
      </c>
      <c r="AD7" s="9">
        <v>69057</v>
      </c>
      <c r="AE7" s="9">
        <v>62481.2</v>
      </c>
      <c r="AF7" s="9">
        <v>76953.8</v>
      </c>
      <c r="AG7" s="9">
        <v>95003.1</v>
      </c>
      <c r="AH7" s="9">
        <v>151757.1</v>
      </c>
      <c r="AI7" s="9">
        <v>179325.8</v>
      </c>
      <c r="AJ7" s="9">
        <v>234657.3</v>
      </c>
      <c r="AK7" s="9">
        <v>251448.5</v>
      </c>
      <c r="AL7" s="9">
        <v>275681.90000000002</v>
      </c>
      <c r="AM7" s="9">
        <v>278358.3</v>
      </c>
      <c r="AN7" s="9">
        <v>281279.3</v>
      </c>
      <c r="AO7" s="9">
        <v>277150.3</v>
      </c>
      <c r="AP7" s="9">
        <v>257058.9</v>
      </c>
      <c r="AQ7" s="9">
        <f>SUM(AQ8:AQ23)</f>
        <v>259599</v>
      </c>
      <c r="AR7" s="9">
        <f t="shared" ref="AR7:AZ7" si="0">SUM(AR8:AR23)</f>
        <v>281077</v>
      </c>
      <c r="AS7" s="9">
        <f t="shared" si="0"/>
        <v>367989</v>
      </c>
      <c r="AT7" s="9">
        <f t="shared" si="0"/>
        <v>427908</v>
      </c>
      <c r="AU7" s="9">
        <f t="shared" si="0"/>
        <v>536801</v>
      </c>
      <c r="AV7" s="9">
        <f t="shared" si="0"/>
        <v>500874</v>
      </c>
      <c r="AW7" s="9">
        <f t="shared" si="0"/>
        <v>499700</v>
      </c>
      <c r="AX7" s="9">
        <f t="shared" si="0"/>
        <v>552975</v>
      </c>
      <c r="AY7" s="9">
        <f t="shared" si="0"/>
        <v>608379.13720100001</v>
      </c>
      <c r="AZ7" s="9">
        <f t="shared" si="0"/>
        <v>678047.60645099997</v>
      </c>
      <c r="BA7" s="20">
        <v>794291</v>
      </c>
      <c r="BC7" s="43" t="s">
        <v>263</v>
      </c>
      <c r="BD7" s="2">
        <v>1122365.241894</v>
      </c>
      <c r="BE7" s="2">
        <v>1695906.9511940002</v>
      </c>
      <c r="BF7" s="320">
        <v>2174499.943244</v>
      </c>
      <c r="BG7" s="320">
        <v>3999114.5482439999</v>
      </c>
      <c r="BH7" s="320">
        <v>5008240.3972453736</v>
      </c>
      <c r="BI7" s="320">
        <v>5935884.8530660011</v>
      </c>
      <c r="BJ7" s="320">
        <v>5528426.8830660004</v>
      </c>
      <c r="BK7" s="320">
        <v>4653832.4167058598</v>
      </c>
      <c r="BL7" s="320">
        <v>12080049.286756001</v>
      </c>
      <c r="BM7" s="351">
        <v>14023488.302706001</v>
      </c>
    </row>
    <row r="8" spans="1:65" x14ac:dyDescent="0.2">
      <c r="B8" s="31" t="s">
        <v>261</v>
      </c>
      <c r="C8" s="8">
        <v>2701.3</v>
      </c>
      <c r="D8" s="8">
        <v>2833.9</v>
      </c>
      <c r="E8" s="8">
        <v>2872.4</v>
      </c>
      <c r="F8" s="8">
        <v>3024.6</v>
      </c>
      <c r="G8" s="8">
        <v>3576.7</v>
      </c>
      <c r="H8" s="8">
        <v>3813.2</v>
      </c>
      <c r="I8" s="8">
        <v>4060.7</v>
      </c>
      <c r="J8" s="8">
        <v>4422</v>
      </c>
      <c r="K8" s="8">
        <v>4655.3</v>
      </c>
      <c r="L8" s="8">
        <v>4846.2</v>
      </c>
      <c r="M8" s="8">
        <v>5140.8999999999996</v>
      </c>
      <c r="N8" s="8">
        <v>8163</v>
      </c>
      <c r="O8" s="8">
        <v>8619</v>
      </c>
      <c r="P8" s="8">
        <v>8760</v>
      </c>
      <c r="Q8" s="8">
        <v>8843</v>
      </c>
      <c r="R8" s="10">
        <v>9049</v>
      </c>
      <c r="S8" s="10">
        <v>9092</v>
      </c>
      <c r="T8" s="10">
        <v>9146</v>
      </c>
      <c r="U8" s="10">
        <v>9427</v>
      </c>
      <c r="V8" s="10">
        <v>10755</v>
      </c>
      <c r="W8" s="10">
        <v>12630</v>
      </c>
      <c r="X8" s="10">
        <v>12856</v>
      </c>
      <c r="Y8" s="10">
        <v>21636</v>
      </c>
      <c r="Z8" s="10">
        <v>21826</v>
      </c>
      <c r="AA8" s="10">
        <v>22042</v>
      </c>
      <c r="AB8" s="8">
        <v>21896</v>
      </c>
      <c r="AC8" s="8">
        <v>21125</v>
      </c>
      <c r="AD8" s="8">
        <v>21680</v>
      </c>
      <c r="AE8" s="8">
        <v>25785</v>
      </c>
      <c r="AF8" s="8">
        <v>25522</v>
      </c>
      <c r="AG8" s="8">
        <v>25509</v>
      </c>
      <c r="AH8" s="8">
        <v>25178</v>
      </c>
      <c r="AI8" s="8">
        <v>25102</v>
      </c>
      <c r="AJ8" s="8">
        <v>24688</v>
      </c>
      <c r="AK8" s="8">
        <v>24149</v>
      </c>
      <c r="AL8" s="8">
        <v>23322</v>
      </c>
      <c r="AM8" s="8">
        <v>23007.3</v>
      </c>
      <c r="AN8" s="8">
        <v>22969.7</v>
      </c>
      <c r="AO8" s="8">
        <v>17454</v>
      </c>
      <c r="AP8" s="8">
        <v>16191.2</v>
      </c>
      <c r="AQ8" s="8">
        <v>15028</v>
      </c>
      <c r="AR8" s="8">
        <v>6827</v>
      </c>
      <c r="AS8" s="8">
        <v>5596</v>
      </c>
      <c r="AT8" s="8">
        <v>4706</v>
      </c>
      <c r="AU8" s="8">
        <v>3026</v>
      </c>
      <c r="AV8" s="8">
        <v>3026</v>
      </c>
      <c r="AW8" s="19">
        <v>2952</v>
      </c>
      <c r="AX8" s="19">
        <v>3026</v>
      </c>
      <c r="AY8" s="19">
        <v>3025.5249000000003</v>
      </c>
      <c r="AZ8" s="19">
        <v>2949.7777000000001</v>
      </c>
      <c r="BA8" s="19">
        <v>2950</v>
      </c>
      <c r="BB8" s="51"/>
      <c r="BC8" s="44" t="s">
        <v>264</v>
      </c>
      <c r="BD8" s="2">
        <v>2949.7777000000001</v>
      </c>
      <c r="BE8" s="2">
        <v>2949.7777000000001</v>
      </c>
      <c r="BF8" s="321">
        <v>2842.7638999999999</v>
      </c>
      <c r="BG8" s="321">
        <v>2842.7638999999999</v>
      </c>
      <c r="BH8" s="321">
        <v>2842.7638999999999</v>
      </c>
      <c r="BI8" s="321">
        <v>2842.7638999999999</v>
      </c>
      <c r="BJ8" s="321">
        <v>2842.7638999999999</v>
      </c>
      <c r="BK8" s="321">
        <v>2845.3385000000003</v>
      </c>
      <c r="BL8" s="321">
        <v>2842.7638999999999</v>
      </c>
      <c r="BM8" s="352">
        <v>2842.7638999999999</v>
      </c>
    </row>
    <row r="9" spans="1:65" x14ac:dyDescent="0.2">
      <c r="B9" s="31" t="s">
        <v>177</v>
      </c>
      <c r="C9" s="8"/>
      <c r="D9" s="8"/>
      <c r="E9" s="8"/>
      <c r="F9" s="8"/>
      <c r="G9" s="8"/>
      <c r="H9" s="8"/>
      <c r="I9" s="8">
        <v>185.7</v>
      </c>
      <c r="J9" s="8">
        <v>188.6</v>
      </c>
      <c r="K9" s="8">
        <v>188.8</v>
      </c>
      <c r="L9" s="8">
        <v>188.9</v>
      </c>
      <c r="M9" s="8">
        <v>188.9</v>
      </c>
      <c r="N9" s="8">
        <v>129</v>
      </c>
      <c r="O9" s="8" t="s">
        <v>67</v>
      </c>
      <c r="P9" s="8" t="s">
        <v>67</v>
      </c>
      <c r="Q9" s="8" t="s">
        <v>67</v>
      </c>
      <c r="R9" s="10">
        <v>541</v>
      </c>
      <c r="S9" s="10">
        <v>608</v>
      </c>
      <c r="T9" s="10">
        <v>698</v>
      </c>
      <c r="U9" s="10">
        <v>736</v>
      </c>
      <c r="V9" s="10">
        <v>702</v>
      </c>
      <c r="W9" s="10">
        <v>700</v>
      </c>
      <c r="X9" s="10">
        <v>703</v>
      </c>
      <c r="Y9" s="10">
        <v>704</v>
      </c>
      <c r="Z9" s="10">
        <v>711</v>
      </c>
      <c r="AA9" s="10">
        <v>716</v>
      </c>
      <c r="AB9" s="8">
        <v>717</v>
      </c>
      <c r="AC9" s="8">
        <v>718</v>
      </c>
      <c r="AD9" s="8">
        <v>718</v>
      </c>
      <c r="AE9" s="8">
        <v>731</v>
      </c>
      <c r="AF9" s="8">
        <v>4548</v>
      </c>
      <c r="AG9" s="8">
        <v>5148</v>
      </c>
      <c r="AH9" s="8">
        <v>8674</v>
      </c>
      <c r="AI9" s="8">
        <v>8624</v>
      </c>
      <c r="AJ9" s="8">
        <v>8619</v>
      </c>
      <c r="AK9" s="8">
        <v>8604</v>
      </c>
      <c r="AL9" s="8">
        <v>9356</v>
      </c>
      <c r="AM9" s="8">
        <v>9470.7999999999993</v>
      </c>
      <c r="AN9" s="8">
        <v>10336</v>
      </c>
      <c r="AO9" s="8">
        <v>10231</v>
      </c>
      <c r="AP9" s="8">
        <v>10099.799999999999</v>
      </c>
      <c r="AQ9" s="8">
        <v>9923</v>
      </c>
      <c r="AR9" s="8">
        <v>9785</v>
      </c>
      <c r="AS9" s="8">
        <v>9543</v>
      </c>
      <c r="AT9" s="8">
        <v>9525</v>
      </c>
      <c r="AU9" s="8">
        <v>9507</v>
      </c>
      <c r="AV9" s="8">
        <v>9410</v>
      </c>
      <c r="AW9" s="19">
        <v>9342</v>
      </c>
      <c r="AX9" s="19">
        <v>9313</v>
      </c>
      <c r="AY9" s="19">
        <v>9281.2361000000019</v>
      </c>
      <c r="AZ9" s="19">
        <v>7177.8765000000003</v>
      </c>
      <c r="BA9" s="19">
        <v>7105</v>
      </c>
      <c r="BC9" s="45" t="s">
        <v>265</v>
      </c>
      <c r="BD9" s="2">
        <v>2740</v>
      </c>
      <c r="BE9" s="2">
        <v>2740</v>
      </c>
      <c r="BF9" s="2">
        <v>2740</v>
      </c>
      <c r="BG9" s="2">
        <v>2740</v>
      </c>
      <c r="BH9" s="2">
        <v>2740</v>
      </c>
      <c r="BI9" s="2">
        <v>2740</v>
      </c>
      <c r="BJ9" s="2">
        <v>2740</v>
      </c>
      <c r="BK9" s="2">
        <v>2740</v>
      </c>
      <c r="BL9" s="2">
        <v>2740</v>
      </c>
      <c r="BM9" s="39">
        <v>2740</v>
      </c>
    </row>
    <row r="10" spans="1:65" x14ac:dyDescent="0.2">
      <c r="B10" s="31" t="s">
        <v>178</v>
      </c>
      <c r="C10" s="8"/>
      <c r="D10" s="8"/>
      <c r="E10" s="8"/>
      <c r="F10" s="8"/>
      <c r="G10" s="8"/>
      <c r="H10" s="8"/>
      <c r="I10" s="8"/>
      <c r="J10" s="8"/>
      <c r="K10" s="8">
        <v>73.400000000000006</v>
      </c>
      <c r="L10" s="8">
        <v>105.8</v>
      </c>
      <c r="M10" s="8">
        <v>143.80000000000001</v>
      </c>
      <c r="N10" s="8">
        <v>181</v>
      </c>
      <c r="O10" s="8">
        <v>182</v>
      </c>
      <c r="P10" s="8">
        <v>186</v>
      </c>
      <c r="Q10" s="8">
        <v>191</v>
      </c>
      <c r="R10" s="10">
        <v>191</v>
      </c>
      <c r="S10" s="10">
        <v>192</v>
      </c>
      <c r="T10" s="10">
        <v>167</v>
      </c>
      <c r="U10" s="10">
        <v>134</v>
      </c>
      <c r="V10" s="10">
        <v>107</v>
      </c>
      <c r="W10" s="10">
        <v>72</v>
      </c>
      <c r="X10" s="10">
        <v>38</v>
      </c>
      <c r="Y10" s="10">
        <v>33</v>
      </c>
      <c r="Z10" s="10">
        <v>30</v>
      </c>
      <c r="AA10" s="10">
        <v>25</v>
      </c>
      <c r="AB10" s="8">
        <v>24</v>
      </c>
      <c r="AC10" s="8">
        <v>23</v>
      </c>
      <c r="AD10" s="8">
        <v>23</v>
      </c>
      <c r="AE10" s="8">
        <v>23</v>
      </c>
      <c r="AF10" s="8">
        <v>23</v>
      </c>
      <c r="AG10" s="8">
        <v>22</v>
      </c>
      <c r="AH10" s="8">
        <v>22</v>
      </c>
      <c r="AI10" s="8">
        <v>22</v>
      </c>
      <c r="AJ10" s="8">
        <v>22</v>
      </c>
      <c r="AK10" s="8">
        <v>22</v>
      </c>
      <c r="AL10" s="8">
        <v>22</v>
      </c>
      <c r="AM10" s="8">
        <v>22.3</v>
      </c>
      <c r="AN10" s="8">
        <v>22.3</v>
      </c>
      <c r="AO10" s="8">
        <v>22.3</v>
      </c>
      <c r="AP10" s="8">
        <v>22.3</v>
      </c>
      <c r="AQ10" s="8">
        <v>22</v>
      </c>
      <c r="AR10" s="8">
        <v>22</v>
      </c>
      <c r="AS10" s="8">
        <v>22</v>
      </c>
      <c r="AT10" s="8">
        <v>22</v>
      </c>
      <c r="AU10" s="8">
        <v>22</v>
      </c>
      <c r="AV10" s="8">
        <v>22</v>
      </c>
      <c r="AW10" s="19">
        <v>22</v>
      </c>
      <c r="AX10" s="19">
        <v>22</v>
      </c>
      <c r="AY10" s="19">
        <v>22.32865</v>
      </c>
      <c r="AZ10" s="19">
        <v>22.32865</v>
      </c>
      <c r="BA10" s="19">
        <v>22</v>
      </c>
      <c r="BC10" s="46" t="s">
        <v>285</v>
      </c>
      <c r="BD10" s="1">
        <v>2740</v>
      </c>
      <c r="BE10" s="1">
        <v>2740</v>
      </c>
      <c r="BF10" s="322">
        <v>2740</v>
      </c>
      <c r="BG10" s="322">
        <v>2740</v>
      </c>
      <c r="BH10" s="322">
        <v>2740</v>
      </c>
      <c r="BI10" s="322">
        <v>2740</v>
      </c>
      <c r="BJ10" s="322">
        <v>2740</v>
      </c>
      <c r="BK10" s="322">
        <v>2740</v>
      </c>
      <c r="BL10" s="322">
        <v>2740</v>
      </c>
      <c r="BM10" s="353">
        <v>2740</v>
      </c>
    </row>
    <row r="11" spans="1:65" x14ac:dyDescent="0.2">
      <c r="B11" s="31" t="s">
        <v>179</v>
      </c>
      <c r="C11" s="8"/>
      <c r="D11" s="8"/>
      <c r="E11" s="8"/>
      <c r="F11" s="8"/>
      <c r="G11" s="8"/>
      <c r="H11" s="8"/>
      <c r="I11" s="7"/>
      <c r="J11" s="7"/>
      <c r="K11" s="7"/>
      <c r="L11" s="7"/>
      <c r="M11" s="7"/>
      <c r="N11" s="7"/>
      <c r="O11" s="7"/>
      <c r="P11" s="7"/>
      <c r="Q11" s="7"/>
      <c r="R11" s="100"/>
      <c r="S11" s="100"/>
      <c r="T11" s="100"/>
      <c r="U11" s="100"/>
      <c r="V11" s="100"/>
      <c r="W11" s="10"/>
      <c r="X11" s="10"/>
      <c r="Y11" s="10"/>
      <c r="Z11" s="10">
        <v>17</v>
      </c>
      <c r="AA11" s="10">
        <v>33</v>
      </c>
      <c r="AB11" s="8">
        <v>51</v>
      </c>
      <c r="AC11" s="8">
        <v>55</v>
      </c>
      <c r="AD11" s="8">
        <v>58</v>
      </c>
      <c r="AE11" s="8">
        <v>54</v>
      </c>
      <c r="AF11" s="8">
        <v>54</v>
      </c>
      <c r="AG11" s="8">
        <v>54</v>
      </c>
      <c r="AH11" s="8">
        <v>54</v>
      </c>
      <c r="AI11" s="8">
        <v>53</v>
      </c>
      <c r="AJ11" s="8">
        <v>53</v>
      </c>
      <c r="AK11" s="8">
        <v>53</v>
      </c>
      <c r="AL11" s="8">
        <v>53</v>
      </c>
      <c r="AM11" s="8">
        <v>53</v>
      </c>
      <c r="AN11" s="8">
        <v>53</v>
      </c>
      <c r="AO11" s="8">
        <v>53</v>
      </c>
      <c r="AP11" s="8">
        <v>53</v>
      </c>
      <c r="AQ11" s="8">
        <v>53</v>
      </c>
      <c r="AR11" s="8">
        <v>53</v>
      </c>
      <c r="AS11" s="8">
        <v>53</v>
      </c>
      <c r="AT11" s="8">
        <v>53</v>
      </c>
      <c r="AU11" s="8">
        <v>53</v>
      </c>
      <c r="AV11" s="8">
        <v>52</v>
      </c>
      <c r="AW11" s="19">
        <v>52</v>
      </c>
      <c r="AX11" s="19">
        <v>52</v>
      </c>
      <c r="AY11" s="19">
        <v>52.486989999999999</v>
      </c>
      <c r="AZ11" s="19">
        <v>52.486989999999999</v>
      </c>
      <c r="BA11" s="19">
        <v>52</v>
      </c>
      <c r="BC11" s="45" t="s">
        <v>286</v>
      </c>
      <c r="BD11" s="2">
        <v>0</v>
      </c>
      <c r="BE11" s="2">
        <v>0</v>
      </c>
      <c r="BF11" s="321">
        <v>0</v>
      </c>
      <c r="BG11" s="321">
        <v>0</v>
      </c>
      <c r="BH11" s="321">
        <v>0</v>
      </c>
      <c r="BI11" s="321">
        <v>0</v>
      </c>
      <c r="BJ11" s="321">
        <v>0</v>
      </c>
      <c r="BK11" s="321">
        <v>0</v>
      </c>
      <c r="BL11" s="321">
        <v>0</v>
      </c>
      <c r="BM11" s="352">
        <v>0</v>
      </c>
    </row>
    <row r="12" spans="1:65" x14ac:dyDescent="0.2">
      <c r="B12" s="31" t="s">
        <v>180</v>
      </c>
      <c r="C12" s="8"/>
      <c r="D12" s="8"/>
      <c r="E12" s="8"/>
      <c r="F12" s="8"/>
      <c r="G12" s="8"/>
      <c r="H12" s="8"/>
      <c r="I12" s="7"/>
      <c r="J12" s="7"/>
      <c r="K12" s="7"/>
      <c r="L12" s="7"/>
      <c r="M12" s="7"/>
      <c r="N12" s="7"/>
      <c r="O12" s="7"/>
      <c r="P12" s="7"/>
      <c r="Q12" s="7"/>
      <c r="R12" s="100"/>
      <c r="S12" s="100"/>
      <c r="T12" s="100"/>
      <c r="U12" s="100"/>
      <c r="V12" s="100"/>
      <c r="W12" s="10"/>
      <c r="X12" s="10"/>
      <c r="Y12" s="10">
        <v>767</v>
      </c>
      <c r="Z12" s="10">
        <v>1507</v>
      </c>
      <c r="AA12" s="10">
        <v>2195</v>
      </c>
      <c r="AB12" s="8">
        <v>2786</v>
      </c>
      <c r="AC12" s="8">
        <v>3417</v>
      </c>
      <c r="AD12" s="8">
        <v>4232</v>
      </c>
      <c r="AE12" s="8">
        <v>5056</v>
      </c>
      <c r="AF12" s="8">
        <v>6198</v>
      </c>
      <c r="AG12" s="8">
        <v>6911</v>
      </c>
      <c r="AH12" s="8">
        <v>7304</v>
      </c>
      <c r="AI12" s="8">
        <v>7304</v>
      </c>
      <c r="AJ12" s="8">
        <v>7304</v>
      </c>
      <c r="AK12" s="8">
        <v>7304</v>
      </c>
      <c r="AL12" s="8">
        <v>7304</v>
      </c>
      <c r="AM12" s="8">
        <v>7304.1</v>
      </c>
      <c r="AN12" s="8">
        <v>6537</v>
      </c>
      <c r="AO12" s="8">
        <v>6469</v>
      </c>
      <c r="AP12" s="8">
        <v>6469</v>
      </c>
      <c r="AQ12" s="8">
        <v>4594</v>
      </c>
      <c r="AR12" s="8">
        <v>2505</v>
      </c>
      <c r="AS12" s="8">
        <v>1691</v>
      </c>
      <c r="AT12" s="8">
        <v>931</v>
      </c>
      <c r="AU12" s="8">
        <v>745</v>
      </c>
      <c r="AV12" s="8">
        <v>394</v>
      </c>
      <c r="AW12" s="19"/>
      <c r="AX12" s="19"/>
      <c r="AY12" s="19"/>
      <c r="AZ12" s="19"/>
      <c r="BA12" s="19" t="s">
        <v>67</v>
      </c>
      <c r="BC12" s="46" t="s">
        <v>287</v>
      </c>
      <c r="BD12" s="2">
        <v>0</v>
      </c>
      <c r="BE12" s="2">
        <v>0</v>
      </c>
      <c r="BF12" s="322">
        <v>0</v>
      </c>
      <c r="BG12" s="322">
        <v>0</v>
      </c>
      <c r="BH12" s="322">
        <v>0</v>
      </c>
      <c r="BI12" s="322">
        <v>0</v>
      </c>
      <c r="BJ12" s="322">
        <v>0</v>
      </c>
      <c r="BK12" s="322">
        <v>0</v>
      </c>
      <c r="BL12" s="322">
        <v>0</v>
      </c>
      <c r="BM12" s="353">
        <v>0</v>
      </c>
    </row>
    <row r="13" spans="1:65" s="307" customFormat="1" x14ac:dyDescent="0.2">
      <c r="A13" s="15"/>
      <c r="B13" s="32" t="s">
        <v>181</v>
      </c>
      <c r="C13" s="16"/>
      <c r="D13" s="16"/>
      <c r="E13" s="16"/>
      <c r="F13" s="16"/>
      <c r="G13" s="16"/>
      <c r="H13" s="16"/>
      <c r="I13" s="305"/>
      <c r="J13" s="305"/>
      <c r="K13" s="305"/>
      <c r="L13" s="305"/>
      <c r="M13" s="305"/>
      <c r="N13" s="305"/>
      <c r="O13" s="305"/>
      <c r="P13" s="305"/>
      <c r="Q13" s="305"/>
      <c r="R13" s="306"/>
      <c r="S13" s="306"/>
      <c r="T13" s="306"/>
      <c r="U13" s="306"/>
      <c r="V13" s="306"/>
      <c r="W13" s="305"/>
      <c r="X13" s="305"/>
      <c r="Y13" s="305"/>
      <c r="Z13" s="305"/>
      <c r="AA13" s="305"/>
      <c r="AB13" s="305"/>
      <c r="AC13" s="305"/>
      <c r="AD13" s="305"/>
      <c r="AE13" s="305"/>
      <c r="AF13" s="305"/>
      <c r="AG13" s="305"/>
      <c r="AH13" s="305"/>
      <c r="AI13" s="305"/>
      <c r="AJ13" s="305"/>
      <c r="AK13" s="305"/>
      <c r="AL13" s="16"/>
      <c r="AM13" s="16"/>
      <c r="AN13" s="16">
        <v>2598</v>
      </c>
      <c r="AO13" s="16">
        <v>3877</v>
      </c>
      <c r="AP13" s="16">
        <v>4666</v>
      </c>
      <c r="AQ13" s="16">
        <v>12949</v>
      </c>
      <c r="AR13" s="16">
        <v>11169</v>
      </c>
      <c r="AS13" s="8">
        <v>12636</v>
      </c>
      <c r="AT13" s="8">
        <v>8545</v>
      </c>
      <c r="AU13" s="8">
        <v>5443</v>
      </c>
      <c r="AV13" s="8">
        <v>3211</v>
      </c>
      <c r="AW13" s="19">
        <v>1499</v>
      </c>
      <c r="AX13" s="19">
        <v>585</v>
      </c>
      <c r="AY13" s="19">
        <v>584.944435</v>
      </c>
      <c r="AZ13" s="19">
        <v>584.944435</v>
      </c>
      <c r="BA13" s="19">
        <v>585</v>
      </c>
      <c r="BC13" s="45" t="s">
        <v>266</v>
      </c>
      <c r="BD13" s="2">
        <v>209.77770000000001</v>
      </c>
      <c r="BE13" s="2">
        <v>209.77770000000001</v>
      </c>
      <c r="BF13" s="321">
        <v>102.76390000000001</v>
      </c>
      <c r="BG13" s="321">
        <v>102.76390000000001</v>
      </c>
      <c r="BH13" s="321">
        <v>102.76390000000001</v>
      </c>
      <c r="BI13" s="321">
        <v>102.76390000000001</v>
      </c>
      <c r="BJ13" s="321">
        <v>102.76390000000001</v>
      </c>
      <c r="BK13" s="321">
        <v>105.3385</v>
      </c>
      <c r="BL13" s="321">
        <v>102.76390000000001</v>
      </c>
      <c r="BM13" s="352">
        <v>102.76390000000001</v>
      </c>
    </row>
    <row r="14" spans="1:65" s="307" customFormat="1" x14ac:dyDescent="0.2">
      <c r="A14" s="15"/>
      <c r="B14" s="32" t="s">
        <v>216</v>
      </c>
      <c r="C14" s="16"/>
      <c r="D14" s="16"/>
      <c r="E14" s="16"/>
      <c r="F14" s="16"/>
      <c r="G14" s="16"/>
      <c r="H14" s="16"/>
      <c r="I14" s="305"/>
      <c r="J14" s="305"/>
      <c r="K14" s="305"/>
      <c r="L14" s="305"/>
      <c r="M14" s="305"/>
      <c r="N14" s="305"/>
      <c r="O14" s="305"/>
      <c r="P14" s="305"/>
      <c r="Q14" s="305"/>
      <c r="R14" s="306"/>
      <c r="S14" s="306"/>
      <c r="T14" s="306"/>
      <c r="U14" s="306"/>
      <c r="V14" s="306"/>
      <c r="W14" s="305"/>
      <c r="X14" s="305"/>
      <c r="Y14" s="305"/>
      <c r="Z14" s="305"/>
      <c r="AA14" s="305"/>
      <c r="AB14" s="305"/>
      <c r="AC14" s="305"/>
      <c r="AD14" s="305"/>
      <c r="AE14" s="305"/>
      <c r="AF14" s="305"/>
      <c r="AG14" s="305"/>
      <c r="AH14" s="305"/>
      <c r="AI14" s="305"/>
      <c r="AJ14" s="305"/>
      <c r="AK14" s="305"/>
      <c r="AL14" s="16"/>
      <c r="AM14" s="16"/>
      <c r="AN14" s="16"/>
      <c r="AO14" s="16"/>
      <c r="AP14" s="16"/>
      <c r="AQ14" s="16">
        <v>0</v>
      </c>
      <c r="AR14" s="16">
        <v>0</v>
      </c>
      <c r="AS14" s="8">
        <v>0</v>
      </c>
      <c r="AT14" s="8">
        <v>0</v>
      </c>
      <c r="AU14" s="8">
        <v>0</v>
      </c>
      <c r="AV14" s="8">
        <v>0</v>
      </c>
      <c r="AW14" s="19">
        <v>0</v>
      </c>
      <c r="AX14" s="19">
        <v>0</v>
      </c>
      <c r="AY14" s="19">
        <v>0</v>
      </c>
      <c r="AZ14" s="19">
        <v>27847.5</v>
      </c>
      <c r="BA14" s="19">
        <v>42244</v>
      </c>
      <c r="BC14" s="45"/>
      <c r="BD14" s="2"/>
      <c r="BE14" s="2"/>
      <c r="BF14" s="322"/>
      <c r="BG14" s="322"/>
      <c r="BH14" s="322"/>
      <c r="BI14" s="322"/>
      <c r="BJ14" s="322"/>
      <c r="BK14" s="322"/>
      <c r="BL14" s="322"/>
      <c r="BM14" s="353"/>
    </row>
    <row r="15" spans="1:65" s="307" customFormat="1" x14ac:dyDescent="0.2">
      <c r="A15" s="15"/>
      <c r="B15" s="32" t="s">
        <v>259</v>
      </c>
      <c r="C15" s="16"/>
      <c r="D15" s="16"/>
      <c r="E15" s="16"/>
      <c r="F15" s="16"/>
      <c r="G15" s="16"/>
      <c r="H15" s="16"/>
      <c r="I15" s="305"/>
      <c r="J15" s="305"/>
      <c r="K15" s="305"/>
      <c r="L15" s="305"/>
      <c r="M15" s="305"/>
      <c r="N15" s="305"/>
      <c r="O15" s="305"/>
      <c r="P15" s="305"/>
      <c r="Q15" s="305"/>
      <c r="R15" s="306"/>
      <c r="S15" s="306"/>
      <c r="T15" s="306"/>
      <c r="U15" s="306"/>
      <c r="V15" s="306"/>
      <c r="W15" s="305"/>
      <c r="X15" s="305"/>
      <c r="Y15" s="305"/>
      <c r="Z15" s="305"/>
      <c r="AA15" s="305"/>
      <c r="AB15" s="305"/>
      <c r="AC15" s="305"/>
      <c r="AD15" s="305"/>
      <c r="AE15" s="305"/>
      <c r="AF15" s="305"/>
      <c r="AG15" s="305"/>
      <c r="AH15" s="305"/>
      <c r="AI15" s="305"/>
      <c r="AJ15" s="305"/>
      <c r="AK15" s="305"/>
      <c r="AL15" s="16"/>
      <c r="AM15" s="16"/>
      <c r="AN15" s="16"/>
      <c r="AO15" s="16"/>
      <c r="AP15" s="16"/>
      <c r="AQ15" s="16">
        <v>0</v>
      </c>
      <c r="AR15" s="16">
        <v>0</v>
      </c>
      <c r="AS15" s="8">
        <v>0</v>
      </c>
      <c r="AT15" s="8">
        <v>0</v>
      </c>
      <c r="AU15" s="8">
        <v>0</v>
      </c>
      <c r="AV15" s="8">
        <v>0</v>
      </c>
      <c r="AW15" s="19">
        <v>9805</v>
      </c>
      <c r="AX15" s="19">
        <v>9805</v>
      </c>
      <c r="AY15" s="19">
        <v>0</v>
      </c>
      <c r="AZ15" s="19">
        <v>0</v>
      </c>
      <c r="BA15" s="19"/>
      <c r="BC15" s="44" t="s">
        <v>267</v>
      </c>
      <c r="BD15" s="2">
        <v>842335.45419399999</v>
      </c>
      <c r="BE15" s="2">
        <v>1359552.953494</v>
      </c>
      <c r="BF15" s="321">
        <v>1782077.569344</v>
      </c>
      <c r="BG15" s="321">
        <v>3549633.7693440001</v>
      </c>
      <c r="BH15" s="321">
        <v>4482875.0633453736</v>
      </c>
      <c r="BI15" s="321">
        <v>5286617.5891660005</v>
      </c>
      <c r="BJ15" s="321">
        <v>4778446.319166</v>
      </c>
      <c r="BK15" s="321">
        <v>3799950.4191658604</v>
      </c>
      <c r="BL15" s="321">
        <v>11183317.819166001</v>
      </c>
      <c r="BM15" s="352">
        <v>13286543.999166001</v>
      </c>
    </row>
    <row r="16" spans="1:65" x14ac:dyDescent="0.2">
      <c r="B16" s="31" t="s">
        <v>182</v>
      </c>
      <c r="C16" s="8"/>
      <c r="D16" s="8"/>
      <c r="E16" s="8"/>
      <c r="F16" s="8"/>
      <c r="G16" s="8"/>
      <c r="H16" s="8"/>
      <c r="I16" s="7"/>
      <c r="J16" s="7"/>
      <c r="K16" s="7"/>
      <c r="L16" s="7"/>
      <c r="M16" s="7"/>
      <c r="N16" s="7"/>
      <c r="O16" s="7"/>
      <c r="P16" s="7"/>
      <c r="Q16" s="7"/>
      <c r="R16" s="100"/>
      <c r="S16" s="100"/>
      <c r="T16" s="100"/>
      <c r="U16" s="100"/>
      <c r="V16" s="100"/>
      <c r="W16" s="7"/>
      <c r="X16" s="7"/>
      <c r="Y16" s="7"/>
      <c r="Z16" s="7"/>
      <c r="AA16" s="7"/>
      <c r="AB16" s="8"/>
      <c r="AC16" s="8">
        <v>1522</v>
      </c>
      <c r="AD16" s="8">
        <v>7102</v>
      </c>
      <c r="AE16" s="8">
        <v>9720</v>
      </c>
      <c r="AF16" s="8">
        <v>18089</v>
      </c>
      <c r="AG16" s="8">
        <v>32536</v>
      </c>
      <c r="AH16" s="8">
        <v>43905</v>
      </c>
      <c r="AI16" s="8">
        <v>18227</v>
      </c>
      <c r="AJ16" s="8">
        <v>22</v>
      </c>
      <c r="AK16" s="8">
        <v>16</v>
      </c>
      <c r="AL16" s="8">
        <v>14</v>
      </c>
      <c r="AM16" s="8">
        <v>9.5</v>
      </c>
      <c r="AN16" s="8">
        <v>10</v>
      </c>
      <c r="AO16" s="8">
        <v>9</v>
      </c>
      <c r="AP16" s="8">
        <v>9</v>
      </c>
      <c r="AQ16" s="8">
        <v>7</v>
      </c>
      <c r="AR16" s="8">
        <v>7</v>
      </c>
      <c r="AS16" s="8">
        <v>7</v>
      </c>
      <c r="AT16" s="8">
        <v>7</v>
      </c>
      <c r="AU16" s="8">
        <v>7</v>
      </c>
      <c r="AV16" s="8">
        <v>7</v>
      </c>
      <c r="AW16" s="19">
        <v>7</v>
      </c>
      <c r="AX16" s="19">
        <v>7</v>
      </c>
      <c r="AY16" s="19">
        <v>7.2035</v>
      </c>
      <c r="AZ16" s="19">
        <v>6.9835000000000003</v>
      </c>
      <c r="BA16" s="19">
        <v>7</v>
      </c>
      <c r="BC16" s="47" t="s">
        <v>268</v>
      </c>
      <c r="BD16" s="1">
        <v>0</v>
      </c>
      <c r="BE16" s="1">
        <v>0</v>
      </c>
      <c r="BF16" s="322">
        <v>0</v>
      </c>
      <c r="BG16" s="322">
        <v>0</v>
      </c>
      <c r="BH16" s="322">
        <v>0</v>
      </c>
      <c r="BI16" s="322">
        <v>0</v>
      </c>
      <c r="BJ16" s="322">
        <v>0</v>
      </c>
      <c r="BK16" s="322">
        <v>0</v>
      </c>
      <c r="BL16" s="322">
        <v>0</v>
      </c>
      <c r="BM16" s="353">
        <v>0</v>
      </c>
    </row>
    <row r="17" spans="2:65" x14ac:dyDescent="0.2">
      <c r="B17" s="31" t="s">
        <v>208</v>
      </c>
      <c r="C17" s="8"/>
      <c r="D17" s="8"/>
      <c r="E17" s="8"/>
      <c r="F17" s="8"/>
      <c r="G17" s="8"/>
      <c r="H17" s="8"/>
      <c r="I17" s="7"/>
      <c r="J17" s="7"/>
      <c r="K17" s="7"/>
      <c r="L17" s="7"/>
      <c r="M17" s="7"/>
      <c r="N17" s="7"/>
      <c r="O17" s="7"/>
      <c r="P17" s="7"/>
      <c r="Q17" s="7"/>
      <c r="R17" s="100"/>
      <c r="S17" s="100"/>
      <c r="T17" s="100"/>
      <c r="U17" s="100"/>
      <c r="V17" s="100"/>
      <c r="W17" s="7"/>
      <c r="X17" s="7"/>
      <c r="Y17" s="7"/>
      <c r="Z17" s="7"/>
      <c r="AA17" s="7"/>
      <c r="AB17" s="8"/>
      <c r="AC17" s="8"/>
      <c r="AD17" s="8"/>
      <c r="AE17" s="8"/>
      <c r="AF17" s="8"/>
      <c r="AG17" s="8"/>
      <c r="AH17" s="8"/>
      <c r="AI17" s="8">
        <v>6838</v>
      </c>
      <c r="AJ17" s="8">
        <v>22309</v>
      </c>
      <c r="AK17" s="8">
        <v>22309</v>
      </c>
      <c r="AL17" s="8">
        <v>22098</v>
      </c>
      <c r="AM17" s="8">
        <v>21670.1</v>
      </c>
      <c r="AN17" s="8">
        <v>21670.1</v>
      </c>
      <c r="AO17" s="8">
        <v>21670</v>
      </c>
      <c r="AP17" s="8" t="s">
        <v>67</v>
      </c>
      <c r="AQ17" s="8">
        <v>0</v>
      </c>
      <c r="AR17" s="8">
        <v>0</v>
      </c>
      <c r="AS17" s="8">
        <v>0</v>
      </c>
      <c r="AT17" s="8">
        <v>0</v>
      </c>
      <c r="AU17" s="8">
        <v>0</v>
      </c>
      <c r="AV17" s="8">
        <v>0</v>
      </c>
      <c r="AW17" s="19">
        <v>0</v>
      </c>
      <c r="AX17" s="19">
        <v>0</v>
      </c>
      <c r="AY17" s="19">
        <v>0.2</v>
      </c>
      <c r="AZ17" s="19">
        <v>0.2</v>
      </c>
      <c r="BA17" s="19" t="s">
        <v>217</v>
      </c>
      <c r="BC17" s="47" t="s">
        <v>269</v>
      </c>
      <c r="BD17" s="1">
        <v>1.3457000000000001</v>
      </c>
      <c r="BE17" s="1">
        <v>1.3457000000000001</v>
      </c>
      <c r="BF17" s="322">
        <v>1.3457000000000001</v>
      </c>
      <c r="BG17" s="322">
        <v>1.3457000000000001</v>
      </c>
      <c r="BH17" s="322">
        <v>1.3457000000000001</v>
      </c>
      <c r="BI17" s="322">
        <v>1.3457000000000001</v>
      </c>
      <c r="BJ17" s="322">
        <v>1.3457000000000001</v>
      </c>
      <c r="BK17" s="322">
        <v>1.3457000000000001</v>
      </c>
      <c r="BL17" s="322">
        <v>1.3457000000000001</v>
      </c>
      <c r="BM17" s="353">
        <v>1.3457000000000001</v>
      </c>
    </row>
    <row r="18" spans="2:65" x14ac:dyDescent="0.2">
      <c r="B18" s="31" t="s">
        <v>183</v>
      </c>
      <c r="C18" s="8"/>
      <c r="D18" s="8"/>
      <c r="E18" s="8"/>
      <c r="F18" s="8"/>
      <c r="G18" s="8"/>
      <c r="H18" s="8"/>
      <c r="I18" s="7"/>
      <c r="J18" s="7"/>
      <c r="K18" s="7"/>
      <c r="L18" s="7"/>
      <c r="M18" s="7"/>
      <c r="N18" s="7"/>
      <c r="O18" s="7"/>
      <c r="P18" s="7"/>
      <c r="Q18" s="7"/>
      <c r="R18" s="100"/>
      <c r="S18" s="100"/>
      <c r="T18" s="100"/>
      <c r="U18" s="100"/>
      <c r="V18" s="100"/>
      <c r="W18" s="7"/>
      <c r="X18" s="7"/>
      <c r="Y18" s="7"/>
      <c r="Z18" s="7"/>
      <c r="AA18" s="7"/>
      <c r="AB18" s="8"/>
      <c r="AC18" s="8">
        <v>15185</v>
      </c>
      <c r="AD18" s="8">
        <v>15185</v>
      </c>
      <c r="AE18" s="8">
        <v>22</v>
      </c>
      <c r="AF18" s="8">
        <v>8</v>
      </c>
      <c r="AG18" s="8">
        <v>5</v>
      </c>
      <c r="AH18" s="8">
        <v>2</v>
      </c>
      <c r="AI18" s="8">
        <v>1</v>
      </c>
      <c r="AJ18" s="8">
        <v>1</v>
      </c>
      <c r="AK18" s="8">
        <v>1</v>
      </c>
      <c r="AL18" s="8">
        <v>1</v>
      </c>
      <c r="AM18" s="8">
        <v>1</v>
      </c>
      <c r="AN18" s="8">
        <v>1</v>
      </c>
      <c r="AO18" s="8">
        <v>1</v>
      </c>
      <c r="AP18" s="8">
        <v>1</v>
      </c>
      <c r="AQ18" s="8">
        <v>1</v>
      </c>
      <c r="AR18" s="8">
        <v>1</v>
      </c>
      <c r="AS18" s="8">
        <v>1</v>
      </c>
      <c r="AT18" s="8">
        <v>1</v>
      </c>
      <c r="AU18" s="8">
        <v>1</v>
      </c>
      <c r="AV18" s="8">
        <v>1</v>
      </c>
      <c r="AW18" s="19">
        <v>1</v>
      </c>
      <c r="AX18" s="19">
        <v>1</v>
      </c>
      <c r="AY18" s="19">
        <v>0.66384100000000001</v>
      </c>
      <c r="AZ18" s="19">
        <v>0.66384100000000001</v>
      </c>
      <c r="BA18" s="19">
        <v>1</v>
      </c>
      <c r="BC18" s="47" t="s">
        <v>406</v>
      </c>
      <c r="BD18" s="1">
        <v>18.1845</v>
      </c>
      <c r="BE18" s="1">
        <v>18.183800000000002</v>
      </c>
      <c r="BF18" s="322">
        <v>18.183800000000002</v>
      </c>
      <c r="BG18" s="322">
        <v>18.183800000000002</v>
      </c>
      <c r="BH18" s="322">
        <v>18.183800000000002</v>
      </c>
      <c r="BI18" s="322">
        <v>18.183800000000002</v>
      </c>
      <c r="BJ18" s="322">
        <v>18.183800000000002</v>
      </c>
      <c r="BK18" s="322">
        <v>18.183800000000002</v>
      </c>
      <c r="BL18" s="322">
        <v>18.183800000000002</v>
      </c>
      <c r="BM18" s="353">
        <v>18.183800000000002</v>
      </c>
    </row>
    <row r="19" spans="2:65" x14ac:dyDescent="0.2">
      <c r="B19" s="31" t="s">
        <v>184</v>
      </c>
      <c r="C19" s="8"/>
      <c r="D19" s="8"/>
      <c r="E19" s="8"/>
      <c r="F19" s="8"/>
      <c r="G19" s="8"/>
      <c r="H19" s="8"/>
      <c r="I19" s="7"/>
      <c r="J19" s="7"/>
      <c r="K19" s="7"/>
      <c r="L19" s="7"/>
      <c r="M19" s="7"/>
      <c r="N19" s="7"/>
      <c r="O19" s="7"/>
      <c r="P19" s="7"/>
      <c r="Q19" s="7"/>
      <c r="R19" s="100"/>
      <c r="S19" s="100"/>
      <c r="T19" s="100"/>
      <c r="U19" s="100"/>
      <c r="V19" s="100"/>
      <c r="W19" s="7"/>
      <c r="X19" s="7"/>
      <c r="Y19" s="7"/>
      <c r="Z19" s="7"/>
      <c r="AA19" s="7"/>
      <c r="AB19" s="7"/>
      <c r="AC19" s="7"/>
      <c r="AD19" s="7"/>
      <c r="AE19" s="7"/>
      <c r="AF19" s="7"/>
      <c r="AG19" s="8"/>
      <c r="AH19" s="8">
        <v>34938</v>
      </c>
      <c r="AI19" s="8">
        <v>79912</v>
      </c>
      <c r="AJ19" s="8">
        <v>133491</v>
      </c>
      <c r="AK19" s="8">
        <v>146421</v>
      </c>
      <c r="AL19" s="8">
        <v>165525.6</v>
      </c>
      <c r="AM19" s="8">
        <v>163044</v>
      </c>
      <c r="AN19" s="8">
        <v>153767</v>
      </c>
      <c r="AO19" s="8">
        <v>143538</v>
      </c>
      <c r="AP19" s="8">
        <v>135595.9</v>
      </c>
      <c r="AQ19" s="8">
        <v>133112</v>
      </c>
      <c r="AR19" s="8">
        <v>113013</v>
      </c>
      <c r="AS19" s="8">
        <v>81489</v>
      </c>
      <c r="AT19" s="8">
        <v>45481</v>
      </c>
      <c r="AU19" s="8">
        <v>33538</v>
      </c>
      <c r="AV19" s="8">
        <v>14594</v>
      </c>
      <c r="AW19" s="19">
        <v>6645</v>
      </c>
      <c r="AX19" s="19">
        <v>3130</v>
      </c>
      <c r="AY19" s="19">
        <v>979.21099999999979</v>
      </c>
      <c r="AZ19" s="19">
        <v>978.13599999999997</v>
      </c>
      <c r="BA19" s="19">
        <v>37</v>
      </c>
      <c r="BC19" s="47" t="s">
        <v>270</v>
      </c>
      <c r="BD19" s="2">
        <v>0</v>
      </c>
      <c r="BE19" s="2">
        <v>0</v>
      </c>
      <c r="BF19" s="322">
        <v>0</v>
      </c>
      <c r="BG19" s="322">
        <v>0</v>
      </c>
      <c r="BH19" s="322">
        <v>0</v>
      </c>
      <c r="BI19" s="322">
        <v>0</v>
      </c>
      <c r="BJ19" s="322">
        <v>0</v>
      </c>
      <c r="BK19" s="322">
        <v>0</v>
      </c>
      <c r="BL19" s="322">
        <v>0</v>
      </c>
      <c r="BM19" s="353">
        <v>0</v>
      </c>
    </row>
    <row r="20" spans="2:65" x14ac:dyDescent="0.2">
      <c r="B20" s="31" t="s">
        <v>185</v>
      </c>
      <c r="C20" s="8"/>
      <c r="D20" s="8"/>
      <c r="E20" s="8"/>
      <c r="F20" s="8"/>
      <c r="G20" s="8"/>
      <c r="H20" s="8"/>
      <c r="I20" s="7"/>
      <c r="J20" s="7"/>
      <c r="K20" s="7"/>
      <c r="L20" s="7"/>
      <c r="M20" s="7"/>
      <c r="N20" s="7"/>
      <c r="O20" s="7"/>
      <c r="P20" s="7"/>
      <c r="Q20" s="7"/>
      <c r="R20" s="100"/>
      <c r="S20" s="100"/>
      <c r="T20" s="100"/>
      <c r="U20" s="100"/>
      <c r="V20" s="100"/>
      <c r="W20" s="7"/>
      <c r="X20" s="7"/>
      <c r="Y20" s="7"/>
      <c r="Z20" s="7"/>
      <c r="AA20" s="7"/>
      <c r="AB20" s="7"/>
      <c r="AC20" s="7"/>
      <c r="AD20" s="7"/>
      <c r="AE20" s="7"/>
      <c r="AF20" s="7"/>
      <c r="AG20" s="8"/>
      <c r="AH20" s="8">
        <v>3482</v>
      </c>
      <c r="AI20" s="8">
        <v>3311</v>
      </c>
      <c r="AJ20" s="8">
        <v>3311</v>
      </c>
      <c r="AK20" s="8">
        <v>3300</v>
      </c>
      <c r="AL20" s="8">
        <v>3281.6</v>
      </c>
      <c r="AM20" s="8">
        <v>2765</v>
      </c>
      <c r="AN20" s="8">
        <v>2757.5</v>
      </c>
      <c r="AO20" s="8">
        <v>2757.5</v>
      </c>
      <c r="AP20" s="8">
        <v>2757.5</v>
      </c>
      <c r="AQ20" s="8">
        <v>2758</v>
      </c>
      <c r="AR20" s="8">
        <v>30</v>
      </c>
      <c r="AS20" s="8">
        <v>3</v>
      </c>
      <c r="AT20" s="8">
        <v>2</v>
      </c>
      <c r="AU20" s="8">
        <v>1</v>
      </c>
      <c r="AV20" s="8">
        <v>1</v>
      </c>
      <c r="AW20" s="19">
        <v>1</v>
      </c>
      <c r="AX20" s="19">
        <v>1</v>
      </c>
      <c r="AY20" s="19">
        <v>0.69</v>
      </c>
      <c r="AZ20" s="19">
        <v>0.69</v>
      </c>
      <c r="BA20" s="19">
        <v>1</v>
      </c>
      <c r="BC20" s="47" t="s">
        <v>288</v>
      </c>
      <c r="BD20" s="1">
        <v>0</v>
      </c>
      <c r="BE20" s="1">
        <v>0</v>
      </c>
      <c r="BF20" s="322">
        <v>0</v>
      </c>
      <c r="BG20" s="322">
        <v>0</v>
      </c>
      <c r="BH20" s="322">
        <v>0</v>
      </c>
      <c r="BI20" s="322">
        <v>0</v>
      </c>
      <c r="BJ20" s="322">
        <v>0</v>
      </c>
      <c r="BK20" s="322">
        <v>0</v>
      </c>
      <c r="BL20" s="322">
        <v>0</v>
      </c>
      <c r="BM20" s="353">
        <v>0</v>
      </c>
    </row>
    <row r="21" spans="2:65" x14ac:dyDescent="0.2">
      <c r="B21" s="31" t="s">
        <v>186</v>
      </c>
      <c r="C21" s="8"/>
      <c r="D21" s="8"/>
      <c r="E21" s="8"/>
      <c r="F21" s="8"/>
      <c r="G21" s="8"/>
      <c r="H21" s="8"/>
      <c r="I21" s="7"/>
      <c r="J21" s="7"/>
      <c r="K21" s="7"/>
      <c r="L21" s="7"/>
      <c r="M21" s="7"/>
      <c r="N21" s="7"/>
      <c r="O21" s="7"/>
      <c r="P21" s="7"/>
      <c r="Q21" s="7"/>
      <c r="R21" s="100"/>
      <c r="S21" s="100"/>
      <c r="T21" s="100"/>
      <c r="U21" s="100"/>
      <c r="V21" s="100"/>
      <c r="W21" s="7"/>
      <c r="X21" s="7"/>
      <c r="Y21" s="7"/>
      <c r="Z21" s="7"/>
      <c r="AA21" s="7"/>
      <c r="AB21" s="7"/>
      <c r="AC21" s="7"/>
      <c r="AD21" s="7"/>
      <c r="AE21" s="7"/>
      <c r="AF21" s="7"/>
      <c r="AG21" s="8"/>
      <c r="AH21" s="8">
        <v>314</v>
      </c>
      <c r="AI21" s="8">
        <v>214</v>
      </c>
      <c r="AJ21" s="8">
        <v>214</v>
      </c>
      <c r="AK21" s="8" t="s">
        <v>67</v>
      </c>
      <c r="AL21" s="7"/>
      <c r="AM21" s="7"/>
      <c r="AN21" s="7"/>
      <c r="AO21" s="7"/>
      <c r="AP21" s="7"/>
      <c r="AQ21" s="8">
        <v>0</v>
      </c>
      <c r="AR21" s="8">
        <v>46123</v>
      </c>
      <c r="AS21" s="8">
        <v>153818</v>
      </c>
      <c r="AT21" s="8">
        <v>228665</v>
      </c>
      <c r="AU21" s="8">
        <v>331646</v>
      </c>
      <c r="AV21" s="8">
        <v>307598</v>
      </c>
      <c r="AW21" s="19">
        <v>303868</v>
      </c>
      <c r="AX21" s="19">
        <v>352520</v>
      </c>
      <c r="AY21" s="19">
        <v>411634.68778499996</v>
      </c>
      <c r="AZ21" s="19">
        <v>440986.08778499998</v>
      </c>
      <c r="BA21" s="19">
        <v>505291</v>
      </c>
      <c r="BC21" s="47" t="s">
        <v>271</v>
      </c>
      <c r="BD21" s="1">
        <v>589.62199999999996</v>
      </c>
      <c r="BE21" s="1">
        <v>589.62199999999996</v>
      </c>
      <c r="BF21" s="322">
        <v>589.62199999999996</v>
      </c>
      <c r="BG21" s="322">
        <v>589.62199999999996</v>
      </c>
      <c r="BH21" s="322">
        <v>589.62199999999996</v>
      </c>
      <c r="BI21" s="322">
        <v>589.62199999999996</v>
      </c>
      <c r="BJ21" s="322">
        <v>589.62199999999996</v>
      </c>
      <c r="BK21" s="322">
        <v>589.62199999999996</v>
      </c>
      <c r="BL21" s="322">
        <v>589.62199999999996</v>
      </c>
      <c r="BM21" s="353">
        <v>589.62199999999996</v>
      </c>
    </row>
    <row r="22" spans="2:65" x14ac:dyDescent="0.2">
      <c r="B22" s="31" t="s">
        <v>187</v>
      </c>
      <c r="C22" s="8"/>
      <c r="D22" s="8">
        <v>48.1</v>
      </c>
      <c r="E22" s="8">
        <v>74.8</v>
      </c>
      <c r="F22" s="8">
        <v>91.1</v>
      </c>
      <c r="G22" s="8">
        <v>130.30000000000001</v>
      </c>
      <c r="H22" s="8">
        <v>158.1</v>
      </c>
      <c r="I22" s="8">
        <v>152.69999999999999</v>
      </c>
      <c r="J22" s="8">
        <v>169</v>
      </c>
      <c r="K22" s="8">
        <v>186.1</v>
      </c>
      <c r="L22" s="8">
        <v>199.4</v>
      </c>
      <c r="M22" s="8">
        <v>234.8</v>
      </c>
      <c r="N22" s="8">
        <v>240</v>
      </c>
      <c r="O22" s="8">
        <v>227.4</v>
      </c>
      <c r="P22" s="8">
        <v>276.5</v>
      </c>
      <c r="Q22" s="8">
        <v>406.8</v>
      </c>
      <c r="R22" s="10">
        <v>553.29999999999995</v>
      </c>
      <c r="S22" s="10">
        <v>748.8</v>
      </c>
      <c r="T22" s="10">
        <v>772.1</v>
      </c>
      <c r="U22" s="10">
        <v>888.1</v>
      </c>
      <c r="V22" s="10">
        <v>1102</v>
      </c>
      <c r="W22" s="10">
        <v>1290.2</v>
      </c>
      <c r="X22" s="10">
        <v>1575.5</v>
      </c>
      <c r="Y22" s="10">
        <v>3542.2</v>
      </c>
      <c r="Z22" s="10">
        <v>9278.4</v>
      </c>
      <c r="AA22" s="10">
        <v>13538.5</v>
      </c>
      <c r="AB22" s="8">
        <v>13883.6</v>
      </c>
      <c r="AC22" s="8">
        <v>16321.9</v>
      </c>
      <c r="AD22" s="8">
        <v>20059</v>
      </c>
      <c r="AE22" s="8">
        <v>21090.2</v>
      </c>
      <c r="AF22" s="8">
        <v>22511.8</v>
      </c>
      <c r="AG22" s="8">
        <v>24818.1</v>
      </c>
      <c r="AH22" s="8">
        <v>27884.1</v>
      </c>
      <c r="AI22" s="8">
        <v>29717.8</v>
      </c>
      <c r="AJ22" s="8">
        <v>34623.300000000003</v>
      </c>
      <c r="AK22" s="8">
        <v>39269.5</v>
      </c>
      <c r="AL22" s="8">
        <v>44704.800000000003</v>
      </c>
      <c r="AM22" s="8">
        <v>51011.1</v>
      </c>
      <c r="AN22" s="8">
        <v>60557.599999999999</v>
      </c>
      <c r="AO22" s="8">
        <v>71068.5</v>
      </c>
      <c r="AP22" s="8">
        <v>81194.2</v>
      </c>
      <c r="AQ22" s="8">
        <v>81152</v>
      </c>
      <c r="AR22" s="8">
        <v>91542</v>
      </c>
      <c r="AS22" s="8">
        <v>103130</v>
      </c>
      <c r="AT22" s="8">
        <v>129970</v>
      </c>
      <c r="AU22" s="8">
        <v>152812</v>
      </c>
      <c r="AV22" s="8">
        <v>162558</v>
      </c>
      <c r="AW22" s="19">
        <v>165506</v>
      </c>
      <c r="AX22" s="19">
        <v>174513</v>
      </c>
      <c r="AY22" s="19">
        <v>182789.96</v>
      </c>
      <c r="AZ22" s="19">
        <v>197439.93104999998</v>
      </c>
      <c r="BA22" s="19">
        <v>235997</v>
      </c>
      <c r="BC22" s="47" t="s">
        <v>272</v>
      </c>
      <c r="BD22" s="1">
        <v>0</v>
      </c>
      <c r="BE22" s="1">
        <v>0</v>
      </c>
      <c r="BF22" s="322">
        <v>0</v>
      </c>
      <c r="BG22" s="322">
        <v>0</v>
      </c>
      <c r="BH22" s="322">
        <v>0</v>
      </c>
      <c r="BI22" s="322">
        <v>0</v>
      </c>
      <c r="BJ22" s="322">
        <v>0</v>
      </c>
      <c r="BK22" s="322">
        <v>0</v>
      </c>
      <c r="BL22" s="322">
        <v>0</v>
      </c>
      <c r="BM22" s="353">
        <v>0</v>
      </c>
    </row>
    <row r="23" spans="2:65" x14ac:dyDescent="0.2">
      <c r="B23" s="32" t="s">
        <v>218</v>
      </c>
      <c r="C23" s="9"/>
      <c r="D23" s="9"/>
      <c r="E23" s="9"/>
      <c r="F23" s="8"/>
      <c r="G23" s="95"/>
      <c r="H23" s="8"/>
      <c r="I23" s="7"/>
      <c r="J23" s="7"/>
      <c r="K23" s="7"/>
      <c r="L23" s="7"/>
      <c r="M23" s="7"/>
      <c r="N23" s="7"/>
      <c r="O23" s="7"/>
      <c r="P23" s="7"/>
      <c r="Q23" s="7"/>
      <c r="R23" s="100"/>
      <c r="S23" s="100"/>
      <c r="T23" s="100"/>
      <c r="U23" s="100"/>
      <c r="V23" s="100"/>
      <c r="W23" s="7"/>
      <c r="X23" s="7"/>
      <c r="Y23" s="7"/>
      <c r="Z23" s="7"/>
      <c r="AA23" s="7"/>
      <c r="AB23" s="7"/>
      <c r="AC23" s="7"/>
      <c r="AD23" s="7"/>
      <c r="AE23" s="7"/>
      <c r="AF23" s="7"/>
      <c r="AG23" s="7"/>
      <c r="AH23" s="7"/>
      <c r="AI23" s="7"/>
      <c r="AJ23" s="7"/>
      <c r="AK23" s="7"/>
      <c r="AL23" s="7"/>
      <c r="AM23" s="7"/>
      <c r="AN23" s="7"/>
      <c r="AO23" s="7"/>
      <c r="AP23" s="7"/>
      <c r="AQ23" s="7">
        <v>0</v>
      </c>
      <c r="AR23" s="7">
        <v>0</v>
      </c>
      <c r="AS23" s="7">
        <v>0</v>
      </c>
      <c r="AT23" s="8">
        <v>0</v>
      </c>
      <c r="AU23" s="8">
        <v>0</v>
      </c>
      <c r="AV23" s="8">
        <v>0</v>
      </c>
      <c r="AW23" s="308">
        <v>0</v>
      </c>
      <c r="AX23" s="308">
        <v>0</v>
      </c>
      <c r="AY23" s="308">
        <v>0</v>
      </c>
      <c r="AZ23" s="308">
        <v>0</v>
      </c>
      <c r="BA23" s="308"/>
      <c r="BC23" s="47" t="s">
        <v>289</v>
      </c>
      <c r="BD23" s="1">
        <v>0</v>
      </c>
      <c r="BE23" s="1">
        <v>0</v>
      </c>
      <c r="BF23" s="322">
        <v>0</v>
      </c>
      <c r="BG23" s="322">
        <v>0</v>
      </c>
      <c r="BH23" s="322">
        <v>0</v>
      </c>
      <c r="BI23" s="322">
        <v>0</v>
      </c>
      <c r="BJ23" s="322">
        <v>0</v>
      </c>
      <c r="BK23" s="322">
        <v>0</v>
      </c>
      <c r="BL23" s="322">
        <v>0</v>
      </c>
      <c r="BM23" s="353">
        <v>0</v>
      </c>
    </row>
    <row r="24" spans="2:65" x14ac:dyDescent="0.2">
      <c r="B24" s="32"/>
      <c r="C24" s="9"/>
      <c r="D24" s="9"/>
      <c r="E24" s="9"/>
      <c r="F24" s="8"/>
      <c r="G24" s="95"/>
      <c r="H24" s="8"/>
      <c r="I24" s="7"/>
      <c r="J24" s="7"/>
      <c r="K24" s="7"/>
      <c r="L24" s="7"/>
      <c r="M24" s="7"/>
      <c r="N24" s="7"/>
      <c r="O24" s="7"/>
      <c r="P24" s="7"/>
      <c r="Q24" s="7"/>
      <c r="R24" s="100"/>
      <c r="S24" s="100"/>
      <c r="T24" s="100"/>
      <c r="U24" s="100"/>
      <c r="V24" s="100"/>
      <c r="W24" s="7"/>
      <c r="X24" s="7"/>
      <c r="Y24" s="7"/>
      <c r="Z24" s="7"/>
      <c r="AA24" s="7"/>
      <c r="AB24" s="7"/>
      <c r="AC24" s="7"/>
      <c r="AD24" s="7"/>
      <c r="AE24" s="7"/>
      <c r="AF24" s="7"/>
      <c r="AG24" s="7"/>
      <c r="AH24" s="7"/>
      <c r="AI24" s="7"/>
      <c r="AJ24" s="7"/>
      <c r="AK24" s="7"/>
      <c r="AL24" s="7"/>
      <c r="AM24" s="7"/>
      <c r="AN24" s="7"/>
      <c r="AO24" s="7"/>
      <c r="AP24" s="7"/>
      <c r="AQ24" s="7"/>
      <c r="AR24" s="7"/>
      <c r="AS24" s="7"/>
      <c r="AT24" s="8"/>
      <c r="AU24" s="8"/>
      <c r="AV24" s="8"/>
      <c r="AW24" s="308"/>
      <c r="AX24" s="308"/>
      <c r="AY24" s="308"/>
      <c r="AZ24" s="308"/>
      <c r="BA24" s="308"/>
      <c r="BC24" s="47" t="s">
        <v>234</v>
      </c>
      <c r="BD24" s="1">
        <v>224597.90000000002</v>
      </c>
      <c r="BE24" s="1">
        <v>383541.2</v>
      </c>
      <c r="BF24" s="322">
        <v>459181</v>
      </c>
      <c r="BG24" s="322">
        <v>326363.60000000003</v>
      </c>
      <c r="BH24" s="322">
        <v>326363.60000000003</v>
      </c>
      <c r="BI24" s="322">
        <v>363916.7</v>
      </c>
      <c r="BJ24" s="322">
        <v>385386.7</v>
      </c>
      <c r="BK24" s="322">
        <v>385386.7</v>
      </c>
      <c r="BL24" s="322">
        <v>71007</v>
      </c>
      <c r="BM24" s="353">
        <v>198241.5</v>
      </c>
    </row>
    <row r="25" spans="2:65" x14ac:dyDescent="0.2">
      <c r="B25" s="33" t="s">
        <v>188</v>
      </c>
      <c r="C25" s="9">
        <v>1712.2</v>
      </c>
      <c r="D25" s="9">
        <v>1742.2</v>
      </c>
      <c r="E25" s="9">
        <v>1752.2</v>
      </c>
      <c r="F25" s="9">
        <v>1952.2</v>
      </c>
      <c r="G25" s="9">
        <v>1752.2</v>
      </c>
      <c r="H25" s="9">
        <v>1752.2</v>
      </c>
      <c r="I25" s="9">
        <v>2397.5</v>
      </c>
      <c r="J25" s="9">
        <v>2380</v>
      </c>
      <c r="K25" s="9">
        <v>2486.1</v>
      </c>
      <c r="L25" s="9">
        <v>3170.6</v>
      </c>
      <c r="M25" s="9">
        <v>4555.2</v>
      </c>
      <c r="N25" s="9">
        <v>2841</v>
      </c>
      <c r="O25" s="9">
        <v>4933</v>
      </c>
      <c r="P25" s="9">
        <v>6949</v>
      </c>
      <c r="Q25" s="9">
        <v>5749</v>
      </c>
      <c r="R25" s="5">
        <v>8123</v>
      </c>
      <c r="S25" s="5">
        <v>12053</v>
      </c>
      <c r="T25" s="5">
        <v>17737</v>
      </c>
      <c r="U25" s="5">
        <v>22164</v>
      </c>
      <c r="V25" s="5">
        <v>31160</v>
      </c>
      <c r="W25" s="5">
        <v>35078</v>
      </c>
      <c r="X25" s="5">
        <v>31688</v>
      </c>
      <c r="Y25" s="5">
        <v>40487</v>
      </c>
      <c r="Z25" s="5">
        <v>48554</v>
      </c>
      <c r="AA25" s="5">
        <v>56453</v>
      </c>
      <c r="AB25" s="9">
        <v>73087</v>
      </c>
      <c r="AC25" s="9">
        <v>87266</v>
      </c>
      <c r="AD25" s="9">
        <v>104885</v>
      </c>
      <c r="AE25" s="9">
        <v>127525</v>
      </c>
      <c r="AF25" s="9">
        <v>135238</v>
      </c>
      <c r="AG25" s="9">
        <v>144979</v>
      </c>
      <c r="AH25" s="9">
        <v>150928</v>
      </c>
      <c r="AI25" s="9">
        <v>197251</v>
      </c>
      <c r="AJ25" s="9">
        <v>215819</v>
      </c>
      <c r="AK25" s="9">
        <v>257637</v>
      </c>
      <c r="AL25" s="9">
        <v>294233</v>
      </c>
      <c r="AM25" s="9">
        <v>361297.6</v>
      </c>
      <c r="AN25" s="9">
        <v>433833.3</v>
      </c>
      <c r="AO25" s="9">
        <v>473849.8</v>
      </c>
      <c r="AP25" s="9">
        <v>561590.5</v>
      </c>
      <c r="AQ25" s="9">
        <f>SUM(AQ26:AQ34)</f>
        <v>647428</v>
      </c>
      <c r="AR25" s="9">
        <f t="shared" ref="AR25:BA25" si="1">SUM(AR26:AR34)</f>
        <v>737775</v>
      </c>
      <c r="AS25" s="9">
        <f t="shared" si="1"/>
        <v>557807</v>
      </c>
      <c r="AT25" s="9">
        <f t="shared" si="1"/>
        <v>516268</v>
      </c>
      <c r="AU25" s="9">
        <f t="shared" si="1"/>
        <v>543443</v>
      </c>
      <c r="AV25" s="9">
        <f t="shared" si="1"/>
        <v>778163</v>
      </c>
      <c r="AW25" s="9">
        <f t="shared" si="1"/>
        <v>940745</v>
      </c>
      <c r="AX25" s="9">
        <f t="shared" si="1"/>
        <v>1107655</v>
      </c>
      <c r="AY25" s="9">
        <f t="shared" si="1"/>
        <v>1637384.626219</v>
      </c>
      <c r="AZ25" s="9">
        <f t="shared" si="1"/>
        <v>1904009.1349779996</v>
      </c>
      <c r="BA25" s="9">
        <f t="shared" si="1"/>
        <v>2399117</v>
      </c>
      <c r="BC25" s="47" t="s">
        <v>471</v>
      </c>
      <c r="BD25" s="1">
        <v>0</v>
      </c>
      <c r="BE25" s="1">
        <v>0</v>
      </c>
      <c r="BF25" s="322">
        <v>0</v>
      </c>
      <c r="BG25" s="322">
        <v>0</v>
      </c>
      <c r="BH25" s="322">
        <v>0</v>
      </c>
      <c r="BI25" s="322">
        <v>0</v>
      </c>
      <c r="BJ25" s="322">
        <v>0</v>
      </c>
      <c r="BK25" s="322">
        <v>0</v>
      </c>
      <c r="BL25" s="322">
        <v>177825</v>
      </c>
      <c r="BM25" s="353">
        <v>201025</v>
      </c>
    </row>
    <row r="26" spans="2:65" x14ac:dyDescent="0.2">
      <c r="B26" s="17" t="s">
        <v>189</v>
      </c>
      <c r="C26" s="8">
        <v>1712.2</v>
      </c>
      <c r="D26" s="8">
        <v>1742.2</v>
      </c>
      <c r="E26" s="8">
        <v>1752.2</v>
      </c>
      <c r="F26" s="8">
        <v>1952.2</v>
      </c>
      <c r="G26" s="8">
        <v>1752.2</v>
      </c>
      <c r="H26" s="8">
        <v>1752.2</v>
      </c>
      <c r="I26" s="8">
        <v>2397.5</v>
      </c>
      <c r="J26" s="8">
        <v>2380</v>
      </c>
      <c r="K26" s="8">
        <v>2486.1</v>
      </c>
      <c r="L26" s="8">
        <v>3170.6</v>
      </c>
      <c r="M26" s="8">
        <v>4555.2</v>
      </c>
      <c r="N26" s="8">
        <v>2659</v>
      </c>
      <c r="O26" s="8">
        <v>3623</v>
      </c>
      <c r="P26" s="8">
        <v>4077</v>
      </c>
      <c r="Q26" s="8">
        <v>3714</v>
      </c>
      <c r="R26" s="10">
        <v>5371</v>
      </c>
      <c r="S26" s="10">
        <v>8410</v>
      </c>
      <c r="T26" s="10">
        <v>12219</v>
      </c>
      <c r="U26" s="10">
        <v>12802</v>
      </c>
      <c r="V26" s="10">
        <v>20989</v>
      </c>
      <c r="W26" s="10">
        <v>21846</v>
      </c>
      <c r="X26" s="10">
        <v>22317</v>
      </c>
      <c r="Y26" s="10">
        <v>31278</v>
      </c>
      <c r="Z26" s="10">
        <v>23679</v>
      </c>
      <c r="AA26" s="10">
        <v>32121</v>
      </c>
      <c r="AB26" s="8">
        <v>51313</v>
      </c>
      <c r="AC26" s="8">
        <v>56356</v>
      </c>
      <c r="AD26" s="8">
        <v>52299</v>
      </c>
      <c r="AE26" s="8">
        <v>71744</v>
      </c>
      <c r="AF26" s="8">
        <v>60649</v>
      </c>
      <c r="AG26" s="8">
        <v>69595</v>
      </c>
      <c r="AH26" s="8">
        <v>69541</v>
      </c>
      <c r="AI26" s="8">
        <v>61399</v>
      </c>
      <c r="AJ26" s="8">
        <v>61417</v>
      </c>
      <c r="AK26" s="8">
        <v>61436</v>
      </c>
      <c r="AL26" s="8">
        <v>61456</v>
      </c>
      <c r="AM26" s="8">
        <v>61477.9</v>
      </c>
      <c r="AN26" s="8">
        <v>61500.1</v>
      </c>
      <c r="AO26" s="8">
        <v>61524</v>
      </c>
      <c r="AP26" s="8">
        <v>90048.7</v>
      </c>
      <c r="AQ26" s="8">
        <v>90074</v>
      </c>
      <c r="AR26" s="8">
        <v>125301</v>
      </c>
      <c r="AS26" s="8">
        <v>122830</v>
      </c>
      <c r="AT26" s="8">
        <v>0</v>
      </c>
      <c r="AU26" s="8">
        <v>0</v>
      </c>
      <c r="AV26" s="8">
        <v>0</v>
      </c>
      <c r="AW26" s="308">
        <v>0</v>
      </c>
      <c r="AX26" s="308">
        <v>0</v>
      </c>
      <c r="AY26" s="308">
        <v>0</v>
      </c>
      <c r="AZ26" s="308">
        <v>0</v>
      </c>
      <c r="BA26" s="308"/>
      <c r="BC26" s="47" t="s">
        <v>290</v>
      </c>
      <c r="BD26" s="3">
        <v>0</v>
      </c>
      <c r="BE26" s="3">
        <v>0</v>
      </c>
      <c r="BF26" s="322">
        <v>0</v>
      </c>
      <c r="BG26" s="322">
        <v>0</v>
      </c>
      <c r="BH26" s="322">
        <v>0</v>
      </c>
      <c r="BI26" s="322">
        <v>0</v>
      </c>
      <c r="BJ26" s="322">
        <v>0</v>
      </c>
      <c r="BK26" s="322">
        <v>0</v>
      </c>
      <c r="BL26" s="322">
        <v>0</v>
      </c>
      <c r="BM26" s="353">
        <v>0</v>
      </c>
    </row>
    <row r="27" spans="2:65" ht="22.5" x14ac:dyDescent="0.2">
      <c r="B27" s="17" t="s">
        <v>190</v>
      </c>
      <c r="C27" s="8"/>
      <c r="D27" s="8"/>
      <c r="E27" s="8"/>
      <c r="F27" s="8"/>
      <c r="G27" s="8"/>
      <c r="H27" s="8"/>
      <c r="I27" s="7"/>
      <c r="J27" s="7"/>
      <c r="K27" s="7"/>
      <c r="L27" s="7"/>
      <c r="M27" s="7"/>
      <c r="N27" s="8">
        <v>182</v>
      </c>
      <c r="O27" s="8">
        <v>1310</v>
      </c>
      <c r="P27" s="8">
        <v>2722</v>
      </c>
      <c r="Q27" s="8">
        <v>1450</v>
      </c>
      <c r="R27" s="10">
        <v>2039</v>
      </c>
      <c r="S27" s="10">
        <v>2642</v>
      </c>
      <c r="T27" s="10">
        <v>4372</v>
      </c>
      <c r="U27" s="10">
        <v>7762</v>
      </c>
      <c r="V27" s="10">
        <v>8319</v>
      </c>
      <c r="W27" s="10">
        <v>11688</v>
      </c>
      <c r="X27" s="10">
        <v>5965</v>
      </c>
      <c r="Y27" s="10">
        <v>5705</v>
      </c>
      <c r="Z27" s="10">
        <v>20345</v>
      </c>
      <c r="AA27" s="10">
        <v>20144</v>
      </c>
      <c r="AB27" s="8">
        <v>17633</v>
      </c>
      <c r="AC27" s="8">
        <v>26637</v>
      </c>
      <c r="AD27" s="8">
        <v>44920</v>
      </c>
      <c r="AE27" s="8">
        <v>48508</v>
      </c>
      <c r="AF27" s="8">
        <v>57538</v>
      </c>
      <c r="AG27" s="8">
        <v>58714</v>
      </c>
      <c r="AH27" s="8">
        <v>13</v>
      </c>
      <c r="AI27" s="8">
        <v>13</v>
      </c>
      <c r="AJ27" s="8">
        <v>13</v>
      </c>
      <c r="AK27" s="8">
        <v>13</v>
      </c>
      <c r="AL27" s="8">
        <v>13</v>
      </c>
      <c r="AM27" s="8">
        <v>13</v>
      </c>
      <c r="AN27" s="8">
        <v>12.8</v>
      </c>
      <c r="AO27" s="8">
        <v>12.8</v>
      </c>
      <c r="AP27" s="8">
        <v>12.8</v>
      </c>
      <c r="AQ27" s="8">
        <v>13</v>
      </c>
      <c r="AR27" s="8">
        <v>13</v>
      </c>
      <c r="AS27" s="8">
        <v>13</v>
      </c>
      <c r="AT27" s="8">
        <v>13</v>
      </c>
      <c r="AU27" s="8">
        <v>13</v>
      </c>
      <c r="AV27" s="8">
        <v>13</v>
      </c>
      <c r="AW27" s="19">
        <v>13</v>
      </c>
      <c r="AX27" s="19">
        <v>13</v>
      </c>
      <c r="AY27" s="19">
        <v>13</v>
      </c>
      <c r="AZ27" s="19">
        <v>13</v>
      </c>
      <c r="BA27" s="19">
        <v>13</v>
      </c>
      <c r="BC27" s="47" t="s">
        <v>291</v>
      </c>
      <c r="BD27" s="3">
        <v>0</v>
      </c>
      <c r="BE27" s="3">
        <v>0</v>
      </c>
      <c r="BF27" s="322">
        <v>0</v>
      </c>
      <c r="BG27" s="322">
        <v>0</v>
      </c>
      <c r="BH27" s="322">
        <v>0</v>
      </c>
      <c r="BI27" s="322">
        <v>0</v>
      </c>
      <c r="BJ27" s="322">
        <v>0</v>
      </c>
      <c r="BK27" s="322">
        <v>0</v>
      </c>
      <c r="BL27" s="322">
        <v>0</v>
      </c>
      <c r="BM27" s="353">
        <v>0</v>
      </c>
    </row>
    <row r="28" spans="2:65" x14ac:dyDescent="0.2">
      <c r="B28" s="17" t="s">
        <v>209</v>
      </c>
      <c r="C28" s="8"/>
      <c r="D28" s="8"/>
      <c r="E28" s="8"/>
      <c r="F28" s="8"/>
      <c r="G28" s="8"/>
      <c r="H28" s="8"/>
      <c r="I28" s="7"/>
      <c r="J28" s="7"/>
      <c r="K28" s="7"/>
      <c r="L28" s="7"/>
      <c r="M28" s="7"/>
      <c r="N28" s="8"/>
      <c r="O28" s="8"/>
      <c r="P28" s="8"/>
      <c r="Q28" s="8"/>
      <c r="R28" s="10"/>
      <c r="S28" s="10"/>
      <c r="T28" s="10"/>
      <c r="U28" s="10"/>
      <c r="V28" s="10"/>
      <c r="W28" s="10"/>
      <c r="X28" s="10"/>
      <c r="Y28" s="10"/>
      <c r="Z28" s="10"/>
      <c r="AA28" s="10"/>
      <c r="AB28" s="8"/>
      <c r="AC28" s="8"/>
      <c r="AD28" s="8"/>
      <c r="AE28" s="8"/>
      <c r="AF28" s="8"/>
      <c r="AG28" s="8"/>
      <c r="AH28" s="8">
        <v>45556</v>
      </c>
      <c r="AI28" s="8">
        <v>44303</v>
      </c>
      <c r="AJ28" s="8">
        <v>38889</v>
      </c>
      <c r="AK28" s="8">
        <v>78688</v>
      </c>
      <c r="AL28" s="8">
        <v>57172</v>
      </c>
      <c r="AM28" s="8">
        <v>54524.1</v>
      </c>
      <c r="AN28" s="8"/>
      <c r="AO28" s="8">
        <v>25453</v>
      </c>
      <c r="AP28" s="8"/>
      <c r="AQ28" s="7"/>
      <c r="AR28" s="7"/>
      <c r="AS28" s="7"/>
      <c r="AT28" s="7"/>
      <c r="AU28" s="7"/>
      <c r="AV28" s="7"/>
      <c r="AW28" s="308"/>
      <c r="AX28" s="308"/>
      <c r="AY28" s="308"/>
      <c r="AZ28" s="308"/>
      <c r="BA28" s="308"/>
      <c r="BC28" s="47" t="s">
        <v>273</v>
      </c>
      <c r="BD28" s="3">
        <v>22.32705</v>
      </c>
      <c r="BE28" s="3">
        <v>22.32705</v>
      </c>
      <c r="BF28" s="322">
        <v>9.7050999999999998</v>
      </c>
      <c r="BG28" s="322">
        <v>9.7050999999999998</v>
      </c>
      <c r="BH28" s="322">
        <v>9.7050999999999998</v>
      </c>
      <c r="BI28" s="322">
        <v>9.7050999999999998</v>
      </c>
      <c r="BJ28" s="322">
        <v>9.7050999999999998</v>
      </c>
      <c r="BK28" s="322">
        <v>9.7050999999999998</v>
      </c>
      <c r="BL28" s="322">
        <v>9.7050999999999998</v>
      </c>
      <c r="BM28" s="353">
        <v>9.7050999999999998</v>
      </c>
    </row>
    <row r="29" spans="2:65" x14ac:dyDescent="0.2">
      <c r="B29" s="17" t="s">
        <v>210</v>
      </c>
      <c r="C29" s="8"/>
      <c r="D29" s="8"/>
      <c r="E29" s="8"/>
      <c r="F29" s="8"/>
      <c r="G29" s="8"/>
      <c r="H29" s="8"/>
      <c r="I29" s="7"/>
      <c r="J29" s="7"/>
      <c r="K29" s="7"/>
      <c r="L29" s="7"/>
      <c r="M29" s="7"/>
      <c r="N29" s="8"/>
      <c r="O29" s="8"/>
      <c r="P29" s="8"/>
      <c r="Q29" s="8"/>
      <c r="R29" s="10"/>
      <c r="S29" s="10"/>
      <c r="T29" s="10"/>
      <c r="U29" s="10"/>
      <c r="V29" s="10"/>
      <c r="W29" s="10"/>
      <c r="X29" s="10"/>
      <c r="Y29" s="10"/>
      <c r="Z29" s="10"/>
      <c r="AA29" s="10"/>
      <c r="AB29" s="8"/>
      <c r="AC29" s="8"/>
      <c r="AD29" s="8"/>
      <c r="AE29" s="8"/>
      <c r="AF29" s="8"/>
      <c r="AG29" s="8"/>
      <c r="AH29" s="8">
        <v>30500</v>
      </c>
      <c r="AI29" s="8">
        <v>91500</v>
      </c>
      <c r="AJ29" s="8">
        <v>115500</v>
      </c>
      <c r="AK29" s="8">
        <v>117500</v>
      </c>
      <c r="AL29" s="8">
        <v>175592</v>
      </c>
      <c r="AM29" s="8">
        <v>245282.7</v>
      </c>
      <c r="AN29" s="8"/>
      <c r="AO29" s="8">
        <v>34500</v>
      </c>
      <c r="AP29" s="8"/>
      <c r="AQ29" s="7"/>
      <c r="AR29" s="7"/>
      <c r="AS29" s="7"/>
      <c r="AT29" s="7"/>
      <c r="AU29" s="7"/>
      <c r="AV29" s="7"/>
      <c r="AW29" s="308"/>
      <c r="AX29" s="308"/>
      <c r="AY29" s="308"/>
      <c r="AZ29" s="308"/>
      <c r="BA29" s="308"/>
      <c r="BC29" s="47" t="s">
        <v>274</v>
      </c>
      <c r="BD29" s="1">
        <v>52.486989999999999</v>
      </c>
      <c r="BE29" s="1">
        <v>52.486989999999999</v>
      </c>
      <c r="BF29" s="322">
        <v>52.486989999999999</v>
      </c>
      <c r="BG29" s="322">
        <v>52.486989999999999</v>
      </c>
      <c r="BH29" s="322">
        <v>52.486989999999999</v>
      </c>
      <c r="BI29" s="322">
        <v>52.486989999999999</v>
      </c>
      <c r="BJ29" s="322">
        <v>52.486989999999999</v>
      </c>
      <c r="BK29" s="322">
        <v>52.486989999999999</v>
      </c>
      <c r="BL29" s="322">
        <v>52.486989999999999</v>
      </c>
      <c r="BM29" s="353">
        <v>52.486989999999999</v>
      </c>
    </row>
    <row r="30" spans="2:65" x14ac:dyDescent="0.2">
      <c r="B30" s="17" t="s">
        <v>206</v>
      </c>
      <c r="C30" s="8"/>
      <c r="D30" s="8"/>
      <c r="E30" s="8"/>
      <c r="F30" s="8"/>
      <c r="G30" s="8"/>
      <c r="H30" s="8"/>
      <c r="I30" s="7"/>
      <c r="J30" s="7"/>
      <c r="K30" s="7"/>
      <c r="L30" s="7"/>
      <c r="M30" s="7"/>
      <c r="N30" s="8"/>
      <c r="O30" s="8"/>
      <c r="P30" s="8">
        <v>150</v>
      </c>
      <c r="Q30" s="8">
        <v>585</v>
      </c>
      <c r="R30" s="10">
        <v>713</v>
      </c>
      <c r="S30" s="10">
        <v>1001</v>
      </c>
      <c r="T30" s="10">
        <v>1146</v>
      </c>
      <c r="U30" s="10">
        <v>1600</v>
      </c>
      <c r="V30" s="10">
        <v>1852</v>
      </c>
      <c r="W30" s="10">
        <v>1544</v>
      </c>
      <c r="X30" s="10">
        <v>3406</v>
      </c>
      <c r="Y30" s="10">
        <v>3504</v>
      </c>
      <c r="Z30" s="10">
        <v>4530</v>
      </c>
      <c r="AA30" s="10">
        <v>4188</v>
      </c>
      <c r="AB30" s="8">
        <v>4141</v>
      </c>
      <c r="AC30" s="8">
        <v>4273</v>
      </c>
      <c r="AD30" s="8">
        <v>7666</v>
      </c>
      <c r="AE30" s="8">
        <v>7273</v>
      </c>
      <c r="AF30" s="8">
        <v>17051</v>
      </c>
      <c r="AG30" s="8">
        <v>16070</v>
      </c>
      <c r="AH30" s="8">
        <v>5318</v>
      </c>
      <c r="AI30" s="8">
        <v>36</v>
      </c>
      <c r="AJ30" s="8"/>
      <c r="AK30" s="8"/>
      <c r="AL30" s="7"/>
      <c r="AM30" s="7"/>
      <c r="AN30" s="7"/>
      <c r="AO30" s="7"/>
      <c r="AP30" s="7"/>
      <c r="AQ30" s="7"/>
      <c r="AR30" s="7"/>
      <c r="AS30" s="7"/>
      <c r="AT30" s="7"/>
      <c r="AU30" s="7"/>
      <c r="AV30" s="7"/>
      <c r="AW30" s="20"/>
      <c r="AX30" s="20"/>
      <c r="AY30" s="20"/>
      <c r="AZ30" s="20"/>
      <c r="BA30" s="19"/>
      <c r="BC30" s="47" t="s">
        <v>292</v>
      </c>
      <c r="BD30" s="3">
        <v>0</v>
      </c>
      <c r="BE30" s="3">
        <v>0</v>
      </c>
      <c r="BF30" s="322">
        <v>0</v>
      </c>
      <c r="BG30" s="322">
        <v>0</v>
      </c>
      <c r="BH30" s="322">
        <v>0</v>
      </c>
      <c r="BI30" s="322">
        <v>0</v>
      </c>
      <c r="BJ30" s="322">
        <v>0</v>
      </c>
      <c r="BK30" s="322">
        <v>0</v>
      </c>
      <c r="BL30" s="322">
        <v>0</v>
      </c>
      <c r="BM30" s="353">
        <v>0</v>
      </c>
    </row>
    <row r="31" spans="2:65" x14ac:dyDescent="0.2">
      <c r="B31" s="17" t="s">
        <v>191</v>
      </c>
      <c r="C31" s="8"/>
      <c r="D31" s="8"/>
      <c r="E31" s="8"/>
      <c r="F31" s="8"/>
      <c r="G31" s="8"/>
      <c r="H31" s="8"/>
      <c r="I31" s="7"/>
      <c r="J31" s="7"/>
      <c r="K31" s="7"/>
      <c r="L31" s="7"/>
      <c r="M31" s="8"/>
      <c r="N31" s="8"/>
      <c r="O31" s="8"/>
      <c r="P31" s="7"/>
      <c r="Q31" s="7"/>
      <c r="R31" s="7"/>
      <c r="S31" s="7"/>
      <c r="T31" s="7"/>
      <c r="U31" s="7"/>
      <c r="V31" s="7"/>
      <c r="W31" s="7"/>
      <c r="X31" s="7"/>
      <c r="Y31" s="7"/>
      <c r="Z31" s="7"/>
      <c r="AA31" s="7"/>
      <c r="AB31" s="7"/>
      <c r="AC31" s="7"/>
      <c r="AD31" s="7"/>
      <c r="AE31" s="7"/>
      <c r="AF31" s="7"/>
      <c r="AG31" s="8">
        <v>600</v>
      </c>
      <c r="AH31" s="8"/>
      <c r="AI31" s="7"/>
      <c r="AJ31" s="7"/>
      <c r="AK31" s="7"/>
      <c r="AL31" s="8"/>
      <c r="AM31" s="8"/>
      <c r="AN31" s="8"/>
      <c r="AO31" s="8"/>
      <c r="AP31" s="8">
        <v>141841</v>
      </c>
      <c r="AQ31" s="8">
        <v>90009</v>
      </c>
      <c r="AR31" s="8">
        <v>104097</v>
      </c>
      <c r="AS31" s="8">
        <v>208133</v>
      </c>
      <c r="AT31" s="8">
        <v>403024</v>
      </c>
      <c r="AU31" s="8">
        <v>345686</v>
      </c>
      <c r="AV31" s="8">
        <v>453206</v>
      </c>
      <c r="AW31" s="19">
        <v>432676</v>
      </c>
      <c r="AX31" s="19">
        <v>656098</v>
      </c>
      <c r="AY31" s="19">
        <v>536976.52344299993</v>
      </c>
      <c r="AZ31" s="19">
        <v>796138.01076999959</v>
      </c>
      <c r="BA31" s="19">
        <v>1227435</v>
      </c>
      <c r="BC31" s="47" t="s">
        <v>293</v>
      </c>
      <c r="BD31" s="1">
        <v>584.944435</v>
      </c>
      <c r="BE31" s="1">
        <v>584.944435</v>
      </c>
      <c r="BF31" s="322">
        <v>584.944435</v>
      </c>
      <c r="BG31" s="322">
        <v>584.944435</v>
      </c>
      <c r="BH31" s="322">
        <v>584.944435</v>
      </c>
      <c r="BI31" s="322">
        <v>584.944435</v>
      </c>
      <c r="BJ31" s="322">
        <v>584.944435</v>
      </c>
      <c r="BK31" s="322">
        <v>584.944435</v>
      </c>
      <c r="BL31" s="322">
        <v>584.944435</v>
      </c>
      <c r="BM31" s="353">
        <v>584.944435</v>
      </c>
    </row>
    <row r="32" spans="2:65" x14ac:dyDescent="0.2">
      <c r="B32" s="17" t="s">
        <v>192</v>
      </c>
      <c r="C32" s="8"/>
      <c r="D32" s="8"/>
      <c r="E32" s="8"/>
      <c r="F32" s="8"/>
      <c r="G32" s="8"/>
      <c r="H32" s="8"/>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8"/>
      <c r="AM32" s="8"/>
      <c r="AN32" s="8"/>
      <c r="AO32" s="8"/>
      <c r="AP32" s="8">
        <v>329688</v>
      </c>
      <c r="AQ32" s="8">
        <v>467332</v>
      </c>
      <c r="AR32" s="8">
        <v>508364</v>
      </c>
      <c r="AS32" s="8">
        <v>226831</v>
      </c>
      <c r="AT32" s="8">
        <v>113231</v>
      </c>
      <c r="AU32" s="8">
        <v>197744</v>
      </c>
      <c r="AV32" s="8">
        <v>324944</v>
      </c>
      <c r="AW32" s="19">
        <v>508056</v>
      </c>
      <c r="AX32" s="19">
        <v>451544</v>
      </c>
      <c r="AY32" s="19">
        <v>1100395.102776</v>
      </c>
      <c r="AZ32" s="19">
        <v>1107858.124208</v>
      </c>
      <c r="BA32" s="19">
        <v>1171669</v>
      </c>
      <c r="BC32" s="47" t="s">
        <v>152</v>
      </c>
      <c r="BD32" s="1">
        <v>0.66384100000000001</v>
      </c>
      <c r="BE32" s="1">
        <v>0.66384100000000001</v>
      </c>
      <c r="BF32" s="322">
        <v>0.66384100000000001</v>
      </c>
      <c r="BG32" s="322">
        <v>0.66384100000000001</v>
      </c>
      <c r="BH32" s="322">
        <v>0.66384100000000001</v>
      </c>
      <c r="BI32" s="322">
        <v>0.66384100000000001</v>
      </c>
      <c r="BJ32" s="322">
        <v>0.66384100000000001</v>
      </c>
      <c r="BK32" s="322">
        <v>0.66384100000000001</v>
      </c>
      <c r="BL32" s="322">
        <v>0.66384100000000001</v>
      </c>
      <c r="BM32" s="353">
        <v>0.66384100000000001</v>
      </c>
    </row>
    <row r="33" spans="2:65" x14ac:dyDescent="0.2">
      <c r="B33" s="17" t="s">
        <v>211</v>
      </c>
      <c r="C33" s="8"/>
      <c r="D33" s="8"/>
      <c r="E33" s="8"/>
      <c r="F33" s="8"/>
      <c r="G33" s="8"/>
      <c r="H33" s="8"/>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8"/>
      <c r="AM33" s="8"/>
      <c r="AN33" s="8">
        <v>92720.4</v>
      </c>
      <c r="AO33" s="8">
        <v>105340</v>
      </c>
      <c r="AP33" s="8"/>
      <c r="AQ33" s="7"/>
      <c r="AR33" s="7"/>
      <c r="AS33" s="7"/>
      <c r="AT33" s="7"/>
      <c r="AU33" s="7"/>
      <c r="AV33" s="7"/>
      <c r="AW33" s="308"/>
      <c r="AX33" s="308"/>
      <c r="AY33" s="308"/>
      <c r="AZ33" s="308"/>
      <c r="BA33" s="308"/>
      <c r="BC33" s="47" t="s">
        <v>407</v>
      </c>
      <c r="BD33" s="3">
        <v>7.1834999999999996</v>
      </c>
      <c r="BE33" s="3">
        <v>7.1834999999999996</v>
      </c>
      <c r="BF33" s="322">
        <v>8.7625000000000011</v>
      </c>
      <c r="BG33" s="322">
        <v>8.7625000000000011</v>
      </c>
      <c r="BH33" s="322">
        <v>8.7625000000000011</v>
      </c>
      <c r="BI33" s="322">
        <v>8.7625000000000011</v>
      </c>
      <c r="BJ33" s="322">
        <v>8.7625000000000011</v>
      </c>
      <c r="BK33" s="322">
        <v>8.7625000000000011</v>
      </c>
      <c r="BL33" s="322">
        <v>8.7625000000000011</v>
      </c>
      <c r="BM33" s="353">
        <v>8.7625000000000011</v>
      </c>
    </row>
    <row r="34" spans="2:65" x14ac:dyDescent="0.2">
      <c r="B34" s="17" t="s">
        <v>212</v>
      </c>
      <c r="C34" s="8"/>
      <c r="D34" s="8"/>
      <c r="E34" s="8"/>
      <c r="F34" s="8"/>
      <c r="G34" s="8"/>
      <c r="H34" s="8"/>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8"/>
      <c r="AM34" s="8"/>
      <c r="AN34" s="8">
        <v>279600</v>
      </c>
      <c r="AO34" s="8">
        <v>247020</v>
      </c>
      <c r="AP34" s="8"/>
      <c r="AQ34" s="7"/>
      <c r="AR34" s="7"/>
      <c r="AS34" s="7"/>
      <c r="AT34" s="7"/>
      <c r="AU34" s="7"/>
      <c r="AV34" s="7"/>
      <c r="AW34" s="308"/>
      <c r="AX34" s="308"/>
      <c r="AY34" s="308"/>
      <c r="AZ34" s="308"/>
      <c r="BA34" s="308"/>
      <c r="BC34" s="47" t="s">
        <v>158</v>
      </c>
      <c r="BD34" s="1">
        <v>35.776000000000003</v>
      </c>
      <c r="BE34" s="1">
        <v>35.776000000000003</v>
      </c>
      <c r="BF34" s="322">
        <v>35.3048</v>
      </c>
      <c r="BG34" s="322">
        <v>35.3048</v>
      </c>
      <c r="BH34" s="322">
        <v>35.3048</v>
      </c>
      <c r="BI34" s="322">
        <v>35.3048</v>
      </c>
      <c r="BJ34" s="322">
        <v>35.3048</v>
      </c>
      <c r="BK34" s="322">
        <v>35.3048</v>
      </c>
      <c r="BL34" s="322">
        <v>34.204799999999999</v>
      </c>
      <c r="BM34" s="353">
        <v>34.204799999999999</v>
      </c>
    </row>
    <row r="35" spans="2:65" x14ac:dyDescent="0.2">
      <c r="B35" s="14"/>
      <c r="C35" s="8"/>
      <c r="D35" s="8"/>
      <c r="E35" s="8"/>
      <c r="F35" s="8"/>
      <c r="G35" s="8"/>
      <c r="H35" s="8"/>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8"/>
      <c r="AU35" s="8"/>
      <c r="AV35" s="8"/>
      <c r="AW35" s="308"/>
      <c r="AX35" s="308"/>
      <c r="AY35" s="308"/>
      <c r="AZ35" s="308"/>
      <c r="BA35" s="308"/>
      <c r="BC35" s="47" t="s">
        <v>186</v>
      </c>
      <c r="BD35" s="1">
        <v>616425.02017799998</v>
      </c>
      <c r="BE35" s="1">
        <v>974699.22017800005</v>
      </c>
      <c r="BF35" s="322">
        <v>1321595.550178</v>
      </c>
      <c r="BG35" s="322">
        <v>3221969.1501779999</v>
      </c>
      <c r="BH35" s="322">
        <v>4155210.4441793733</v>
      </c>
      <c r="BI35" s="322">
        <v>4921399.87</v>
      </c>
      <c r="BJ35" s="322">
        <v>4391758.6000000006</v>
      </c>
      <c r="BK35" s="322">
        <v>3413262.69999986</v>
      </c>
      <c r="BL35" s="322">
        <v>10933185.9</v>
      </c>
      <c r="BM35" s="353">
        <v>12885977.58</v>
      </c>
    </row>
    <row r="36" spans="2:65" x14ac:dyDescent="0.2">
      <c r="B36" s="33" t="s">
        <v>193</v>
      </c>
      <c r="C36" s="9"/>
      <c r="D36" s="9">
        <v>759.9</v>
      </c>
      <c r="E36" s="9">
        <v>836.2</v>
      </c>
      <c r="F36" s="9">
        <v>932.2</v>
      </c>
      <c r="G36" s="9">
        <v>1048.7</v>
      </c>
      <c r="H36" s="9">
        <v>1151.8</v>
      </c>
      <c r="I36" s="9">
        <v>1223.9000000000001</v>
      </c>
      <c r="J36" s="9">
        <v>1301.7</v>
      </c>
      <c r="K36" s="9">
        <v>1366.6</v>
      </c>
      <c r="L36" s="9">
        <v>688</v>
      </c>
      <c r="M36" s="9">
        <v>748</v>
      </c>
      <c r="N36" s="9">
        <v>2041.7</v>
      </c>
      <c r="O36" s="9">
        <v>3163.5</v>
      </c>
      <c r="P36" s="9">
        <v>3640.8</v>
      </c>
      <c r="Q36" s="9">
        <v>3429.1</v>
      </c>
      <c r="R36" s="5">
        <v>4063.5</v>
      </c>
      <c r="S36" s="5">
        <v>6008.3</v>
      </c>
      <c r="T36" s="5">
        <v>6824.2</v>
      </c>
      <c r="U36" s="5">
        <v>8392.2000000000007</v>
      </c>
      <c r="V36" s="5">
        <v>9643.1</v>
      </c>
      <c r="W36" s="5">
        <v>11068.5</v>
      </c>
      <c r="X36" s="5">
        <v>12264.8</v>
      </c>
      <c r="Y36" s="5">
        <v>15713.8</v>
      </c>
      <c r="Z36" s="5">
        <v>23439.4</v>
      </c>
      <c r="AA36" s="5">
        <v>31868.400000000001</v>
      </c>
      <c r="AB36" s="9">
        <v>42963.4</v>
      </c>
      <c r="AC36" s="9">
        <v>57573</v>
      </c>
      <c r="AD36" s="9">
        <v>75246.899999999994</v>
      </c>
      <c r="AE36" s="9">
        <v>99451.7</v>
      </c>
      <c r="AF36" s="9">
        <v>120332.5</v>
      </c>
      <c r="AG36" s="9">
        <v>138908.1</v>
      </c>
      <c r="AH36" s="9">
        <v>142356.1</v>
      </c>
      <c r="AI36" s="9">
        <v>147989.5</v>
      </c>
      <c r="AJ36" s="9">
        <v>154708.5</v>
      </c>
      <c r="AK36" s="9">
        <v>188382.7</v>
      </c>
      <c r="AL36" s="9">
        <v>224290.2</v>
      </c>
      <c r="AM36" s="9">
        <v>267607.3</v>
      </c>
      <c r="AN36" s="9">
        <v>332964.40000000002</v>
      </c>
      <c r="AO36" s="9">
        <v>439186.5</v>
      </c>
      <c r="AP36" s="9">
        <v>573944.9</v>
      </c>
      <c r="AQ36" s="9">
        <f t="shared" ref="AQ36:BA36" si="2">SUM(AQ37:AQ53)</f>
        <v>671782</v>
      </c>
      <c r="AR36" s="9">
        <f t="shared" si="2"/>
        <v>712138</v>
      </c>
      <c r="AS36" s="9">
        <f t="shared" si="2"/>
        <v>792137</v>
      </c>
      <c r="AT36" s="9">
        <f t="shared" si="2"/>
        <v>909501</v>
      </c>
      <c r="AU36" s="9">
        <f t="shared" si="2"/>
        <v>899214</v>
      </c>
      <c r="AV36" s="9">
        <f t="shared" si="2"/>
        <v>873249</v>
      </c>
      <c r="AW36" s="9">
        <f t="shared" si="2"/>
        <v>881705</v>
      </c>
      <c r="AX36" s="9">
        <f t="shared" si="2"/>
        <v>940006</v>
      </c>
      <c r="AY36" s="9">
        <f t="shared" si="2"/>
        <v>1020377.3600000002</v>
      </c>
      <c r="AZ36" s="9">
        <f t="shared" si="2"/>
        <v>1270509.02</v>
      </c>
      <c r="BA36" s="9">
        <f t="shared" si="2"/>
        <v>1457521.6799999997</v>
      </c>
      <c r="BC36" s="47"/>
      <c r="BD36" s="1"/>
      <c r="BE36" s="1"/>
      <c r="BF36" s="322"/>
      <c r="BG36" s="322"/>
      <c r="BH36" s="322"/>
      <c r="BI36" s="322"/>
      <c r="BJ36" s="322"/>
      <c r="BK36" s="322"/>
      <c r="BL36" s="322"/>
      <c r="BM36" s="353"/>
    </row>
    <row r="37" spans="2:65" x14ac:dyDescent="0.2">
      <c r="B37" s="17" t="s">
        <v>194</v>
      </c>
      <c r="C37" s="8"/>
      <c r="D37" s="8"/>
      <c r="E37" s="8"/>
      <c r="F37" s="8"/>
      <c r="G37" s="8"/>
      <c r="H37" s="8"/>
      <c r="I37" s="7"/>
      <c r="J37" s="7"/>
      <c r="K37" s="7"/>
      <c r="L37" s="7"/>
      <c r="M37" s="8"/>
      <c r="N37" s="8">
        <v>1276.9000000000001</v>
      </c>
      <c r="O37" s="8">
        <v>1428.2</v>
      </c>
      <c r="P37" s="8">
        <v>1561.6</v>
      </c>
      <c r="Q37" s="8">
        <v>1571.6</v>
      </c>
      <c r="R37" s="10">
        <v>1606.7</v>
      </c>
      <c r="S37" s="10">
        <v>1797.8</v>
      </c>
      <c r="T37" s="10">
        <v>2020.4</v>
      </c>
      <c r="U37" s="10">
        <v>2439.4</v>
      </c>
      <c r="V37" s="10">
        <v>2846.5</v>
      </c>
      <c r="W37" s="10">
        <v>3143.3</v>
      </c>
      <c r="X37" s="10">
        <v>3606</v>
      </c>
      <c r="Y37" s="10">
        <v>4459.3</v>
      </c>
      <c r="Z37" s="10">
        <v>5730.9</v>
      </c>
      <c r="AA37" s="10">
        <v>7277.6</v>
      </c>
      <c r="AB37" s="8">
        <v>9311</v>
      </c>
      <c r="AC37" s="8">
        <v>12089.9</v>
      </c>
      <c r="AD37" s="8">
        <v>15733.4</v>
      </c>
      <c r="AE37" s="8">
        <v>20923</v>
      </c>
      <c r="AF37" s="8">
        <v>25373.200000000001</v>
      </c>
      <c r="AG37" s="8">
        <v>35156</v>
      </c>
      <c r="AH37" s="8">
        <v>41926.6</v>
      </c>
      <c r="AI37" s="8">
        <v>47504.9</v>
      </c>
      <c r="AJ37" s="8">
        <v>52994.7</v>
      </c>
      <c r="AK37" s="8">
        <v>64364.6</v>
      </c>
      <c r="AL37" s="8">
        <v>85019.4</v>
      </c>
      <c r="AM37" s="8">
        <v>105162.9</v>
      </c>
      <c r="AN37" s="8">
        <v>136568.20000000001</v>
      </c>
      <c r="AO37" s="8">
        <v>168839.8</v>
      </c>
      <c r="AP37" s="8">
        <v>207189.6</v>
      </c>
      <c r="AQ37" s="21">
        <v>248402</v>
      </c>
      <c r="AR37" s="21">
        <v>264982</v>
      </c>
      <c r="AS37" s="21">
        <v>287019</v>
      </c>
      <c r="AT37" s="21">
        <v>309010</v>
      </c>
      <c r="AU37" s="21">
        <v>312248</v>
      </c>
      <c r="AV37" s="21">
        <v>303489</v>
      </c>
      <c r="AW37" s="22">
        <v>295938</v>
      </c>
      <c r="AX37" s="22">
        <v>288961</v>
      </c>
      <c r="AY37" s="22">
        <v>284643.84000000003</v>
      </c>
      <c r="AZ37" s="22">
        <v>257232.00000000003</v>
      </c>
      <c r="BA37" s="308">
        <v>224739.41999999998</v>
      </c>
      <c r="BC37" s="44" t="s">
        <v>478</v>
      </c>
      <c r="BD37" s="2">
        <v>277080.01</v>
      </c>
      <c r="BE37" s="2">
        <v>333404.22000000003</v>
      </c>
      <c r="BF37" s="321">
        <v>389579.61</v>
      </c>
      <c r="BG37" s="321">
        <v>446638.01500000001</v>
      </c>
      <c r="BH37" s="321">
        <v>522522.56999999995</v>
      </c>
      <c r="BI37" s="321">
        <v>646424.5</v>
      </c>
      <c r="BJ37" s="321">
        <v>747137.79999999993</v>
      </c>
      <c r="BK37" s="321">
        <v>851036.65904000006</v>
      </c>
      <c r="BL37" s="321">
        <v>893888.70368999999</v>
      </c>
      <c r="BM37" s="352">
        <v>734101.53963999997</v>
      </c>
    </row>
    <row r="38" spans="2:65" x14ac:dyDescent="0.2">
      <c r="B38" s="17" t="s">
        <v>195</v>
      </c>
      <c r="C38" s="8"/>
      <c r="D38" s="8">
        <v>266.89999999999998</v>
      </c>
      <c r="E38" s="8">
        <v>342.2</v>
      </c>
      <c r="F38" s="8">
        <v>412.2</v>
      </c>
      <c r="G38" s="8">
        <v>494</v>
      </c>
      <c r="H38" s="8">
        <v>565.5</v>
      </c>
      <c r="I38" s="8">
        <v>633.9</v>
      </c>
      <c r="J38" s="8">
        <v>688.7</v>
      </c>
      <c r="K38" s="8">
        <v>752.6</v>
      </c>
      <c r="L38" s="8">
        <v>54</v>
      </c>
      <c r="M38" s="8">
        <v>54</v>
      </c>
      <c r="N38" s="8"/>
      <c r="O38" s="8"/>
      <c r="P38" s="8">
        <v>62.5</v>
      </c>
      <c r="Q38" s="8">
        <v>415.2</v>
      </c>
      <c r="R38" s="10">
        <v>733.7</v>
      </c>
      <c r="S38" s="10">
        <v>866.7</v>
      </c>
      <c r="T38" s="10">
        <v>992.4</v>
      </c>
      <c r="U38" s="10">
        <v>1221.2</v>
      </c>
      <c r="V38" s="10">
        <v>1438.1</v>
      </c>
      <c r="W38" s="10">
        <v>1634.4</v>
      </c>
      <c r="X38" s="10">
        <v>1862.9</v>
      </c>
      <c r="Y38" s="10">
        <v>1745.2</v>
      </c>
      <c r="Z38" s="10">
        <v>1846.6</v>
      </c>
      <c r="AA38" s="10">
        <v>2013.1</v>
      </c>
      <c r="AB38" s="8">
        <v>2188.4</v>
      </c>
      <c r="AC38" s="8">
        <v>2461.8000000000002</v>
      </c>
      <c r="AD38" s="8">
        <v>2830.4</v>
      </c>
      <c r="AE38" s="8">
        <v>3568.2</v>
      </c>
      <c r="AF38" s="8">
        <v>4813.3999999999996</v>
      </c>
      <c r="AG38" s="8">
        <v>5435.4</v>
      </c>
      <c r="AH38" s="8">
        <v>4830.2</v>
      </c>
      <c r="AI38" s="8">
        <v>4220.5</v>
      </c>
      <c r="AJ38" s="8">
        <v>3632.6</v>
      </c>
      <c r="AK38" s="8">
        <v>2997.9</v>
      </c>
      <c r="AL38" s="8">
        <v>2192.9</v>
      </c>
      <c r="AM38" s="8">
        <v>1086.7</v>
      </c>
      <c r="AN38" s="8">
        <v>233.2</v>
      </c>
      <c r="AO38" s="8">
        <v>132.1</v>
      </c>
      <c r="AP38" s="8">
        <v>83.4</v>
      </c>
      <c r="AQ38" s="21">
        <v>57</v>
      </c>
      <c r="AR38" s="21">
        <v>41</v>
      </c>
      <c r="AS38" s="21">
        <v>34</v>
      </c>
      <c r="AT38" s="21">
        <v>29</v>
      </c>
      <c r="AU38" s="21">
        <v>27</v>
      </c>
      <c r="AV38" s="21">
        <v>24</v>
      </c>
      <c r="AW38" s="22">
        <v>23</v>
      </c>
      <c r="AX38" s="22">
        <v>22</v>
      </c>
      <c r="AY38" s="22">
        <v>22.26</v>
      </c>
      <c r="AZ38" s="22">
        <v>21</v>
      </c>
      <c r="BA38" s="308">
        <v>20.78</v>
      </c>
      <c r="BC38" s="44"/>
      <c r="BD38" s="1"/>
      <c r="BE38" s="1"/>
      <c r="BF38" s="322"/>
      <c r="BG38" s="322"/>
      <c r="BH38" s="322"/>
      <c r="BI38" s="322"/>
      <c r="BJ38" s="322"/>
      <c r="BK38" s="322"/>
      <c r="BL38" s="322"/>
      <c r="BM38" s="353"/>
    </row>
    <row r="39" spans="2:65" x14ac:dyDescent="0.2">
      <c r="B39" s="17" t="s">
        <v>207</v>
      </c>
      <c r="C39" s="8"/>
      <c r="D39" s="8"/>
      <c r="E39" s="8"/>
      <c r="F39" s="8"/>
      <c r="G39" s="8"/>
      <c r="H39" s="8"/>
      <c r="I39" s="7"/>
      <c r="J39" s="7"/>
      <c r="K39" s="7"/>
      <c r="L39" s="7"/>
      <c r="M39" s="8"/>
      <c r="N39" s="8"/>
      <c r="O39" s="8"/>
      <c r="P39" s="8">
        <v>31.6</v>
      </c>
      <c r="Q39" s="8">
        <v>338.3</v>
      </c>
      <c r="R39" s="10">
        <v>488.5</v>
      </c>
      <c r="S39" s="10">
        <v>623.29999999999995</v>
      </c>
      <c r="T39" s="10">
        <v>769.7</v>
      </c>
      <c r="U39" s="10">
        <v>1115.2</v>
      </c>
      <c r="V39" s="10">
        <v>1280.3</v>
      </c>
      <c r="W39" s="10">
        <v>1505.3</v>
      </c>
      <c r="X39" s="10">
        <v>1531.3</v>
      </c>
      <c r="Y39" s="10">
        <v>2997.1</v>
      </c>
      <c r="Z39" s="10">
        <v>5536.8</v>
      </c>
      <c r="AA39" s="10">
        <v>8744</v>
      </c>
      <c r="AB39" s="8">
        <v>13016.9</v>
      </c>
      <c r="AC39" s="8">
        <v>20865.8</v>
      </c>
      <c r="AD39" s="8">
        <v>29004.2</v>
      </c>
      <c r="AE39" s="8">
        <v>38769.699999999997</v>
      </c>
      <c r="AF39" s="8">
        <v>46018.400000000001</v>
      </c>
      <c r="AG39" s="8">
        <v>45091.3</v>
      </c>
      <c r="AH39" s="8">
        <v>29105.3</v>
      </c>
      <c r="AI39" s="8">
        <v>13012.8</v>
      </c>
      <c r="AJ39" s="8">
        <v>1139.3</v>
      </c>
      <c r="AK39" s="8">
        <v>800.8</v>
      </c>
      <c r="AL39" s="8">
        <v>612.9</v>
      </c>
      <c r="AM39" s="8">
        <v>458.6</v>
      </c>
      <c r="AN39" s="8">
        <v>355.1</v>
      </c>
      <c r="AO39" s="8">
        <v>340.4</v>
      </c>
      <c r="AP39" s="8">
        <v>320</v>
      </c>
      <c r="AQ39" s="21">
        <v>307</v>
      </c>
      <c r="AR39" s="21">
        <v>295</v>
      </c>
      <c r="AS39" s="21">
        <v>290</v>
      </c>
      <c r="AT39" s="21">
        <v>286</v>
      </c>
      <c r="AU39" s="21">
        <v>284</v>
      </c>
      <c r="AV39" s="21">
        <v>282</v>
      </c>
      <c r="AW39" s="22">
        <v>282</v>
      </c>
      <c r="AX39" s="22">
        <v>280</v>
      </c>
      <c r="AY39" s="22">
        <v>277.93</v>
      </c>
      <c r="AZ39" s="22">
        <v>277</v>
      </c>
      <c r="BA39" s="308">
        <v>277.48</v>
      </c>
      <c r="BC39" s="43" t="s">
        <v>275</v>
      </c>
      <c r="BD39" s="2">
        <v>3234863.9679909996</v>
      </c>
      <c r="BE39" s="2">
        <v>4142616.500186</v>
      </c>
      <c r="BF39" s="321">
        <v>5194896.8147209994</v>
      </c>
      <c r="BG39" s="321">
        <v>4599134.016743999</v>
      </c>
      <c r="BH39" s="321">
        <v>4609379.0482253609</v>
      </c>
      <c r="BI39" s="321">
        <v>5001689.9509982998</v>
      </c>
      <c r="BJ39" s="321">
        <v>6550864.1252827989</v>
      </c>
      <c r="BK39" s="321">
        <v>8889023.5960736535</v>
      </c>
      <c r="BL39" s="321">
        <v>5500636.7734691761</v>
      </c>
      <c r="BM39" s="352">
        <v>5578296.9488590294</v>
      </c>
    </row>
    <row r="40" spans="2:65" x14ac:dyDescent="0.2">
      <c r="B40" s="17" t="s">
        <v>196</v>
      </c>
      <c r="C40" s="8"/>
      <c r="D40" s="8"/>
      <c r="E40" s="8"/>
      <c r="F40" s="8"/>
      <c r="G40" s="8"/>
      <c r="H40" s="8"/>
      <c r="I40" s="7"/>
      <c r="J40" s="7"/>
      <c r="K40" s="7"/>
      <c r="L40" s="7"/>
      <c r="M40" s="7"/>
      <c r="N40" s="7"/>
      <c r="O40" s="7"/>
      <c r="P40" s="7"/>
      <c r="Q40" s="7"/>
      <c r="R40" s="7"/>
      <c r="S40" s="7"/>
      <c r="T40" s="7"/>
      <c r="U40" s="7"/>
      <c r="V40" s="7"/>
      <c r="W40" s="7"/>
      <c r="X40" s="7"/>
      <c r="Y40" s="7"/>
      <c r="Z40" s="7"/>
      <c r="AA40" s="7"/>
      <c r="AB40" s="7"/>
      <c r="AC40" s="7"/>
      <c r="AD40" s="7"/>
      <c r="AE40" s="7"/>
      <c r="AF40" s="7"/>
      <c r="AG40" s="8">
        <v>6550.2</v>
      </c>
      <c r="AH40" s="8">
        <v>24876.7</v>
      </c>
      <c r="AI40" s="8">
        <v>43011.4</v>
      </c>
      <c r="AJ40" s="8">
        <v>58450.6</v>
      </c>
      <c r="AK40" s="8">
        <v>64101.2</v>
      </c>
      <c r="AL40" s="8">
        <v>71524.100000000006</v>
      </c>
      <c r="AM40" s="8">
        <v>83868.7</v>
      </c>
      <c r="AN40" s="8">
        <v>98771.199999999997</v>
      </c>
      <c r="AO40" s="8">
        <v>118965.9</v>
      </c>
      <c r="AP40" s="8">
        <v>143922.6</v>
      </c>
      <c r="AQ40" s="21">
        <v>163318</v>
      </c>
      <c r="AR40" s="21">
        <v>172750</v>
      </c>
      <c r="AS40" s="21">
        <v>209193</v>
      </c>
      <c r="AT40" s="21">
        <v>294092</v>
      </c>
      <c r="AU40" s="21">
        <v>280893</v>
      </c>
      <c r="AV40" s="21">
        <v>197581</v>
      </c>
      <c r="AW40" s="22">
        <v>139843</v>
      </c>
      <c r="AX40" s="22">
        <v>146511</v>
      </c>
      <c r="AY40" s="22">
        <v>160311.53</v>
      </c>
      <c r="AZ40" s="22">
        <v>288781</v>
      </c>
      <c r="BA40" s="308">
        <v>350637.16</v>
      </c>
      <c r="BC40" s="48" t="s">
        <v>479</v>
      </c>
      <c r="BD40" s="1">
        <v>13</v>
      </c>
      <c r="BE40" s="1">
        <v>13</v>
      </c>
      <c r="BF40" s="322">
        <v>13</v>
      </c>
      <c r="BG40" s="322">
        <v>13</v>
      </c>
      <c r="BH40" s="322">
        <v>13</v>
      </c>
      <c r="BI40" s="322">
        <v>212634.45250000001</v>
      </c>
      <c r="BJ40" s="322">
        <v>13.00000000000523</v>
      </c>
      <c r="BK40" s="322">
        <v>13</v>
      </c>
      <c r="BL40" s="322">
        <v>13</v>
      </c>
      <c r="BM40" s="353">
        <v>13</v>
      </c>
    </row>
    <row r="41" spans="2:65" x14ac:dyDescent="0.2">
      <c r="B41" s="17" t="s">
        <v>197</v>
      </c>
      <c r="C41" s="8"/>
      <c r="D41" s="8"/>
      <c r="E41" s="8"/>
      <c r="F41" s="8"/>
      <c r="G41" s="8"/>
      <c r="H41" s="8"/>
      <c r="I41" s="7"/>
      <c r="J41" s="7"/>
      <c r="K41" s="7"/>
      <c r="L41" s="7"/>
      <c r="M41" s="7"/>
      <c r="N41" s="7"/>
      <c r="O41" s="7"/>
      <c r="P41" s="7"/>
      <c r="Q41" s="7"/>
      <c r="R41" s="7"/>
      <c r="S41" s="7"/>
      <c r="T41" s="7"/>
      <c r="U41" s="7"/>
      <c r="V41" s="7"/>
      <c r="W41" s="7"/>
      <c r="X41" s="7"/>
      <c r="Y41" s="7"/>
      <c r="Z41" s="7"/>
      <c r="AA41" s="7"/>
      <c r="AB41" s="7"/>
      <c r="AC41" s="7"/>
      <c r="AD41" s="7"/>
      <c r="AE41" s="7"/>
      <c r="AF41" s="7"/>
      <c r="AG41" s="8">
        <v>484.1</v>
      </c>
      <c r="AH41" s="8">
        <v>1859.7</v>
      </c>
      <c r="AI41" s="8">
        <v>2885.2</v>
      </c>
      <c r="AJ41" s="8">
        <v>3721.1</v>
      </c>
      <c r="AK41" s="8">
        <v>4303.3</v>
      </c>
      <c r="AL41" s="8">
        <v>5367.3</v>
      </c>
      <c r="AM41" s="8">
        <v>4639.5</v>
      </c>
      <c r="AN41" s="8">
        <v>3372.9</v>
      </c>
      <c r="AO41" s="8">
        <v>1702.3</v>
      </c>
      <c r="AP41" s="8">
        <v>819.3</v>
      </c>
      <c r="AQ41" s="21">
        <v>312</v>
      </c>
      <c r="AR41" s="21">
        <v>508</v>
      </c>
      <c r="AS41" s="21">
        <v>305</v>
      </c>
      <c r="AT41" s="21">
        <v>294</v>
      </c>
      <c r="AU41" s="21">
        <v>291</v>
      </c>
      <c r="AV41" s="21">
        <v>287</v>
      </c>
      <c r="AW41" s="22">
        <v>286</v>
      </c>
      <c r="AX41" s="22">
        <v>286</v>
      </c>
      <c r="AY41" s="22">
        <v>285.94000000000005</v>
      </c>
      <c r="AZ41" s="22">
        <v>277.40999999999997</v>
      </c>
      <c r="BA41" s="308">
        <v>277.12</v>
      </c>
      <c r="BC41" s="48" t="s">
        <v>191</v>
      </c>
      <c r="BD41" s="1">
        <v>1817088.966429</v>
      </c>
      <c r="BE41" s="1">
        <v>2382907.6181730004</v>
      </c>
      <c r="BF41" s="322">
        <v>2919700.3140060008</v>
      </c>
      <c r="BG41" s="322">
        <v>1746846.9148199998</v>
      </c>
      <c r="BH41" s="322">
        <v>2148906.0312723615</v>
      </c>
      <c r="BI41" s="322">
        <v>2771446.4984982992</v>
      </c>
      <c r="BJ41" s="322">
        <v>4081972.1252827989</v>
      </c>
      <c r="BK41" s="322">
        <v>5294831.5960736535</v>
      </c>
      <c r="BL41" s="322">
        <v>4930469.3234691778</v>
      </c>
      <c r="BM41" s="353">
        <v>5575521.8237976693</v>
      </c>
    </row>
    <row r="42" spans="2:65" x14ac:dyDescent="0.2">
      <c r="B42" s="17" t="s">
        <v>198</v>
      </c>
      <c r="C42" s="8"/>
      <c r="D42" s="8"/>
      <c r="E42" s="8"/>
      <c r="F42" s="8"/>
      <c r="G42" s="8"/>
      <c r="H42" s="8"/>
      <c r="I42" s="7"/>
      <c r="J42" s="7"/>
      <c r="K42" s="7"/>
      <c r="L42" s="7"/>
      <c r="M42" s="7"/>
      <c r="N42" s="7"/>
      <c r="O42" s="7"/>
      <c r="P42" s="7"/>
      <c r="Q42" s="7"/>
      <c r="R42" s="7"/>
      <c r="S42" s="7"/>
      <c r="T42" s="7"/>
      <c r="U42" s="7"/>
      <c r="V42" s="7"/>
      <c r="W42" s="7"/>
      <c r="X42" s="7"/>
      <c r="Y42" s="7"/>
      <c r="Z42" s="7"/>
      <c r="AA42" s="7"/>
      <c r="AB42" s="7"/>
      <c r="AC42" s="7"/>
      <c r="AD42" s="7"/>
      <c r="AE42" s="7"/>
      <c r="AF42" s="7"/>
      <c r="AG42" s="8"/>
      <c r="AH42" s="8"/>
      <c r="AI42" s="8"/>
      <c r="AJ42" s="8">
        <v>1120.4000000000001</v>
      </c>
      <c r="AK42" s="8">
        <v>5364.3</v>
      </c>
      <c r="AL42" s="8">
        <v>9387.2999999999993</v>
      </c>
      <c r="AM42" s="8">
        <v>14119.4</v>
      </c>
      <c r="AN42" s="8">
        <v>30591.5</v>
      </c>
      <c r="AO42" s="8">
        <v>85000.1</v>
      </c>
      <c r="AP42" s="8">
        <v>144099.5</v>
      </c>
      <c r="AQ42" s="21">
        <v>170211</v>
      </c>
      <c r="AR42" s="21">
        <v>178854</v>
      </c>
      <c r="AS42" s="21">
        <v>189901</v>
      </c>
      <c r="AT42" s="21">
        <v>174977</v>
      </c>
      <c r="AU42" s="21">
        <v>125886</v>
      </c>
      <c r="AV42" s="21">
        <v>85223</v>
      </c>
      <c r="AW42" s="22">
        <v>69659</v>
      </c>
      <c r="AX42" s="22">
        <v>51290</v>
      </c>
      <c r="AY42" s="22">
        <v>51016.61</v>
      </c>
      <c r="AZ42" s="22">
        <v>91111</v>
      </c>
      <c r="BA42" s="308">
        <v>135649.16999999998</v>
      </c>
      <c r="BC42" s="48" t="s">
        <v>480</v>
      </c>
      <c r="BD42" s="1">
        <v>1317506.5039920001</v>
      </c>
      <c r="BE42" s="1">
        <v>1759695.8820129998</v>
      </c>
      <c r="BF42" s="322">
        <v>2275183.5007149996</v>
      </c>
      <c r="BG42" s="322">
        <v>2852274.1019239998</v>
      </c>
      <c r="BH42" s="322">
        <v>2281364.8593339999</v>
      </c>
      <c r="BI42" s="322">
        <v>2017609</v>
      </c>
      <c r="BJ42" s="322">
        <v>2468879.0000000005</v>
      </c>
      <c r="BK42" s="322">
        <v>3594179.0000000009</v>
      </c>
      <c r="BL42" s="322">
        <v>570154.44999999832</v>
      </c>
      <c r="BM42" s="353">
        <v>2762.1250613600005</v>
      </c>
    </row>
    <row r="43" spans="2:65" x14ac:dyDescent="0.2">
      <c r="B43" s="17" t="s">
        <v>220</v>
      </c>
      <c r="C43" s="8"/>
      <c r="D43" s="8"/>
      <c r="E43" s="8"/>
      <c r="F43" s="8"/>
      <c r="G43" s="8"/>
      <c r="H43" s="8"/>
      <c r="I43" s="7"/>
      <c r="J43" s="7"/>
      <c r="K43" s="7"/>
      <c r="L43" s="7"/>
      <c r="M43" s="7"/>
      <c r="N43" s="7"/>
      <c r="O43" s="7"/>
      <c r="P43" s="7"/>
      <c r="Q43" s="7"/>
      <c r="R43" s="7"/>
      <c r="S43" s="7"/>
      <c r="T43" s="7"/>
      <c r="U43" s="7"/>
      <c r="V43" s="7"/>
      <c r="W43" s="7"/>
      <c r="X43" s="7"/>
      <c r="Y43" s="7"/>
      <c r="Z43" s="7"/>
      <c r="AA43" s="7"/>
      <c r="AB43" s="7"/>
      <c r="AC43" s="7"/>
      <c r="AD43" s="7"/>
      <c r="AE43" s="7"/>
      <c r="AF43" s="7"/>
      <c r="AG43" s="8"/>
      <c r="AH43" s="8"/>
      <c r="AI43" s="8"/>
      <c r="AJ43" s="8"/>
      <c r="AK43" s="8"/>
      <c r="AL43" s="8"/>
      <c r="AM43" s="8"/>
      <c r="AN43" s="8"/>
      <c r="AO43" s="8"/>
      <c r="AP43" s="8"/>
      <c r="AQ43" s="21">
        <v>0</v>
      </c>
      <c r="AR43" s="21">
        <v>0</v>
      </c>
      <c r="AS43" s="21">
        <v>0</v>
      </c>
      <c r="AT43" s="21">
        <v>0</v>
      </c>
      <c r="AU43" s="21">
        <v>0</v>
      </c>
      <c r="AV43" s="21">
        <v>0</v>
      </c>
      <c r="AW43" s="22">
        <v>0</v>
      </c>
      <c r="AX43" s="22">
        <v>0</v>
      </c>
      <c r="AY43" s="22">
        <v>0.46</v>
      </c>
      <c r="AZ43" s="22">
        <v>0.46</v>
      </c>
      <c r="BA43" s="308">
        <v>0.46</v>
      </c>
      <c r="BC43" s="49" t="s">
        <v>408</v>
      </c>
      <c r="BD43" s="1">
        <v>100255.49757000001</v>
      </c>
      <c r="BE43" s="1">
        <v>0</v>
      </c>
      <c r="BF43" s="322">
        <v>0</v>
      </c>
      <c r="BG43" s="322">
        <v>0</v>
      </c>
      <c r="BH43" s="322">
        <v>179095.15761899998</v>
      </c>
      <c r="BI43" s="322">
        <v>0</v>
      </c>
      <c r="BJ43" s="322">
        <v>0</v>
      </c>
      <c r="BK43" s="322">
        <v>0</v>
      </c>
      <c r="BL43" s="322">
        <v>0</v>
      </c>
      <c r="BM43" s="353">
        <v>0</v>
      </c>
    </row>
    <row r="44" spans="2:65" x14ac:dyDescent="0.2">
      <c r="B44" s="17" t="s">
        <v>199</v>
      </c>
      <c r="C44" s="8"/>
      <c r="D44" s="8"/>
      <c r="E44" s="8"/>
      <c r="F44" s="8"/>
      <c r="G44" s="8"/>
      <c r="H44" s="8"/>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21">
        <v>0</v>
      </c>
      <c r="AR44" s="21">
        <v>0</v>
      </c>
      <c r="AS44" s="21">
        <v>0</v>
      </c>
      <c r="AT44" s="21">
        <v>0</v>
      </c>
      <c r="AU44" s="21">
        <v>22691</v>
      </c>
      <c r="AV44" s="21">
        <v>83346</v>
      </c>
      <c r="AW44" s="22">
        <v>142982</v>
      </c>
      <c r="AX44" s="22">
        <v>190197</v>
      </c>
      <c r="AY44" s="22">
        <v>228996.42</v>
      </c>
      <c r="AZ44" s="22">
        <v>307534</v>
      </c>
      <c r="BA44" s="308">
        <v>366801.57</v>
      </c>
      <c r="BC44" s="49"/>
      <c r="BD44" s="2"/>
      <c r="BE44" s="2"/>
      <c r="BF44" s="322"/>
      <c r="BG44" s="322"/>
      <c r="BH44" s="322"/>
      <c r="BI44" s="322"/>
      <c r="BJ44" s="322"/>
      <c r="BK44" s="322"/>
      <c r="BL44" s="322"/>
      <c r="BM44" s="353"/>
    </row>
    <row r="45" spans="2:65" x14ac:dyDescent="0.2">
      <c r="B45" s="17" t="s">
        <v>200</v>
      </c>
      <c r="C45" s="8"/>
      <c r="D45" s="8"/>
      <c r="E45" s="8"/>
      <c r="F45" s="8"/>
      <c r="G45" s="8"/>
      <c r="H45" s="8"/>
      <c r="I45" s="7"/>
      <c r="J45" s="7"/>
      <c r="K45" s="7"/>
      <c r="L45" s="7"/>
      <c r="M45" s="7"/>
      <c r="N45" s="7"/>
      <c r="O45" s="7"/>
      <c r="P45" s="7"/>
      <c r="Q45" s="7"/>
      <c r="R45" s="10">
        <v>126</v>
      </c>
      <c r="S45" s="10">
        <v>274.2</v>
      </c>
      <c r="T45" s="10">
        <v>432</v>
      </c>
      <c r="U45" s="10">
        <v>687.7</v>
      </c>
      <c r="V45" s="10">
        <v>987.8</v>
      </c>
      <c r="W45" s="10">
        <v>1480.4</v>
      </c>
      <c r="X45" s="10">
        <v>1931.1</v>
      </c>
      <c r="Y45" s="10">
        <v>2996.7</v>
      </c>
      <c r="Z45" s="10">
        <v>5760.7</v>
      </c>
      <c r="AA45" s="10">
        <v>9169.6</v>
      </c>
      <c r="AB45" s="8">
        <v>13379.3</v>
      </c>
      <c r="AC45" s="8">
        <v>16304.6</v>
      </c>
      <c r="AD45" s="8">
        <v>20657.5</v>
      </c>
      <c r="AE45" s="8">
        <v>28003</v>
      </c>
      <c r="AF45" s="8">
        <v>34911.599999999999</v>
      </c>
      <c r="AG45" s="8">
        <v>33931.9</v>
      </c>
      <c r="AH45" s="8">
        <v>20161.900000000001</v>
      </c>
      <c r="AI45" s="8">
        <v>9973.7999999999993</v>
      </c>
      <c r="AJ45" s="8">
        <v>1349.6</v>
      </c>
      <c r="AK45" s="8">
        <v>986.5</v>
      </c>
      <c r="AL45" s="8">
        <v>763.6</v>
      </c>
      <c r="AM45" s="8">
        <v>588.6</v>
      </c>
      <c r="AN45" s="8">
        <v>511.8</v>
      </c>
      <c r="AO45" s="8">
        <v>486.7</v>
      </c>
      <c r="AP45" s="8">
        <v>436.2</v>
      </c>
      <c r="AQ45" s="21">
        <v>398</v>
      </c>
      <c r="AR45" s="21">
        <v>361</v>
      </c>
      <c r="AS45" s="21">
        <v>354</v>
      </c>
      <c r="AT45" s="23">
        <v>349</v>
      </c>
      <c r="AU45" s="23">
        <v>328</v>
      </c>
      <c r="AV45" s="23">
        <v>326</v>
      </c>
      <c r="AW45" s="22">
        <v>325</v>
      </c>
      <c r="AX45" s="22">
        <v>321</v>
      </c>
      <c r="AY45" s="22">
        <v>316.83999999999997</v>
      </c>
      <c r="AZ45" s="22">
        <v>315.62</v>
      </c>
      <c r="BA45" s="308">
        <v>312.23</v>
      </c>
      <c r="BC45" s="43" t="s">
        <v>276</v>
      </c>
      <c r="BD45" s="2">
        <v>1655796.6900000002</v>
      </c>
      <c r="BE45" s="2">
        <v>1798005.19</v>
      </c>
      <c r="BF45" s="321">
        <v>2146521.09</v>
      </c>
      <c r="BG45" s="321">
        <v>2303828.264</v>
      </c>
      <c r="BH45" s="321">
        <v>2570327.9570000004</v>
      </c>
      <c r="BI45" s="321">
        <v>2683675.4249999998</v>
      </c>
      <c r="BJ45" s="321">
        <v>2765254.4599999995</v>
      </c>
      <c r="BK45" s="321">
        <v>2868065.7553229998</v>
      </c>
      <c r="BL45" s="321">
        <v>3144100.4423629995</v>
      </c>
      <c r="BM45" s="352">
        <v>3673590.0149739999</v>
      </c>
    </row>
    <row r="46" spans="2:65" x14ac:dyDescent="0.2">
      <c r="B46" s="17" t="s">
        <v>260</v>
      </c>
      <c r="C46" s="8"/>
      <c r="D46" s="8"/>
      <c r="E46" s="8"/>
      <c r="F46" s="8"/>
      <c r="G46" s="8"/>
      <c r="H46" s="8"/>
      <c r="I46" s="7"/>
      <c r="J46" s="7"/>
      <c r="K46" s="7"/>
      <c r="L46" s="7"/>
      <c r="M46" s="7"/>
      <c r="N46" s="7"/>
      <c r="O46" s="7"/>
      <c r="P46" s="7"/>
      <c r="Q46" s="7"/>
      <c r="R46" s="10"/>
      <c r="S46" s="10"/>
      <c r="T46" s="10"/>
      <c r="U46" s="10"/>
      <c r="V46" s="10"/>
      <c r="W46" s="10"/>
      <c r="X46" s="10"/>
      <c r="Y46" s="10"/>
      <c r="Z46" s="10"/>
      <c r="AA46" s="10"/>
      <c r="AB46" s="8"/>
      <c r="AC46" s="8"/>
      <c r="AD46" s="8"/>
      <c r="AE46" s="8"/>
      <c r="AF46" s="8"/>
      <c r="AG46" s="8"/>
      <c r="AH46" s="8"/>
      <c r="AI46" s="8"/>
      <c r="AJ46" s="8"/>
      <c r="AK46" s="8"/>
      <c r="AL46" s="8"/>
      <c r="AM46" s="8"/>
      <c r="AN46" s="8"/>
      <c r="AO46" s="8"/>
      <c r="AP46" s="8"/>
      <c r="AQ46" s="21">
        <v>0</v>
      </c>
      <c r="AR46" s="21">
        <v>0</v>
      </c>
      <c r="AS46" s="21">
        <v>0</v>
      </c>
      <c r="AT46" s="23">
        <v>0</v>
      </c>
      <c r="AU46" s="23">
        <v>0</v>
      </c>
      <c r="AV46" s="23">
        <v>0</v>
      </c>
      <c r="AW46" s="22">
        <v>0</v>
      </c>
      <c r="AX46" s="22">
        <v>0</v>
      </c>
      <c r="AY46" s="22">
        <v>0</v>
      </c>
      <c r="AZ46" s="22">
        <v>0</v>
      </c>
      <c r="BA46" s="308">
        <v>0</v>
      </c>
      <c r="BC46" s="48" t="s">
        <v>277</v>
      </c>
      <c r="BD46" s="1">
        <v>1544329.79</v>
      </c>
      <c r="BE46" s="1">
        <v>1676361.2899999998</v>
      </c>
      <c r="BF46" s="322">
        <v>2006262.1899999997</v>
      </c>
      <c r="BG46" s="322">
        <v>2156186.3639999996</v>
      </c>
      <c r="BH46" s="322">
        <v>2417361.0570000005</v>
      </c>
      <c r="BI46" s="322">
        <v>2526538.5249999999</v>
      </c>
      <c r="BJ46" s="322">
        <v>2630637.0499999998</v>
      </c>
      <c r="BK46" s="322">
        <v>2729691.8934019995</v>
      </c>
      <c r="BL46" s="322">
        <v>2991903.1605619998</v>
      </c>
      <c r="BM46" s="353">
        <v>3523511.7773139998</v>
      </c>
    </row>
    <row r="47" spans="2:65" x14ac:dyDescent="0.2">
      <c r="B47" s="17" t="s">
        <v>27</v>
      </c>
      <c r="C47" s="8"/>
      <c r="D47" s="8">
        <v>493</v>
      </c>
      <c r="E47" s="8">
        <v>494</v>
      </c>
      <c r="F47" s="8">
        <v>520</v>
      </c>
      <c r="G47" s="8">
        <v>554.70000000000005</v>
      </c>
      <c r="H47" s="8">
        <v>586.29999999999995</v>
      </c>
      <c r="I47" s="8">
        <v>590</v>
      </c>
      <c r="J47" s="8">
        <v>613</v>
      </c>
      <c r="K47" s="8">
        <v>614</v>
      </c>
      <c r="L47" s="8">
        <v>634</v>
      </c>
      <c r="M47" s="8">
        <v>694</v>
      </c>
      <c r="N47" s="8">
        <v>608.79999999999995</v>
      </c>
      <c r="O47" s="8">
        <v>699.7</v>
      </c>
      <c r="P47" s="8">
        <v>862.3</v>
      </c>
      <c r="Q47" s="8">
        <v>897.7</v>
      </c>
      <c r="R47" s="10">
        <v>878.7</v>
      </c>
      <c r="S47" s="10">
        <v>884.4</v>
      </c>
      <c r="T47" s="10">
        <v>866.5</v>
      </c>
      <c r="U47" s="10">
        <v>961.1</v>
      </c>
      <c r="V47" s="10">
        <v>965.7</v>
      </c>
      <c r="W47" s="10">
        <v>1026.3</v>
      </c>
      <c r="X47" s="10">
        <v>958.3</v>
      </c>
      <c r="Y47" s="10">
        <v>872.2</v>
      </c>
      <c r="Z47" s="10">
        <v>932.9</v>
      </c>
      <c r="AA47" s="10">
        <v>1024.3</v>
      </c>
      <c r="AB47" s="8">
        <v>1107.3</v>
      </c>
      <c r="AC47" s="8">
        <v>1237.5</v>
      </c>
      <c r="AD47" s="8">
        <v>1786.1</v>
      </c>
      <c r="AE47" s="8">
        <v>2196.1999999999998</v>
      </c>
      <c r="AF47" s="8">
        <v>2514.8000000000002</v>
      </c>
      <c r="AG47" s="8">
        <v>3032.9</v>
      </c>
      <c r="AH47" s="8">
        <v>4692.3</v>
      </c>
      <c r="AI47" s="8">
        <v>5600</v>
      </c>
      <c r="AJ47" s="8">
        <v>5210.1000000000004</v>
      </c>
      <c r="AK47" s="8">
        <v>15787.1</v>
      </c>
      <c r="AL47" s="8">
        <v>15640.3</v>
      </c>
      <c r="AM47" s="8">
        <v>20312.900000000001</v>
      </c>
      <c r="AN47" s="8">
        <v>14724</v>
      </c>
      <c r="AO47" s="8">
        <v>8024.7</v>
      </c>
      <c r="AP47" s="8">
        <v>10321.299999999999</v>
      </c>
      <c r="AQ47" s="21">
        <v>10125</v>
      </c>
      <c r="AR47" s="21">
        <v>8020</v>
      </c>
      <c r="AS47" s="21">
        <v>7690</v>
      </c>
      <c r="AT47" s="21">
        <v>9328</v>
      </c>
      <c r="AU47" s="21">
        <v>8598</v>
      </c>
      <c r="AV47" s="21">
        <v>9055</v>
      </c>
      <c r="AW47" s="22">
        <v>8744</v>
      </c>
      <c r="AX47" s="22">
        <v>18735</v>
      </c>
      <c r="AY47" s="22">
        <v>27724.43</v>
      </c>
      <c r="AZ47" s="22">
        <v>16825</v>
      </c>
      <c r="BA47" s="308">
        <v>17846.59</v>
      </c>
      <c r="BC47" s="48" t="s">
        <v>278</v>
      </c>
      <c r="BD47" s="1">
        <v>67121.899999999994</v>
      </c>
      <c r="BE47" s="1">
        <v>67121.899999999994</v>
      </c>
      <c r="BF47" s="322">
        <v>67121.899999999994</v>
      </c>
      <c r="BG47" s="322">
        <v>67121.899999999994</v>
      </c>
      <c r="BH47" s="322">
        <v>67121.899999999994</v>
      </c>
      <c r="BI47" s="322">
        <v>67121.899999999994</v>
      </c>
      <c r="BJ47" s="322">
        <v>45790.41</v>
      </c>
      <c r="BK47" s="322">
        <v>46665.861921000003</v>
      </c>
      <c r="BL47" s="322">
        <v>47914.281801000012</v>
      </c>
      <c r="BM47" s="353">
        <v>48542.237660000006</v>
      </c>
    </row>
    <row r="48" spans="2:65" x14ac:dyDescent="0.2">
      <c r="B48" s="17" t="s">
        <v>201</v>
      </c>
      <c r="C48" s="8"/>
      <c r="D48" s="8"/>
      <c r="E48" s="8"/>
      <c r="F48" s="8"/>
      <c r="G48" s="8"/>
      <c r="H48" s="8"/>
      <c r="I48" s="7"/>
      <c r="J48" s="7"/>
      <c r="K48" s="7"/>
      <c r="L48" s="7"/>
      <c r="M48" s="7"/>
      <c r="N48" s="7"/>
      <c r="O48" s="7"/>
      <c r="P48" s="7"/>
      <c r="Q48" s="7"/>
      <c r="R48" s="7"/>
      <c r="S48" s="7"/>
      <c r="T48" s="7"/>
      <c r="U48" s="7"/>
      <c r="V48" s="7"/>
      <c r="W48" s="10"/>
      <c r="X48" s="10"/>
      <c r="Y48" s="10"/>
      <c r="Z48" s="10">
        <v>657.2</v>
      </c>
      <c r="AA48" s="10">
        <v>254</v>
      </c>
      <c r="AB48" s="8">
        <v>29.5</v>
      </c>
      <c r="AC48" s="8">
        <v>16.2</v>
      </c>
      <c r="AD48" s="8">
        <v>16.2</v>
      </c>
      <c r="AE48" s="8">
        <v>0.8</v>
      </c>
      <c r="AF48" s="8"/>
      <c r="AG48" s="8">
        <v>1721.5</v>
      </c>
      <c r="AH48" s="8">
        <v>6596.7</v>
      </c>
      <c r="AI48" s="8">
        <v>11913.1</v>
      </c>
      <c r="AJ48" s="8">
        <v>15650.1</v>
      </c>
      <c r="AK48" s="8">
        <v>16743</v>
      </c>
      <c r="AL48" s="8">
        <v>18844.8</v>
      </c>
      <c r="AM48" s="8">
        <v>20984.1</v>
      </c>
      <c r="AN48" s="8">
        <v>24834</v>
      </c>
      <c r="AO48" s="8">
        <v>27441.1</v>
      </c>
      <c r="AP48" s="8">
        <v>33321</v>
      </c>
      <c r="AQ48" s="21">
        <v>38772</v>
      </c>
      <c r="AR48" s="21">
        <v>42398</v>
      </c>
      <c r="AS48" s="21">
        <v>46665</v>
      </c>
      <c r="AT48" s="21">
        <v>51800</v>
      </c>
      <c r="AU48" s="21">
        <v>54694</v>
      </c>
      <c r="AV48" s="21">
        <v>52790</v>
      </c>
      <c r="AW48" s="22">
        <v>52080</v>
      </c>
      <c r="AX48" s="22">
        <v>61498</v>
      </c>
      <c r="AY48" s="22">
        <v>67019.149999999994</v>
      </c>
      <c r="AZ48" s="22">
        <v>88646</v>
      </c>
      <c r="BA48" s="308">
        <v>120021.73000000001</v>
      </c>
      <c r="BC48" s="48" t="s">
        <v>409</v>
      </c>
      <c r="BD48" s="1">
        <v>44345</v>
      </c>
      <c r="BE48" s="1">
        <v>54522.000000000007</v>
      </c>
      <c r="BF48" s="322">
        <v>73137</v>
      </c>
      <c r="BG48" s="322">
        <v>80520</v>
      </c>
      <c r="BH48" s="322">
        <v>85845</v>
      </c>
      <c r="BI48" s="322">
        <v>90014.999999999985</v>
      </c>
      <c r="BJ48" s="322">
        <v>88826.999999999971</v>
      </c>
      <c r="BK48" s="322">
        <v>91707.999999999956</v>
      </c>
      <c r="BL48" s="322">
        <v>104282.99999999993</v>
      </c>
      <c r="BM48" s="353">
        <v>101535.99999999993</v>
      </c>
    </row>
    <row r="49" spans="1:65" x14ac:dyDescent="0.2">
      <c r="B49" s="17" t="s">
        <v>202</v>
      </c>
      <c r="C49" s="8"/>
      <c r="D49" s="8"/>
      <c r="E49" s="8"/>
      <c r="F49" s="8"/>
      <c r="G49" s="8"/>
      <c r="H49" s="8"/>
      <c r="I49" s="7"/>
      <c r="J49" s="7"/>
      <c r="K49" s="7"/>
      <c r="L49" s="7"/>
      <c r="M49" s="7"/>
      <c r="N49" s="7"/>
      <c r="O49" s="7"/>
      <c r="P49" s="7"/>
      <c r="Q49" s="7"/>
      <c r="R49" s="7"/>
      <c r="S49" s="7"/>
      <c r="T49" s="7"/>
      <c r="U49" s="7"/>
      <c r="V49" s="7"/>
      <c r="W49" s="10"/>
      <c r="X49" s="10"/>
      <c r="Y49" s="10"/>
      <c r="Z49" s="10">
        <v>1.1000000000000001</v>
      </c>
      <c r="AA49" s="10">
        <v>15.3</v>
      </c>
      <c r="AB49" s="8">
        <v>45.2</v>
      </c>
      <c r="AC49" s="8">
        <v>92</v>
      </c>
      <c r="AD49" s="8">
        <v>168.2</v>
      </c>
      <c r="AE49" s="8">
        <v>271.5</v>
      </c>
      <c r="AF49" s="8">
        <v>385.3</v>
      </c>
      <c r="AG49" s="8">
        <v>510.3</v>
      </c>
      <c r="AH49" s="8">
        <v>664.9</v>
      </c>
      <c r="AI49" s="8">
        <v>851.7</v>
      </c>
      <c r="AJ49" s="8">
        <v>1052.2</v>
      </c>
      <c r="AK49" s="8">
        <v>1261.5999999999999</v>
      </c>
      <c r="AL49" s="8">
        <v>1466.9</v>
      </c>
      <c r="AM49" s="8">
        <v>1671.8</v>
      </c>
      <c r="AN49" s="8">
        <v>1821.2</v>
      </c>
      <c r="AO49" s="8">
        <v>1869.3</v>
      </c>
      <c r="AP49" s="8">
        <v>1885.8</v>
      </c>
      <c r="AQ49" s="21">
        <v>1900</v>
      </c>
      <c r="AR49" s="21">
        <v>1952</v>
      </c>
      <c r="AS49" s="21">
        <v>2045</v>
      </c>
      <c r="AT49" s="21">
        <v>2175</v>
      </c>
      <c r="AU49" s="21">
        <v>2296</v>
      </c>
      <c r="AV49" s="21">
        <v>2382</v>
      </c>
      <c r="AW49" s="22">
        <v>2427</v>
      </c>
      <c r="AX49" s="22">
        <v>2484</v>
      </c>
      <c r="AY49" s="22">
        <v>2459.17</v>
      </c>
      <c r="AZ49" s="22">
        <v>2409</v>
      </c>
      <c r="BA49" s="308">
        <v>2213.4100000000003</v>
      </c>
      <c r="BC49" s="48"/>
      <c r="BD49" s="1"/>
      <c r="BE49" s="1"/>
      <c r="BF49" s="322"/>
      <c r="BG49" s="322"/>
      <c r="BH49" s="322"/>
      <c r="BI49" s="322"/>
      <c r="BJ49" s="322"/>
      <c r="BK49" s="322"/>
      <c r="BL49" s="322"/>
      <c r="BM49" s="353"/>
    </row>
    <row r="50" spans="1:65" x14ac:dyDescent="0.2">
      <c r="B50" s="17" t="s">
        <v>203</v>
      </c>
      <c r="C50" s="8"/>
      <c r="D50" s="8"/>
      <c r="E50" s="8"/>
      <c r="F50" s="8"/>
      <c r="G50" s="8"/>
      <c r="H50" s="8"/>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8" t="s">
        <v>67</v>
      </c>
      <c r="AM50" s="8" t="s">
        <v>67</v>
      </c>
      <c r="AN50" s="8" t="s">
        <v>67</v>
      </c>
      <c r="AO50" s="8" t="s">
        <v>67</v>
      </c>
      <c r="AP50" s="8" t="s">
        <v>67</v>
      </c>
      <c r="AQ50" s="21"/>
      <c r="AR50" s="21"/>
      <c r="AS50" s="21"/>
      <c r="AT50" s="21">
        <v>10170</v>
      </c>
      <c r="AU50" s="21">
        <v>23379</v>
      </c>
      <c r="AV50" s="21">
        <v>41116</v>
      </c>
      <c r="AW50" s="22">
        <v>57499</v>
      </c>
      <c r="AX50" s="22">
        <v>68968</v>
      </c>
      <c r="AY50" s="22">
        <v>87663.88</v>
      </c>
      <c r="AZ50" s="22">
        <v>109879.63</v>
      </c>
      <c r="BA50" s="308">
        <v>128046.48</v>
      </c>
      <c r="BC50" s="43" t="s">
        <v>481</v>
      </c>
      <c r="BD50" s="39">
        <v>1402.6575285000001</v>
      </c>
      <c r="BE50" s="39">
        <v>1411.9557975100001</v>
      </c>
      <c r="BF50" s="321">
        <v>4519.2092306024151</v>
      </c>
      <c r="BG50" s="321">
        <v>4453.1895475459114</v>
      </c>
      <c r="BH50" s="321">
        <v>4588.1575916996644</v>
      </c>
      <c r="BI50" s="321">
        <v>4687.5934963338523</v>
      </c>
      <c r="BJ50" s="321">
        <v>4679.2554545959092</v>
      </c>
      <c r="BK50" s="321">
        <v>5355.213165075199</v>
      </c>
      <c r="BL50" s="321">
        <v>6965.5185680892191</v>
      </c>
      <c r="BM50" s="352">
        <v>7172.4307523864063</v>
      </c>
    </row>
    <row r="51" spans="1:65" x14ac:dyDescent="0.2">
      <c r="B51" s="17" t="s">
        <v>218</v>
      </c>
      <c r="C51" s="8"/>
      <c r="D51" s="8"/>
      <c r="E51" s="8"/>
      <c r="F51" s="8"/>
      <c r="G51" s="8"/>
      <c r="H51" s="8"/>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8"/>
      <c r="AM51" s="8"/>
      <c r="AN51" s="8"/>
      <c r="AO51" s="8"/>
      <c r="AP51" s="8"/>
      <c r="AQ51" s="21"/>
      <c r="AR51" s="21"/>
      <c r="AS51" s="21"/>
      <c r="AT51" s="21">
        <v>0</v>
      </c>
      <c r="AU51" s="21">
        <v>0</v>
      </c>
      <c r="AV51" s="21">
        <v>0</v>
      </c>
      <c r="AW51" s="22">
        <v>0</v>
      </c>
      <c r="AX51" s="22"/>
      <c r="AY51" s="22">
        <v>0</v>
      </c>
      <c r="AZ51" s="22">
        <v>0</v>
      </c>
      <c r="BA51" s="308">
        <v>3625.18</v>
      </c>
      <c r="BC51" s="48" t="s">
        <v>279</v>
      </c>
      <c r="BD51" s="323">
        <v>120.52749999999999</v>
      </c>
      <c r="BE51" s="323">
        <v>118.7295</v>
      </c>
      <c r="BF51" s="322">
        <v>116.28</v>
      </c>
      <c r="BG51" s="322">
        <v>113.25</v>
      </c>
      <c r="BH51" s="322">
        <v>113.045</v>
      </c>
      <c r="BI51" s="322">
        <v>112.875</v>
      </c>
      <c r="BJ51" s="322">
        <v>108.075</v>
      </c>
      <c r="BK51" s="322">
        <v>107.735</v>
      </c>
      <c r="BL51" s="322">
        <v>106.72</v>
      </c>
      <c r="BM51" s="353">
        <v>106.37349999999999</v>
      </c>
    </row>
    <row r="52" spans="1:65" s="17" customFormat="1" x14ac:dyDescent="0.2">
      <c r="B52" s="17" t="s">
        <v>204</v>
      </c>
      <c r="C52" s="31"/>
      <c r="D52" s="31"/>
      <c r="E52" s="31"/>
      <c r="F52" s="31"/>
      <c r="G52" s="31"/>
      <c r="H52" s="31"/>
      <c r="I52" s="31"/>
      <c r="J52" s="31"/>
      <c r="K52" s="31"/>
      <c r="L52" s="31"/>
      <c r="M52" s="31"/>
      <c r="N52" s="31">
        <v>156.1</v>
      </c>
      <c r="O52" s="31">
        <v>168.5</v>
      </c>
      <c r="P52" s="31">
        <v>185.9</v>
      </c>
      <c r="Q52" s="31">
        <v>206.3</v>
      </c>
      <c r="R52" s="31">
        <v>229.8</v>
      </c>
      <c r="S52" s="31">
        <v>249.9</v>
      </c>
      <c r="T52" s="31">
        <v>275.2</v>
      </c>
      <c r="U52" s="31">
        <v>306.60000000000002</v>
      </c>
      <c r="V52" s="31">
        <v>340.8</v>
      </c>
      <c r="W52" s="31">
        <v>392.8</v>
      </c>
      <c r="X52" s="31">
        <v>446.3</v>
      </c>
      <c r="Y52" s="31">
        <v>515.29999999999995</v>
      </c>
      <c r="Z52" s="31">
        <v>642.1</v>
      </c>
      <c r="AA52" s="31">
        <v>789.5</v>
      </c>
      <c r="AB52" s="31">
        <v>1004.7</v>
      </c>
      <c r="AC52" s="31">
        <v>1274.2</v>
      </c>
      <c r="AD52" s="31">
        <v>1519.9</v>
      </c>
      <c r="AE52" s="31">
        <v>1888.4</v>
      </c>
      <c r="AF52" s="31">
        <v>2234.9</v>
      </c>
      <c r="AG52" s="31">
        <v>2663.3</v>
      </c>
      <c r="AH52" s="31">
        <v>3060.9</v>
      </c>
      <c r="AI52" s="31">
        <v>4186.1000000000004</v>
      </c>
      <c r="AJ52" s="31">
        <v>5276.9</v>
      </c>
      <c r="AK52" s="31">
        <v>6253.2</v>
      </c>
      <c r="AL52" s="31">
        <v>7743.8</v>
      </c>
      <c r="AM52" s="31">
        <v>8837.1</v>
      </c>
      <c r="AN52" s="31">
        <v>10301.200000000001</v>
      </c>
      <c r="AO52" s="31">
        <v>12441.1</v>
      </c>
      <c r="AP52" s="31">
        <v>14989.2</v>
      </c>
      <c r="AQ52" s="21">
        <v>19120</v>
      </c>
      <c r="AR52" s="21">
        <v>23498</v>
      </c>
      <c r="AS52" s="21">
        <v>29946</v>
      </c>
      <c r="AT52" s="21">
        <v>37314</v>
      </c>
      <c r="AU52" s="21">
        <v>45982</v>
      </c>
      <c r="AV52" s="21">
        <v>56317</v>
      </c>
      <c r="AW52" s="21">
        <v>67122</v>
      </c>
      <c r="AX52" s="21">
        <v>67122</v>
      </c>
      <c r="AY52" s="21">
        <v>67121.899999999994</v>
      </c>
      <c r="AZ52" s="21">
        <v>67121.899999999994</v>
      </c>
      <c r="BA52" s="34">
        <v>67121.899999999994</v>
      </c>
      <c r="BC52" s="48" t="s">
        <v>294</v>
      </c>
      <c r="BD52" s="324">
        <v>3.0749875000000002</v>
      </c>
      <c r="BE52" s="324">
        <v>3.3339002999999998</v>
      </c>
      <c r="BF52" s="322">
        <v>3.4683093999999999</v>
      </c>
      <c r="BG52" s="322">
        <v>3.6680267999999998</v>
      </c>
      <c r="BH52" s="322">
        <v>3.6065635</v>
      </c>
      <c r="BI52" s="322">
        <v>3.4111332999999999</v>
      </c>
      <c r="BJ52" s="322">
        <v>3.3438871000000003</v>
      </c>
      <c r="BK52" s="322">
        <v>3.9015064000000002</v>
      </c>
      <c r="BL52" s="322">
        <v>5.0399140999999998</v>
      </c>
      <c r="BM52" s="353">
        <v>5.2052655000000003</v>
      </c>
    </row>
    <row r="53" spans="1:65" x14ac:dyDescent="0.2">
      <c r="B53" s="17" t="s">
        <v>205</v>
      </c>
      <c r="C53" s="8"/>
      <c r="D53" s="8"/>
      <c r="E53" s="8"/>
      <c r="F53" s="8"/>
      <c r="G53" s="8"/>
      <c r="H53" s="8"/>
      <c r="I53" s="7"/>
      <c r="J53" s="7"/>
      <c r="K53" s="7"/>
      <c r="L53" s="7"/>
      <c r="M53" s="8"/>
      <c r="N53" s="8"/>
      <c r="O53" s="8">
        <v>867</v>
      </c>
      <c r="P53" s="8">
        <v>937</v>
      </c>
      <c r="Q53" s="8"/>
      <c r="R53" s="10"/>
      <c r="S53" s="10">
        <v>1312</v>
      </c>
      <c r="T53" s="10">
        <v>1468</v>
      </c>
      <c r="U53" s="10">
        <v>1661</v>
      </c>
      <c r="V53" s="10">
        <v>1784</v>
      </c>
      <c r="W53" s="10">
        <v>1886</v>
      </c>
      <c r="X53" s="10">
        <v>1929</v>
      </c>
      <c r="Y53" s="10">
        <v>2128</v>
      </c>
      <c r="Z53" s="10">
        <v>2331</v>
      </c>
      <c r="AA53" s="10">
        <v>2581</v>
      </c>
      <c r="AB53" s="8">
        <v>2881</v>
      </c>
      <c r="AC53" s="8">
        <v>3231</v>
      </c>
      <c r="AD53" s="8">
        <v>3531</v>
      </c>
      <c r="AE53" s="8">
        <v>3831</v>
      </c>
      <c r="AF53" s="8">
        <v>4081</v>
      </c>
      <c r="AG53" s="8">
        <v>4331</v>
      </c>
      <c r="AH53" s="8">
        <v>4581</v>
      </c>
      <c r="AI53" s="8">
        <v>4830</v>
      </c>
      <c r="AJ53" s="8">
        <v>5111</v>
      </c>
      <c r="AK53" s="8">
        <v>5419</v>
      </c>
      <c r="AL53" s="8">
        <v>5727</v>
      </c>
      <c r="AM53" s="8">
        <v>5877</v>
      </c>
      <c r="AN53" s="8">
        <v>10880</v>
      </c>
      <c r="AO53" s="8">
        <v>13943</v>
      </c>
      <c r="AP53" s="8">
        <v>16557</v>
      </c>
      <c r="AQ53" s="21">
        <v>18860</v>
      </c>
      <c r="AR53" s="21">
        <v>18479</v>
      </c>
      <c r="AS53" s="21">
        <v>18695</v>
      </c>
      <c r="AT53" s="21">
        <v>19677</v>
      </c>
      <c r="AU53" s="21">
        <v>21617</v>
      </c>
      <c r="AV53" s="21">
        <v>41031</v>
      </c>
      <c r="AW53" s="22">
        <v>44495</v>
      </c>
      <c r="AX53" s="22">
        <v>43331</v>
      </c>
      <c r="AY53" s="22">
        <v>42517</v>
      </c>
      <c r="AZ53" s="22">
        <v>40078</v>
      </c>
      <c r="BA53" s="308">
        <v>39931</v>
      </c>
      <c r="BC53" s="48" t="s">
        <v>295</v>
      </c>
      <c r="BD53" s="322">
        <v>54.629401000000001</v>
      </c>
      <c r="BE53" s="322">
        <v>60.055695880000002</v>
      </c>
      <c r="BF53" s="322">
        <v>63.301920529999997</v>
      </c>
      <c r="BG53" s="322">
        <v>62.758903437200004</v>
      </c>
      <c r="BH53" s="322">
        <v>64.647998223399995</v>
      </c>
      <c r="BI53" s="322">
        <v>66.305870980799995</v>
      </c>
      <c r="BJ53" s="322">
        <v>66.318267628000001</v>
      </c>
      <c r="BK53" s="322">
        <v>76.844792050400002</v>
      </c>
      <c r="BL53" s="322">
        <v>101.23007231219999</v>
      </c>
      <c r="BM53" s="353">
        <v>106.2889795892</v>
      </c>
    </row>
    <row r="54" spans="1:65" x14ac:dyDescent="0.2">
      <c r="B54" s="35"/>
      <c r="C54" s="10"/>
      <c r="D54" s="10"/>
      <c r="E54" s="10"/>
      <c r="F54" s="10"/>
      <c r="G54" s="11"/>
      <c r="H54" s="10"/>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308"/>
      <c r="AX54" s="308"/>
      <c r="AY54" s="308"/>
      <c r="AZ54" s="308"/>
      <c r="BA54" s="308"/>
      <c r="BC54" s="48" t="s">
        <v>280</v>
      </c>
      <c r="BD54" s="325">
        <v>36.875196000000003</v>
      </c>
      <c r="BE54" s="325">
        <v>39.391670330000004</v>
      </c>
      <c r="BF54" s="322">
        <v>41.342814122415007</v>
      </c>
      <c r="BG54" s="322">
        <v>37.591447488711808</v>
      </c>
      <c r="BH54" s="322">
        <v>38.485692366264992</v>
      </c>
      <c r="BI54" s="322">
        <v>39.559257173051385</v>
      </c>
      <c r="BJ54" s="322">
        <v>39.487786067908402</v>
      </c>
      <c r="BK54" s="322">
        <v>45.782832984798674</v>
      </c>
      <c r="BL54" s="322">
        <v>60.270124377019528</v>
      </c>
      <c r="BM54" s="353">
        <v>63.228027797205947</v>
      </c>
    </row>
    <row r="55" spans="1:65" s="270" customFormat="1" x14ac:dyDescent="0.2">
      <c r="A55" s="316"/>
      <c r="B55" s="317" t="s">
        <v>262</v>
      </c>
      <c r="C55" s="10"/>
      <c r="D55" s="10"/>
      <c r="E55" s="10"/>
      <c r="F55" s="10"/>
      <c r="G55" s="11"/>
      <c r="H55" s="1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318">
        <v>67814.69</v>
      </c>
      <c r="AR55" s="318">
        <v>70995.520000000004</v>
      </c>
      <c r="AS55" s="318">
        <v>42433.58</v>
      </c>
      <c r="AT55" s="318">
        <v>27389.27</v>
      </c>
      <c r="AU55" s="318">
        <v>33347.390000000007</v>
      </c>
      <c r="AV55" s="318">
        <v>25833.600000000002</v>
      </c>
      <c r="AW55" s="319">
        <v>15252.4</v>
      </c>
      <c r="AX55" s="319">
        <v>9715.6</v>
      </c>
      <c r="AY55" s="319">
        <v>8538.9477672640005</v>
      </c>
      <c r="AZ55" s="319">
        <v>8108.8686810000008</v>
      </c>
      <c r="BA55" s="319">
        <v>3109</v>
      </c>
      <c r="BC55" s="48" t="s">
        <v>281</v>
      </c>
      <c r="BD55" s="325">
        <v>1187.550444</v>
      </c>
      <c r="BE55" s="325">
        <v>1190.4450310000002</v>
      </c>
      <c r="BF55" s="322">
        <v>4294.8161865500006</v>
      </c>
      <c r="BG55" s="322">
        <v>4235.9211698199997</v>
      </c>
      <c r="BH55" s="322">
        <v>4368.3723376099997</v>
      </c>
      <c r="BI55" s="322">
        <v>4465.4422348799999</v>
      </c>
      <c r="BJ55" s="322">
        <v>4462.0305138000003</v>
      </c>
      <c r="BK55" s="322">
        <v>5120.9490336400004</v>
      </c>
      <c r="BL55" s="322">
        <v>6692.2584573000004</v>
      </c>
      <c r="BM55" s="353">
        <v>6891.3349794999995</v>
      </c>
    </row>
    <row r="56" spans="1:65" ht="12" thickBot="1" x14ac:dyDescent="0.25">
      <c r="B56" s="36"/>
      <c r="C56" s="12"/>
      <c r="D56" s="12"/>
      <c r="E56" s="12"/>
      <c r="F56" s="12"/>
      <c r="G56" s="13"/>
      <c r="H56" s="12"/>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309"/>
      <c r="AR56" s="309"/>
      <c r="AS56" s="309"/>
      <c r="AT56" s="309"/>
      <c r="AU56" s="309"/>
      <c r="AV56" s="309"/>
      <c r="AW56" s="19"/>
      <c r="AX56" s="19"/>
      <c r="AY56" s="19"/>
      <c r="AZ56" s="19"/>
      <c r="BA56" s="19"/>
      <c r="BC56" s="48"/>
      <c r="BD56" s="325"/>
      <c r="BE56" s="325"/>
      <c r="BF56" s="322"/>
      <c r="BG56" s="322"/>
      <c r="BH56" s="322"/>
      <c r="BI56" s="322"/>
      <c r="BJ56" s="322"/>
      <c r="BK56" s="322"/>
      <c r="BL56" s="322"/>
      <c r="BM56" s="353"/>
    </row>
    <row r="57" spans="1:65" s="255" customFormat="1" ht="12.75" thickTop="1" thickBot="1" x14ac:dyDescent="0.2">
      <c r="A57" s="299"/>
      <c r="B57" s="311" t="s">
        <v>219</v>
      </c>
      <c r="C57" s="312">
        <v>4413.5</v>
      </c>
      <c r="D57" s="312">
        <v>5384.1</v>
      </c>
      <c r="E57" s="312">
        <v>5535.6</v>
      </c>
      <c r="F57" s="312">
        <v>6000.1</v>
      </c>
      <c r="G57" s="312">
        <v>6507.9</v>
      </c>
      <c r="H57" s="312">
        <v>6875.3</v>
      </c>
      <c r="I57" s="312">
        <v>8020.5</v>
      </c>
      <c r="J57" s="312">
        <v>8461.2999999999993</v>
      </c>
      <c r="K57" s="312">
        <v>8956.2999999999993</v>
      </c>
      <c r="L57" s="312">
        <v>9198.9</v>
      </c>
      <c r="M57" s="312">
        <v>11011.6</v>
      </c>
      <c r="N57" s="312">
        <v>13595.7</v>
      </c>
      <c r="O57" s="312">
        <v>17124.900000000001</v>
      </c>
      <c r="P57" s="312">
        <v>19812.3</v>
      </c>
      <c r="Q57" s="312">
        <v>18618.900000000001</v>
      </c>
      <c r="R57" s="312">
        <v>22520.799999999999</v>
      </c>
      <c r="S57" s="312">
        <v>28702.1</v>
      </c>
      <c r="T57" s="312">
        <v>35344.300000000003</v>
      </c>
      <c r="U57" s="312">
        <v>41741.300000000003</v>
      </c>
      <c r="V57" s="312">
        <v>53469.1</v>
      </c>
      <c r="W57" s="312">
        <v>60838.7</v>
      </c>
      <c r="X57" s="312">
        <v>59125.3</v>
      </c>
      <c r="Y57" s="312">
        <v>82883</v>
      </c>
      <c r="Z57" s="312">
        <v>105362.8</v>
      </c>
      <c r="AA57" s="312">
        <v>126870.9</v>
      </c>
      <c r="AB57" s="312">
        <v>155408.1</v>
      </c>
      <c r="AC57" s="312">
        <v>203205.8</v>
      </c>
      <c r="AD57" s="312">
        <v>249188.9</v>
      </c>
      <c r="AE57" s="312">
        <v>289457.90000000002</v>
      </c>
      <c r="AF57" s="312">
        <v>332524.3</v>
      </c>
      <c r="AG57" s="312">
        <v>378890.2</v>
      </c>
      <c r="AH57" s="312">
        <v>445041.2</v>
      </c>
      <c r="AI57" s="312">
        <v>524566.30000000005</v>
      </c>
      <c r="AJ57" s="312">
        <v>605184.80000000005</v>
      </c>
      <c r="AK57" s="312">
        <v>697468.2</v>
      </c>
      <c r="AL57" s="312">
        <v>794205.2</v>
      </c>
      <c r="AM57" s="312">
        <v>907263.3</v>
      </c>
      <c r="AN57" s="312">
        <v>1048077</v>
      </c>
      <c r="AO57" s="312">
        <v>1190186.6000000001</v>
      </c>
      <c r="AP57" s="312">
        <v>1392594.3</v>
      </c>
      <c r="AQ57" s="312">
        <v>1646623.69</v>
      </c>
      <c r="AR57" s="312">
        <v>1801985.52</v>
      </c>
      <c r="AS57" s="312">
        <v>1760366.58</v>
      </c>
      <c r="AT57" s="313">
        <v>1881066.27</v>
      </c>
      <c r="AU57" s="313">
        <v>2012805.39</v>
      </c>
      <c r="AV57" s="314">
        <v>2178119.6</v>
      </c>
      <c r="AW57" s="315">
        <v>2337402.4</v>
      </c>
      <c r="AX57" s="315">
        <v>2610351.6</v>
      </c>
      <c r="AY57" s="315">
        <v>3274680.0711872643</v>
      </c>
      <c r="AZ57" s="315">
        <v>3860674.6301099998</v>
      </c>
      <c r="BA57" s="315">
        <v>4654038.68</v>
      </c>
      <c r="BC57" s="43" t="s">
        <v>282</v>
      </c>
      <c r="BD57" s="320">
        <v>6014428.5574134989</v>
      </c>
      <c r="BE57" s="320">
        <v>7637940.5971775101</v>
      </c>
      <c r="BF57" s="321">
        <v>9520437.057195602</v>
      </c>
      <c r="BG57" s="321">
        <v>10906530.018535547</v>
      </c>
      <c r="BH57" s="321">
        <v>12192535.560062433</v>
      </c>
      <c r="BI57" s="321">
        <v>13625937.822560634</v>
      </c>
      <c r="BJ57" s="321">
        <v>14849224.723803394</v>
      </c>
      <c r="BK57" s="321">
        <v>16416276.98126759</v>
      </c>
      <c r="BL57" s="321">
        <v>20731752.021156266</v>
      </c>
      <c r="BM57" s="352">
        <v>23282547.697291419</v>
      </c>
    </row>
    <row r="58" spans="1:65" s="270" customFormat="1" ht="12" customHeight="1" thickTop="1" x14ac:dyDescent="0.2">
      <c r="A58" s="15"/>
      <c r="B58" s="18" t="s">
        <v>437</v>
      </c>
      <c r="C58" s="37"/>
      <c r="D58" s="38"/>
      <c r="E58" s="38"/>
      <c r="F58" s="38"/>
      <c r="G58" s="38"/>
      <c r="H58" s="38"/>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24"/>
      <c r="AX58" s="24"/>
      <c r="AY58" s="24"/>
      <c r="AZ58" s="24"/>
      <c r="BA58" s="24"/>
      <c r="BC58" s="326" t="s">
        <v>482</v>
      </c>
      <c r="BD58" s="320">
        <v>214234.23299999998</v>
      </c>
      <c r="BE58" s="320">
        <v>242142.22699999998</v>
      </c>
      <c r="BF58" s="321">
        <v>243749</v>
      </c>
      <c r="BG58" s="321">
        <v>270015</v>
      </c>
      <c r="BH58" s="321">
        <v>358041.94716800004</v>
      </c>
      <c r="BI58" s="321">
        <v>411210.33503000002</v>
      </c>
      <c r="BJ58" s="321">
        <v>457268</v>
      </c>
      <c r="BK58" s="321">
        <v>588392.32545300003</v>
      </c>
      <c r="BL58" s="321">
        <v>528739.78929600003</v>
      </c>
      <c r="BM58" s="352">
        <v>592452.40672100009</v>
      </c>
    </row>
    <row r="59" spans="1:65" s="270" customFormat="1" ht="12.75" customHeight="1" thickBot="1" x14ac:dyDescent="0.25">
      <c r="A59" s="15"/>
      <c r="B59" s="18"/>
      <c r="C59" s="37"/>
      <c r="D59" s="38"/>
      <c r="E59" s="38"/>
      <c r="F59" s="38"/>
      <c r="G59" s="38"/>
      <c r="H59" s="38"/>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24"/>
      <c r="AX59" s="24"/>
      <c r="AY59" s="24"/>
      <c r="AZ59" s="24"/>
      <c r="BA59" s="24"/>
      <c r="BC59" s="326"/>
      <c r="BD59" s="325"/>
      <c r="BE59" s="325"/>
      <c r="BF59" s="322"/>
      <c r="BG59" s="322"/>
      <c r="BH59" s="322"/>
      <c r="BI59" s="322"/>
      <c r="BJ59" s="322"/>
      <c r="BK59" s="322"/>
      <c r="BL59" s="322"/>
      <c r="BM59" s="353"/>
    </row>
    <row r="60" spans="1:65" s="270" customFormat="1" ht="12.75" customHeight="1" thickTop="1" thickBot="1" x14ac:dyDescent="0.25">
      <c r="A60" s="15"/>
      <c r="B60" s="50" t="s">
        <v>423</v>
      </c>
      <c r="C60" s="37"/>
      <c r="D60" s="38"/>
      <c r="E60" s="38"/>
      <c r="F60" s="38"/>
      <c r="G60" s="38"/>
      <c r="H60" s="38"/>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24"/>
      <c r="AX60" s="24"/>
      <c r="AY60" s="24"/>
      <c r="AZ60" s="24"/>
      <c r="BA60" s="24"/>
      <c r="BC60" s="357" t="s">
        <v>296</v>
      </c>
      <c r="BD60" s="373">
        <v>6228662.7904134998</v>
      </c>
      <c r="BE60" s="373">
        <v>7880082.824177511</v>
      </c>
      <c r="BF60" s="373">
        <v>9764186.057195602</v>
      </c>
      <c r="BG60" s="373">
        <v>11176545.018535545</v>
      </c>
      <c r="BH60" s="373">
        <v>12550577.507230433</v>
      </c>
      <c r="BI60" s="315">
        <v>14037148.157590635</v>
      </c>
      <c r="BJ60" s="315">
        <v>15306492.723803394</v>
      </c>
      <c r="BK60" s="315">
        <v>17004669.306720592</v>
      </c>
      <c r="BL60" s="315">
        <v>21260491.810452268</v>
      </c>
      <c r="BM60" s="315">
        <v>23875000.104012419</v>
      </c>
    </row>
    <row r="61" spans="1:65" s="270" customFormat="1" ht="12" thickTop="1" x14ac:dyDescent="0.2">
      <c r="A61" s="15"/>
      <c r="B61" s="51" t="s">
        <v>421</v>
      </c>
      <c r="C61" s="51"/>
      <c r="D61" s="51"/>
      <c r="E61" s="51"/>
      <c r="F61" s="51"/>
      <c r="G61" s="51"/>
      <c r="H61" s="51"/>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24"/>
      <c r="AX61" s="24"/>
      <c r="AY61" s="24"/>
      <c r="AZ61" s="24"/>
      <c r="BA61" s="24"/>
      <c r="BC61" s="6"/>
      <c r="BD61" s="17"/>
      <c r="BE61" s="17"/>
      <c r="BF61" s="6"/>
      <c r="BG61" s="6"/>
      <c r="BH61" s="6"/>
      <c r="BI61" s="6"/>
      <c r="BJ61" s="6"/>
      <c r="BK61" s="6"/>
      <c r="BL61" s="6"/>
      <c r="BM61" s="350"/>
    </row>
    <row r="62" spans="1:65" s="270" customFormat="1" x14ac:dyDescent="0.2">
      <c r="A62" s="15"/>
      <c r="B62" s="51" t="s">
        <v>422</v>
      </c>
      <c r="C62" s="51"/>
      <c r="D62" s="51"/>
      <c r="E62" s="51"/>
      <c r="F62" s="51"/>
      <c r="G62" s="51"/>
      <c r="H62" s="51"/>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24"/>
      <c r="AX62" s="24"/>
      <c r="AY62" s="24"/>
      <c r="AZ62" s="24"/>
      <c r="BA62" s="24"/>
      <c r="BC62" s="361" t="s">
        <v>472</v>
      </c>
      <c r="BD62" s="358"/>
      <c r="BE62" s="358"/>
      <c r="BF62" s="358"/>
      <c r="BG62" s="358"/>
      <c r="BH62" s="358"/>
      <c r="BI62" s="358"/>
      <c r="BJ62" s="6"/>
      <c r="BK62" s="6"/>
      <c r="BL62" s="6"/>
      <c r="BM62" s="350"/>
    </row>
    <row r="63" spans="1:65" s="270" customFormat="1" ht="11.25" customHeight="1" x14ac:dyDescent="0.2">
      <c r="A63" s="15"/>
      <c r="B63" s="51"/>
      <c r="C63" s="51"/>
      <c r="D63" s="51"/>
      <c r="E63" s="51"/>
      <c r="F63" s="51"/>
      <c r="G63" s="51"/>
      <c r="H63" s="51"/>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24"/>
      <c r="AX63" s="24"/>
      <c r="AY63" s="24"/>
      <c r="AZ63" s="24"/>
      <c r="BA63" s="24"/>
      <c r="BC63" s="358" t="s">
        <v>422</v>
      </c>
      <c r="BD63" s="358"/>
      <c r="BE63" s="358"/>
      <c r="BF63" s="358"/>
      <c r="BG63" s="358"/>
      <c r="BH63" s="358"/>
      <c r="BI63" s="358"/>
    </row>
    <row r="64" spans="1:65" s="270" customFormat="1" ht="11.25" customHeight="1" x14ac:dyDescent="0.2">
      <c r="A64" s="15"/>
      <c r="B64" s="51"/>
      <c r="C64" s="51"/>
      <c r="D64" s="51"/>
      <c r="E64" s="51"/>
      <c r="F64" s="51"/>
      <c r="G64" s="51"/>
      <c r="H64" s="51"/>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310"/>
      <c r="AT64" s="310"/>
      <c r="AU64" s="310"/>
      <c r="AV64" s="310"/>
      <c r="AW64" s="24"/>
      <c r="AX64" s="24"/>
      <c r="AY64" s="24"/>
      <c r="AZ64" s="24"/>
      <c r="BA64" s="24"/>
      <c r="BC64" s="354" t="s">
        <v>473</v>
      </c>
      <c r="BD64" s="354"/>
      <c r="BE64" s="354"/>
      <c r="BF64" s="354"/>
      <c r="BG64" s="354"/>
      <c r="BH64" s="354"/>
      <c r="BI64" s="354"/>
      <c r="BJ64" s="6"/>
      <c r="BK64" s="6"/>
      <c r="BL64" s="6"/>
      <c r="BM64" s="350"/>
    </row>
    <row r="65" spans="1:65" s="270" customFormat="1" ht="11.25" customHeight="1" x14ac:dyDescent="0.2">
      <c r="A65" s="15"/>
      <c r="B65" s="51"/>
      <c r="C65" s="51"/>
      <c r="D65" s="51"/>
      <c r="E65" s="51"/>
      <c r="F65" s="51"/>
      <c r="G65" s="51"/>
      <c r="H65" s="51"/>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24"/>
      <c r="AX65" s="24"/>
      <c r="AY65" s="24"/>
      <c r="AZ65" s="24"/>
      <c r="BA65" s="24"/>
      <c r="BC65" s="359" t="s">
        <v>474</v>
      </c>
      <c r="BD65" s="359"/>
      <c r="BE65" s="355"/>
      <c r="BF65" s="355"/>
      <c r="BG65" s="355"/>
      <c r="BH65" s="355"/>
      <c r="BI65" s="355"/>
      <c r="BJ65" s="255"/>
      <c r="BK65" s="255"/>
      <c r="BL65" s="255"/>
      <c r="BM65" s="289"/>
    </row>
    <row r="66" spans="1:65" s="270" customFormat="1" x14ac:dyDescent="0.2">
      <c r="A66" s="15"/>
      <c r="B66" s="6"/>
      <c r="C66" s="6"/>
      <c r="D66" s="6"/>
      <c r="E66" s="6"/>
      <c r="F66" s="6"/>
      <c r="G66" s="6"/>
      <c r="H66" s="6"/>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0"/>
      <c r="AN66" s="310"/>
      <c r="AO66" s="310"/>
      <c r="AP66" s="310"/>
      <c r="AQ66" s="310"/>
      <c r="AR66" s="310"/>
      <c r="AS66" s="310"/>
      <c r="AT66" s="310"/>
      <c r="AU66" s="310"/>
      <c r="AV66" s="310"/>
      <c r="AW66" s="24"/>
      <c r="AX66" s="24"/>
      <c r="AY66" s="24"/>
      <c r="AZ66" s="24"/>
      <c r="BA66" s="24"/>
      <c r="BC66" s="361" t="s">
        <v>475</v>
      </c>
      <c r="BD66" s="358"/>
      <c r="BE66" s="356"/>
      <c r="BF66" s="356"/>
      <c r="BG66" s="356"/>
      <c r="BH66" s="356"/>
      <c r="BI66" s="356"/>
    </row>
    <row r="67" spans="1:65" s="270" customFormat="1" x14ac:dyDescent="0.2">
      <c r="A67" s="15"/>
      <c r="B67" s="4"/>
      <c r="C67" s="37"/>
      <c r="D67" s="38"/>
      <c r="E67" s="38"/>
      <c r="F67" s="38"/>
      <c r="G67" s="38"/>
      <c r="H67" s="38"/>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310"/>
      <c r="AR67" s="310"/>
      <c r="AS67" s="310"/>
      <c r="AT67" s="310"/>
      <c r="AU67" s="310"/>
      <c r="AV67" s="310"/>
      <c r="AW67" s="24"/>
      <c r="AX67" s="24"/>
      <c r="AY67" s="24"/>
      <c r="AZ67" s="24"/>
      <c r="BA67" s="24"/>
      <c r="BC67" s="371" t="s">
        <v>476</v>
      </c>
      <c r="BD67" s="360"/>
      <c r="BE67" s="360"/>
      <c r="BF67" s="360"/>
      <c r="BG67" s="360"/>
      <c r="BH67" s="355"/>
      <c r="BI67" s="355"/>
    </row>
    <row r="68" spans="1:65" ht="11.25" customHeight="1" x14ac:dyDescent="0.2">
      <c r="B68" s="4"/>
      <c r="C68" s="26"/>
      <c r="D68" s="26"/>
      <c r="E68" s="26"/>
      <c r="F68" s="26"/>
      <c r="G68" s="26"/>
      <c r="H68" s="26"/>
      <c r="AQ68" s="252"/>
      <c r="AR68" s="252"/>
      <c r="AS68" s="252"/>
      <c r="AT68" s="252"/>
      <c r="AU68" s="252"/>
      <c r="AV68" s="252"/>
      <c r="AW68" s="252"/>
      <c r="AX68" s="252"/>
      <c r="AY68" s="252"/>
      <c r="AZ68" s="252"/>
      <c r="BA68" s="252"/>
      <c r="BC68" s="372" t="s">
        <v>477</v>
      </c>
      <c r="BD68" s="372"/>
      <c r="BE68" s="372"/>
      <c r="BF68" s="372"/>
      <c r="BG68" s="372"/>
      <c r="BH68" s="355"/>
      <c r="BI68" s="355"/>
      <c r="BJ68" s="270"/>
      <c r="BK68" s="270"/>
      <c r="BL68" s="270"/>
      <c r="BM68" s="270"/>
    </row>
    <row r="69" spans="1:65" x14ac:dyDescent="0.2">
      <c r="B69" s="447"/>
      <c r="C69" s="447"/>
      <c r="D69" s="447"/>
      <c r="E69" s="447"/>
      <c r="F69" s="26"/>
      <c r="BJ69" s="270"/>
      <c r="BK69" s="270"/>
      <c r="BL69" s="270"/>
      <c r="BM69" s="270"/>
    </row>
    <row r="70" spans="1:65" x14ac:dyDescent="0.2">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F70" s="270"/>
      <c r="BG70" s="270"/>
      <c r="BH70" s="270"/>
      <c r="BI70" s="270"/>
      <c r="BJ70" s="270"/>
      <c r="BK70" s="270"/>
      <c r="BL70" s="270"/>
      <c r="BM70" s="270"/>
    </row>
    <row r="71" spans="1:65" x14ac:dyDescent="0.2">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F71" s="270"/>
      <c r="BG71" s="270"/>
      <c r="BH71" s="270"/>
      <c r="BI71" s="270"/>
      <c r="BJ71" s="270"/>
      <c r="BK71" s="270"/>
      <c r="BL71" s="270"/>
      <c r="BM71" s="270"/>
    </row>
    <row r="72" spans="1:65" x14ac:dyDescent="0.2">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F72" s="270"/>
      <c r="BG72" s="270"/>
      <c r="BH72" s="270"/>
      <c r="BI72" s="270"/>
      <c r="BJ72" s="270"/>
      <c r="BK72" s="270"/>
      <c r="BL72" s="270"/>
      <c r="BM72" s="270"/>
    </row>
    <row r="73" spans="1:65" x14ac:dyDescent="0.2">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F73" s="270"/>
      <c r="BG73" s="270"/>
      <c r="BH73" s="270"/>
      <c r="BI73" s="270"/>
      <c r="BJ73" s="270"/>
      <c r="BK73" s="270"/>
      <c r="BL73" s="270"/>
      <c r="BM73" s="270"/>
    </row>
    <row r="74" spans="1:65" x14ac:dyDescent="0.2">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F74" s="270"/>
      <c r="BG74" s="270"/>
      <c r="BH74" s="270"/>
      <c r="BI74" s="270"/>
      <c r="BJ74" s="270"/>
      <c r="BK74" s="270"/>
      <c r="BL74" s="270"/>
      <c r="BM74" s="270"/>
    </row>
    <row r="75" spans="1:65" x14ac:dyDescent="0.2">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F75" s="270"/>
      <c r="BG75" s="270"/>
      <c r="BH75" s="270"/>
      <c r="BI75" s="270"/>
      <c r="BJ75" s="270"/>
      <c r="BK75" s="270"/>
      <c r="BL75" s="270"/>
      <c r="BM75" s="270"/>
    </row>
    <row r="76" spans="1:65" x14ac:dyDescent="0.2">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D76" s="270"/>
      <c r="BE76" s="270"/>
    </row>
    <row r="77" spans="1:65" x14ac:dyDescent="0.2">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C77" s="270"/>
    </row>
  </sheetData>
  <mergeCells count="2">
    <mergeCell ref="B69:E69"/>
    <mergeCell ref="B2:D2"/>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6.1</vt:lpstr>
      <vt:lpstr>6.2</vt:lpstr>
      <vt:lpstr>6.3</vt:lpstr>
      <vt:lpstr>6.4</vt:lpstr>
      <vt:lpstr>6.5</vt:lpstr>
      <vt:lpstr>'6.1'!Print_Area</vt:lpstr>
    </vt:vector>
  </TitlesOfParts>
  <Company>State Bank of Pakistan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sajad kiani</dc:creator>
  <cp:lastModifiedBy>Muhammad Sajjad Kiani - Statistics &amp; DWH</cp:lastModifiedBy>
  <cp:lastPrinted>2016-05-10T04:51:24Z</cp:lastPrinted>
  <dcterms:created xsi:type="dcterms:W3CDTF">2006-06-20T10:06:40Z</dcterms:created>
  <dcterms:modified xsi:type="dcterms:W3CDTF">2021-06-28T08:00:33Z</dcterms:modified>
</cp:coreProperties>
</file>