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jjad9129\Desktop\Project\Hand Book of Statistics on Pakistan Economy FY20\"/>
    </mc:Choice>
  </mc:AlternateContent>
  <bookViews>
    <workbookView xWindow="0" yWindow="0" windowWidth="15600" windowHeight="7620" tabRatio="830" activeTab="3"/>
  </bookViews>
  <sheets>
    <sheet name="5.1" sheetId="1" r:id="rId1"/>
    <sheet name="5.2" sheetId="4" r:id="rId2"/>
    <sheet name="5.3" sheetId="5" r:id="rId3"/>
    <sheet name="5.4" sheetId="6" r:id="rId4"/>
    <sheet name="5.5" sheetId="7" r:id="rId5"/>
    <sheet name="5.6" sheetId="8" r:id="rId6"/>
    <sheet name="5.7" sheetId="9" r:id="rId7"/>
    <sheet name="5.8" sheetId="21" r:id="rId8"/>
    <sheet name="5.9 (a)" sheetId="10" r:id="rId9"/>
    <sheet name="5.9 (b)" sheetId="11" r:id="rId10"/>
    <sheet name="5.9 (c)" sheetId="12" r:id="rId11"/>
    <sheet name="5.9 (d)" sheetId="13" r:id="rId12"/>
    <sheet name="5.9 (e)" sheetId="14" r:id="rId13"/>
    <sheet name="5.9 (f)" sheetId="15" r:id="rId14"/>
    <sheet name="5.9 (g)" sheetId="16" r:id="rId15"/>
    <sheet name="5.9 (h)" sheetId="17" r:id="rId16"/>
    <sheet name="5.9 (i)" sheetId="18" r:id="rId17"/>
    <sheet name="5.9 (j)" sheetId="19" r:id="rId18"/>
    <sheet name="5.9 (k)" sheetId="20" r:id="rId19"/>
  </sheets>
  <calcPr calcId="162913"/>
</workbook>
</file>

<file path=xl/calcChain.xml><?xml version="1.0" encoding="utf-8"?>
<calcChain xmlns="http://schemas.openxmlformats.org/spreadsheetml/2006/main">
  <c r="K38" i="6" l="1"/>
  <c r="J38" i="6"/>
  <c r="I38" i="6"/>
  <c r="H38" i="6"/>
  <c r="G38" i="6"/>
  <c r="E38" i="6"/>
  <c r="D38" i="6"/>
  <c r="BC7" i="4"/>
  <c r="BC30" i="4"/>
  <c r="BC36" i="4"/>
  <c r="O32" i="4"/>
  <c r="P32" i="4"/>
  <c r="N32" i="4"/>
  <c r="I32" i="4"/>
  <c r="F32" i="4"/>
  <c r="G32" i="4"/>
  <c r="H32" i="4"/>
  <c r="E32" i="4"/>
  <c r="I23" i="4"/>
  <c r="F23" i="4"/>
  <c r="G23" i="4"/>
  <c r="H23" i="4"/>
  <c r="E23" i="4"/>
  <c r="F19" i="4"/>
  <c r="G19" i="4"/>
  <c r="H19" i="4"/>
  <c r="E19" i="4"/>
  <c r="F13" i="4"/>
  <c r="G13" i="4"/>
  <c r="H13" i="4"/>
  <c r="E13" i="4"/>
  <c r="BB36" i="4"/>
  <c r="BB30" i="4"/>
  <c r="BB7" i="4"/>
  <c r="BC43" i="4" l="1"/>
  <c r="BB43" i="4"/>
</calcChain>
</file>

<file path=xl/sharedStrings.xml><?xml version="1.0" encoding="utf-8"?>
<sst xmlns="http://schemas.openxmlformats.org/spreadsheetml/2006/main" count="2033" uniqueCount="815">
  <si>
    <t>5.1     State Bank General Index of Share Prices</t>
  </si>
  <si>
    <t>Sector</t>
  </si>
  <si>
    <t>(1959-60=100)</t>
  </si>
  <si>
    <t>Banks</t>
  </si>
  <si>
    <t xml:space="preserve"> Insurance and Finance</t>
  </si>
  <si>
    <t>Jute</t>
  </si>
  <si>
    <t>Cotton and Other Textiles</t>
  </si>
  <si>
    <t>Fuel and Power</t>
  </si>
  <si>
    <t>Construction and Engineering</t>
  </si>
  <si>
    <t>Cement</t>
  </si>
  <si>
    <r>
      <t>Transport and Communication</t>
    </r>
    <r>
      <rPr>
        <vertAlign val="superscript"/>
        <sz val="8"/>
        <color indexed="8"/>
        <rFont val="Times New Roman"/>
        <family val="1"/>
      </rPr>
      <t>1</t>
    </r>
  </si>
  <si>
    <t>Paper and Board</t>
  </si>
  <si>
    <t>Tobacco</t>
  </si>
  <si>
    <t>Miscellaneous</t>
  </si>
  <si>
    <t>Chemicals</t>
  </si>
  <si>
    <t>Sugar and Allied Industries</t>
  </si>
  <si>
    <t>General Index Number</t>
  </si>
  <si>
    <t>(i) Cotton Textiles</t>
  </si>
  <si>
    <t>(ii) Other Textiles</t>
  </si>
  <si>
    <t>(i)  Cement</t>
  </si>
  <si>
    <t>(ii)  Others</t>
  </si>
  <si>
    <t>(i) Road Transport</t>
  </si>
  <si>
    <t>(ii) Navigation</t>
  </si>
  <si>
    <t>(iii) Air Transport</t>
  </si>
  <si>
    <t>(i) Chemicals</t>
  </si>
  <si>
    <t>(ii) Tea</t>
  </si>
  <si>
    <t>(iii) Sugar and Allied Industries</t>
  </si>
  <si>
    <t>(iv) Others</t>
  </si>
  <si>
    <t xml:space="preserve"> (1969-70=100)</t>
  </si>
  <si>
    <t>Engineering</t>
  </si>
  <si>
    <t>Fuel and Energy</t>
  </si>
  <si>
    <t>Transport and Communication</t>
  </si>
  <si>
    <t>Insurance and Finance</t>
  </si>
  <si>
    <r>
      <t>Miscellaneous</t>
    </r>
    <r>
      <rPr>
        <vertAlign val="superscript"/>
        <sz val="8"/>
        <color indexed="8"/>
        <rFont val="Times New Roman"/>
        <family val="1"/>
      </rPr>
      <t>3</t>
    </r>
  </si>
  <si>
    <t>(i) Tobacco</t>
  </si>
  <si>
    <t>(ii) Jute</t>
  </si>
  <si>
    <t>(iii) Vanaspati and Allied</t>
  </si>
  <si>
    <t xml:space="preserve"> (1980-81=100)</t>
  </si>
  <si>
    <t>-</t>
  </si>
  <si>
    <t>(i) Textile Spinning</t>
  </si>
  <si>
    <t xml:space="preserve"> Chemical and Pharmaceuticals</t>
  </si>
  <si>
    <t>Auto and Allied</t>
  </si>
  <si>
    <t>Cables and Electrical Goods</t>
  </si>
  <si>
    <t>Sugar and Allied</t>
  </si>
  <si>
    <t>Bank and Other Financial Institutions</t>
  </si>
  <si>
    <t>(ii)  Textile Weaving &amp; Composite</t>
  </si>
  <si>
    <t>(iii)  Other Textiles</t>
  </si>
  <si>
    <t>(i) Bank and Investment Companies</t>
  </si>
  <si>
    <t>(ii) Modarabas</t>
  </si>
  <si>
    <t>(iii)  Leasing Companies</t>
  </si>
  <si>
    <t>(iv) Insurance</t>
  </si>
  <si>
    <t>(i) Jute</t>
  </si>
  <si>
    <t>(ii)  Food and Allied</t>
  </si>
  <si>
    <t>(iii)  Glass and Ceramics</t>
  </si>
  <si>
    <t>(iv)  Vanaspati and Allied</t>
  </si>
  <si>
    <t>(v)  Others</t>
  </si>
  <si>
    <t>1990-91=100</t>
  </si>
  <si>
    <t>2000-01=100</t>
  </si>
  <si>
    <t>1. Detailed classification discontinued from 1969</t>
  </si>
  <si>
    <t>2. Classification of Banks discontinued from 1974</t>
  </si>
  <si>
    <t>3. Sectors reclassified in 1981 and 1992</t>
  </si>
  <si>
    <t>5.2     Market Capitalisation of Ordinary Shares</t>
  </si>
  <si>
    <t>Aggregate Market Capitalisation</t>
  </si>
  <si>
    <t>Turnover of Ordinary Shares (Million Nos.)</t>
  </si>
  <si>
    <t>Dividend Yield</t>
  </si>
  <si>
    <t>Earning Yield</t>
  </si>
  <si>
    <t>OVERALL</t>
  </si>
  <si>
    <t>5.3    Equity Yield on Ordinary Shares</t>
  </si>
  <si>
    <t>ITEMS</t>
  </si>
  <si>
    <t>A. CAPITAL STRUCTURE</t>
  </si>
  <si>
    <t xml:space="preserve">    1. Ordinary share capital</t>
  </si>
  <si>
    <t xml:space="preserve">    2. Surplus</t>
  </si>
  <si>
    <t xml:space="preserve">    3. Shareholders' equity (A1+A2)</t>
  </si>
  <si>
    <t xml:space="preserve">    4. Preference shares</t>
  </si>
  <si>
    <t xml:space="preserve">    5. Debentures</t>
  </si>
  <si>
    <t xml:space="preserve">    6. Other fixed liabilities</t>
  </si>
  <si>
    <t xml:space="preserve">    7. Total fixed liabilities (A4+A5+A6)</t>
  </si>
  <si>
    <t xml:space="preserve">    8. Total capital employed (A3+A7)</t>
  </si>
  <si>
    <t xml:space="preserve">    9. Gearing (A7 as % of A8)</t>
  </si>
  <si>
    <t xml:space="preserve">   10. Shareholders' equity as % of ordinary share capital (A3 as % of A1)</t>
  </si>
  <si>
    <t xml:space="preserve">   11. Break-up value of ordinary shares (in Rs.)</t>
  </si>
  <si>
    <t>B. LIQUIDITY:</t>
  </si>
  <si>
    <t xml:space="preserve">    1. Liquid Assets:</t>
  </si>
  <si>
    <t xml:space="preserve">         (i) Cash</t>
  </si>
  <si>
    <t xml:space="preserve">        (ii) Investments</t>
  </si>
  <si>
    <t xml:space="preserve">    2. Other current assets</t>
  </si>
  <si>
    <t xml:space="preserve">    3. Current assets (B1+B2)</t>
  </si>
  <si>
    <t xml:space="preserve">    4. Current liabilities</t>
  </si>
  <si>
    <t>C. FIXED ASSETS:</t>
  </si>
  <si>
    <t xml:space="preserve">    1. Fixed assets at cost</t>
  </si>
  <si>
    <t xml:space="preserve">    2. Fixed assets after deducting accumulated depreciation</t>
  </si>
  <si>
    <t xml:space="preserve">    3. Depreciation for the year</t>
  </si>
  <si>
    <t xml:space="preserve">    4. Average annual % depreciation on written down fixed assets</t>
  </si>
  <si>
    <t>D. OPERATION:</t>
  </si>
  <si>
    <t xml:space="preserve">    2. Gross profit</t>
  </si>
  <si>
    <t xml:space="preserve">    3. Net profit before tax provision</t>
  </si>
  <si>
    <t xml:space="preserve">    4. Net profit as % of Sales (D3 as % of D1)</t>
  </si>
  <si>
    <t>8,22.0</t>
  </si>
  <si>
    <t xml:space="preserve">    5. Tax provision</t>
  </si>
  <si>
    <t xml:space="preserve">    6. Tax provision as % of net pre-tax profit  (D5 as % D3)</t>
  </si>
  <si>
    <t xml:space="preserve">    7. Sundry debtors as % of gross sales</t>
  </si>
  <si>
    <t xml:space="preserve">    8. Expenses</t>
  </si>
  <si>
    <t>.910.0</t>
  </si>
  <si>
    <t xml:space="preserve">    9. Expenses as % of shareholders equity (D8 as % of A3)</t>
  </si>
  <si>
    <t>E. PROFIT VIS_A_VIS CAPITAL:</t>
  </si>
  <si>
    <t xml:space="preserve">    1. Earning per ordinary share:(in rupees)</t>
  </si>
  <si>
    <t xml:space="preserve">         -before tax provision   (D3/No. of ordinary shares)</t>
  </si>
  <si>
    <t>2..0</t>
  </si>
  <si>
    <t>2.50.0</t>
  </si>
  <si>
    <t xml:space="preserve">         -after tax provision     [(D3-D5)/No. of ordinary shares]</t>
  </si>
  <si>
    <t>1..5</t>
  </si>
  <si>
    <t xml:space="preserve">    2. Net profit as % of shareholders' equity (D3 as % of A3)</t>
  </si>
  <si>
    <t xml:space="preserve">    3. Total amount of dividend</t>
  </si>
  <si>
    <t xml:space="preserve">    4. Dividend ratio to equity (E3 as % of A3)</t>
  </si>
  <si>
    <t xml:space="preserve">    5. Dividend cover [(D3-D5)/E3]</t>
  </si>
  <si>
    <t xml:space="preserve">    6. Total value of bonus shares issued</t>
  </si>
  <si>
    <t>F. SOURCES OF INCREASE IN CAPITAL EMPLOYED:</t>
  </si>
  <si>
    <t xml:space="preserve">    1. Increase/decrease in capital   employed (A8-A8 of preceding year)</t>
  </si>
  <si>
    <t xml:space="preserve">    2. Retention in business (D3-D5-E3)</t>
  </si>
  <si>
    <t xml:space="preserve">    3. Self-financing ratio (F2 as % of F1)</t>
  </si>
  <si>
    <t xml:space="preserve">    4. Finance from outside the company (F1-F2)</t>
  </si>
  <si>
    <t>G. CASH FLOW DATA:</t>
  </si>
  <si>
    <t xml:space="preserve">    1. Depreciation for the year plus retention in business: cash flow (C3+F2)</t>
  </si>
  <si>
    <t xml:space="preserve">    2. Depreciation for the year plus changes in capital employed (C3+F1)</t>
  </si>
  <si>
    <t xml:space="preserve">    3. Cash flow ratio (G1 as % of G2)</t>
  </si>
  <si>
    <t>H.  No. OF COMPANIES</t>
  </si>
  <si>
    <t>1,,366.1</t>
  </si>
  <si>
    <t>439,84.0</t>
  </si>
  <si>
    <t xml:space="preserve">    6. Net current assets (B3-B4)</t>
  </si>
  <si>
    <t xml:space="preserve">    9. Net liquid assets (B1-B4)</t>
  </si>
  <si>
    <t xml:space="preserve">    1. Depreciation for the year plus retention    in business: cash flow (C3+F2)</t>
  </si>
  <si>
    <t xml:space="preserve">    2. Depreciation for the year plus changes   in capital employed (C3+F1)</t>
  </si>
  <si>
    <t>(Million Rupees)</t>
  </si>
  <si>
    <t xml:space="preserve">    5. Total liabilities (A7+B4)</t>
  </si>
  <si>
    <t xml:space="preserve">    7. Contractual liabilities</t>
  </si>
  <si>
    <t xml:space="preserve">    5. Total assets (B3+C2)</t>
  </si>
  <si>
    <t xml:space="preserve">        i. Local sales</t>
  </si>
  <si>
    <t xml:space="preserve">       ii. Export sales</t>
  </si>
  <si>
    <t>Sector Name</t>
  </si>
  <si>
    <t>End Period</t>
  </si>
  <si>
    <t>FY 96</t>
  </si>
  <si>
    <t>FY 97</t>
  </si>
  <si>
    <t>FY 98</t>
  </si>
  <si>
    <t>FY 99</t>
  </si>
  <si>
    <t>FY 00</t>
  </si>
  <si>
    <t>FY 01</t>
  </si>
  <si>
    <t>FY 02</t>
  </si>
  <si>
    <t>FY 03</t>
  </si>
  <si>
    <t>FY 04</t>
  </si>
  <si>
    <t>FY 05</t>
  </si>
  <si>
    <t>FY 06</t>
  </si>
  <si>
    <t>FY 07</t>
  </si>
  <si>
    <t>FY 08</t>
  </si>
  <si>
    <t>FY 09</t>
  </si>
  <si>
    <t>KSE  100 Index (1991 = 1,000)</t>
  </si>
  <si>
    <t>KSE  General Index (1995 = 1,000)</t>
  </si>
  <si>
    <t>Textile Spinning</t>
  </si>
  <si>
    <t>Textile Weaving</t>
  </si>
  <si>
    <t>Textile Composite</t>
  </si>
  <si>
    <t>Woolen</t>
  </si>
  <si>
    <t>Synthetics &amp; Rayon</t>
  </si>
  <si>
    <t>Chemicals &amp; Pharmaceuticals</t>
  </si>
  <si>
    <t>Pharmaceuticals</t>
  </si>
  <si>
    <t>Automobile Assembler</t>
  </si>
  <si>
    <t>Automobile &amp; Allied Engineering</t>
  </si>
  <si>
    <t>Automobile Parts &amp; Accessories</t>
  </si>
  <si>
    <t>Refinery</t>
  </si>
  <si>
    <t>Power Generation &amp; Distribution</t>
  </si>
  <si>
    <t>Oil &amp; Gas Marketing Companies</t>
  </si>
  <si>
    <t>Oil &amp; Gas Exploration Companies</t>
  </si>
  <si>
    <t>Transport</t>
  </si>
  <si>
    <t>Technology &amp; Communication</t>
  </si>
  <si>
    <t>Investment Banks &amp; Companies</t>
  </si>
  <si>
    <t>Banks and investment comp.</t>
  </si>
  <si>
    <t xml:space="preserve">Commercial Banks </t>
  </si>
  <si>
    <t>Modarabas</t>
  </si>
  <si>
    <t>Leasing Companies</t>
  </si>
  <si>
    <t>Insurance</t>
  </si>
  <si>
    <t>Close End Mutual Fund</t>
  </si>
  <si>
    <t>Food &amp; Personal Care Products</t>
  </si>
  <si>
    <t>Glass &amp; Ceramics</t>
  </si>
  <si>
    <t>Vanaspati &amp; Allied</t>
  </si>
  <si>
    <t>Fertilizer</t>
  </si>
  <si>
    <t>Leather &amp; Tanneries</t>
  </si>
  <si>
    <t>(Million Rs.)</t>
  </si>
  <si>
    <t>FY96</t>
  </si>
  <si>
    <t>FY97</t>
  </si>
  <si>
    <t>FY98</t>
  </si>
  <si>
    <t>FY99</t>
  </si>
  <si>
    <t>Woollen</t>
  </si>
  <si>
    <t>Close End Mutual Funds</t>
  </si>
  <si>
    <t>TOTAL</t>
  </si>
  <si>
    <t>Jul.</t>
  </si>
  <si>
    <t>Aug.</t>
  </si>
  <si>
    <t>Sep.</t>
  </si>
  <si>
    <t>Oct.</t>
  </si>
  <si>
    <t xml:space="preserve">     Nov.</t>
  </si>
  <si>
    <t>Dec.</t>
  </si>
  <si>
    <t>Jan.</t>
  </si>
  <si>
    <t>Feb.</t>
  </si>
  <si>
    <t>Mar.</t>
  </si>
  <si>
    <t>Apr.</t>
  </si>
  <si>
    <t>May</t>
  </si>
  <si>
    <t>Jun.</t>
  </si>
  <si>
    <t>FY95</t>
  </si>
  <si>
    <t>FY08</t>
  </si>
  <si>
    <t>FY09</t>
  </si>
  <si>
    <t>FY10</t>
  </si>
  <si>
    <t>9614.19 </t>
  </si>
  <si>
    <t>9657.79 </t>
  </si>
  <si>
    <t>7182.37 </t>
  </si>
  <si>
    <t>7,331.68 </t>
  </si>
  <si>
    <t>6,546.90 </t>
  </si>
  <si>
    <t>6,809.60 </t>
  </si>
  <si>
    <t>FY11</t>
  </si>
  <si>
    <t>FY12</t>
  </si>
  <si>
    <t>FY13</t>
  </si>
  <si>
    <t>FY14</t>
  </si>
  <si>
    <t>FY15</t>
  </si>
  <si>
    <t>The position is observed on end of the month</t>
  </si>
  <si>
    <t>Oil &amp; Gas</t>
  </si>
  <si>
    <t>Forestry &amp; Paper</t>
  </si>
  <si>
    <t>Industrial Metals &amp; Mining</t>
  </si>
  <si>
    <t>Construction &amp; Materials</t>
  </si>
  <si>
    <t>General Industrials</t>
  </si>
  <si>
    <t>Electronic &amp; Electrical Equipment</t>
  </si>
  <si>
    <t>Industrial Engineering</t>
  </si>
  <si>
    <t>Industrial Transportation</t>
  </si>
  <si>
    <t>Support Services</t>
  </si>
  <si>
    <t>Automobile &amp; Parts</t>
  </si>
  <si>
    <t>Beverages</t>
  </si>
  <si>
    <t>Food Producers</t>
  </si>
  <si>
    <t>Household Goods</t>
  </si>
  <si>
    <t>Leisure Goods</t>
  </si>
  <si>
    <t>Personal Goods</t>
  </si>
  <si>
    <t>Health Care Equipment &amp; Services</t>
  </si>
  <si>
    <t>Pharma &amp; Bio-Tech</t>
  </si>
  <si>
    <t>Media</t>
  </si>
  <si>
    <t>Travel &amp; Leisure</t>
  </si>
  <si>
    <t>Fixed Line Telecommunication</t>
  </si>
  <si>
    <t>Electricity</t>
  </si>
  <si>
    <t>Gas, Water &amp; Multi-utilities</t>
  </si>
  <si>
    <t>Non-Life Insurance</t>
  </si>
  <si>
    <t>Life Insurance</t>
  </si>
  <si>
    <t>Real Estate Investment &amp; Services</t>
  </si>
  <si>
    <t>Financial Services</t>
  </si>
  <si>
    <t>Equity Investment Instruments</t>
  </si>
  <si>
    <t>Software &amp; Computer Services</t>
  </si>
  <si>
    <t>Technology Hardware &amp; Equipment</t>
  </si>
  <si>
    <t xml:space="preserve">Note: Sector classification has been revised by KSE w.e.f January, 2010. </t>
  </si>
  <si>
    <t>Real Estate Investment Trust</t>
  </si>
  <si>
    <t>Pharma &amp; Bio Tech.</t>
  </si>
  <si>
    <t xml:space="preserve">    8. Current liabilities as % of current assets (B4 as % of B3)</t>
  </si>
  <si>
    <t xml:space="preserve">    1. Gross Sales</t>
  </si>
  <si>
    <t>Year</t>
  </si>
  <si>
    <t>FY01</t>
  </si>
  <si>
    <t>FY00</t>
  </si>
  <si>
    <t>(End Month)</t>
  </si>
  <si>
    <t>2.Reserves</t>
  </si>
  <si>
    <t xml:space="preserve">    5. Total liabilities</t>
  </si>
  <si>
    <t xml:space="preserve">    7. Contractual Liabilities</t>
  </si>
  <si>
    <t xml:space="preserve">       1. Sales</t>
  </si>
  <si>
    <t xml:space="preserve">       2. Gross profit</t>
  </si>
  <si>
    <t xml:space="preserve">       3. Overhead and other expenses</t>
  </si>
  <si>
    <t xml:space="preserve">       4. Operating profit</t>
  </si>
  <si>
    <t xml:space="preserve">       5. Overhead and other expenses as % of gross sales (D3 as % of D1)</t>
  </si>
  <si>
    <t xml:space="preserve">       6. Financial expenses</t>
  </si>
  <si>
    <t xml:space="preserve">       7. Financial expenses as % of operating profit (D6 as % of D4)</t>
  </si>
  <si>
    <t xml:space="preserve">       8. Financial expenses as % of gross sales(D6 as % of D1)</t>
  </si>
  <si>
    <t xml:space="preserve">       9. Financial expenses as % of contractual  liabilities (D6 as % of B7)</t>
  </si>
  <si>
    <t xml:space="preserve">     10. Net profit before tax provision</t>
  </si>
  <si>
    <t xml:space="preserve">     11. Net profit as % of Sales (D3 as % of D1)</t>
  </si>
  <si>
    <t xml:space="preserve">     12. Tax provision</t>
  </si>
  <si>
    <t xml:space="preserve">     13. Tax provision as % of net pre-tax profit   (D5 as % D3)</t>
  </si>
  <si>
    <t xml:space="preserve">     14. Sundry debtors as % of gross sales</t>
  </si>
  <si>
    <t xml:space="preserve">         -before tax provision          (D3/No. of ordinary shares)</t>
  </si>
  <si>
    <t xml:space="preserve">         -after tax provision          [(D3-D5)/No. of ordinary shares]</t>
  </si>
  <si>
    <t xml:space="preserve">    5. Dividend cover [(D30-D5)/E3]</t>
  </si>
  <si>
    <t>Source: Statistics &amp; DWH Department, SBP</t>
  </si>
  <si>
    <t xml:space="preserve">    4. Average annual % depreciation on  written down fixed assets</t>
  </si>
  <si>
    <t>Source: State Bank of Pakistan</t>
  </si>
  <si>
    <t>Notes:</t>
  </si>
  <si>
    <t>1. Table name changed as “Financial Statement Analysis of Non-Financial Sector-Overall”.</t>
  </si>
  <si>
    <t xml:space="preserve">2. Data has been revised according to new format from 2006. </t>
  </si>
  <si>
    <t>5.9 (a) Financial Statement Analysis of Financial Sector-Banks</t>
  </si>
  <si>
    <t>Thousand Rs.</t>
  </si>
  <si>
    <t>Items</t>
  </si>
  <si>
    <t>A.Total equity (A1 to A3)</t>
  </si>
  <si>
    <t>1.Share capital/head office capital account</t>
  </si>
  <si>
    <t>3.Un appropriated profit</t>
  </si>
  <si>
    <t>4.Others</t>
  </si>
  <si>
    <t>B.Total liabilities (B1 to B4)</t>
  </si>
  <si>
    <t>1.Bills payable</t>
  </si>
  <si>
    <t>2.Borrowings from financial institutions</t>
  </si>
  <si>
    <t>3.Deposits and other accounts</t>
  </si>
  <si>
    <t>4.Other/misc. liabilities</t>
  </si>
  <si>
    <t>C.Total assets (C1 to C4 + C8 to C10)</t>
  </si>
  <si>
    <t>1.Cash and balances with treasury banks</t>
  </si>
  <si>
    <t>2.Balances with other banks</t>
  </si>
  <si>
    <t>3.Lending to financial institutions</t>
  </si>
  <si>
    <t>4.Investments</t>
  </si>
  <si>
    <t>5.Gross advances</t>
  </si>
  <si>
    <t>6.Advances-non-performing/classified</t>
  </si>
  <si>
    <t>7.Provision against advances</t>
  </si>
  <si>
    <t>8.Advances net of provision (C5 - C7)</t>
  </si>
  <si>
    <t>9.Fixed assets</t>
  </si>
  <si>
    <t>10.Other/misc. assets</t>
  </si>
  <si>
    <t>D.Profit &amp; loss account</t>
  </si>
  <si>
    <t>1.Markup/interest  earned</t>
  </si>
  <si>
    <t>2.Markup/interest  expenses</t>
  </si>
  <si>
    <t>3.Net markup/interest  income</t>
  </si>
  <si>
    <t>4.Provisions and write-offs</t>
  </si>
  <si>
    <t>5.Net markup/interest  income after provisions</t>
  </si>
  <si>
    <t>6.Non-markup/interest  income</t>
  </si>
  <si>
    <t>7.Non-markup/interest  expenses</t>
  </si>
  <si>
    <t>8.Administrative expenses</t>
  </si>
  <si>
    <t>9.Profit/(loss) before taxation</t>
  </si>
  <si>
    <t>10.Profit/(loss) after taxation</t>
  </si>
  <si>
    <t>E.Other items</t>
  </si>
  <si>
    <t>1.Cash generated from operating activities</t>
  </si>
  <si>
    <t>2.Commitments and contigencies</t>
  </si>
  <si>
    <t>F.Efficiency ratios/profitability ratios</t>
  </si>
  <si>
    <t>1.Spread ratio (D3/D1)</t>
  </si>
  <si>
    <t>2.Net markup/interest  margin (D1-D2)/C</t>
  </si>
  <si>
    <t>3.Return on equity (ROE) (D10/A)</t>
  </si>
  <si>
    <t>4.Return on assets (ROA) (D10/C)</t>
  </si>
  <si>
    <t>5.Non-markup/interest  income to total assets (D6/C)</t>
  </si>
  <si>
    <t>6.Net markup/interest  income(after provisions) to total assets(D5/C)</t>
  </si>
  <si>
    <t>7.Markup/interest expense to markup/interest  income (D2/D1)</t>
  </si>
  <si>
    <t>8.Admin. expesne to profit before tax. (D8/D9)(times)</t>
  </si>
  <si>
    <t>9.Non-markup/interest  expense to total income D7/(D1+D6)</t>
  </si>
  <si>
    <t>10.Admin. expense to non-markup/interest  income(D8/D6)(times)</t>
  </si>
  <si>
    <t>G.Liquidity ratios</t>
  </si>
  <si>
    <t>1.Cash &amp; cash equivalent to total assets (C1+C2)/C</t>
  </si>
  <si>
    <t>2.Investment to total assets (C4/C)</t>
  </si>
  <si>
    <t>3.Advances net of provisions to total assets (C8/C)</t>
  </si>
  <si>
    <t>4.Deposits to total assets (B3/C)</t>
  </si>
  <si>
    <t>5.Total liabilities to total assets (B/C)</t>
  </si>
  <si>
    <t>6.Gross advances to deposits (C5/B3)</t>
  </si>
  <si>
    <t>7.Gross advances to borrowing &amp; deposits C5/(B2+B3)</t>
  </si>
  <si>
    <t>H.Assets quality ratios</t>
  </si>
  <si>
    <t>1.Non-performing loans to gross advances (C6/C5)</t>
  </si>
  <si>
    <t>2.Provision against NPLs to gross advances (C7/C5)</t>
  </si>
  <si>
    <t>3.NPLs to total equity (C6/A)</t>
  </si>
  <si>
    <t>4.NPLs write off to NPLs provision (D4/C7)</t>
  </si>
  <si>
    <t>5.Provision against NPL to NPLs (C7/C6)</t>
  </si>
  <si>
    <t>I.Capital /leverage ratios</t>
  </si>
  <si>
    <t>1.Capital ratio (A/C)</t>
  </si>
  <si>
    <t>2.Commitments &amp; contingencies to total equity (E2/A) (times)</t>
  </si>
  <si>
    <t>3.Total deposit to total equity (B3/A) (times)</t>
  </si>
  <si>
    <t>J.Cash flow ratio</t>
  </si>
  <si>
    <t>1.Cash generated from operating activities to profit after tax (E1/D10) (times)</t>
  </si>
  <si>
    <t>5.9 (b) Financial Statement Analysis of Financial Sector-DFI's</t>
  </si>
  <si>
    <t>(Thousand Rupees)</t>
  </si>
  <si>
    <t>1.Share capital</t>
  </si>
  <si>
    <t>7.Provisions against advances</t>
  </si>
  <si>
    <t>8.Advances net of provisions (C5-C7)</t>
  </si>
  <si>
    <t>2.markup/interest  expensed</t>
  </si>
  <si>
    <t>1.No. of ordinary shares (000)</t>
  </si>
  <si>
    <t>2.Cash dividend</t>
  </si>
  <si>
    <t>3.Stock dividend/bonus shares</t>
  </si>
  <si>
    <t>4.Cash generated from operating activities</t>
  </si>
  <si>
    <t>5.Commitments and contigencies</t>
  </si>
  <si>
    <t>1.Spread (D3/D1)</t>
  </si>
  <si>
    <t>7.Markup/interest  expenses to markup/interest  income (D2/D1)</t>
  </si>
  <si>
    <t>8.Admin. expenses to profit before tax. (D8/D9) (times)</t>
  </si>
  <si>
    <t>9.Non-markup/interest  expenses to total income D7/(D1+D6)</t>
  </si>
  <si>
    <t>10.Admin. expenses to non-markup/interest  income (D8/D6) (times)</t>
  </si>
  <si>
    <t>11.Earning per share (D10/E1)</t>
  </si>
  <si>
    <t>1.Non-performing loan to gross advances (C6/C5)</t>
  </si>
  <si>
    <t>4.NPLs write off to NPLs provisions (D4/C7)</t>
  </si>
  <si>
    <t>5.Provision against NPL to NPLs   (C7/C6)</t>
  </si>
  <si>
    <t>2.Commitments &amp; contingencies to total equity (E5/A) (times)</t>
  </si>
  <si>
    <t>3.Break up value per share (A/E1)</t>
  </si>
  <si>
    <t>4.Total deposits to total equity (B3/A) (times)</t>
  </si>
  <si>
    <t>1.Cash generated from operating activities to profit after tax (E4/D10) (times)</t>
  </si>
  <si>
    <t xml:space="preserve">5.9 (c) Financial Statement Analysis of Financial Sector-Leasing Companies                                                </t>
  </si>
  <si>
    <t>(Thousand Rs.)</t>
  </si>
  <si>
    <t>3.Un appropriated profit/loss</t>
  </si>
  <si>
    <t>B.Total liabilities (B1+ B2)</t>
  </si>
  <si>
    <t>1.Non-current liabilities (a + b + c)</t>
  </si>
  <si>
    <t>a.Borrowings from financial and other institutions</t>
  </si>
  <si>
    <t>b.Deposit on finance lease</t>
  </si>
  <si>
    <t>c.Other/misc. liabilities</t>
  </si>
  <si>
    <t>2.Current liabilities</t>
  </si>
  <si>
    <t>C.Total assets (C1 + C2)</t>
  </si>
  <si>
    <t>1.Non-current assets (a + b + c)</t>
  </si>
  <si>
    <t>a.Net investment in finance lease</t>
  </si>
  <si>
    <t>b.Fixed assets</t>
  </si>
  <si>
    <t>c.Other/misc. assets</t>
  </si>
  <si>
    <t>2.Current assets (e + f)</t>
  </si>
  <si>
    <t>a.Cash and balances with treasury banks</t>
  </si>
  <si>
    <t>b.Placement with other banks</t>
  </si>
  <si>
    <t>c.Term deposits certificate</t>
  </si>
  <si>
    <t>d.Other money market placements</t>
  </si>
  <si>
    <t>e.Cash &amp; cash equivalent (a + b + c + d)</t>
  </si>
  <si>
    <t>f.Other/misc. current assets</t>
  </si>
  <si>
    <t>1.Income from finance lease</t>
  </si>
  <si>
    <t>2.Income from operating lease</t>
  </si>
  <si>
    <t>3.Income from lease (D1 + D2)</t>
  </si>
  <si>
    <t>4.Income from investments</t>
  </si>
  <si>
    <t>5.Other income</t>
  </si>
  <si>
    <t>6.Total income/revenue (D3 to D5)</t>
  </si>
  <si>
    <t>7.Administrative expenses</t>
  </si>
  <si>
    <t>8.Profit/(loss) before taxation</t>
  </si>
  <si>
    <t>9.Profit/(loss) after taxation</t>
  </si>
  <si>
    <t>3.Stock dividend</t>
  </si>
  <si>
    <t>1.Return on equity (ROE) (D9/A)</t>
  </si>
  <si>
    <t>2.Return on capital employed (ROCE) (D8/(C-B2))</t>
  </si>
  <si>
    <t>3.Return on assets (ROA) (D9/C)</t>
  </si>
  <si>
    <t>4.Return on revenue (ROR) (D9/D6)</t>
  </si>
  <si>
    <t>5.Lease income to total income (D3/D6)</t>
  </si>
  <si>
    <t>6.Administrative  expenses to profit before tax. (D7/D9) (times)</t>
  </si>
  <si>
    <t>7.Earning per share (D9/E1)</t>
  </si>
  <si>
    <t>1.Cash &amp; cash equivalent to total assets (C2e/C)</t>
  </si>
  <si>
    <t>2.Net investment in finance lease to total assets (C1a/C)</t>
  </si>
  <si>
    <t>3.Current assets to current liabilities (C2/B2) (times)</t>
  </si>
  <si>
    <t>4.Total liabilities to total assets (B/C) (times)</t>
  </si>
  <si>
    <t>H.Capital /leverage ratios</t>
  </si>
  <si>
    <t>2.Break up value per share (A/E1)</t>
  </si>
  <si>
    <t>I.Cash flow ratio</t>
  </si>
  <si>
    <t>1.Cash generated from operating activities to profit after tax. (E4/D9) (times)</t>
  </si>
  <si>
    <t>2.Cash generated from operating activities to current liabilities (E4/B2) (times)</t>
  </si>
  <si>
    <t xml:space="preserve">5.9 (d) Financial Statement Analysis of Financial Sector-Investment Banks                                     </t>
  </si>
  <si>
    <t>3.Unappropriated profit/loss</t>
  </si>
  <si>
    <t>B.Total liabilities (B1 + B2)</t>
  </si>
  <si>
    <t>1.Current liabilities</t>
  </si>
  <si>
    <t>2.Non-current liabilities</t>
  </si>
  <si>
    <t>C.Total assets (C1+C2)</t>
  </si>
  <si>
    <t>1.Current assets (a + b)</t>
  </si>
  <si>
    <t>a.Cash and banks balances</t>
  </si>
  <si>
    <t>b.Other current assets</t>
  </si>
  <si>
    <t>2.Non-current assets (a + b + c)</t>
  </si>
  <si>
    <t>a.Fixed assets</t>
  </si>
  <si>
    <t>b.Long-term investments</t>
  </si>
  <si>
    <t>c.Other non-current assets</t>
  </si>
  <si>
    <t>1.Gross revenue</t>
  </si>
  <si>
    <t>2.Administartive &amp; operating expenses</t>
  </si>
  <si>
    <t>3.Operating profit</t>
  </si>
  <si>
    <t>4.Finance cost</t>
  </si>
  <si>
    <t>5.Profit/(loss) before taxation</t>
  </si>
  <si>
    <t>6.Profit/(loss) after taxation</t>
  </si>
  <si>
    <t>1.Return on equity (ROE) (D6/A)</t>
  </si>
  <si>
    <t>2.Return on capital employed (ROCE) (D5/(C-B1))</t>
  </si>
  <si>
    <t>3.Return on assets (ROA) (D6/C)</t>
  </si>
  <si>
    <t>4.Return on revenue (ROR) (D6/D1)</t>
  </si>
  <si>
    <t>5.Operating expenses to net income (D2/D6)</t>
  </si>
  <si>
    <t>6.Earning per share (D6/E1)</t>
  </si>
  <si>
    <t>1.Current assets to current liabilities (C1/B1) (times)</t>
  </si>
  <si>
    <t>2.Total liabilities to total assets (B/C) (times)</t>
  </si>
  <si>
    <t>3.Long term investment to total assets (C2b/C)</t>
  </si>
  <si>
    <t>1.Cash generated from operating activities to profit after tax. (E4/D6) (times)</t>
  </si>
  <si>
    <t>1.Certificate holders equity</t>
  </si>
  <si>
    <t>1.Payable to investment advisor</t>
  </si>
  <si>
    <t>2.Others</t>
  </si>
  <si>
    <t>C.Total assets (C1 to C3)</t>
  </si>
  <si>
    <t>1.Cash &amp; bank balances</t>
  </si>
  <si>
    <t>2.Investments</t>
  </si>
  <si>
    <t>3.Others</t>
  </si>
  <si>
    <t>1.Income (a to g)</t>
  </si>
  <si>
    <t>a.Markup/interest income</t>
  </si>
  <si>
    <t>b.Dividend income</t>
  </si>
  <si>
    <t>c.Income from future transactions</t>
  </si>
  <si>
    <t>d.Net gain on sale of investments</t>
  </si>
  <si>
    <t>e.Net unrealized gain/(loss) on investment</t>
  </si>
  <si>
    <t>f.Capital gain</t>
  </si>
  <si>
    <t>g.Other income</t>
  </si>
  <si>
    <t>E.Total expense (E1 to E5)</t>
  </si>
  <si>
    <t>1.Remuneration to management co-advisor</t>
  </si>
  <si>
    <t>2.Remuneration to trustees/custodians</t>
  </si>
  <si>
    <t>3.Brokerage-commission /fee</t>
  </si>
  <si>
    <t>4.Administrative and general expenses</t>
  </si>
  <si>
    <t>5.Other</t>
  </si>
  <si>
    <t>F.Net income for the year (D1-E)</t>
  </si>
  <si>
    <t>G.Other items</t>
  </si>
  <si>
    <t>1.No. of units (000)</t>
  </si>
  <si>
    <t>H.Efficiency ratios/profitability ratios</t>
  </si>
  <si>
    <t>1.Gain ratio (D1c to D1g)/D1</t>
  </si>
  <si>
    <t>2.Trading income (D1c/D1)</t>
  </si>
  <si>
    <t>3.Return on revenue (ROR) (F/D1)</t>
  </si>
  <si>
    <t>4.Return on assets (ROA) (F/C)</t>
  </si>
  <si>
    <t>5.Management expenses (E1/E)</t>
  </si>
  <si>
    <t>6.Net assets value per share (A1/G1)</t>
  </si>
  <si>
    <t>7.Earning per share (F/G1)</t>
  </si>
  <si>
    <t>I.Liquidity ratios</t>
  </si>
  <si>
    <t>1.Cash &amp; cash equivalent to total assets (C1/C)</t>
  </si>
  <si>
    <t>2.Total liabilities to total assets (B/C)</t>
  </si>
  <si>
    <t>J.Capital /leverage ratios</t>
  </si>
  <si>
    <t>Shareholders equity to total assets (A1/C)</t>
  </si>
  <si>
    <t>K.Cash flow ratio</t>
  </si>
  <si>
    <t>Cash generated from operating activities to net income (G4/F) (time)</t>
  </si>
  <si>
    <t>1.Certificate capital</t>
  </si>
  <si>
    <t>3.Unappropriated profit</t>
  </si>
  <si>
    <t>1.Gross revenue(loss)</t>
  </si>
  <si>
    <t>2.Operating expenses</t>
  </si>
  <si>
    <t>4.Modaraba  co's management fees</t>
  </si>
  <si>
    <t>1.No. of certificates (000)</t>
  </si>
  <si>
    <t>4.Return on revenue (D6/D1)</t>
  </si>
  <si>
    <t>6.Management expenses (D4/D2)</t>
  </si>
  <si>
    <t>7.Earning Per Certificate (D6/E1)</t>
  </si>
  <si>
    <t>G.Liquidity Ratios</t>
  </si>
  <si>
    <t>2.Break up value per certificate (A/E1)</t>
  </si>
  <si>
    <t>2.Cash generated from operating activities to current liabilities (E4/B1) (times)</t>
  </si>
  <si>
    <t>3.Accumulated profit (loss)</t>
  </si>
  <si>
    <t>B.Total liabilities (B1 to B2)</t>
  </si>
  <si>
    <t>1.Current assets(a + b)</t>
  </si>
  <si>
    <t>a.Cash &amp; bank balances</t>
  </si>
  <si>
    <t>b.Other assets</t>
  </si>
  <si>
    <t>2.Non-current assets (a + b)</t>
  </si>
  <si>
    <t>1.Revenue</t>
  </si>
  <si>
    <t>2.Administrative and general expenses</t>
  </si>
  <si>
    <t>3.Profit/(loss) before taxation</t>
  </si>
  <si>
    <t>4.Profit/(loss) after taxation</t>
  </si>
  <si>
    <t>1.Return on equity   (ROE) (D4/A)</t>
  </si>
  <si>
    <t>2.Return on capital employed (ROCE) (D3/C-B1)</t>
  </si>
  <si>
    <t>3.Return on assets (ROA) (D4/C)</t>
  </si>
  <si>
    <t>4.Admin. expense to profit before tax. (D2/D3) (times)</t>
  </si>
  <si>
    <t>5.Earning per share (D4/E1)</t>
  </si>
  <si>
    <t>1.Cash &amp; bank balances to total assets (C1a/C)</t>
  </si>
  <si>
    <t>2.Cuurent assets to current liabilities (C1/B1) (times)</t>
  </si>
  <si>
    <t>3.Total liabilities to total assets (B/C)</t>
  </si>
  <si>
    <t>I.Cash flow ratios</t>
  </si>
  <si>
    <t>1.Cash generated from operating activities to profit after tax. (E4/D4) (times)</t>
  </si>
  <si>
    <t>B.Total liabilities (B1 to B3)</t>
  </si>
  <si>
    <t>1.Balance of statutory funds</t>
  </si>
  <si>
    <t>2.Outstanding claims, adv., prem., due to other insurers</t>
  </si>
  <si>
    <t>3.Other/misc. liabilities</t>
  </si>
  <si>
    <t>C.Total assets (C1 to C5)</t>
  </si>
  <si>
    <t>1.Cash and balances with banks</t>
  </si>
  <si>
    <t>2.Advances to policy holders &amp; employees</t>
  </si>
  <si>
    <t>3.Investments in securities &amp; properties</t>
  </si>
  <si>
    <t>4.Other/misc. assets</t>
  </si>
  <si>
    <t>5.Fixed assets</t>
  </si>
  <si>
    <t>1.Investment income</t>
  </si>
  <si>
    <t>2.Gross premium</t>
  </si>
  <si>
    <t>3.Net premium</t>
  </si>
  <si>
    <t>4.Gross claims</t>
  </si>
  <si>
    <t>5.Net claims</t>
  </si>
  <si>
    <t>6.Underwriting profit</t>
  </si>
  <si>
    <t>7.Profit/(loss) before taxation</t>
  </si>
  <si>
    <t>8.Profit/(loss) after taxation</t>
  </si>
  <si>
    <t>1.Return on equity (ROE) (D8/A)</t>
  </si>
  <si>
    <t>2.Return on assets (ROA) (D8/C)</t>
  </si>
  <si>
    <t>3.Earning per share (D8/E1) (rs. per share)</t>
  </si>
  <si>
    <t>4.Net Claims Incurred Ratio (D5/D3)</t>
  </si>
  <si>
    <t>5.Underwriting profit to profit after tax. (D6/D8)</t>
  </si>
  <si>
    <t>6.Investment income to net premium (D1/D3)</t>
  </si>
  <si>
    <t>1.Cash &amp; bank balances to total assets (C1/C)</t>
  </si>
  <si>
    <t>2. Investment to total assets (C3/C)</t>
  </si>
  <si>
    <t>2.Break up value per share (A/E1) (Rs. per share)</t>
  </si>
  <si>
    <t>1.Cash generated from operating activities to profit after tax. (E4/D8)</t>
  </si>
  <si>
    <t>2.Statutry reserves</t>
  </si>
  <si>
    <t>2.Non-current liabilities (a + b)</t>
  </si>
  <si>
    <t>a.Lease finance</t>
  </si>
  <si>
    <t>b.Long term finance</t>
  </si>
  <si>
    <t>a.Investment in housing finance</t>
  </si>
  <si>
    <t>2.Admin. &amp; general expense</t>
  </si>
  <si>
    <t>1.Return on equity (ROE) (D4/A)</t>
  </si>
  <si>
    <t>2.Return on capital employed (ROCE) (D4/C-B1)</t>
  </si>
  <si>
    <t>2.Current assets to current liabilities (C1/B1) (times)</t>
  </si>
  <si>
    <t>3.Total liabilities to total assets (B/C) (times)</t>
  </si>
  <si>
    <t>4.Investment to total assets (C2a/C)</t>
  </si>
  <si>
    <t>1.Cash generated. from operating activities to profit after tax (E4/D4) (times)</t>
  </si>
  <si>
    <t>b.Others</t>
  </si>
  <si>
    <t>a.Venture investment</t>
  </si>
  <si>
    <t>2.Admin. &amp; operating expense</t>
  </si>
  <si>
    <t>3.Financial charges</t>
  </si>
  <si>
    <t>4.Profit/(loss) before taxation</t>
  </si>
  <si>
    <t>5.Profit/(loss) after taxation</t>
  </si>
  <si>
    <t>1.Return on equity (ROE) (D5/A)</t>
  </si>
  <si>
    <t>2.Return on capital employed (ROCE) (D5/C-B1)</t>
  </si>
  <si>
    <t>3.Return on assets (ROA) (D5/C)</t>
  </si>
  <si>
    <t>4.Return on revenue (ROR) (D5/D1)</t>
  </si>
  <si>
    <t>5.Admin. expense to revenue (D2/D1)</t>
  </si>
  <si>
    <t>6.Earning per share (D5/E1)</t>
  </si>
  <si>
    <t>1.Cash generated from operating activities to profit after tax. (E4/D5) (times)</t>
  </si>
  <si>
    <t xml:space="preserve">5.9 (k) Financial Statement Analysis of Financial Sector-Microfinance Banks                         </t>
  </si>
  <si>
    <t>B.Total liabilities(B1 to B4)</t>
  </si>
  <si>
    <t>8.Advances net of provision (C5-C7)</t>
  </si>
  <si>
    <t>1.Markup/interest earned</t>
  </si>
  <si>
    <t>2.Markup/interest  expensed</t>
  </si>
  <si>
    <t>5.Non-markup/interest  income to total assets   (D6/C)</t>
  </si>
  <si>
    <t>6.Net markup/interest  income(after prov.) to total assets(D5/C)</t>
  </si>
  <si>
    <t>8.Admin. expense to profit before tax. (D8/D9) (times)</t>
  </si>
  <si>
    <t>10.Admin. expense to non-markup/interest  income (D8/D6) (times)</t>
  </si>
  <si>
    <t>7.Gross advances to borrowing &amp; deposit C5/(B2+B3)</t>
  </si>
  <si>
    <t>2.Provisions against NPLs to gross advances (C7/C5)</t>
  </si>
  <si>
    <t>3.NPLs to shareholders equity (C6/A)</t>
  </si>
  <si>
    <t>4.Total deposit to total equity (B3/A) (times)</t>
  </si>
  <si>
    <t>1.Cash generated from opration activities to profit after tax (E4/D10) (times)</t>
  </si>
  <si>
    <t>The data pertains to end June.</t>
  </si>
  <si>
    <t>5.4    KSE 100 &amp; General Index of all Shares</t>
  </si>
  <si>
    <t>5.5  Market Capitalisation of all Shares</t>
  </si>
  <si>
    <t>5.6   KSE 100 Index</t>
  </si>
  <si>
    <t>5.7    KSE All Share Index</t>
  </si>
  <si>
    <t>5.8    Balance Sheet Analysis of Non Financial Companies - (Listed at KSE)</t>
  </si>
  <si>
    <t>D. Non-Current Liabilities (D1+D2+D3+D4+D5)</t>
  </si>
  <si>
    <t>* Listed at KSE</t>
  </si>
  <si>
    <t xml:space="preserve">5.9 (e) Financial Statement Analysis of Financial Sector-Mutual Funds                                    </t>
  </si>
  <si>
    <t xml:space="preserve">5.9 (f) Financial Statement Analysis of Financial Sector-Modarba Companies                               </t>
  </si>
  <si>
    <t xml:space="preserve">5.9 (g) Financial Statement Analysis of Financial Sector-Exchange Companies                               </t>
  </si>
  <si>
    <t xml:space="preserve">5.9 (h) Financial Statement Analysis of Financial Sector-Insurance Companies                               </t>
  </si>
  <si>
    <t xml:space="preserve">5.9 (i) Financial Statement Analysis of Financial Sector-Housing Finance                             </t>
  </si>
  <si>
    <t xml:space="preserve">5.9 (j) Financial Statement Analysis of Financial Sector-Venture Capital                         </t>
  </si>
  <si>
    <t>Sector classification has been revised by KSE w.e.f. Jan 2010.</t>
  </si>
  <si>
    <t xml:space="preserve">Note:- </t>
  </si>
  <si>
    <t>* As per last working day</t>
  </si>
  <si>
    <t>FY16</t>
  </si>
  <si>
    <t>FY17</t>
  </si>
  <si>
    <t>FY18</t>
  </si>
  <si>
    <t>FY19</t>
  </si>
  <si>
    <t>FY20</t>
  </si>
  <si>
    <t>B. Current Assets (B1+B2+B3+B4+B5+B6)</t>
  </si>
  <si>
    <t>C. Shareholders' Equity (C1+C2+C3)</t>
  </si>
  <si>
    <t>E. Current Liabilities (E1+E2+E3+E4)</t>
  </si>
  <si>
    <t>F. Operations:</t>
  </si>
  <si>
    <t>G. Statement of Cash Flows</t>
  </si>
  <si>
    <t>H. Miscellaneous</t>
  </si>
  <si>
    <t>FY21</t>
  </si>
  <si>
    <t>Automobile parts &amp; Accessories</t>
  </si>
  <si>
    <t>Cable &amp; Electrical Goods</t>
  </si>
  <si>
    <t>Chemical</t>
  </si>
  <si>
    <t>Close -End Mutual Funds</t>
  </si>
  <si>
    <t>Commercial Banks</t>
  </si>
  <si>
    <t xml:space="preserve"> Inv. Banks /INV.COS./Securities COS.</t>
  </si>
  <si>
    <t>Paper &amp; Board</t>
  </si>
  <si>
    <t>Sugar &amp; Allied Industries</t>
  </si>
  <si>
    <t>Synthetic &amp; Rayon</t>
  </si>
  <si>
    <t>30  </t>
  </si>
  <si>
    <t>31  </t>
  </si>
  <si>
    <t>32  </t>
  </si>
  <si>
    <t>33  </t>
  </si>
  <si>
    <t>Vanaspati &amp; Allied Industries</t>
  </si>
  <si>
    <t>KSE  All Shares Index (1995 = 1,000)</t>
  </si>
  <si>
    <t>1.    Automobile Assembler</t>
  </si>
  <si>
    <t>2.    Automobile parts &amp; Accessories</t>
  </si>
  <si>
    <t>3.    Cable &amp; Electrical Goods</t>
  </si>
  <si>
    <t>4.    Cement</t>
  </si>
  <si>
    <t>5.    Chemical</t>
  </si>
  <si>
    <t>6.    Close -End Mutual Funds</t>
  </si>
  <si>
    <t>7.    Commercial Banks</t>
  </si>
  <si>
    <t>8.    Engineering</t>
  </si>
  <si>
    <t>9.    Fertilizer</t>
  </si>
  <si>
    <t>10.   Food &amp; Personal Care Products</t>
  </si>
  <si>
    <t>11.   Glass &amp; Ceramics</t>
  </si>
  <si>
    <t>12.   Insurance</t>
  </si>
  <si>
    <t>13.   Inv.Banks /INV.COS./Securities COS.</t>
  </si>
  <si>
    <t>14.   Jute</t>
  </si>
  <si>
    <t>15.   Leasing Companies</t>
  </si>
  <si>
    <t>16.   Leather &amp; Tanneries</t>
  </si>
  <si>
    <t>17.   Miscellaneous</t>
  </si>
  <si>
    <t>18.   Modarabas</t>
  </si>
  <si>
    <t>19.   Oil &amp; Gas Exploration Companies</t>
  </si>
  <si>
    <t>20.   Oil &amp; Gas Marketing Companies</t>
  </si>
  <si>
    <t>21.   Paper &amp; Board</t>
  </si>
  <si>
    <t>22.   Pharmaceuticals</t>
  </si>
  <si>
    <t>23.   Power Generation &amp; Distribution</t>
  </si>
  <si>
    <t>24.  Refinery</t>
  </si>
  <si>
    <t>25.   Sugar &amp; Allied Industries</t>
  </si>
  <si>
    <t>26.   Synthetic &amp; Rayon</t>
  </si>
  <si>
    <t>27.   Technology &amp; Communication</t>
  </si>
  <si>
    <t>28.   Textile Composite</t>
  </si>
  <si>
    <t>29.   Textile Spinning</t>
  </si>
  <si>
    <t>30.   Textile Weaving</t>
  </si>
  <si>
    <t>31.   Tobacco</t>
  </si>
  <si>
    <t>32.   Transport</t>
  </si>
  <si>
    <t>33.   Vanaspati &amp; Allied Industries</t>
  </si>
  <si>
    <t>34.   Woolen</t>
  </si>
  <si>
    <t>35.  Real Estate Investment Trust</t>
  </si>
  <si>
    <t>FY 10</t>
  </si>
  <si>
    <t>FY 11</t>
  </si>
  <si>
    <t>FY 12</t>
  </si>
  <si>
    <t>FY 13</t>
  </si>
  <si>
    <t>FY 14</t>
  </si>
  <si>
    <t>FY 15</t>
  </si>
  <si>
    <t>FY 16</t>
  </si>
  <si>
    <t>FY 17</t>
  </si>
  <si>
    <t>FY 18</t>
  </si>
  <si>
    <t>FY 19</t>
  </si>
  <si>
    <t>Revised</t>
  </si>
  <si>
    <t>N/A</t>
  </si>
  <si>
    <t>Updated</t>
  </si>
  <si>
    <t>Amount in Rs. (000)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</si>
  <si>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</si>
  <si>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</si>
  <si>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</si>
  <si>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</si>
  <si>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</si>
  <si>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</si>
  <si>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</si>
  <si>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     of which: i) Investments in subsidiaries</t>
  </si>
  <si>
    <t xml:space="preserve">         ii) Investments in associates</t>
  </si>
  <si>
    <t xml:space="preserve">    6. Other non-current assets</t>
  </si>
  <si>
    <t xml:space="preserve">         of which: i) Long term loans and advances</t>
  </si>
  <si>
    <t xml:space="preserve">        ii) Long term deposits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</si>
  <si>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</si>
  <si>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</si>
  <si>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</si>
  <si>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</si>
  <si>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</si>
  <si>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</si>
  <si>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</si>
  <si>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</si>
  <si>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</si>
  <si>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</si>
  <si>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</si>
  <si>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</si>
  <si>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</si>
  <si>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</si>
  <si>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</si>
  <si>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</si>
  <si>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</si>
  <si>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</si>
  <si>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</si>
  <si>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</si>
  <si>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</si>
  <si>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</si>
  <si>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</si>
  <si>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</si>
  <si>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</si>
  <si>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</si>
  <si>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</si>
  <si>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</si>
  <si>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</si>
  <si>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</si>
  <si>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</si>
  <si>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</si>
  <si>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</si>
  <si>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</si>
  <si>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</si>
  <si>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</si>
  <si>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</si>
  <si>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</si>
  <si>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</si>
  <si>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</si>
  <si>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</si>
  <si>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</si>
  <si>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</si>
  <si>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</si>
  <si>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</si>
  <si>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</si>
  <si>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</si>
  <si>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</si>
  <si>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</si>
  <si>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</si>
  <si>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</si>
  <si>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</si>
  <si>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</si>
  <si>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</si>
  <si>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</si>
  <si>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</si>
  <si>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</si>
  <si>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    i) Current</t>
  </si>
  <si>
    <t xml:space="preserve">             a) for the year</t>
  </si>
  <si>
    <t xml:space="preserve">             b) prior year</t>
  </si>
  <si>
    <t xml:space="preserve">        ii) Deferred</t>
  </si>
  <si>
    <t xml:space="preserve">    10. Profit / (loss) after tax (F8-F9)</t>
  </si>
  <si>
    <t xml:space="preserve">    11. Cash dividends</t>
  </si>
  <si>
    <t xml:space="preserve">    12. Bonus shares / stock dividends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</si>
  <si>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</si>
  <si>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</si>
  <si>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</si>
  <si>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 xml:space="preserve">    1. Total capital employed (C+D)</t>
  </si>
  <si>
    <t xml:space="preserve">    2. Retention in business (F10-F11-F12)</t>
  </si>
  <si>
    <t xml:space="preserve">    4. Salaries, wages and employee benefits</t>
  </si>
  <si>
    <t xml:space="preserve">    5. Total fixed liabilities (D1+D3)</t>
  </si>
  <si>
    <t xml:space="preserve">    6. Contractual liabilities (H5+E2(i))</t>
  </si>
  <si>
    <t xml:space="preserve">    7. Purchases (F2+Current year B2 - Prev. Year B2)</t>
  </si>
  <si>
    <t xml:space="preserve">    8. Operating cash flow (F6+H3-F9(i(a))</t>
  </si>
  <si>
    <t>I. Key Performance Indicators</t>
  </si>
  <si>
    <t xml:space="preserve"> Profitability Ratios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</si>
  <si>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</si>
  <si>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</si>
  <si>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</si>
  <si>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</si>
  <si>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</si>
  <si>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P6. Gross profit  margin / Gross profit to sales (F3 as % of F1)</t>
  </si>
  <si>
    <t xml:space="preserve">         P7. Operating return on assets (F6 as a % of Avg. {Current year(A+B),previous year (A+B)}</t>
  </si>
  <si>
    <t xml:space="preserve">         P8. Return on capital employed(F7 as a % of Avg {Current year H1, previous year H1}</t>
  </si>
  <si>
    <t xml:space="preserve"> Liquidity Ratios</t>
  </si>
  <si>
    <t xml:space="preserve">         L1. Current ratio (B to E)</t>
  </si>
  <si>
    <t xml:space="preserve">         L2. Quick ratio (B1+B3+B5 to E)</t>
  </si>
  <si>
    <t xml:space="preserve">         L3. Cash to current liabilities (B1+B5 to E)</t>
  </si>
  <si>
    <t xml:space="preserve"> Activity Ratios</t>
  </si>
  <si>
    <t xml:space="preserve">         AC1. Inventory Turnover Ratio (F1 to B2)</t>
  </si>
  <si>
    <t xml:space="preserve">         AC2. No. of days in inventory (365 to AC1)</t>
  </si>
  <si>
    <t xml:space="preserve">         AC3. Receivables turnover ratio (F1 to Avg. {Current year(B4),previous year (B4)})</t>
  </si>
  <si>
    <t xml:space="preserve">         AC4. No. of days in receivables (365 to AC3)</t>
  </si>
  <si>
    <t xml:space="preserve">         AC5. Payable turnover ratio (H7 to Avg. {Current year(E1(i),previous year(E1 (i)})</t>
  </si>
  <si>
    <t xml:space="preserve">         AC6. No. of days in payable  (365 to AC5)</t>
  </si>
  <si>
    <t xml:space="preserve">         AC7. Working capital turnover (F1 to B-E)</t>
  </si>
  <si>
    <t xml:space="preserve">         AC8. Cash conversion cycle (AC2+AC4-AC6)</t>
  </si>
  <si>
    <t xml:space="preserve"> Cash Flow Ratios</t>
  </si>
  <si>
    <t xml:space="preserve">         CF1. Cash flow from operations to sales (G1 to F1)</t>
  </si>
  <si>
    <t xml:space="preserve">         CF2. Cash return on assets (G1 as % of Avg. {Current year(A+B),previous year (A+B)})</t>
  </si>
  <si>
    <t xml:space="preserve">         CF3. Cash return on equity (H8 to Avg. {Current year(C),previous year (C)})</t>
  </si>
  <si>
    <t xml:space="preserve">         CF4. Cash to income (H8 to F10)</t>
  </si>
  <si>
    <t xml:space="preserve">         CF5. Debt coverage ratio (H8 to (D+E))</t>
  </si>
  <si>
    <t xml:space="preserve"> Valuation Ratios</t>
  </si>
  <si>
    <t xml:space="preserve">         V1. Paid up value of shares (Rs.)</t>
  </si>
  <si>
    <t xml:space="preserve">         V2. Market price per share</t>
  </si>
  <si>
    <t xml:space="preserve">         V3. Basic earnings per share (Rs./share) ( F10 to No. of shares)</t>
  </si>
  <si>
    <t xml:space="preserve">         V4. Price earnings ratio (V2 to V3)</t>
  </si>
  <si>
    <t xml:space="preserve">         V5. Dividend payout ratio (F11 to F10)</t>
  </si>
  <si>
    <t xml:space="preserve">         V6. Cash dividend per share (Rs./share) (F11 to No. of shares)</t>
  </si>
  <si>
    <t xml:space="preserve">         V7. Book value per share (Rs./share) (C to No. of shares)</t>
  </si>
  <si>
    <t xml:space="preserve"> Solvency Ratios</t>
  </si>
  <si>
    <t xml:space="preserve">         S1. Debt equity ratio [(D+E) to C]</t>
  </si>
  <si>
    <t xml:space="preserve">         S2. Debt to assets ratio (  D+E as % of Avg. {Current year(A+B),previous year (A+B)})</t>
  </si>
  <si>
    <t xml:space="preserve">         S3. Debt to capital ratio (D+E to H1)</t>
  </si>
  <si>
    <t xml:space="preserve">         S4. Interest cover ratio ( F6 to F7(i))</t>
  </si>
  <si>
    <t>Note: Pakistan Stock Exchange reclassified the Sector from 14th November, 2016.</t>
  </si>
  <si>
    <t>5.8   Financial Statement Analysis of Non-Financial Sector Overall*</t>
  </si>
  <si>
    <t>Note: Data dissemination is discontinued from 2009</t>
  </si>
  <si>
    <t>Source : Pakistan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</si>
</sst>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4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8"/>
      <color indexed="10"/>
      <name val="Times New Roman"/>
      <family val="1"/>
    </font>
    <font>
      <sz val="8"/>
      <color rgb="FF000000"/>
      <name val="Times New Roman"/>
      <family val="1"/>
    </font>
    <font>
      <b/>
      <sz val="14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rgb="FF000000"/>
      <name val="Times New Roman"/>
      <family val="1"/>
    </font>
    <font>
      <b/>
      <sz val="7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4"/>
      <color theme="5" tint="-0.249977111117893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521">
    <xf numFmtId="0" fontId="0" fillId="0" borderId="0" xfId="0"/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right" wrapText="1"/>
    </xf>
    <xf numFmtId="2" fontId="3" fillId="2" borderId="0" xfId="0" applyNumberFormat="1" applyFont="1" applyFill="1" applyBorder="1" applyAlignment="1">
      <alignment wrapText="1"/>
    </xf>
    <xf numFmtId="43" fontId="3" fillId="2" borderId="0" xfId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wrapText="1"/>
    </xf>
    <xf numFmtId="43" fontId="3" fillId="2" borderId="0" xfId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 wrapText="1"/>
    </xf>
    <xf numFmtId="2" fontId="4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6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indent="1"/>
    </xf>
    <xf numFmtId="164" fontId="6" fillId="2" borderId="0" xfId="0" applyNumberFormat="1" applyFont="1" applyFill="1" applyAlignment="1">
      <alignment horizontal="right" vertical="top"/>
    </xf>
    <xf numFmtId="164" fontId="6" fillId="2" borderId="0" xfId="0" applyNumberFormat="1" applyFont="1" applyFill="1" applyAlignment="1">
      <alignment horizontal="right"/>
    </xf>
    <xf numFmtId="0" fontId="8" fillId="2" borderId="0" xfId="0" applyFont="1" applyFill="1"/>
    <xf numFmtId="164" fontId="8" fillId="2" borderId="0" xfId="0" applyNumberFormat="1" applyFont="1" applyFill="1" applyAlignment="1">
      <alignment horizontal="right" vertical="top"/>
    </xf>
    <xf numFmtId="16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/>
    <xf numFmtId="164" fontId="6" fillId="2" borderId="0" xfId="0" applyNumberFormat="1" applyFont="1" applyFill="1"/>
    <xf numFmtId="0" fontId="6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4" fontId="3" fillId="2" borderId="0" xfId="0" applyNumberFormat="1" applyFont="1" applyFill="1" applyAlignment="1">
      <alignment horizontal="right" wrapText="1"/>
    </xf>
    <xf numFmtId="4" fontId="3" fillId="2" borderId="0" xfId="0" applyNumberFormat="1" applyFont="1" applyFill="1" applyAlignment="1">
      <alignment horizontal="right" vertical="top" wrapText="1"/>
    </xf>
    <xf numFmtId="0" fontId="8" fillId="2" borderId="1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  <xf numFmtId="4" fontId="4" fillId="2" borderId="0" xfId="0" applyNumberFormat="1" applyFont="1" applyFill="1" applyBorder="1" applyAlignment="1">
      <alignment horizontal="right" wrapText="1"/>
    </xf>
    <xf numFmtId="4" fontId="6" fillId="2" borderId="0" xfId="0" applyNumberFormat="1" applyFont="1" applyFill="1" applyAlignment="1">
      <alignment horizontal="right" vertical="top" wrapText="1"/>
    </xf>
    <xf numFmtId="4" fontId="6" fillId="2" borderId="0" xfId="0" applyNumberFormat="1" applyFont="1" applyFill="1" applyBorder="1" applyAlignment="1">
      <alignment horizontal="right" vertical="top" wrapText="1"/>
    </xf>
    <xf numFmtId="1" fontId="3" fillId="2" borderId="0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wrapText="1"/>
    </xf>
    <xf numFmtId="164" fontId="3" fillId="2" borderId="0" xfId="1" applyNumberFormat="1" applyFont="1" applyFill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right" vertical="top" wrapText="1"/>
    </xf>
    <xf numFmtId="164" fontId="4" fillId="2" borderId="2" xfId="0" applyNumberFormat="1" applyFont="1" applyFill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right" vertical="top" wrapText="1"/>
    </xf>
    <xf numFmtId="164" fontId="4" fillId="2" borderId="2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0" fontId="6" fillId="2" borderId="0" xfId="0" applyFont="1" applyFill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4" fontId="11" fillId="0" borderId="0" xfId="0" applyNumberFormat="1" applyFont="1" applyAlignment="1">
      <alignment horizontal="right" wrapText="1"/>
    </xf>
    <xf numFmtId="43" fontId="4" fillId="2" borderId="0" xfId="1" applyFont="1" applyFill="1" applyBorder="1" applyAlignment="1">
      <alignment horizontal="right" wrapText="1"/>
    </xf>
    <xf numFmtId="0" fontId="12" fillId="0" borderId="0" xfId="0" applyFont="1"/>
    <xf numFmtId="0" fontId="6" fillId="0" borderId="0" xfId="0" applyFont="1"/>
    <xf numFmtId="49" fontId="3" fillId="0" borderId="0" xfId="0" applyNumberFormat="1" applyFont="1" applyAlignment="1"/>
    <xf numFmtId="164" fontId="3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Alignment="1"/>
    <xf numFmtId="3" fontId="3" fillId="0" borderId="0" xfId="0" applyNumberFormat="1" applyFont="1"/>
    <xf numFmtId="1" fontId="3" fillId="0" borderId="0" xfId="0" applyNumberFormat="1" applyFont="1" applyAlignment="1"/>
    <xf numFmtId="1" fontId="3" fillId="0" borderId="0" xfId="0" applyNumberFormat="1" applyFont="1"/>
    <xf numFmtId="0" fontId="13" fillId="0" borderId="0" xfId="0" applyFont="1" applyBorder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wrapText="1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/>
    <xf numFmtId="0" fontId="8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4" fontId="11" fillId="0" borderId="0" xfId="0" applyNumberFormat="1" applyFont="1" applyBorder="1" applyAlignment="1">
      <alignment horizontal="right" wrapText="1"/>
    </xf>
    <xf numFmtId="4" fontId="11" fillId="0" borderId="0" xfId="0" applyNumberFormat="1" applyFont="1" applyBorder="1" applyAlignment="1">
      <alignment wrapText="1"/>
    </xf>
    <xf numFmtId="0" fontId="6" fillId="0" borderId="0" xfId="0" applyFont="1" applyFill="1" applyAlignment="1">
      <alignment horizontal="left" indent="1"/>
    </xf>
    <xf numFmtId="0" fontId="8" fillId="0" borderId="0" xfId="0" applyFont="1" applyFill="1" applyBorder="1"/>
    <xf numFmtId="0" fontId="6" fillId="2" borderId="0" xfId="0" applyFont="1" applyFill="1" applyBorder="1"/>
    <xf numFmtId="2" fontId="3" fillId="0" borderId="0" xfId="0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11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 indent="1"/>
    </xf>
    <xf numFmtId="0" fontId="13" fillId="0" borderId="0" xfId="0" applyFont="1" applyBorder="1" applyAlignment="1">
      <alignment horizontal="right"/>
    </xf>
    <xf numFmtId="165" fontId="4" fillId="2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2" fontId="6" fillId="2" borderId="0" xfId="0" applyNumberFormat="1" applyFont="1" applyFill="1" applyBorder="1"/>
    <xf numFmtId="2" fontId="6" fillId="0" borderId="0" xfId="0" applyNumberFormat="1" applyFont="1" applyFill="1" applyBorder="1"/>
    <xf numFmtId="43" fontId="6" fillId="2" borderId="0" xfId="1" applyFont="1" applyFill="1" applyBorder="1"/>
    <xf numFmtId="43" fontId="6" fillId="2" borderId="0" xfId="0" applyNumberFormat="1" applyFont="1" applyFill="1" applyBorder="1"/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3" fontId="4" fillId="2" borderId="1" xfId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wrapText="1"/>
    </xf>
    <xf numFmtId="0" fontId="14" fillId="0" borderId="1" xfId="0" applyFont="1" applyBorder="1" applyAlignment="1">
      <alignment horizontal="right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3" fontId="8" fillId="2" borderId="2" xfId="1" applyNumberFormat="1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/>
    <xf numFmtId="0" fontId="6" fillId="2" borderId="2" xfId="0" applyFont="1" applyFill="1" applyBorder="1"/>
    <xf numFmtId="0" fontId="8" fillId="2" borderId="1" xfId="0" applyFont="1" applyFill="1" applyBorder="1" applyAlignment="1">
      <alignment vertical="center"/>
    </xf>
    <xf numFmtId="164" fontId="6" fillId="2" borderId="0" xfId="0" applyNumberFormat="1" applyFont="1" applyFill="1" applyBorder="1"/>
    <xf numFmtId="164" fontId="6" fillId="0" borderId="0" xfId="0" applyNumberFormat="1" applyFont="1" applyFill="1" applyBorder="1"/>
    <xf numFmtId="4" fontId="6" fillId="2" borderId="0" xfId="0" applyNumberFormat="1" applyFont="1" applyFill="1" applyBorder="1"/>
    <xf numFmtId="4" fontId="10" fillId="2" borderId="0" xfId="0" applyNumberFormat="1" applyFont="1" applyFill="1" applyBorder="1"/>
    <xf numFmtId="0" fontId="6" fillId="2" borderId="8" xfId="0" applyFont="1" applyFill="1" applyBorder="1" applyAlignment="1"/>
    <xf numFmtId="0" fontId="8" fillId="2" borderId="8" xfId="0" applyFont="1" applyFill="1" applyBorder="1" applyAlignment="1"/>
    <xf numFmtId="164" fontId="6" fillId="2" borderId="0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/>
    <xf numFmtId="3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15" fillId="0" borderId="0" xfId="0" applyFont="1"/>
    <xf numFmtId="3" fontId="15" fillId="0" borderId="0" xfId="0" applyNumberFormat="1" applyFont="1" applyFill="1"/>
    <xf numFmtId="3" fontId="15" fillId="0" borderId="0" xfId="0" applyNumberFormat="1" applyFont="1"/>
    <xf numFmtId="0" fontId="15" fillId="0" borderId="0" xfId="0" applyFont="1" applyBorder="1"/>
    <xf numFmtId="0" fontId="6" fillId="0" borderId="0" xfId="0" applyFont="1" applyFill="1"/>
    <xf numFmtId="165" fontId="6" fillId="0" borderId="0" xfId="0" applyNumberFormat="1" applyFont="1" applyFill="1"/>
    <xf numFmtId="0" fontId="6" fillId="0" borderId="0" xfId="0" applyFont="1" applyBorder="1"/>
    <xf numFmtId="3" fontId="6" fillId="0" borderId="0" xfId="0" applyNumberFormat="1" applyFont="1" applyFill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indent="1"/>
    </xf>
    <xf numFmtId="4" fontId="13" fillId="0" borderId="0" xfId="0" applyNumberFormat="1" applyFont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3" fillId="0" borderId="2" xfId="0" applyNumberFormat="1" applyFont="1" applyFill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4" fontId="6" fillId="0" borderId="0" xfId="0" applyNumberFormat="1" applyFont="1" applyBorder="1"/>
    <xf numFmtId="2" fontId="6" fillId="0" borderId="0" xfId="0" applyNumberFormat="1" applyFont="1"/>
    <xf numFmtId="0" fontId="16" fillId="0" borderId="0" xfId="0" applyFont="1" applyBorder="1" applyAlignment="1">
      <alignment horizontal="right" indent="1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wrapText="1"/>
    </xf>
    <xf numFmtId="0" fontId="6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3" fillId="0" borderId="0" xfId="0" applyFont="1" applyBorder="1" applyAlignment="1"/>
    <xf numFmtId="0" fontId="6" fillId="0" borderId="2" xfId="0" applyFont="1" applyBorder="1"/>
    <xf numFmtId="0" fontId="2" fillId="2" borderId="0" xfId="0" applyFont="1" applyFill="1" applyAlignment="1">
      <alignment vertical="top"/>
    </xf>
    <xf numFmtId="164" fontId="6" fillId="0" borderId="0" xfId="0" applyNumberFormat="1" applyFont="1" applyFill="1"/>
    <xf numFmtId="1" fontId="6" fillId="0" borderId="0" xfId="0" applyNumberFormat="1" applyFont="1" applyFill="1"/>
    <xf numFmtId="165" fontId="6" fillId="2" borderId="0" xfId="0" applyNumberFormat="1" applyFont="1" applyFill="1"/>
    <xf numFmtId="0" fontId="4" fillId="2" borderId="0" xfId="0" applyFont="1" applyFill="1" applyAlignment="1">
      <alignment vertical="top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/>
    </xf>
    <xf numFmtId="0" fontId="8" fillId="0" borderId="0" xfId="0" applyFont="1" applyBorder="1"/>
    <xf numFmtId="4" fontId="6" fillId="0" borderId="0" xfId="0" applyNumberFormat="1" applyFont="1" applyBorder="1" applyAlignment="1">
      <alignment horizontal="right" wrapText="1"/>
    </xf>
    <xf numFmtId="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3" fontId="11" fillId="0" borderId="0" xfId="0" applyNumberFormat="1" applyFont="1" applyBorder="1" applyAlignment="1">
      <alignment horizontal="right" vertical="top"/>
    </xf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/>
    <xf numFmtId="0" fontId="17" fillId="3" borderId="0" xfId="0" applyFont="1" applyFill="1" applyBorder="1" applyAlignment="1">
      <alignment vertical="center"/>
    </xf>
    <xf numFmtId="0" fontId="0" fillId="3" borderId="0" xfId="0" applyFill="1"/>
    <xf numFmtId="49" fontId="14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Alignment="1">
      <alignment horizontal="right"/>
    </xf>
    <xf numFmtId="49" fontId="14" fillId="3" borderId="0" xfId="0" applyNumberFormat="1" applyFont="1" applyFill="1" applyAlignment="1">
      <alignment horizontal="left"/>
    </xf>
    <xf numFmtId="0" fontId="0" fillId="3" borderId="0" xfId="0" applyFill="1" applyBorder="1"/>
    <xf numFmtId="0" fontId="0" fillId="3" borderId="0" xfId="0" applyFill="1" applyAlignment="1">
      <alignment vertical="center"/>
    </xf>
    <xf numFmtId="49" fontId="14" fillId="3" borderId="0" xfId="0" applyNumberFormat="1" applyFont="1" applyFill="1" applyAlignment="1"/>
    <xf numFmtId="3" fontId="14" fillId="3" borderId="0" xfId="0" applyNumberFormat="1" applyFont="1" applyFill="1"/>
    <xf numFmtId="49" fontId="11" fillId="3" borderId="0" xfId="0" applyNumberFormat="1" applyFont="1" applyFill="1" applyAlignment="1"/>
    <xf numFmtId="3" fontId="11" fillId="3" borderId="0" xfId="0" applyNumberFormat="1" applyFont="1" applyFill="1"/>
    <xf numFmtId="37" fontId="11" fillId="3" borderId="0" xfId="0" applyNumberFormat="1" applyFont="1" applyFill="1"/>
    <xf numFmtId="1" fontId="11" fillId="3" borderId="0" xfId="0" applyNumberFormat="1" applyFont="1" applyFill="1"/>
    <xf numFmtId="0" fontId="16" fillId="3" borderId="0" xfId="0" applyFont="1" applyFill="1"/>
    <xf numFmtId="49" fontId="11" fillId="3" borderId="0" xfId="0" applyNumberFormat="1" applyFont="1" applyFill="1" applyAlignment="1">
      <alignment horizontal="right"/>
    </xf>
    <xf numFmtId="10" fontId="11" fillId="3" borderId="0" xfId="0" applyNumberFormat="1" applyFont="1" applyFill="1"/>
    <xf numFmtId="2" fontId="11" fillId="3" borderId="0" xfId="0" applyNumberFormat="1" applyFont="1" applyFill="1"/>
    <xf numFmtId="0" fontId="11" fillId="3" borderId="0" xfId="0" applyFont="1" applyFill="1"/>
    <xf numFmtId="49" fontId="14" fillId="3" borderId="0" xfId="0" applyNumberFormat="1" applyFont="1" applyFill="1" applyBorder="1" applyAlignment="1"/>
    <xf numFmtId="0" fontId="14" fillId="3" borderId="0" xfId="0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left" vertical="center"/>
    </xf>
    <xf numFmtId="49" fontId="11" fillId="3" borderId="0" xfId="0" applyNumberFormat="1" applyFont="1" applyFill="1" applyBorder="1" applyAlignment="1"/>
    <xf numFmtId="0" fontId="11" fillId="3" borderId="0" xfId="0" applyFont="1" applyFill="1" applyBorder="1"/>
    <xf numFmtId="49" fontId="12" fillId="3" borderId="0" xfId="0" applyNumberFormat="1" applyFont="1" applyFill="1" applyBorder="1" applyAlignment="1"/>
    <xf numFmtId="49" fontId="12" fillId="3" borderId="0" xfId="0" applyNumberFormat="1" applyFont="1" applyFill="1" applyBorder="1" applyAlignment="1">
      <alignment horizontal="center"/>
    </xf>
    <xf numFmtId="1" fontId="14" fillId="3" borderId="0" xfId="0" applyNumberFormat="1" applyFont="1" applyFill="1" applyBorder="1" applyAlignment="1">
      <alignment horizontal="center"/>
    </xf>
    <xf numFmtId="0" fontId="18" fillId="3" borderId="0" xfId="0" applyFont="1" applyFill="1"/>
    <xf numFmtId="2" fontId="11" fillId="3" borderId="0" xfId="0" applyNumberFormat="1" applyFont="1" applyFill="1" applyBorder="1"/>
    <xf numFmtId="0" fontId="13" fillId="3" borderId="0" xfId="0" applyFont="1" applyFill="1"/>
    <xf numFmtId="49" fontId="11" fillId="3" borderId="0" xfId="0" applyNumberFormat="1" applyFont="1" applyFill="1"/>
    <xf numFmtId="10" fontId="11" fillId="3" borderId="0" xfId="0" applyNumberFormat="1" applyFont="1" applyFill="1" applyBorder="1"/>
    <xf numFmtId="0" fontId="16" fillId="3" borderId="0" xfId="0" applyFont="1" applyFill="1" applyBorder="1"/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/>
    <xf numFmtId="49" fontId="11" fillId="3" borderId="2" xfId="0" applyNumberFormat="1" applyFont="1" applyFill="1" applyBorder="1" applyAlignment="1"/>
    <xf numFmtId="0" fontId="11" fillId="3" borderId="2" xfId="0" applyFont="1" applyFill="1" applyBorder="1"/>
    <xf numFmtId="2" fontId="11" fillId="3" borderId="2" xfId="0" applyNumberFormat="1" applyFont="1" applyFill="1" applyBorder="1"/>
    <xf numFmtId="49" fontId="14" fillId="3" borderId="1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right" wrapText="1"/>
    </xf>
    <xf numFmtId="3" fontId="13" fillId="0" borderId="0" xfId="0" applyNumberFormat="1" applyFont="1" applyAlignment="1">
      <alignment horizontal="right" vertical="center" wrapText="1"/>
    </xf>
    <xf numFmtId="0" fontId="14" fillId="0" borderId="0" xfId="0" applyFont="1" applyBorder="1" applyAlignment="1">
      <alignment horizontal="center" wrapText="1"/>
    </xf>
    <xf numFmtId="49" fontId="11" fillId="3" borderId="0" xfId="0" applyNumberFormat="1" applyFont="1" applyFill="1" applyAlignment="1">
      <alignment horizontal="left" indent="1"/>
    </xf>
    <xf numFmtId="49" fontId="11" fillId="3" borderId="0" xfId="0" applyNumberFormat="1" applyFont="1" applyFill="1" applyBorder="1" applyAlignment="1">
      <alignment horizontal="left" indent="1"/>
    </xf>
    <xf numFmtId="49" fontId="11" fillId="3" borderId="2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/>
    <xf numFmtId="49" fontId="14" fillId="3" borderId="1" xfId="0" applyNumberFormat="1" applyFont="1" applyFill="1" applyBorder="1" applyAlignment="1">
      <alignment horizontal="left" vertical="center"/>
    </xf>
    <xf numFmtId="10" fontId="11" fillId="3" borderId="0" xfId="3" applyNumberFormat="1" applyFont="1" applyFill="1"/>
    <xf numFmtId="49" fontId="11" fillId="3" borderId="0" xfId="0" applyNumberFormat="1" applyFont="1" applyFill="1" applyAlignment="1">
      <alignment horizontal="left" indent="2"/>
    </xf>
    <xf numFmtId="41" fontId="11" fillId="3" borderId="0" xfId="0" applyNumberFormat="1" applyFont="1" applyFill="1"/>
    <xf numFmtId="10" fontId="11" fillId="3" borderId="2" xfId="0" applyNumberFormat="1" applyFont="1" applyFill="1" applyBorder="1"/>
    <xf numFmtId="10" fontId="11" fillId="3" borderId="0" xfId="3" applyNumberFormat="1" applyFont="1" applyFill="1" applyBorder="1"/>
    <xf numFmtId="0" fontId="13" fillId="0" borderId="0" xfId="0" applyFont="1" applyAlignment="1"/>
    <xf numFmtId="0" fontId="13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12" fillId="3" borderId="0" xfId="0" applyFont="1" applyFill="1" applyAlignment="1"/>
    <xf numFmtId="0" fontId="6" fillId="3" borderId="0" xfId="0" applyFont="1" applyFill="1"/>
    <xf numFmtId="0" fontId="8" fillId="3" borderId="0" xfId="0" applyFont="1" applyFill="1" applyAlignment="1"/>
    <xf numFmtId="0" fontId="14" fillId="3" borderId="0" xfId="0" applyFont="1" applyFill="1" applyBorder="1" applyAlignment="1">
      <alignment wrapText="1"/>
    </xf>
    <xf numFmtId="0" fontId="0" fillId="3" borderId="0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8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16" fillId="3" borderId="5" xfId="0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right" wrapText="1"/>
    </xf>
    <xf numFmtId="4" fontId="14" fillId="3" borderId="0" xfId="0" applyNumberFormat="1" applyFont="1" applyFill="1" applyAlignment="1">
      <alignment horizontal="right" wrapText="1"/>
    </xf>
    <xf numFmtId="0" fontId="16" fillId="3" borderId="0" xfId="0" applyFont="1" applyFill="1" applyBorder="1" applyAlignment="1">
      <alignment horizontal="right" vertical="center" wrapText="1"/>
    </xf>
    <xf numFmtId="4" fontId="3" fillId="3" borderId="0" xfId="0" applyNumberFormat="1" applyFont="1" applyFill="1"/>
    <xf numFmtId="0" fontId="16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/>
    <xf numFmtId="43" fontId="4" fillId="3" borderId="0" xfId="1" applyFont="1" applyFill="1"/>
    <xf numFmtId="0" fontId="16" fillId="3" borderId="0" xfId="0" applyFont="1" applyFill="1" applyBorder="1" applyAlignment="1">
      <alignment wrapText="1"/>
    </xf>
    <xf numFmtId="4" fontId="11" fillId="3" borderId="0" xfId="0" applyNumberFormat="1" applyFont="1" applyFill="1" applyAlignment="1">
      <alignment horizontal="right" wrapText="1"/>
    </xf>
    <xf numFmtId="0" fontId="16" fillId="3" borderId="0" xfId="0" applyFont="1" applyFill="1" applyBorder="1" applyAlignment="1"/>
    <xf numFmtId="4" fontId="3" fillId="3" borderId="0" xfId="0" applyNumberFormat="1" applyFont="1" applyFill="1" applyAlignment="1">
      <alignment horizontal="left"/>
    </xf>
    <xf numFmtId="49" fontId="4" fillId="3" borderId="0" xfId="2" applyNumberFormat="1" applyFont="1" applyFill="1" applyAlignment="1">
      <alignment horizontal="left"/>
    </xf>
    <xf numFmtId="0" fontId="16" fillId="3" borderId="0" xfId="0" applyFont="1" applyFill="1" applyAlignment="1">
      <alignment horizontal="left" wrapText="1"/>
    </xf>
    <xf numFmtId="0" fontId="16" fillId="3" borderId="0" xfId="0" applyFont="1" applyFill="1" applyAlignment="1"/>
    <xf numFmtId="49" fontId="4" fillId="3" borderId="0" xfId="2" applyNumberFormat="1" applyFont="1" applyFill="1" applyAlignment="1"/>
    <xf numFmtId="0" fontId="13" fillId="3" borderId="0" xfId="0" applyFont="1" applyFill="1" applyAlignment="1">
      <alignment wrapText="1"/>
    </xf>
    <xf numFmtId="0" fontId="13" fillId="3" borderId="0" xfId="0" applyFont="1" applyFill="1" applyAlignment="1"/>
    <xf numFmtId="0" fontId="11" fillId="3" borderId="0" xfId="0" applyFont="1" applyFill="1" applyAlignment="1">
      <alignment horizontal="right" wrapText="1"/>
    </xf>
    <xf numFmtId="3" fontId="3" fillId="3" borderId="0" xfId="0" applyNumberFormat="1" applyFont="1" applyFill="1"/>
    <xf numFmtId="49" fontId="3" fillId="3" borderId="0" xfId="2" applyNumberFormat="1" applyFont="1" applyFill="1" applyAlignment="1"/>
    <xf numFmtId="43" fontId="3" fillId="3" borderId="0" xfId="1" applyFont="1" applyFill="1"/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vertical="center" wrapText="1"/>
    </xf>
    <xf numFmtId="4" fontId="11" fillId="3" borderId="0" xfId="0" applyNumberFormat="1" applyFont="1" applyFill="1" applyBorder="1" applyAlignment="1">
      <alignment horizontal="right" wrapText="1"/>
    </xf>
    <xf numFmtId="0" fontId="6" fillId="3" borderId="2" xfId="0" applyFont="1" applyFill="1" applyBorder="1"/>
    <xf numFmtId="0" fontId="13" fillId="3" borderId="2" xfId="0" applyFont="1" applyFill="1" applyBorder="1" applyAlignment="1"/>
    <xf numFmtId="43" fontId="3" fillId="3" borderId="0" xfId="1" applyFont="1" applyFill="1" applyAlignment="1">
      <alignment horizontal="right"/>
    </xf>
    <xf numFmtId="49" fontId="3" fillId="3" borderId="0" xfId="0" applyNumberFormat="1" applyFont="1" applyFill="1" applyAlignment="1"/>
    <xf numFmtId="49" fontId="3" fillId="3" borderId="0" xfId="2" applyNumberFormat="1" applyFont="1" applyFill="1" applyBorder="1" applyAlignment="1"/>
    <xf numFmtId="43" fontId="3" fillId="3" borderId="0" xfId="1" applyFont="1" applyFill="1" applyBorder="1"/>
    <xf numFmtId="49" fontId="3" fillId="3" borderId="2" xfId="0" applyNumberFormat="1" applyFont="1" applyFill="1" applyBorder="1" applyAlignment="1"/>
    <xf numFmtId="3" fontId="13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wrapText="1"/>
    </xf>
    <xf numFmtId="49" fontId="4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 wrapText="1"/>
    </xf>
    <xf numFmtId="3" fontId="16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/>
    <xf numFmtId="3" fontId="3" fillId="0" borderId="0" xfId="0" applyNumberFormat="1" applyFont="1" applyBorder="1"/>
    <xf numFmtId="0" fontId="6" fillId="0" borderId="1" xfId="0" applyFont="1" applyBorder="1"/>
    <xf numFmtId="0" fontId="14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/>
    <xf numFmtId="0" fontId="11" fillId="0" borderId="0" xfId="0" applyFont="1" applyBorder="1" applyAlignment="1"/>
    <xf numFmtId="0" fontId="11" fillId="3" borderId="0" xfId="0" applyFont="1" applyFill="1" applyBorder="1" applyAlignment="1"/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49" fontId="11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0" fontId="14" fillId="0" borderId="0" xfId="0" applyFont="1" applyBorder="1" applyAlignment="1">
      <alignment horizontal="center" wrapText="1"/>
    </xf>
    <xf numFmtId="4" fontId="6" fillId="0" borderId="0" xfId="0" applyNumberFormat="1" applyFont="1"/>
    <xf numFmtId="4" fontId="20" fillId="0" borderId="0" xfId="0" applyNumberFormat="1" applyFont="1"/>
    <xf numFmtId="4" fontId="19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/>
    </xf>
    <xf numFmtId="164" fontId="19" fillId="0" borderId="0" xfId="0" applyNumberFormat="1" applyFont="1"/>
    <xf numFmtId="4" fontId="19" fillId="0" borderId="0" xfId="0" applyNumberFormat="1" applyFont="1"/>
    <xf numFmtId="4" fontId="20" fillId="0" borderId="0" xfId="0" applyNumberFormat="1" applyFont="1" applyAlignment="1">
      <alignment horizontal="right" vertical="center" wrapText="1"/>
    </xf>
    <xf numFmtId="0" fontId="14" fillId="3" borderId="7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16" fontId="6" fillId="0" borderId="0" xfId="0" applyNumberFormat="1" applyFont="1"/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3" borderId="8" xfId="0" applyFont="1" applyFill="1" applyBorder="1" applyAlignment="1"/>
    <xf numFmtId="49" fontId="4" fillId="0" borderId="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3" fontId="6" fillId="0" borderId="0" xfId="1" applyFont="1"/>
    <xf numFmtId="43" fontId="6" fillId="0" borderId="0" xfId="0" applyNumberFormat="1" applyFont="1"/>
    <xf numFmtId="0" fontId="14" fillId="3" borderId="1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43" fontId="6" fillId="3" borderId="0" xfId="0" applyNumberFormat="1" applyFont="1" applyFill="1"/>
    <xf numFmtId="43" fontId="21" fillId="0" borderId="0" xfId="1" applyNumberFormat="1" applyFont="1" applyAlignment="1">
      <alignment horizontal="right"/>
    </xf>
    <xf numFmtId="43" fontId="21" fillId="0" borderId="0" xfId="1" applyFont="1" applyAlignment="1">
      <alignment horizontal="right"/>
    </xf>
    <xf numFmtId="43" fontId="22" fillId="0" borderId="0" xfId="1" applyFont="1" applyAlignment="1">
      <alignment horizontal="right"/>
    </xf>
    <xf numFmtId="0" fontId="6" fillId="3" borderId="0" xfId="0" applyFont="1" applyFill="1" applyBorder="1"/>
    <xf numFmtId="0" fontId="6" fillId="3" borderId="0" xfId="0" applyFont="1" applyFill="1" applyBorder="1" applyAlignment="1"/>
    <xf numFmtId="166" fontId="21" fillId="3" borderId="0" xfId="1" applyNumberFormat="1" applyFont="1" applyFill="1" applyAlignment="1">
      <alignment horizontal="right" wrapText="1"/>
    </xf>
    <xf numFmtId="2" fontId="21" fillId="3" borderId="0" xfId="1" applyNumberFormat="1" applyFont="1" applyFill="1" applyAlignment="1">
      <alignment horizontal="right" wrapText="1"/>
    </xf>
    <xf numFmtId="3" fontId="6" fillId="0" borderId="0" xfId="0" applyNumberFormat="1" applyFont="1"/>
    <xf numFmtId="43" fontId="23" fillId="0" borderId="0" xfId="1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25" fillId="3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3" fontId="8" fillId="3" borderId="0" xfId="0" applyNumberFormat="1" applyFont="1" applyFill="1"/>
    <xf numFmtId="3" fontId="6" fillId="3" borderId="0" xfId="0" applyNumberFormat="1" applyFont="1" applyFill="1"/>
    <xf numFmtId="41" fontId="6" fillId="3" borderId="0" xfId="0" applyNumberFormat="1" applyFont="1" applyFill="1"/>
    <xf numFmtId="0" fontId="8" fillId="3" borderId="0" xfId="0" applyFont="1" applyFill="1"/>
    <xf numFmtId="49" fontId="6" fillId="3" borderId="0" xfId="0" applyNumberFormat="1" applyFont="1" applyFill="1" applyAlignment="1">
      <alignment horizontal="right"/>
    </xf>
    <xf numFmtId="10" fontId="6" fillId="3" borderId="0" xfId="3" applyNumberFormat="1" applyFont="1" applyFill="1"/>
    <xf numFmtId="10" fontId="6" fillId="3" borderId="0" xfId="0" applyNumberFormat="1" applyFont="1" applyFill="1"/>
    <xf numFmtId="2" fontId="6" fillId="3" borderId="0" xfId="0" applyNumberFormat="1" applyFont="1" applyFill="1"/>
    <xf numFmtId="0" fontId="8" fillId="3" borderId="1" xfId="0" applyNumberFormat="1" applyFont="1" applyFill="1" applyBorder="1" applyAlignment="1">
      <alignment horizontal="right" vertical="center"/>
    </xf>
    <xf numFmtId="37" fontId="6" fillId="3" borderId="0" xfId="0" applyNumberFormat="1" applyFont="1" applyFill="1"/>
    <xf numFmtId="0" fontId="26" fillId="3" borderId="0" xfId="0" applyFont="1" applyFill="1"/>
    <xf numFmtId="1" fontId="25" fillId="3" borderId="0" xfId="0" applyNumberFormat="1" applyFont="1" applyFill="1" applyBorder="1" applyAlignment="1">
      <alignment horizontal="center"/>
    </xf>
    <xf numFmtId="3" fontId="16" fillId="3" borderId="0" xfId="0" applyNumberFormat="1" applyFont="1" applyFill="1"/>
    <xf numFmtId="3" fontId="13" fillId="3" borderId="0" xfId="0" applyNumberFormat="1" applyFont="1" applyFill="1"/>
    <xf numFmtId="49" fontId="13" fillId="3" borderId="0" xfId="0" applyNumberFormat="1" applyFont="1" applyFill="1" applyAlignment="1">
      <alignment horizontal="right"/>
    </xf>
    <xf numFmtId="10" fontId="13" fillId="3" borderId="0" xfId="3" applyNumberFormat="1" applyFont="1" applyFill="1"/>
    <xf numFmtId="0" fontId="13" fillId="3" borderId="0" xfId="0" applyFont="1" applyFill="1" applyBorder="1"/>
    <xf numFmtId="2" fontId="13" fillId="3" borderId="0" xfId="0" applyNumberFormat="1" applyFont="1" applyFill="1"/>
    <xf numFmtId="10" fontId="15" fillId="3" borderId="2" xfId="0" applyNumberFormat="1" applyFont="1" applyFill="1" applyBorder="1"/>
    <xf numFmtId="10" fontId="13" fillId="3" borderId="0" xfId="3" applyNumberFormat="1" applyFont="1" applyFill="1" applyBorder="1"/>
    <xf numFmtId="4" fontId="13" fillId="4" borderId="0" xfId="0" applyNumberFormat="1" applyFont="1" applyFill="1" applyBorder="1" applyAlignment="1">
      <alignment horizontal="right" wrapText="1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wrapText="1"/>
    </xf>
    <xf numFmtId="43" fontId="21" fillId="0" borderId="0" xfId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right" wrapText="1"/>
    </xf>
    <xf numFmtId="43" fontId="6" fillId="0" borderId="0" xfId="0" applyNumberFormat="1" applyFont="1" applyFill="1" applyBorder="1"/>
    <xf numFmtId="4" fontId="6" fillId="0" borderId="0" xfId="0" applyNumberFormat="1" applyFont="1" applyFill="1" applyBorder="1"/>
    <xf numFmtId="4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49" fontId="29" fillId="3" borderId="0" xfId="0" applyNumberFormat="1" applyFont="1" applyFill="1" applyBorder="1" applyAlignment="1"/>
    <xf numFmtId="49" fontId="29" fillId="3" borderId="0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right" vertical="center"/>
    </xf>
    <xf numFmtId="1" fontId="8" fillId="3" borderId="0" xfId="0" applyNumberFormat="1" applyFont="1" applyFill="1" applyBorder="1" applyAlignment="1">
      <alignment horizontal="center"/>
    </xf>
    <xf numFmtId="0" fontId="1" fillId="3" borderId="0" xfId="0" applyFont="1" applyFill="1"/>
    <xf numFmtId="0" fontId="28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10" fontId="6" fillId="3" borderId="0" xfId="3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10" fontId="6" fillId="3" borderId="0" xfId="0" applyNumberFormat="1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8" fillId="3" borderId="0" xfId="0" applyFont="1" applyFill="1" applyBorder="1" applyAlignment="1"/>
    <xf numFmtId="0" fontId="27" fillId="3" borderId="0" xfId="0" applyFont="1" applyFill="1"/>
    <xf numFmtId="43" fontId="21" fillId="0" borderId="0" xfId="1" applyFont="1" applyBorder="1" applyAlignment="1">
      <alignment horizontal="right"/>
    </xf>
    <xf numFmtId="0" fontId="12" fillId="0" borderId="0" xfId="0" applyFont="1" applyBorder="1" applyAlignment="1"/>
    <xf numFmtId="0" fontId="30" fillId="0" borderId="0" xfId="0" applyFont="1" applyBorder="1" applyAlignment="1"/>
    <xf numFmtId="0" fontId="16" fillId="0" borderId="14" xfId="0" applyFont="1" applyBorder="1" applyAlignment="1">
      <alignment horizontal="right" vertical="top" wrapText="1"/>
    </xf>
    <xf numFmtId="0" fontId="16" fillId="0" borderId="14" xfId="0" applyFont="1" applyBorder="1" applyAlignment="1">
      <alignment vertical="top"/>
    </xf>
    <xf numFmtId="0" fontId="8" fillId="0" borderId="0" xfId="0" applyFont="1" applyBorder="1" applyAlignment="1"/>
    <xf numFmtId="0" fontId="6" fillId="0" borderId="13" xfId="0" applyFont="1" applyBorder="1" applyAlignment="1"/>
    <xf numFmtId="0" fontId="18" fillId="0" borderId="0" xfId="0" applyFont="1" applyFill="1" applyBorder="1" applyAlignment="1"/>
    <xf numFmtId="0" fontId="18" fillId="0" borderId="0" xfId="0" applyFont="1" applyBorder="1" applyAlignment="1">
      <alignment horizontal="right" wrapText="1"/>
    </xf>
    <xf numFmtId="0" fontId="30" fillId="0" borderId="0" xfId="0" applyFont="1" applyBorder="1" applyAlignment="1">
      <alignment horizontal="right" wrapText="1"/>
    </xf>
    <xf numFmtId="166" fontId="8" fillId="0" borderId="0" xfId="1" applyNumberFormat="1" applyFont="1" applyBorder="1" applyAlignment="1">
      <alignment horizontal="right" wrapText="1"/>
    </xf>
    <xf numFmtId="166" fontId="6" fillId="0" borderId="0" xfId="1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 wrapText="1"/>
    </xf>
    <xf numFmtId="3" fontId="8" fillId="0" borderId="0" xfId="1" applyNumberFormat="1" applyFont="1" applyBorder="1" applyAlignment="1">
      <alignment horizontal="right" wrapText="1"/>
    </xf>
    <xf numFmtId="0" fontId="6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horizontal="right" wrapText="1"/>
    </xf>
    <xf numFmtId="0" fontId="6" fillId="2" borderId="0" xfId="0" applyFont="1" applyFill="1" applyBorder="1" applyAlignment="1">
      <alignment horizontal="right"/>
    </xf>
    <xf numFmtId="0" fontId="29" fillId="3" borderId="0" xfId="0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right"/>
    </xf>
    <xf numFmtId="49" fontId="11" fillId="0" borderId="0" xfId="0" applyNumberFormat="1" applyFont="1" applyFill="1" applyBorder="1" applyAlignment="1"/>
    <xf numFmtId="3" fontId="0" fillId="3" borderId="0" xfId="0" applyNumberFormat="1" applyFill="1"/>
    <xf numFmtId="49" fontId="6" fillId="3" borderId="0" xfId="0" applyNumberFormat="1" applyFont="1" applyFill="1" applyBorder="1" applyAlignment="1"/>
    <xf numFmtId="3" fontId="13" fillId="3" borderId="0" xfId="0" applyNumberFormat="1" applyFont="1" applyFill="1" applyAlignment="1">
      <alignment horizontal="right"/>
    </xf>
    <xf numFmtId="3" fontId="11" fillId="3" borderId="0" xfId="0" applyNumberFormat="1" applyFont="1" applyFill="1" applyAlignment="1"/>
    <xf numFmtId="3" fontId="18" fillId="3" borderId="0" xfId="0" applyNumberFormat="1" applyFont="1" applyFill="1"/>
    <xf numFmtId="3" fontId="0" fillId="3" borderId="0" xfId="0" applyNumberFormat="1" applyFill="1" applyAlignment="1">
      <alignment horizontal="right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wrapText="1"/>
    </xf>
    <xf numFmtId="0" fontId="8" fillId="3" borderId="7" xfId="0" applyFont="1" applyFill="1" applyBorder="1" applyAlignment="1">
      <alignment horizontal="center" vertical="center"/>
    </xf>
    <xf numFmtId="49" fontId="4" fillId="3" borderId="0" xfId="2" applyNumberFormat="1" applyFont="1" applyFill="1" applyAlignment="1">
      <alignment horizontal="left"/>
    </xf>
    <xf numFmtId="0" fontId="16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6" fillId="3" borderId="0" xfId="0" applyFont="1" applyFill="1" applyBorder="1" applyAlignment="1">
      <alignment horizontal="left" wrapText="1"/>
    </xf>
    <xf numFmtId="0" fontId="16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6" fillId="3" borderId="0" xfId="0" applyFont="1" applyFill="1" applyBorder="1" applyAlignment="1"/>
    <xf numFmtId="0" fontId="16" fillId="3" borderId="0" xfId="0" applyFont="1" applyFill="1" applyAlignment="1"/>
    <xf numFmtId="0" fontId="14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4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 indent="1"/>
    </xf>
    <xf numFmtId="0" fontId="6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29" fillId="3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5.5" xfId="2"/>
    <cellStyle name="Percent" xfId="3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55"/>
  <sheetViews>
    <sheetView showGridLines="0" topLeftCell="A28" workbookViewId="0">
      <selection activeCell="B49" sqref="B49"/>
    </sheetView>
  </sheetViews>
  <sheetFormatPr defaultRowHeight="11.25" x14ac:dyDescent="0.2"/>
  <cols>
    <col min="1" max="1" width="6.42578125" style="92" customWidth="1"/>
    <col min="2" max="2" width="2.7109375" style="92" customWidth="1"/>
    <col min="3" max="3" width="22.42578125" style="92" bestFit="1" customWidth="1"/>
    <col min="4" max="10" width="9.140625" style="92"/>
    <col min="11" max="11" width="11.28515625" style="92" customWidth="1"/>
    <col min="12" max="23" width="9.140625" style="92"/>
    <col min="24" max="24" width="7.140625" style="103" customWidth="1"/>
    <col min="25" max="25" width="3.42578125" style="92" customWidth="1"/>
    <col min="26" max="26" width="24.28515625" style="92" bestFit="1" customWidth="1"/>
    <col min="27" max="27" width="10.7109375" style="92" bestFit="1" customWidth="1"/>
    <col min="28" max="36" width="9.140625" style="92"/>
    <col min="37" max="37" width="8.28515625" style="92" customWidth="1"/>
    <col min="38" max="38" width="5.85546875" style="92" customWidth="1"/>
    <col min="39" max="39" width="3.5703125" style="92" customWidth="1"/>
    <col min="40" max="40" width="28.42578125" style="92" customWidth="1"/>
    <col min="41" max="16384" width="9.140625" style="92"/>
  </cols>
  <sheetData>
    <row r="1" spans="2:57" x14ac:dyDescent="0.2">
      <c r="X1" s="92"/>
    </row>
    <row r="2" spans="2:57" ht="18.75" customHeight="1" x14ac:dyDescent="0.3">
      <c r="C2" s="122" t="s">
        <v>0</v>
      </c>
      <c r="D2" s="122"/>
      <c r="E2" s="122"/>
      <c r="F2" s="122"/>
      <c r="G2" s="122"/>
      <c r="H2" s="14"/>
      <c r="I2" s="14"/>
      <c r="J2" s="14"/>
      <c r="K2" s="102"/>
      <c r="L2" s="14"/>
      <c r="M2" s="14"/>
      <c r="N2" s="14"/>
      <c r="O2" s="14"/>
      <c r="X2" s="92"/>
    </row>
    <row r="3" spans="2:57" x14ac:dyDescent="0.2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X3" s="92"/>
    </row>
    <row r="4" spans="2:57" ht="12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X4" s="92"/>
    </row>
    <row r="5" spans="2:57" ht="18.75" customHeight="1" thickTop="1" thickBot="1" x14ac:dyDescent="0.25">
      <c r="B5" s="464" t="s">
        <v>1</v>
      </c>
      <c r="C5" s="465"/>
      <c r="D5" s="475" t="s">
        <v>2</v>
      </c>
      <c r="E5" s="476"/>
      <c r="F5" s="476"/>
      <c r="G5" s="476"/>
      <c r="H5" s="476"/>
      <c r="I5" s="476"/>
      <c r="J5" s="476"/>
      <c r="K5" s="476"/>
      <c r="L5" s="476"/>
      <c r="M5" s="477"/>
      <c r="N5" s="475" t="s">
        <v>28</v>
      </c>
      <c r="O5" s="476"/>
      <c r="P5" s="476"/>
      <c r="Q5" s="476"/>
      <c r="R5" s="476"/>
      <c r="S5" s="476"/>
      <c r="T5" s="476"/>
      <c r="U5" s="476"/>
      <c r="V5" s="476"/>
      <c r="W5" s="476"/>
      <c r="Y5" s="468" t="s">
        <v>1</v>
      </c>
      <c r="Z5" s="469"/>
      <c r="AA5" s="473" t="s">
        <v>37</v>
      </c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M5" s="468" t="s">
        <v>1</v>
      </c>
      <c r="AN5" s="469"/>
      <c r="AO5" s="462" t="s">
        <v>56</v>
      </c>
      <c r="AP5" s="463"/>
      <c r="AQ5" s="463"/>
      <c r="AR5" s="463"/>
      <c r="AS5" s="463"/>
      <c r="AT5" s="463"/>
      <c r="AU5" s="463"/>
      <c r="AV5" s="463"/>
      <c r="AW5" s="472"/>
      <c r="AX5" s="462" t="s">
        <v>57</v>
      </c>
      <c r="AY5" s="463"/>
      <c r="AZ5" s="463"/>
      <c r="BA5" s="463"/>
      <c r="BB5" s="463"/>
      <c r="BC5" s="463"/>
      <c r="BD5" s="463"/>
      <c r="BE5" s="463"/>
    </row>
    <row r="6" spans="2:57" ht="20.25" customHeight="1" thickBot="1" x14ac:dyDescent="0.25">
      <c r="B6" s="466"/>
      <c r="C6" s="467"/>
      <c r="D6" s="57">
        <v>1961</v>
      </c>
      <c r="E6" s="56">
        <v>1962</v>
      </c>
      <c r="F6" s="56">
        <v>1963</v>
      </c>
      <c r="G6" s="56">
        <v>1964</v>
      </c>
      <c r="H6" s="56">
        <v>1965</v>
      </c>
      <c r="I6" s="56">
        <v>1966</v>
      </c>
      <c r="J6" s="56">
        <v>1967</v>
      </c>
      <c r="K6" s="56">
        <v>1968</v>
      </c>
      <c r="L6" s="56">
        <v>1969</v>
      </c>
      <c r="M6" s="119">
        <v>1970</v>
      </c>
      <c r="N6" s="109">
        <v>1971</v>
      </c>
      <c r="O6" s="111">
        <v>1972</v>
      </c>
      <c r="P6" s="111">
        <v>1973</v>
      </c>
      <c r="Q6" s="111">
        <v>1974</v>
      </c>
      <c r="R6" s="111">
        <v>1975</v>
      </c>
      <c r="S6" s="111">
        <v>1976</v>
      </c>
      <c r="T6" s="111">
        <v>1977</v>
      </c>
      <c r="U6" s="111">
        <v>1978</v>
      </c>
      <c r="V6" s="111">
        <v>1979</v>
      </c>
      <c r="W6" s="111">
        <v>1980</v>
      </c>
      <c r="Y6" s="470"/>
      <c r="Z6" s="471"/>
      <c r="AA6" s="120">
        <v>1981</v>
      </c>
      <c r="AB6" s="108">
        <v>1982</v>
      </c>
      <c r="AC6" s="108">
        <v>1983</v>
      </c>
      <c r="AD6" s="108">
        <v>1984</v>
      </c>
      <c r="AE6" s="108">
        <v>1985</v>
      </c>
      <c r="AF6" s="108">
        <v>1986</v>
      </c>
      <c r="AG6" s="108">
        <v>1987</v>
      </c>
      <c r="AH6" s="108">
        <v>1988</v>
      </c>
      <c r="AI6" s="108">
        <v>1989</v>
      </c>
      <c r="AJ6" s="108">
        <v>1990</v>
      </c>
      <c r="AK6" s="108">
        <v>1991</v>
      </c>
      <c r="AL6" s="3"/>
      <c r="AM6" s="470"/>
      <c r="AN6" s="471"/>
      <c r="AO6" s="109">
        <v>1992</v>
      </c>
      <c r="AP6" s="111">
        <v>1993</v>
      </c>
      <c r="AQ6" s="111">
        <v>1994</v>
      </c>
      <c r="AR6" s="111">
        <v>1995</v>
      </c>
      <c r="AS6" s="111">
        <v>1996</v>
      </c>
      <c r="AT6" s="111">
        <v>1997</v>
      </c>
      <c r="AU6" s="111">
        <v>1998</v>
      </c>
      <c r="AV6" s="111">
        <v>1999</v>
      </c>
      <c r="AW6" s="111">
        <v>2000</v>
      </c>
      <c r="AX6" s="109">
        <v>2001</v>
      </c>
      <c r="AY6" s="111">
        <v>2002</v>
      </c>
      <c r="AZ6" s="111">
        <v>2003</v>
      </c>
      <c r="BA6" s="111">
        <v>2004</v>
      </c>
      <c r="BB6" s="111">
        <v>2005</v>
      </c>
      <c r="BC6" s="111">
        <v>2006</v>
      </c>
      <c r="BD6" s="111">
        <v>2007</v>
      </c>
      <c r="BE6" s="111">
        <v>2008</v>
      </c>
    </row>
    <row r="7" spans="2:57" ht="12" thickTop="1" x14ac:dyDescent="0.2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57" ht="12.75" customHeight="1" x14ac:dyDescent="0.2">
      <c r="B8" s="4">
        <v>1</v>
      </c>
      <c r="C8" s="2" t="s">
        <v>3</v>
      </c>
      <c r="D8" s="5">
        <v>98.99</v>
      </c>
      <c r="E8" s="6">
        <v>140.63</v>
      </c>
      <c r="F8" s="6">
        <v>184.83</v>
      </c>
      <c r="G8" s="6">
        <v>177.52</v>
      </c>
      <c r="H8" s="6">
        <v>182.33</v>
      </c>
      <c r="I8" s="6">
        <v>181.48</v>
      </c>
      <c r="J8" s="6">
        <v>171.44</v>
      </c>
      <c r="K8" s="6">
        <v>198.92</v>
      </c>
      <c r="L8" s="6">
        <v>177.67</v>
      </c>
      <c r="M8" s="6">
        <v>172</v>
      </c>
      <c r="N8" s="5">
        <v>69.94</v>
      </c>
      <c r="O8" s="5">
        <v>65.38</v>
      </c>
      <c r="P8" s="5">
        <v>64.58</v>
      </c>
      <c r="Q8" s="104"/>
      <c r="R8" s="104"/>
      <c r="S8" s="104"/>
      <c r="T8" s="104"/>
      <c r="U8" s="104"/>
      <c r="V8" s="104"/>
      <c r="W8" s="104"/>
      <c r="Y8" s="4">
        <v>1</v>
      </c>
      <c r="Z8" s="2" t="s">
        <v>6</v>
      </c>
      <c r="AA8" s="7">
        <v>95.9</v>
      </c>
      <c r="AB8" s="7">
        <v>91.12</v>
      </c>
      <c r="AC8" s="7">
        <v>134.77000000000001</v>
      </c>
      <c r="AD8" s="7">
        <v>161.13</v>
      </c>
      <c r="AE8" s="7">
        <v>151.04</v>
      </c>
      <c r="AF8" s="7">
        <v>134.22</v>
      </c>
      <c r="AG8" s="7">
        <v>230.24</v>
      </c>
      <c r="AH8" s="7">
        <v>294.67</v>
      </c>
      <c r="AI8" s="7">
        <v>288.70999999999998</v>
      </c>
      <c r="AJ8" s="7">
        <v>293.81</v>
      </c>
      <c r="AK8" s="7">
        <v>403.38</v>
      </c>
      <c r="AL8" s="1"/>
      <c r="AM8" s="8">
        <v>1</v>
      </c>
      <c r="AN8" s="2" t="s">
        <v>6</v>
      </c>
      <c r="AO8" s="7">
        <v>174.43</v>
      </c>
      <c r="AP8" s="7">
        <v>130.08000000000001</v>
      </c>
      <c r="AQ8" s="7">
        <v>188.28</v>
      </c>
      <c r="AR8" s="7">
        <v>107.7</v>
      </c>
      <c r="AS8" s="7">
        <v>88.34</v>
      </c>
      <c r="AT8" s="7">
        <v>84.06</v>
      </c>
      <c r="AU8" s="7">
        <v>74.39</v>
      </c>
      <c r="AV8" s="7">
        <v>72.8</v>
      </c>
      <c r="AW8" s="7">
        <v>93.62</v>
      </c>
      <c r="AX8" s="7">
        <v>89.31</v>
      </c>
      <c r="AY8" s="7">
        <v>113.45</v>
      </c>
      <c r="AZ8" s="7">
        <v>163.79</v>
      </c>
      <c r="BA8" s="7">
        <v>257.33</v>
      </c>
      <c r="BB8" s="7">
        <v>254.66</v>
      </c>
      <c r="BC8" s="7">
        <v>234.82</v>
      </c>
      <c r="BD8" s="66">
        <v>227.43</v>
      </c>
      <c r="BE8" s="66">
        <v>246.79</v>
      </c>
    </row>
    <row r="9" spans="2:57" x14ac:dyDescent="0.2">
      <c r="B9" s="4"/>
      <c r="C9" s="2"/>
      <c r="D9" s="5"/>
      <c r="E9" s="6"/>
      <c r="F9" s="6"/>
      <c r="G9" s="6"/>
      <c r="H9" s="6"/>
      <c r="I9" s="6"/>
      <c r="J9" s="6"/>
      <c r="K9" s="6"/>
      <c r="L9" s="6"/>
      <c r="M9" s="6"/>
      <c r="N9" s="104"/>
      <c r="O9" s="6"/>
      <c r="P9" s="104"/>
      <c r="Q9" s="104"/>
      <c r="R9" s="104"/>
      <c r="S9" s="104"/>
      <c r="T9" s="104"/>
      <c r="U9" s="104"/>
      <c r="V9" s="104"/>
      <c r="W9" s="104"/>
      <c r="Y9" s="4"/>
      <c r="Z9" s="2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M9" s="4"/>
      <c r="AN9" s="2" t="s">
        <v>39</v>
      </c>
      <c r="AO9" s="7">
        <v>169.74</v>
      </c>
      <c r="AP9" s="7">
        <v>102.18</v>
      </c>
      <c r="AQ9" s="7">
        <v>158.19999999999999</v>
      </c>
      <c r="AR9" s="7">
        <v>94.12</v>
      </c>
      <c r="AS9" s="7">
        <v>75.48</v>
      </c>
      <c r="AT9" s="7">
        <v>80.19</v>
      </c>
      <c r="AU9" s="7">
        <v>73.66</v>
      </c>
      <c r="AV9" s="7">
        <v>67.12</v>
      </c>
      <c r="AW9" s="7">
        <v>90.79</v>
      </c>
      <c r="AX9" s="7">
        <v>102.6</v>
      </c>
      <c r="AY9" s="7">
        <v>107.81</v>
      </c>
      <c r="AZ9" s="7">
        <v>140.57</v>
      </c>
      <c r="BA9" s="7">
        <v>232.04</v>
      </c>
      <c r="BB9" s="7">
        <v>248.35</v>
      </c>
      <c r="BC9" s="7">
        <v>212.87</v>
      </c>
      <c r="BD9" s="66">
        <v>196.76</v>
      </c>
      <c r="BE9" s="66">
        <v>204.38</v>
      </c>
    </row>
    <row r="10" spans="2:57" ht="12.75" customHeight="1" x14ac:dyDescent="0.2">
      <c r="B10" s="4">
        <v>2</v>
      </c>
      <c r="C10" s="2" t="s">
        <v>4</v>
      </c>
      <c r="D10" s="5">
        <v>99.79</v>
      </c>
      <c r="E10" s="6">
        <v>132.15</v>
      </c>
      <c r="F10" s="6">
        <v>168.99</v>
      </c>
      <c r="G10" s="6">
        <v>150.79</v>
      </c>
      <c r="H10" s="6">
        <v>138.72</v>
      </c>
      <c r="I10" s="6">
        <v>123.68</v>
      </c>
      <c r="J10" s="6">
        <v>118.88</v>
      </c>
      <c r="K10" s="6">
        <v>122.56</v>
      </c>
      <c r="L10" s="6">
        <v>142.30000000000001</v>
      </c>
      <c r="M10" s="6">
        <v>144.83000000000001</v>
      </c>
      <c r="N10" s="5">
        <v>82.21</v>
      </c>
      <c r="O10" s="5">
        <v>68.569999999999993</v>
      </c>
      <c r="P10" s="5">
        <v>73.709999999999994</v>
      </c>
      <c r="Q10" s="5">
        <v>61.43</v>
      </c>
      <c r="R10" s="5">
        <v>71.5</v>
      </c>
      <c r="S10" s="5">
        <v>85.96</v>
      </c>
      <c r="T10" s="5">
        <v>119.08</v>
      </c>
      <c r="U10" s="5">
        <v>217.15</v>
      </c>
      <c r="V10" s="5">
        <v>288.99</v>
      </c>
      <c r="W10" s="5">
        <v>327.20999999999998</v>
      </c>
      <c r="Y10" s="4"/>
      <c r="Z10" s="2" t="s">
        <v>17</v>
      </c>
      <c r="AA10" s="7">
        <v>71.77</v>
      </c>
      <c r="AB10" s="7">
        <v>95.12</v>
      </c>
      <c r="AC10" s="7">
        <v>157.06</v>
      </c>
      <c r="AD10" s="7">
        <v>172.63</v>
      </c>
      <c r="AE10" s="7">
        <v>156.88999999999999</v>
      </c>
      <c r="AF10" s="7">
        <v>131.65</v>
      </c>
      <c r="AG10" s="7">
        <v>302.68</v>
      </c>
      <c r="AH10" s="7">
        <v>409.18</v>
      </c>
      <c r="AI10" s="7">
        <v>408.75</v>
      </c>
      <c r="AJ10" s="7">
        <v>405.71</v>
      </c>
      <c r="AK10" s="7">
        <v>591.13</v>
      </c>
      <c r="AM10" s="4"/>
      <c r="AN10" s="2" t="s">
        <v>45</v>
      </c>
      <c r="AO10" s="7">
        <v>191.31</v>
      </c>
      <c r="AP10" s="7">
        <v>115.87</v>
      </c>
      <c r="AQ10" s="7">
        <v>152.21</v>
      </c>
      <c r="AR10" s="7">
        <v>76.400000000000006</v>
      </c>
      <c r="AS10" s="7">
        <v>63.4</v>
      </c>
      <c r="AT10" s="7">
        <v>65.59</v>
      </c>
      <c r="AU10" s="7">
        <v>56.18</v>
      </c>
      <c r="AV10" s="7">
        <v>59.03</v>
      </c>
      <c r="AW10" s="7">
        <v>91.25</v>
      </c>
      <c r="AX10" s="7">
        <v>66.709999999999994</v>
      </c>
      <c r="AY10" s="7">
        <v>97.89</v>
      </c>
      <c r="AZ10" s="7">
        <v>160.62</v>
      </c>
      <c r="BA10" s="7">
        <v>245.07</v>
      </c>
      <c r="BB10" s="7">
        <v>234.02</v>
      </c>
      <c r="BC10" s="7">
        <v>221.74</v>
      </c>
      <c r="BD10" s="66">
        <v>214.93</v>
      </c>
      <c r="BE10" s="66">
        <v>268.88</v>
      </c>
    </row>
    <row r="11" spans="2:57" x14ac:dyDescent="0.2">
      <c r="B11" s="4"/>
      <c r="C11" s="2"/>
      <c r="D11" s="5"/>
      <c r="E11" s="6"/>
      <c r="F11" s="6"/>
      <c r="G11" s="6"/>
      <c r="H11" s="6"/>
      <c r="I11" s="6"/>
      <c r="J11" s="6"/>
      <c r="K11" s="6"/>
      <c r="L11" s="6"/>
      <c r="M11" s="6"/>
      <c r="N11" s="104"/>
      <c r="O11" s="6"/>
      <c r="P11" s="104"/>
      <c r="Q11" s="104"/>
      <c r="R11" s="104"/>
      <c r="S11" s="104"/>
      <c r="T11" s="104"/>
      <c r="U11" s="104"/>
      <c r="V11" s="104"/>
      <c r="W11" s="104"/>
      <c r="Y11" s="4"/>
      <c r="Z11" s="2" t="s">
        <v>18</v>
      </c>
      <c r="AA11" s="7">
        <v>120.02</v>
      </c>
      <c r="AB11" s="7">
        <v>87.11</v>
      </c>
      <c r="AC11" s="7">
        <v>112.68</v>
      </c>
      <c r="AD11" s="7">
        <v>149.62</v>
      </c>
      <c r="AE11" s="7">
        <v>145.19</v>
      </c>
      <c r="AF11" s="7">
        <v>136.79</v>
      </c>
      <c r="AG11" s="7">
        <v>157.79</v>
      </c>
      <c r="AH11" s="7">
        <v>180.16</v>
      </c>
      <c r="AI11" s="7">
        <v>168.66</v>
      </c>
      <c r="AJ11" s="7">
        <v>181.91</v>
      </c>
      <c r="AK11" s="7">
        <v>215.62</v>
      </c>
      <c r="AL11" s="1"/>
      <c r="AM11" s="4"/>
      <c r="AN11" s="2" t="s">
        <v>46</v>
      </c>
      <c r="AO11" s="7">
        <v>162.25</v>
      </c>
      <c r="AP11" s="7">
        <v>172.19</v>
      </c>
      <c r="AQ11" s="7">
        <v>254.44</v>
      </c>
      <c r="AR11" s="7">
        <v>152.57</v>
      </c>
      <c r="AS11" s="7">
        <v>125.98</v>
      </c>
      <c r="AT11" s="7">
        <v>105.87</v>
      </c>
      <c r="AU11" s="7">
        <v>92.38</v>
      </c>
      <c r="AV11" s="7">
        <v>92.83</v>
      </c>
      <c r="AW11" s="7">
        <v>98.7</v>
      </c>
      <c r="AX11" s="7">
        <v>98.12</v>
      </c>
      <c r="AY11" s="7">
        <v>136.47999999999999</v>
      </c>
      <c r="AZ11" s="7">
        <v>194.26</v>
      </c>
      <c r="BA11" s="7">
        <v>300.49</v>
      </c>
      <c r="BB11" s="7">
        <v>290.76</v>
      </c>
      <c r="BC11" s="7">
        <v>283.75</v>
      </c>
      <c r="BD11" s="66">
        <v>295.39</v>
      </c>
      <c r="BE11" s="66">
        <v>256.81</v>
      </c>
    </row>
    <row r="12" spans="2:57" x14ac:dyDescent="0.2">
      <c r="B12" s="4">
        <v>3</v>
      </c>
      <c r="C12" s="2" t="s">
        <v>5</v>
      </c>
      <c r="D12" s="5">
        <v>107.8</v>
      </c>
      <c r="E12" s="6">
        <v>114.31</v>
      </c>
      <c r="F12" s="6">
        <v>128.88</v>
      </c>
      <c r="G12" s="6">
        <v>144.83000000000001</v>
      </c>
      <c r="H12" s="6">
        <v>128.86000000000001</v>
      </c>
      <c r="I12" s="6">
        <v>126.95</v>
      </c>
      <c r="J12" s="6">
        <v>120.24</v>
      </c>
      <c r="K12" s="6">
        <v>107.92</v>
      </c>
      <c r="L12" s="6">
        <v>114.31</v>
      </c>
      <c r="M12" s="6">
        <v>97.8</v>
      </c>
      <c r="N12" s="5">
        <v>84.26</v>
      </c>
      <c r="O12" s="5">
        <v>96.22</v>
      </c>
      <c r="P12" s="5">
        <v>209.45</v>
      </c>
      <c r="Q12" s="5">
        <v>184.81</v>
      </c>
      <c r="R12" s="5">
        <v>371.38</v>
      </c>
      <c r="S12" s="5">
        <v>377.75</v>
      </c>
      <c r="T12" s="5">
        <v>394.46</v>
      </c>
      <c r="U12" s="5">
        <v>481.77</v>
      </c>
      <c r="V12" s="5">
        <v>634.04</v>
      </c>
      <c r="W12" s="5">
        <v>713.18</v>
      </c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"/>
      <c r="AM12" s="4"/>
      <c r="AN12" s="2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6"/>
      <c r="BE12" s="66"/>
    </row>
    <row r="13" spans="2:57" x14ac:dyDescent="0.2">
      <c r="B13" s="4"/>
      <c r="C13" s="1"/>
      <c r="D13" s="5"/>
      <c r="E13" s="6"/>
      <c r="F13" s="6"/>
      <c r="G13" s="6"/>
      <c r="H13" s="6"/>
      <c r="I13" s="6"/>
      <c r="J13" s="6"/>
      <c r="K13" s="6"/>
      <c r="L13" s="6"/>
      <c r="M13" s="6"/>
      <c r="N13" s="5"/>
      <c r="O13" s="5"/>
      <c r="P13" s="5"/>
      <c r="Q13" s="5"/>
      <c r="R13" s="5"/>
      <c r="S13" s="5"/>
      <c r="T13" s="5"/>
      <c r="U13" s="5"/>
      <c r="V13" s="5"/>
      <c r="W13" s="5"/>
      <c r="Y13" s="4">
        <v>2</v>
      </c>
      <c r="Z13" s="2" t="s">
        <v>14</v>
      </c>
      <c r="AA13" s="7">
        <v>178.17</v>
      </c>
      <c r="AB13" s="7">
        <v>116.06</v>
      </c>
      <c r="AC13" s="7">
        <v>161.63</v>
      </c>
      <c r="AD13" s="7">
        <v>245.85</v>
      </c>
      <c r="AE13" s="7">
        <v>250.01</v>
      </c>
      <c r="AF13" s="7">
        <v>253.85</v>
      </c>
      <c r="AG13" s="7">
        <v>281.81</v>
      </c>
      <c r="AH13" s="7">
        <v>299.81</v>
      </c>
      <c r="AI13" s="7">
        <v>341.42</v>
      </c>
      <c r="AJ13" s="7">
        <v>348.93</v>
      </c>
      <c r="AK13" s="7">
        <v>525.66999999999996</v>
      </c>
      <c r="AM13" s="8">
        <v>2</v>
      </c>
      <c r="AN13" s="2" t="s">
        <v>40</v>
      </c>
      <c r="AO13" s="7">
        <v>231.28</v>
      </c>
      <c r="AP13" s="7">
        <v>236.39</v>
      </c>
      <c r="AQ13" s="7">
        <v>405.59</v>
      </c>
      <c r="AR13" s="7">
        <v>311.76</v>
      </c>
      <c r="AS13" s="7">
        <v>314.64</v>
      </c>
      <c r="AT13" s="7">
        <v>252.42</v>
      </c>
      <c r="AU13" s="7">
        <v>208.94</v>
      </c>
      <c r="AV13" s="7">
        <v>189.68</v>
      </c>
      <c r="AW13" s="7">
        <v>213.23</v>
      </c>
      <c r="AX13" s="7">
        <v>203.68</v>
      </c>
      <c r="AY13" s="7">
        <v>129.59</v>
      </c>
      <c r="AZ13" s="7">
        <v>207.31</v>
      </c>
      <c r="BA13" s="7">
        <v>340.55</v>
      </c>
      <c r="BB13" s="7">
        <v>282.49</v>
      </c>
      <c r="BC13" s="7">
        <v>342.3</v>
      </c>
      <c r="BD13" s="66">
        <v>407.14</v>
      </c>
      <c r="BE13" s="66">
        <v>460.51</v>
      </c>
    </row>
    <row r="14" spans="2:57" ht="12.75" customHeight="1" x14ac:dyDescent="0.2">
      <c r="B14" s="4">
        <v>4</v>
      </c>
      <c r="C14" s="2" t="s">
        <v>6</v>
      </c>
      <c r="D14" s="5">
        <v>90.77</v>
      </c>
      <c r="E14" s="6">
        <v>97.32</v>
      </c>
      <c r="F14" s="6">
        <v>108.91</v>
      </c>
      <c r="G14" s="6">
        <v>97.34</v>
      </c>
      <c r="H14" s="6">
        <v>87.01</v>
      </c>
      <c r="I14" s="6">
        <v>85.24</v>
      </c>
      <c r="J14" s="6">
        <v>83.81</v>
      </c>
      <c r="K14" s="6">
        <v>97.43</v>
      </c>
      <c r="L14" s="6">
        <v>99.41</v>
      </c>
      <c r="M14" s="6">
        <v>115.54</v>
      </c>
      <c r="N14" s="5">
        <v>77.819999999999993</v>
      </c>
      <c r="O14" s="5">
        <v>66.48</v>
      </c>
      <c r="P14" s="5">
        <v>91.69</v>
      </c>
      <c r="Q14" s="5">
        <v>68.19</v>
      </c>
      <c r="R14" s="5">
        <v>75.13</v>
      </c>
      <c r="S14" s="5">
        <v>70.25</v>
      </c>
      <c r="T14" s="5">
        <v>76.09</v>
      </c>
      <c r="U14" s="5">
        <v>84.59</v>
      </c>
      <c r="V14" s="5">
        <v>99.11</v>
      </c>
      <c r="W14" s="5">
        <v>89.45</v>
      </c>
      <c r="Y14" s="4"/>
      <c r="Z14" s="1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M14" s="8"/>
      <c r="AN14" s="9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2:57" x14ac:dyDescent="0.2">
      <c r="B15" s="4"/>
      <c r="C15" s="2"/>
      <c r="D15" s="5"/>
      <c r="E15" s="6"/>
      <c r="F15" s="6"/>
      <c r="G15" s="6"/>
      <c r="H15" s="6"/>
      <c r="I15" s="6"/>
      <c r="J15" s="6"/>
      <c r="K15" s="6"/>
      <c r="L15" s="6"/>
      <c r="M15" s="6"/>
      <c r="N15" s="104"/>
      <c r="O15" s="6"/>
      <c r="P15" s="104"/>
      <c r="Q15" s="104"/>
      <c r="R15" s="104"/>
      <c r="S15" s="104"/>
      <c r="T15" s="104"/>
      <c r="U15" s="104"/>
      <c r="V15" s="104"/>
      <c r="W15" s="104"/>
      <c r="Y15" s="4">
        <v>3</v>
      </c>
      <c r="Z15" s="10" t="s">
        <v>29</v>
      </c>
      <c r="AA15" s="7" t="s">
        <v>38</v>
      </c>
      <c r="AB15" s="7">
        <v>91.42</v>
      </c>
      <c r="AC15" s="7">
        <v>148.08000000000001</v>
      </c>
      <c r="AD15" s="7">
        <v>203.56</v>
      </c>
      <c r="AE15" s="7">
        <v>161</v>
      </c>
      <c r="AF15" s="7">
        <v>130.77000000000001</v>
      </c>
      <c r="AG15" s="7">
        <v>157.84</v>
      </c>
      <c r="AH15" s="7">
        <v>184.66</v>
      </c>
      <c r="AI15" s="7">
        <v>186.49</v>
      </c>
      <c r="AJ15" s="7">
        <v>170.23</v>
      </c>
      <c r="AK15" s="7">
        <v>216.34</v>
      </c>
      <c r="AM15" s="8">
        <v>3</v>
      </c>
      <c r="AN15" s="2" t="s">
        <v>29</v>
      </c>
      <c r="AO15" s="7">
        <v>159.99</v>
      </c>
      <c r="AP15" s="7">
        <v>142.26</v>
      </c>
      <c r="AQ15" s="7">
        <v>277.94</v>
      </c>
      <c r="AR15" s="7">
        <v>147.44</v>
      </c>
      <c r="AS15" s="7">
        <v>143.55000000000001</v>
      </c>
      <c r="AT15" s="7">
        <v>106.95</v>
      </c>
      <c r="AU15" s="7">
        <v>101.99</v>
      </c>
      <c r="AV15" s="7">
        <v>94.7</v>
      </c>
      <c r="AW15" s="7">
        <v>116.99</v>
      </c>
      <c r="AX15" s="7">
        <v>113.34</v>
      </c>
      <c r="AY15" s="7">
        <v>130.31</v>
      </c>
      <c r="AZ15" s="7">
        <v>248.91</v>
      </c>
      <c r="BA15" s="7">
        <v>430.35</v>
      </c>
      <c r="BB15" s="7">
        <v>570.6</v>
      </c>
      <c r="BC15" s="7">
        <v>783.61</v>
      </c>
      <c r="BD15" s="67">
        <v>1173.47</v>
      </c>
      <c r="BE15" s="67">
        <v>1700.12</v>
      </c>
    </row>
    <row r="16" spans="2:57" ht="12.75" customHeight="1" x14ac:dyDescent="0.2">
      <c r="B16" s="4"/>
      <c r="C16" s="2" t="s">
        <v>17</v>
      </c>
      <c r="D16" s="5">
        <v>100.43</v>
      </c>
      <c r="E16" s="6">
        <v>102.95</v>
      </c>
      <c r="F16" s="6">
        <v>104.37</v>
      </c>
      <c r="G16" s="6">
        <v>96.11</v>
      </c>
      <c r="H16" s="6">
        <v>92.15</v>
      </c>
      <c r="I16" s="6">
        <v>89.82</v>
      </c>
      <c r="J16" s="6">
        <v>82.14</v>
      </c>
      <c r="K16" s="6">
        <v>92.64</v>
      </c>
      <c r="L16" s="6">
        <v>103.46</v>
      </c>
      <c r="M16" s="6">
        <v>135.38999999999999</v>
      </c>
      <c r="N16" s="5">
        <v>87.25</v>
      </c>
      <c r="O16" s="5">
        <v>67.33</v>
      </c>
      <c r="P16" s="5">
        <v>87.99</v>
      </c>
      <c r="Q16" s="5">
        <v>65.569999999999993</v>
      </c>
      <c r="R16" s="5">
        <v>64.84</v>
      </c>
      <c r="S16" s="5">
        <v>56.32</v>
      </c>
      <c r="T16" s="5">
        <v>56.14</v>
      </c>
      <c r="U16" s="5">
        <v>61.04</v>
      </c>
      <c r="V16" s="5">
        <v>81.89</v>
      </c>
      <c r="W16" s="5">
        <v>69.19</v>
      </c>
      <c r="Y16" s="4"/>
      <c r="Z16" s="2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"/>
      <c r="AM16" s="8"/>
      <c r="AN16" s="9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7"/>
      <c r="AZ16" s="7"/>
      <c r="BA16" s="7"/>
      <c r="BB16" s="7"/>
      <c r="BC16" s="7"/>
      <c r="BD16" s="67"/>
      <c r="BE16" s="67"/>
    </row>
    <row r="17" spans="2:57" x14ac:dyDescent="0.2">
      <c r="B17" s="4"/>
      <c r="C17" s="2" t="s">
        <v>18</v>
      </c>
      <c r="D17" s="5">
        <v>81.11</v>
      </c>
      <c r="E17" s="6">
        <v>91.68</v>
      </c>
      <c r="F17" s="6">
        <v>113.45</v>
      </c>
      <c r="G17" s="6">
        <v>98.56</v>
      </c>
      <c r="H17" s="6">
        <v>81.86</v>
      </c>
      <c r="I17" s="6">
        <v>80.650000000000006</v>
      </c>
      <c r="J17" s="6">
        <v>85.48</v>
      </c>
      <c r="K17" s="6">
        <v>102.22</v>
      </c>
      <c r="L17" s="6">
        <v>95.35</v>
      </c>
      <c r="M17" s="6">
        <v>95.69</v>
      </c>
      <c r="N17" s="5">
        <v>68.39</v>
      </c>
      <c r="O17" s="5">
        <v>65.63</v>
      </c>
      <c r="P17" s="5">
        <v>95.39</v>
      </c>
      <c r="Q17" s="5">
        <v>70.81</v>
      </c>
      <c r="R17" s="5">
        <v>85.42</v>
      </c>
      <c r="S17" s="5">
        <v>84.18</v>
      </c>
      <c r="T17" s="5">
        <v>96.04</v>
      </c>
      <c r="U17" s="5">
        <v>108.13</v>
      </c>
      <c r="V17" s="5">
        <v>116.32</v>
      </c>
      <c r="W17" s="5">
        <v>109.7</v>
      </c>
      <c r="Y17" s="4">
        <v>4</v>
      </c>
      <c r="Z17" s="2" t="s">
        <v>15</v>
      </c>
      <c r="AA17" s="7">
        <v>202.02</v>
      </c>
      <c r="AB17" s="7">
        <v>134.08000000000001</v>
      </c>
      <c r="AC17" s="7">
        <v>162.35</v>
      </c>
      <c r="AD17" s="7">
        <v>180.28</v>
      </c>
      <c r="AE17" s="7">
        <v>175.57</v>
      </c>
      <c r="AF17" s="7">
        <v>188.23</v>
      </c>
      <c r="AG17" s="7">
        <v>257.89</v>
      </c>
      <c r="AH17" s="7">
        <v>347.33</v>
      </c>
      <c r="AI17" s="7">
        <v>329.99</v>
      </c>
      <c r="AJ17" s="7">
        <v>375.25</v>
      </c>
      <c r="AK17" s="7">
        <v>423.92</v>
      </c>
      <c r="AL17" s="1"/>
      <c r="AM17" s="8">
        <v>4</v>
      </c>
      <c r="AN17" s="2" t="s">
        <v>41</v>
      </c>
      <c r="AO17" s="7">
        <v>175.39</v>
      </c>
      <c r="AP17" s="7">
        <v>192.97</v>
      </c>
      <c r="AQ17" s="7">
        <v>272.97000000000003</v>
      </c>
      <c r="AR17" s="7">
        <v>140.56</v>
      </c>
      <c r="AS17" s="7">
        <v>122.33</v>
      </c>
      <c r="AT17" s="7">
        <v>104.55</v>
      </c>
      <c r="AU17" s="7">
        <v>101.38</v>
      </c>
      <c r="AV17" s="7">
        <v>99.62</v>
      </c>
      <c r="AW17" s="7">
        <v>128.25</v>
      </c>
      <c r="AX17" s="7">
        <v>123.63</v>
      </c>
      <c r="AY17" s="7">
        <v>140.52000000000001</v>
      </c>
      <c r="AZ17" s="7">
        <v>362.53</v>
      </c>
      <c r="BA17" s="7">
        <v>572.48</v>
      </c>
      <c r="BB17" s="7">
        <v>569.03</v>
      </c>
      <c r="BC17" s="7">
        <v>783.94</v>
      </c>
      <c r="BD17" s="67">
        <v>1016.55</v>
      </c>
      <c r="BE17" s="66">
        <v>710.43</v>
      </c>
    </row>
    <row r="18" spans="2:57" x14ac:dyDescent="0.2">
      <c r="B18" s="4"/>
      <c r="C18" s="1"/>
      <c r="D18" s="5"/>
      <c r="E18" s="6"/>
      <c r="F18" s="6"/>
      <c r="G18" s="6"/>
      <c r="H18" s="6"/>
      <c r="I18" s="6"/>
      <c r="J18" s="6"/>
      <c r="K18" s="6"/>
      <c r="L18" s="6"/>
      <c r="M18" s="6"/>
      <c r="N18" s="5"/>
      <c r="O18" s="5"/>
      <c r="P18" s="5"/>
      <c r="Q18" s="5"/>
      <c r="R18" s="5"/>
      <c r="S18" s="5"/>
      <c r="T18" s="5"/>
      <c r="U18" s="5"/>
      <c r="V18" s="5"/>
      <c r="W18" s="5"/>
      <c r="Y18" s="4"/>
      <c r="Z18" s="1"/>
      <c r="AA18" s="7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"/>
      <c r="AM18" s="8"/>
      <c r="AN18" s="9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106"/>
      <c r="AZ18" s="106"/>
      <c r="BA18" s="106"/>
      <c r="BB18" s="106"/>
      <c r="BC18" s="7"/>
      <c r="BD18" s="67"/>
      <c r="BE18" s="66"/>
    </row>
    <row r="19" spans="2:57" ht="12.75" customHeight="1" x14ac:dyDescent="0.2">
      <c r="B19" s="4">
        <v>5</v>
      </c>
      <c r="C19" s="2" t="s">
        <v>7</v>
      </c>
      <c r="D19" s="5">
        <v>92.65</v>
      </c>
      <c r="E19" s="6">
        <v>102.3</v>
      </c>
      <c r="F19" s="6">
        <v>106.53</v>
      </c>
      <c r="G19" s="6">
        <v>112.24</v>
      </c>
      <c r="H19" s="6">
        <v>104.33</v>
      </c>
      <c r="I19" s="6">
        <v>94.74</v>
      </c>
      <c r="J19" s="6">
        <v>93.26</v>
      </c>
      <c r="K19" s="6">
        <v>107.95</v>
      </c>
      <c r="L19" s="6">
        <v>129.93</v>
      </c>
      <c r="M19" s="6">
        <v>142.88999999999999</v>
      </c>
      <c r="N19" s="5">
        <v>90.08</v>
      </c>
      <c r="O19" s="5">
        <v>67.5</v>
      </c>
      <c r="P19" s="5">
        <v>68.760000000000005</v>
      </c>
      <c r="Q19" s="5">
        <v>53.05</v>
      </c>
      <c r="R19" s="5">
        <v>81.45</v>
      </c>
      <c r="S19" s="5">
        <v>88.33</v>
      </c>
      <c r="T19" s="5">
        <v>97.53</v>
      </c>
      <c r="U19" s="5">
        <v>127.37</v>
      </c>
      <c r="V19" s="5">
        <v>160.34</v>
      </c>
      <c r="W19" s="5">
        <v>172.91</v>
      </c>
      <c r="Y19" s="4">
        <v>5</v>
      </c>
      <c r="Z19" s="2" t="s">
        <v>11</v>
      </c>
      <c r="AA19" s="7">
        <v>215.44</v>
      </c>
      <c r="AB19" s="7">
        <v>105.67</v>
      </c>
      <c r="AC19" s="7">
        <v>167.63</v>
      </c>
      <c r="AD19" s="7">
        <v>211.19</v>
      </c>
      <c r="AE19" s="7">
        <v>204</v>
      </c>
      <c r="AF19" s="7">
        <v>186.7</v>
      </c>
      <c r="AG19" s="7">
        <v>227.9</v>
      </c>
      <c r="AH19" s="7">
        <v>253.77</v>
      </c>
      <c r="AI19" s="7">
        <v>276.62</v>
      </c>
      <c r="AJ19" s="7">
        <v>271.25</v>
      </c>
      <c r="AK19" s="7">
        <v>294.91000000000003</v>
      </c>
      <c r="AL19" s="1"/>
      <c r="AM19" s="8">
        <v>5</v>
      </c>
      <c r="AN19" s="2" t="s">
        <v>42</v>
      </c>
      <c r="AO19" s="7">
        <v>216.78</v>
      </c>
      <c r="AP19" s="7">
        <v>195.74</v>
      </c>
      <c r="AQ19" s="7">
        <v>314.41000000000003</v>
      </c>
      <c r="AR19" s="7">
        <v>201.12</v>
      </c>
      <c r="AS19" s="7">
        <v>241.14</v>
      </c>
      <c r="AT19" s="7">
        <v>142.71</v>
      </c>
      <c r="AU19" s="7">
        <v>126.13</v>
      </c>
      <c r="AV19" s="7">
        <v>112.13</v>
      </c>
      <c r="AW19" s="7">
        <v>123.42</v>
      </c>
      <c r="AX19" s="7">
        <v>116.96</v>
      </c>
      <c r="AY19" s="7">
        <v>118.22</v>
      </c>
      <c r="AZ19" s="7">
        <v>209.58</v>
      </c>
      <c r="BA19" s="7">
        <v>374.15</v>
      </c>
      <c r="BB19" s="7">
        <v>326.05</v>
      </c>
      <c r="BC19" s="7">
        <v>541.62</v>
      </c>
      <c r="BD19" s="66">
        <v>640.04</v>
      </c>
      <c r="BE19" s="66">
        <v>531.77</v>
      </c>
    </row>
    <row r="20" spans="2:57" ht="12.75" customHeight="1" x14ac:dyDescent="0.2">
      <c r="B20" s="4"/>
      <c r="C20" s="1"/>
      <c r="D20" s="5"/>
      <c r="E20" s="6"/>
      <c r="F20" s="6"/>
      <c r="G20" s="6"/>
      <c r="H20" s="6"/>
      <c r="I20" s="6"/>
      <c r="J20" s="6"/>
      <c r="K20" s="6"/>
      <c r="L20" s="6"/>
      <c r="M20" s="6"/>
      <c r="N20" s="5"/>
      <c r="O20" s="5"/>
      <c r="P20" s="5"/>
      <c r="Q20" s="5"/>
      <c r="R20" s="5"/>
      <c r="S20" s="5"/>
      <c r="T20" s="5"/>
      <c r="U20" s="5"/>
      <c r="V20" s="5"/>
      <c r="W20" s="5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"/>
      <c r="AM20" s="8"/>
      <c r="AN20" s="9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6"/>
      <c r="BE20" s="66"/>
    </row>
    <row r="21" spans="2:57" x14ac:dyDescent="0.2">
      <c r="B21" s="4">
        <v>6</v>
      </c>
      <c r="C21" s="2" t="s">
        <v>8</v>
      </c>
      <c r="D21" s="5">
        <v>92.67</v>
      </c>
      <c r="E21" s="6">
        <v>94.5</v>
      </c>
      <c r="F21" s="6">
        <v>106.36</v>
      </c>
      <c r="G21" s="6">
        <v>107.65</v>
      </c>
      <c r="H21" s="6">
        <v>92.62</v>
      </c>
      <c r="I21" s="6">
        <v>78.34</v>
      </c>
      <c r="J21" s="6">
        <v>71.459999999999994</v>
      </c>
      <c r="K21" s="6">
        <v>97.11</v>
      </c>
      <c r="L21" s="6">
        <v>93.17</v>
      </c>
      <c r="M21" s="6">
        <v>96.58</v>
      </c>
      <c r="N21" s="5">
        <v>108.48</v>
      </c>
      <c r="O21" s="5">
        <v>91.98</v>
      </c>
      <c r="P21" s="5">
        <v>111.3</v>
      </c>
      <c r="Q21" s="5">
        <v>86.76</v>
      </c>
      <c r="R21" s="5">
        <v>148.03</v>
      </c>
      <c r="S21" s="5">
        <v>151.24</v>
      </c>
      <c r="T21" s="5">
        <v>202.68</v>
      </c>
      <c r="U21" s="5">
        <v>278.58</v>
      </c>
      <c r="V21" s="5">
        <v>331.74</v>
      </c>
      <c r="W21" s="5">
        <v>337.17</v>
      </c>
      <c r="Y21" s="4">
        <v>6</v>
      </c>
      <c r="Z21" s="2" t="s">
        <v>9</v>
      </c>
      <c r="AA21" s="7">
        <v>359.49</v>
      </c>
      <c r="AB21" s="7">
        <v>94.2</v>
      </c>
      <c r="AC21" s="7">
        <v>88.87</v>
      </c>
      <c r="AD21" s="7">
        <v>144.63999999999999</v>
      </c>
      <c r="AE21" s="7">
        <v>145.76</v>
      </c>
      <c r="AF21" s="7">
        <v>140.38999999999999</v>
      </c>
      <c r="AG21" s="7">
        <v>184.54</v>
      </c>
      <c r="AH21" s="7">
        <v>251.52</v>
      </c>
      <c r="AI21" s="7">
        <v>222.84</v>
      </c>
      <c r="AJ21" s="7">
        <v>189.47</v>
      </c>
      <c r="AK21" s="7">
        <v>238.99</v>
      </c>
      <c r="AM21" s="8">
        <v>6</v>
      </c>
      <c r="AN21" s="2" t="s">
        <v>43</v>
      </c>
      <c r="AO21" s="7">
        <v>123.43</v>
      </c>
      <c r="AP21" s="7">
        <v>121.39</v>
      </c>
      <c r="AQ21" s="7">
        <v>153.5</v>
      </c>
      <c r="AR21" s="7">
        <v>98.73</v>
      </c>
      <c r="AS21" s="7">
        <v>86.39</v>
      </c>
      <c r="AT21" s="7">
        <v>79.48</v>
      </c>
      <c r="AU21" s="7">
        <v>69.13</v>
      </c>
      <c r="AV21" s="7">
        <v>70.790000000000006</v>
      </c>
      <c r="AW21" s="7">
        <v>69.5</v>
      </c>
      <c r="AX21" s="7">
        <v>84.45</v>
      </c>
      <c r="AY21" s="7">
        <v>103.62</v>
      </c>
      <c r="AZ21" s="7">
        <v>181.84</v>
      </c>
      <c r="BA21" s="7">
        <v>274.02999999999997</v>
      </c>
      <c r="BB21" s="7">
        <v>339.33</v>
      </c>
      <c r="BC21" s="7">
        <v>459.64</v>
      </c>
      <c r="BD21" s="66">
        <v>473.36</v>
      </c>
      <c r="BE21" s="66">
        <v>462.61</v>
      </c>
    </row>
    <row r="22" spans="2:57" ht="12.75" customHeight="1" x14ac:dyDescent="0.2">
      <c r="B22" s="4"/>
      <c r="C22" s="2"/>
      <c r="D22" s="5"/>
      <c r="E22" s="6"/>
      <c r="F22" s="6"/>
      <c r="G22" s="6"/>
      <c r="H22" s="6"/>
      <c r="I22" s="6"/>
      <c r="J22" s="6"/>
      <c r="K22" s="6"/>
      <c r="L22" s="6"/>
      <c r="M22" s="6"/>
      <c r="N22" s="104"/>
      <c r="O22" s="6"/>
      <c r="P22" s="104"/>
      <c r="Q22" s="104"/>
      <c r="R22" s="104"/>
      <c r="S22" s="104"/>
      <c r="T22" s="104"/>
      <c r="U22" s="104"/>
      <c r="V22" s="104"/>
      <c r="W22" s="104"/>
      <c r="Y22" s="4"/>
      <c r="Z22" s="2"/>
      <c r="AA22" s="11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M22" s="8"/>
      <c r="AN22" s="9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66"/>
      <c r="BE22" s="66"/>
    </row>
    <row r="23" spans="2:57" x14ac:dyDescent="0.2">
      <c r="B23" s="4"/>
      <c r="C23" s="2" t="s">
        <v>19</v>
      </c>
      <c r="D23" s="5">
        <v>101.92</v>
      </c>
      <c r="E23" s="6">
        <v>107.09</v>
      </c>
      <c r="F23" s="6">
        <v>132.97</v>
      </c>
      <c r="G23" s="6">
        <v>136.75</v>
      </c>
      <c r="H23" s="6">
        <v>114.01</v>
      </c>
      <c r="I23" s="6">
        <v>88.63</v>
      </c>
      <c r="J23" s="6">
        <v>78.92</v>
      </c>
      <c r="K23" s="6">
        <v>113.24</v>
      </c>
      <c r="L23" s="6">
        <v>112.81</v>
      </c>
      <c r="M23" s="6">
        <v>122.04</v>
      </c>
      <c r="N23" s="5">
        <v>87.07</v>
      </c>
      <c r="O23" s="5">
        <v>71.84</v>
      </c>
      <c r="P23" s="5">
        <v>101.83</v>
      </c>
      <c r="Q23" s="5">
        <v>79.260000000000005</v>
      </c>
      <c r="R23" s="5">
        <v>141.38</v>
      </c>
      <c r="S23" s="5">
        <v>144.72999999999999</v>
      </c>
      <c r="T23" s="5">
        <v>173.82</v>
      </c>
      <c r="U23" s="5">
        <v>226.98</v>
      </c>
      <c r="V23" s="5">
        <v>274.11</v>
      </c>
      <c r="W23" s="5">
        <v>286.8</v>
      </c>
      <c r="Y23" s="4">
        <v>7</v>
      </c>
      <c r="Z23" s="2" t="s">
        <v>30</v>
      </c>
      <c r="AA23" s="7">
        <v>187.96</v>
      </c>
      <c r="AB23" s="7">
        <v>100.87</v>
      </c>
      <c r="AC23" s="7">
        <v>132.43</v>
      </c>
      <c r="AD23" s="7">
        <v>192.43</v>
      </c>
      <c r="AE23" s="7">
        <v>196.75</v>
      </c>
      <c r="AF23" s="7">
        <v>217.65</v>
      </c>
      <c r="AG23" s="7">
        <v>259.83999999999997</v>
      </c>
      <c r="AH23" s="7">
        <v>289.95999999999998</v>
      </c>
      <c r="AI23" s="7">
        <v>333.06</v>
      </c>
      <c r="AJ23" s="7">
        <v>357.4</v>
      </c>
      <c r="AK23" s="7">
        <v>492.62</v>
      </c>
      <c r="AL23" s="1"/>
      <c r="AM23" s="8">
        <v>7</v>
      </c>
      <c r="AN23" s="2" t="s">
        <v>11</v>
      </c>
      <c r="AO23" s="7">
        <v>137.43</v>
      </c>
      <c r="AP23" s="7">
        <v>141.53</v>
      </c>
      <c r="AQ23" s="7">
        <v>219.98</v>
      </c>
      <c r="AR23" s="7">
        <v>161.16999999999999</v>
      </c>
      <c r="AS23" s="7">
        <v>145.37</v>
      </c>
      <c r="AT23" s="7">
        <v>123.33</v>
      </c>
      <c r="AU23" s="7">
        <v>108.79</v>
      </c>
      <c r="AV23" s="7">
        <v>92.77</v>
      </c>
      <c r="AW23" s="7">
        <v>125.4</v>
      </c>
      <c r="AX23" s="7">
        <v>114.27</v>
      </c>
      <c r="AY23" s="7">
        <v>126.99</v>
      </c>
      <c r="AZ23" s="7">
        <v>229.46</v>
      </c>
      <c r="BA23" s="7">
        <v>280.42</v>
      </c>
      <c r="BB23" s="7">
        <v>274.77999999999997</v>
      </c>
      <c r="BC23" s="7">
        <v>288.93</v>
      </c>
      <c r="BD23" s="66">
        <v>369</v>
      </c>
      <c r="BE23" s="66">
        <v>398.17</v>
      </c>
    </row>
    <row r="24" spans="2:57" x14ac:dyDescent="0.2">
      <c r="B24" s="4"/>
      <c r="C24" s="2" t="s">
        <v>20</v>
      </c>
      <c r="D24" s="5">
        <v>83.43</v>
      </c>
      <c r="E24" s="6">
        <v>81.900000000000006</v>
      </c>
      <c r="F24" s="6">
        <v>79.760000000000005</v>
      </c>
      <c r="G24" s="6">
        <v>78.540000000000006</v>
      </c>
      <c r="H24" s="6">
        <v>71.22</v>
      </c>
      <c r="I24" s="6">
        <v>68.040000000000006</v>
      </c>
      <c r="J24" s="6">
        <v>63.99</v>
      </c>
      <c r="K24" s="6">
        <v>80.98</v>
      </c>
      <c r="L24" s="6">
        <v>73.52</v>
      </c>
      <c r="M24" s="6">
        <v>71.11</v>
      </c>
      <c r="N24" s="5">
        <v>129.88999999999999</v>
      </c>
      <c r="O24" s="5">
        <v>112.12</v>
      </c>
      <c r="P24" s="5">
        <v>120.76</v>
      </c>
      <c r="Q24" s="5">
        <v>94.27</v>
      </c>
      <c r="R24" s="5">
        <v>154.68</v>
      </c>
      <c r="S24" s="5">
        <v>157.75</v>
      </c>
      <c r="T24" s="5">
        <v>231.54</v>
      </c>
      <c r="U24" s="5">
        <v>330.18</v>
      </c>
      <c r="V24" s="5">
        <v>389.36</v>
      </c>
      <c r="W24" s="5">
        <v>387.54</v>
      </c>
      <c r="AA24" s="11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"/>
      <c r="AM24" s="8"/>
      <c r="AN24" s="9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7"/>
      <c r="AZ24" s="7"/>
      <c r="BA24" s="7"/>
      <c r="BB24" s="7"/>
      <c r="BC24" s="7"/>
      <c r="BD24" s="66"/>
      <c r="BE24" s="66"/>
    </row>
    <row r="25" spans="2:57" x14ac:dyDescent="0.2">
      <c r="B25" s="4"/>
      <c r="C25" s="2"/>
      <c r="D25" s="5"/>
      <c r="E25" s="6"/>
      <c r="F25" s="6"/>
      <c r="G25" s="6"/>
      <c r="H25" s="6"/>
      <c r="I25" s="6"/>
      <c r="J25" s="6"/>
      <c r="K25" s="6"/>
      <c r="L25" s="6"/>
      <c r="M25" s="6"/>
      <c r="N25" s="104"/>
      <c r="O25" s="6"/>
      <c r="P25" s="104"/>
      <c r="Q25" s="104"/>
      <c r="R25" s="104"/>
      <c r="S25" s="104"/>
      <c r="T25" s="104"/>
      <c r="U25" s="104"/>
      <c r="V25" s="104"/>
      <c r="W25" s="104"/>
      <c r="Y25" s="4">
        <v>8</v>
      </c>
      <c r="Z25" s="2" t="s">
        <v>31</v>
      </c>
      <c r="AA25" s="7">
        <v>59.07</v>
      </c>
      <c r="AB25" s="7">
        <v>74.930000000000007</v>
      </c>
      <c r="AC25" s="7">
        <v>69.59</v>
      </c>
      <c r="AD25" s="7">
        <v>99.53</v>
      </c>
      <c r="AE25" s="7">
        <v>110.52</v>
      </c>
      <c r="AF25" s="7">
        <v>121.11</v>
      </c>
      <c r="AG25" s="7">
        <v>163.01</v>
      </c>
      <c r="AH25" s="7">
        <v>167.98</v>
      </c>
      <c r="AI25" s="7">
        <v>162.69999999999999</v>
      </c>
      <c r="AJ25" s="7">
        <v>166.97</v>
      </c>
      <c r="AK25" s="7">
        <v>136.29</v>
      </c>
      <c r="AM25" s="8">
        <v>8</v>
      </c>
      <c r="AN25" s="2" t="s">
        <v>9</v>
      </c>
      <c r="AO25" s="7">
        <v>305.86</v>
      </c>
      <c r="AP25" s="7">
        <v>382.35</v>
      </c>
      <c r="AQ25" s="7">
        <v>986.48</v>
      </c>
      <c r="AR25" s="7">
        <v>496.82</v>
      </c>
      <c r="AS25" s="7">
        <v>225.24</v>
      </c>
      <c r="AT25" s="7">
        <v>146.56</v>
      </c>
      <c r="AU25" s="7">
        <v>67.27</v>
      </c>
      <c r="AV25" s="7">
        <v>68.41</v>
      </c>
      <c r="AW25" s="7">
        <v>106.22</v>
      </c>
      <c r="AX25" s="7">
        <v>87.17</v>
      </c>
      <c r="AY25" s="7">
        <v>110.05</v>
      </c>
      <c r="AZ25" s="7">
        <v>217.65</v>
      </c>
      <c r="BA25" s="7">
        <v>434.19</v>
      </c>
      <c r="BB25" s="7">
        <v>390.65</v>
      </c>
      <c r="BC25" s="7">
        <v>708.89</v>
      </c>
      <c r="BD25" s="66">
        <v>787</v>
      </c>
      <c r="BE25" s="66">
        <v>558.94000000000005</v>
      </c>
    </row>
    <row r="26" spans="2:57" ht="12.75" customHeight="1" x14ac:dyDescent="0.2">
      <c r="B26" s="4">
        <v>7</v>
      </c>
      <c r="C26" s="2" t="s">
        <v>10</v>
      </c>
      <c r="D26" s="5">
        <v>90.07</v>
      </c>
      <c r="E26" s="6">
        <v>99.17</v>
      </c>
      <c r="F26" s="6">
        <v>110.67</v>
      </c>
      <c r="G26" s="6">
        <v>105.87</v>
      </c>
      <c r="H26" s="6">
        <v>98.21</v>
      </c>
      <c r="I26" s="6">
        <v>106.15</v>
      </c>
      <c r="J26" s="6">
        <v>100.56</v>
      </c>
      <c r="K26" s="6">
        <v>117.78</v>
      </c>
      <c r="L26" s="6">
        <v>164.41</v>
      </c>
      <c r="M26" s="6">
        <v>191.92</v>
      </c>
      <c r="N26" s="5">
        <v>81.33</v>
      </c>
      <c r="O26" s="5">
        <v>59.65</v>
      </c>
      <c r="P26" s="5">
        <v>62.81</v>
      </c>
      <c r="Q26" s="5">
        <v>53.09</v>
      </c>
      <c r="R26" s="5">
        <v>50.42</v>
      </c>
      <c r="S26" s="5">
        <v>53.75</v>
      </c>
      <c r="T26" s="5">
        <v>55.55</v>
      </c>
      <c r="U26" s="5">
        <v>55.76</v>
      </c>
      <c r="V26" s="5">
        <v>74.069999999999993</v>
      </c>
      <c r="W26" s="5">
        <v>76.61</v>
      </c>
      <c r="Y26" s="4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"/>
      <c r="AM26" s="8"/>
      <c r="AN26" s="9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66"/>
      <c r="BE26" s="66"/>
    </row>
    <row r="27" spans="2:57" x14ac:dyDescent="0.2">
      <c r="B27" s="4"/>
      <c r="C27" s="2"/>
      <c r="D27" s="5"/>
      <c r="E27" s="6"/>
      <c r="F27" s="6"/>
      <c r="G27" s="6"/>
      <c r="H27" s="6"/>
      <c r="I27" s="6"/>
      <c r="J27" s="6"/>
      <c r="K27" s="6"/>
      <c r="L27" s="6"/>
      <c r="M27" s="6"/>
      <c r="N27" s="104"/>
      <c r="O27" s="6"/>
      <c r="P27" s="104"/>
      <c r="Q27" s="104"/>
      <c r="R27" s="104"/>
      <c r="S27" s="104"/>
      <c r="T27" s="104"/>
      <c r="U27" s="104"/>
      <c r="V27" s="104"/>
      <c r="W27" s="104"/>
      <c r="Y27" s="4">
        <v>9</v>
      </c>
      <c r="Z27" s="2" t="s">
        <v>32</v>
      </c>
      <c r="AA27" s="7">
        <v>344.16</v>
      </c>
      <c r="AB27" s="7">
        <v>91.57</v>
      </c>
      <c r="AC27" s="7">
        <v>115.13</v>
      </c>
      <c r="AD27" s="7">
        <v>237.3</v>
      </c>
      <c r="AE27" s="7">
        <v>230.51</v>
      </c>
      <c r="AF27" s="7">
        <v>236.95</v>
      </c>
      <c r="AG27" s="7">
        <v>304.61</v>
      </c>
      <c r="AH27" s="7">
        <v>392.56</v>
      </c>
      <c r="AI27" s="7">
        <v>355.84</v>
      </c>
      <c r="AJ27" s="7">
        <v>389.07</v>
      </c>
      <c r="AK27" s="7">
        <v>525.85</v>
      </c>
      <c r="AM27" s="8">
        <v>9</v>
      </c>
      <c r="AN27" s="2" t="s">
        <v>30</v>
      </c>
      <c r="AO27" s="7">
        <v>225.23</v>
      </c>
      <c r="AP27" s="7">
        <v>201.21</v>
      </c>
      <c r="AQ27" s="7">
        <v>441.17</v>
      </c>
      <c r="AR27" s="7">
        <v>315.77</v>
      </c>
      <c r="AS27" s="7">
        <v>289.05</v>
      </c>
      <c r="AT27" s="7">
        <v>267.48</v>
      </c>
      <c r="AU27" s="7">
        <v>146.37</v>
      </c>
      <c r="AV27" s="7">
        <v>156.01</v>
      </c>
      <c r="AW27" s="7">
        <v>217.55</v>
      </c>
      <c r="AX27" s="7">
        <v>190.75</v>
      </c>
      <c r="AY27" s="7">
        <v>100.23</v>
      </c>
      <c r="AZ27" s="7">
        <v>194.84</v>
      </c>
      <c r="BA27" s="7">
        <v>233.55</v>
      </c>
      <c r="BB27" s="7">
        <v>374.03</v>
      </c>
      <c r="BC27" s="7">
        <v>343.08</v>
      </c>
      <c r="BD27" s="66">
        <v>374.69</v>
      </c>
      <c r="BE27" s="66">
        <v>427.09</v>
      </c>
    </row>
    <row r="28" spans="2:57" x14ac:dyDescent="0.2">
      <c r="B28" s="4"/>
      <c r="C28" s="2" t="s">
        <v>21</v>
      </c>
      <c r="D28" s="5">
        <v>60.92</v>
      </c>
      <c r="E28" s="6">
        <v>52.42</v>
      </c>
      <c r="F28" s="6">
        <v>55.91</v>
      </c>
      <c r="G28" s="6">
        <v>52.8</v>
      </c>
      <c r="H28" s="6">
        <v>31.2</v>
      </c>
      <c r="I28" s="6">
        <v>24</v>
      </c>
      <c r="J28" s="6">
        <v>24</v>
      </c>
      <c r="K28" s="6">
        <v>17.399999999999999</v>
      </c>
      <c r="L28" s="93"/>
      <c r="M28" s="93"/>
      <c r="N28" s="105"/>
      <c r="O28" s="93"/>
      <c r="P28" s="105"/>
      <c r="Q28" s="105"/>
      <c r="R28" s="105"/>
      <c r="S28" s="105"/>
      <c r="T28" s="105"/>
      <c r="U28" s="105"/>
      <c r="V28" s="105"/>
      <c r="W28" s="105"/>
      <c r="Y28" s="1"/>
      <c r="AA28" s="11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M28" s="8"/>
      <c r="AN28" s="9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6"/>
      <c r="BE28" s="66"/>
    </row>
    <row r="29" spans="2:57" x14ac:dyDescent="0.2">
      <c r="B29" s="4"/>
      <c r="C29" s="2" t="s">
        <v>22</v>
      </c>
      <c r="D29" s="5">
        <v>127.97</v>
      </c>
      <c r="E29" s="6">
        <v>145.52000000000001</v>
      </c>
      <c r="F29" s="6">
        <v>175.24</v>
      </c>
      <c r="G29" s="6">
        <v>138.47999999999999</v>
      </c>
      <c r="H29" s="6">
        <v>141.13</v>
      </c>
      <c r="I29" s="6">
        <v>156.97999999999999</v>
      </c>
      <c r="J29" s="6">
        <v>154.66</v>
      </c>
      <c r="K29" s="6">
        <v>202.08</v>
      </c>
      <c r="L29" s="93"/>
      <c r="M29" s="93"/>
      <c r="N29" s="105"/>
      <c r="O29" s="93"/>
      <c r="P29" s="105"/>
      <c r="Q29" s="105"/>
      <c r="R29" s="105"/>
      <c r="S29" s="105"/>
      <c r="T29" s="105"/>
      <c r="U29" s="105"/>
      <c r="V29" s="105"/>
      <c r="W29" s="105"/>
      <c r="Y29" s="4">
        <v>10</v>
      </c>
      <c r="Z29" s="2" t="s">
        <v>33</v>
      </c>
      <c r="AA29" s="7">
        <v>197.91</v>
      </c>
      <c r="AB29" s="7">
        <v>99.02</v>
      </c>
      <c r="AC29" s="7">
        <v>130.22999999999999</v>
      </c>
      <c r="AD29" s="7">
        <v>185.18</v>
      </c>
      <c r="AE29" s="7">
        <v>177.4</v>
      </c>
      <c r="AF29" s="7">
        <v>156.21</v>
      </c>
      <c r="AG29" s="7">
        <v>169.34</v>
      </c>
      <c r="AH29" s="7">
        <v>172.18</v>
      </c>
      <c r="AI29" s="7">
        <v>174.56</v>
      </c>
      <c r="AJ29" s="7">
        <v>173.15</v>
      </c>
      <c r="AK29" s="7">
        <v>215.32</v>
      </c>
      <c r="AM29" s="8">
        <v>10</v>
      </c>
      <c r="AN29" s="2" t="s">
        <v>31</v>
      </c>
      <c r="AO29" s="7">
        <v>255.75</v>
      </c>
      <c r="AP29" s="7">
        <v>183.34</v>
      </c>
      <c r="AQ29" s="7">
        <v>209.88</v>
      </c>
      <c r="AR29" s="7">
        <v>105.94</v>
      </c>
      <c r="AS29" s="7">
        <v>98.36</v>
      </c>
      <c r="AT29" s="7">
        <v>85</v>
      </c>
      <c r="AU29" s="7">
        <v>53.46</v>
      </c>
      <c r="AV29" s="7">
        <v>72.59</v>
      </c>
      <c r="AW29" s="7">
        <v>68.59</v>
      </c>
      <c r="AX29" s="7">
        <v>53.04</v>
      </c>
      <c r="AY29" s="7">
        <v>94.17</v>
      </c>
      <c r="AZ29" s="7">
        <v>199.99</v>
      </c>
      <c r="BA29" s="7">
        <v>348.61</v>
      </c>
      <c r="BB29" s="7">
        <v>538.14</v>
      </c>
      <c r="BC29" s="7">
        <v>513.83000000000004</v>
      </c>
      <c r="BD29" s="66">
        <v>739.98</v>
      </c>
      <c r="BE29" s="66">
        <v>594.27</v>
      </c>
    </row>
    <row r="30" spans="2:57" x14ac:dyDescent="0.2">
      <c r="B30" s="4"/>
      <c r="C30" s="2" t="s">
        <v>23</v>
      </c>
      <c r="D30" s="5">
        <v>61.33</v>
      </c>
      <c r="E30" s="6">
        <v>99.57</v>
      </c>
      <c r="F30" s="6">
        <v>100.87</v>
      </c>
      <c r="G30" s="6">
        <v>126.34</v>
      </c>
      <c r="H30" s="6">
        <v>122.29</v>
      </c>
      <c r="I30" s="6">
        <v>137.47999999999999</v>
      </c>
      <c r="J30" s="6">
        <v>123.01</v>
      </c>
      <c r="K30" s="6">
        <v>133.86000000000001</v>
      </c>
      <c r="L30" s="93"/>
      <c r="M30" s="93"/>
      <c r="N30" s="105"/>
      <c r="O30" s="93"/>
      <c r="P30" s="105"/>
      <c r="Q30" s="105"/>
      <c r="R30" s="105"/>
      <c r="S30" s="105"/>
      <c r="T30" s="105"/>
      <c r="U30" s="105"/>
      <c r="V30" s="105"/>
      <c r="W30" s="105"/>
      <c r="Y30" s="1"/>
      <c r="Z30" s="2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"/>
      <c r="AM30" s="8"/>
      <c r="AN30" s="9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7"/>
      <c r="BD30" s="7"/>
    </row>
    <row r="31" spans="2:57" x14ac:dyDescent="0.2">
      <c r="B31" s="4"/>
      <c r="C31" s="2"/>
      <c r="D31" s="5"/>
      <c r="E31" s="6"/>
      <c r="F31" s="6"/>
      <c r="G31" s="6"/>
      <c r="H31" s="6"/>
      <c r="I31" s="6"/>
      <c r="J31" s="6"/>
      <c r="K31" s="6"/>
      <c r="L31" s="6"/>
      <c r="M31" s="6"/>
      <c r="N31" s="104"/>
      <c r="O31" s="6"/>
      <c r="P31" s="104"/>
      <c r="Q31" s="104"/>
      <c r="R31" s="104"/>
      <c r="S31" s="104"/>
      <c r="T31" s="104"/>
      <c r="U31" s="104"/>
      <c r="V31" s="104"/>
      <c r="W31" s="104"/>
      <c r="Z31" s="2" t="s">
        <v>34</v>
      </c>
      <c r="AA31" s="7">
        <v>97.66</v>
      </c>
      <c r="AB31" s="7">
        <v>98.73</v>
      </c>
      <c r="AC31" s="7">
        <v>108.2</v>
      </c>
      <c r="AD31" s="7">
        <v>130.16999999999999</v>
      </c>
      <c r="AE31" s="7">
        <v>125.47</v>
      </c>
      <c r="AF31" s="7">
        <v>91.74</v>
      </c>
      <c r="AG31" s="7">
        <v>94.72</v>
      </c>
      <c r="AH31" s="7">
        <v>102.58</v>
      </c>
      <c r="AI31" s="7">
        <v>113.33</v>
      </c>
      <c r="AJ31" s="7">
        <v>111.07</v>
      </c>
      <c r="AK31" s="7">
        <v>128.75</v>
      </c>
      <c r="AM31" s="8">
        <v>11</v>
      </c>
      <c r="AN31" s="2" t="s">
        <v>44</v>
      </c>
      <c r="AO31" s="7">
        <v>149.41999999999999</v>
      </c>
      <c r="AP31" s="7">
        <v>134.91999999999999</v>
      </c>
      <c r="AQ31" s="7">
        <v>297.01</v>
      </c>
      <c r="AR31" s="7">
        <v>172.19</v>
      </c>
      <c r="AS31" s="7">
        <v>106.64</v>
      </c>
      <c r="AT31" s="7">
        <v>103.27</v>
      </c>
      <c r="AU31" s="7">
        <v>78.099999999999994</v>
      </c>
      <c r="AV31" s="7">
        <v>76.599999999999994</v>
      </c>
      <c r="AW31" s="7">
        <v>84.51</v>
      </c>
      <c r="AX31" s="7">
        <v>77.56</v>
      </c>
      <c r="AY31" s="7">
        <v>102.72</v>
      </c>
      <c r="AZ31" s="7">
        <v>217.29</v>
      </c>
      <c r="BA31" s="7">
        <v>346.86</v>
      </c>
      <c r="BB31" s="7">
        <v>316.02</v>
      </c>
      <c r="BC31" s="7">
        <v>445.9</v>
      </c>
      <c r="BD31" s="66">
        <v>628.21</v>
      </c>
      <c r="BE31" s="66">
        <v>417.26</v>
      </c>
    </row>
    <row r="32" spans="2:57" ht="12.75" customHeight="1" x14ac:dyDescent="0.2">
      <c r="B32" s="4">
        <v>8</v>
      </c>
      <c r="C32" s="2" t="s">
        <v>11</v>
      </c>
      <c r="D32" s="5">
        <v>99.61</v>
      </c>
      <c r="E32" s="6">
        <v>135.19</v>
      </c>
      <c r="F32" s="6">
        <v>136.16</v>
      </c>
      <c r="G32" s="6">
        <v>128.69</v>
      </c>
      <c r="H32" s="6">
        <v>112.91</v>
      </c>
      <c r="I32" s="6">
        <v>106.57</v>
      </c>
      <c r="J32" s="6">
        <v>108.86</v>
      </c>
      <c r="K32" s="6">
        <v>104.81</v>
      </c>
      <c r="L32" s="6">
        <v>116.65</v>
      </c>
      <c r="M32" s="6">
        <v>129.18</v>
      </c>
      <c r="N32" s="5">
        <v>98.01</v>
      </c>
      <c r="O32" s="5">
        <v>88.65</v>
      </c>
      <c r="P32" s="5">
        <v>95</v>
      </c>
      <c r="Q32" s="5">
        <v>78.180000000000007</v>
      </c>
      <c r="R32" s="5">
        <v>105.93</v>
      </c>
      <c r="S32" s="5">
        <v>98.13</v>
      </c>
      <c r="T32" s="5">
        <v>92.49</v>
      </c>
      <c r="U32" s="5">
        <v>136.53</v>
      </c>
      <c r="V32" s="5">
        <v>169.23</v>
      </c>
      <c r="W32" s="5">
        <v>166.94</v>
      </c>
      <c r="Z32" s="2" t="s">
        <v>35</v>
      </c>
      <c r="AA32" s="7">
        <v>828.33</v>
      </c>
      <c r="AB32" s="7">
        <v>104.68</v>
      </c>
      <c r="AC32" s="7">
        <v>155.58000000000001</v>
      </c>
      <c r="AD32" s="7">
        <v>180.01</v>
      </c>
      <c r="AE32" s="7">
        <v>128.6</v>
      </c>
      <c r="AF32" s="7">
        <v>110.75</v>
      </c>
      <c r="AG32" s="7">
        <v>120.43</v>
      </c>
      <c r="AH32" s="7">
        <v>117.3</v>
      </c>
      <c r="AI32" s="7">
        <v>108.22</v>
      </c>
      <c r="AJ32" s="7">
        <v>113.07</v>
      </c>
      <c r="AK32" s="7">
        <v>139.9</v>
      </c>
      <c r="AL32" s="1"/>
      <c r="AM32" s="4"/>
      <c r="AN32" s="2" t="s">
        <v>47</v>
      </c>
      <c r="AO32" s="7">
        <v>191.66</v>
      </c>
      <c r="AP32" s="7">
        <v>146.03</v>
      </c>
      <c r="AQ32" s="7">
        <v>355.72</v>
      </c>
      <c r="AR32" s="7">
        <v>179.36</v>
      </c>
      <c r="AS32" s="7">
        <v>133.77000000000001</v>
      </c>
      <c r="AT32" s="7">
        <v>125.2</v>
      </c>
      <c r="AU32" s="7">
        <v>87.05</v>
      </c>
      <c r="AV32" s="7">
        <v>82.91</v>
      </c>
      <c r="AW32" s="7">
        <v>93.53</v>
      </c>
      <c r="AX32" s="7">
        <v>82.53</v>
      </c>
      <c r="AY32" s="7">
        <v>103.16</v>
      </c>
      <c r="AZ32" s="7">
        <v>223.14</v>
      </c>
      <c r="BA32" s="7">
        <v>396.12</v>
      </c>
      <c r="BB32" s="7">
        <v>363.87</v>
      </c>
      <c r="BC32" s="7">
        <v>503.91</v>
      </c>
      <c r="BD32" s="66">
        <v>679.69</v>
      </c>
      <c r="BE32" s="66">
        <v>431.88</v>
      </c>
    </row>
    <row r="33" spans="2:57" x14ac:dyDescent="0.2">
      <c r="B33" s="4"/>
      <c r="C33" s="2"/>
      <c r="D33" s="5"/>
      <c r="E33" s="6"/>
      <c r="F33" s="6"/>
      <c r="G33" s="6"/>
      <c r="H33" s="6"/>
      <c r="I33" s="6"/>
      <c r="J33" s="6"/>
      <c r="K33" s="6"/>
      <c r="L33" s="6"/>
      <c r="M33" s="6"/>
      <c r="N33" s="5"/>
      <c r="O33" s="5"/>
      <c r="P33" s="5"/>
      <c r="Q33" s="5"/>
      <c r="R33" s="5"/>
      <c r="S33" s="5"/>
      <c r="T33" s="5"/>
      <c r="U33" s="5"/>
      <c r="V33" s="5"/>
      <c r="W33" s="5"/>
      <c r="Z33" s="2" t="s">
        <v>36</v>
      </c>
      <c r="AA33" s="7"/>
      <c r="AB33" s="7">
        <v>91.84</v>
      </c>
      <c r="AC33" s="7">
        <v>107.59</v>
      </c>
      <c r="AD33" s="7">
        <v>208.92</v>
      </c>
      <c r="AE33" s="7">
        <v>277.07</v>
      </c>
      <c r="AF33" s="7">
        <v>266.8</v>
      </c>
      <c r="AG33" s="7">
        <v>273.33</v>
      </c>
      <c r="AH33" s="7">
        <v>264.04000000000002</v>
      </c>
      <c r="AI33" s="7">
        <v>250.18</v>
      </c>
      <c r="AJ33" s="7">
        <v>227.38</v>
      </c>
      <c r="AK33" s="7">
        <v>282.10000000000002</v>
      </c>
      <c r="AL33" s="1"/>
      <c r="AM33" s="4"/>
      <c r="AN33" s="2" t="s">
        <v>48</v>
      </c>
      <c r="AO33" s="7">
        <v>98.84</v>
      </c>
      <c r="AP33" s="7">
        <v>71.819999999999993</v>
      </c>
      <c r="AQ33" s="7">
        <v>95.65</v>
      </c>
      <c r="AR33" s="7">
        <v>50.08</v>
      </c>
      <c r="AS33" s="7">
        <v>32.06</v>
      </c>
      <c r="AT33" s="7">
        <v>33.450000000000003</v>
      </c>
      <c r="AU33" s="7">
        <v>29.75</v>
      </c>
      <c r="AV33" s="7">
        <v>30.17</v>
      </c>
      <c r="AW33" s="7">
        <v>33.64</v>
      </c>
      <c r="AX33" s="7">
        <v>29.73</v>
      </c>
      <c r="AY33" s="7">
        <v>105.72</v>
      </c>
      <c r="AZ33" s="7">
        <v>268.64</v>
      </c>
      <c r="BA33" s="7">
        <v>281.42</v>
      </c>
      <c r="BB33" s="7">
        <v>173.12</v>
      </c>
      <c r="BC33" s="7">
        <v>164.28</v>
      </c>
      <c r="BD33" s="66">
        <v>164.66</v>
      </c>
      <c r="BE33" s="66">
        <v>227.01</v>
      </c>
    </row>
    <row r="34" spans="2:57" x14ac:dyDescent="0.2">
      <c r="B34" s="4">
        <v>9</v>
      </c>
      <c r="C34" s="2" t="s">
        <v>12</v>
      </c>
      <c r="D34" s="5">
        <v>85.45</v>
      </c>
      <c r="E34" s="6">
        <v>89.79</v>
      </c>
      <c r="F34" s="6">
        <v>92.09</v>
      </c>
      <c r="G34" s="6">
        <v>97.87</v>
      </c>
      <c r="H34" s="6">
        <v>120.67</v>
      </c>
      <c r="I34" s="6">
        <v>156.44999999999999</v>
      </c>
      <c r="J34" s="6">
        <v>158.1</v>
      </c>
      <c r="K34" s="6">
        <v>230.05</v>
      </c>
      <c r="L34" s="6">
        <v>185.39</v>
      </c>
      <c r="M34" s="6">
        <v>258.95</v>
      </c>
      <c r="N34" s="5">
        <v>70.11</v>
      </c>
      <c r="O34" s="5">
        <v>55.09</v>
      </c>
      <c r="P34" s="5">
        <v>52.47</v>
      </c>
      <c r="Q34" s="5">
        <v>35.24</v>
      </c>
      <c r="R34" s="5">
        <v>57.84</v>
      </c>
      <c r="S34" s="5">
        <v>55.74</v>
      </c>
      <c r="T34" s="5">
        <v>64.010000000000005</v>
      </c>
      <c r="U34" s="5">
        <v>83.61</v>
      </c>
      <c r="V34" s="5">
        <v>108.56</v>
      </c>
      <c r="W34" s="5">
        <v>92.31</v>
      </c>
      <c r="Z34" s="2" t="s">
        <v>27</v>
      </c>
      <c r="AA34" s="7">
        <v>238.32</v>
      </c>
      <c r="AB34" s="7">
        <v>100.81</v>
      </c>
      <c r="AC34" s="7">
        <v>149.44999999999999</v>
      </c>
      <c r="AD34" s="7">
        <v>221.6</v>
      </c>
      <c r="AE34" s="7">
        <v>178.45</v>
      </c>
      <c r="AF34" s="7">
        <v>155.55000000000001</v>
      </c>
      <c r="AG34" s="7">
        <v>188.88</v>
      </c>
      <c r="AH34" s="7">
        <v>204.79</v>
      </c>
      <c r="AI34" s="7">
        <v>226.49</v>
      </c>
      <c r="AJ34" s="7">
        <v>241.09</v>
      </c>
      <c r="AK34" s="7">
        <v>310.52</v>
      </c>
      <c r="AL34" s="1"/>
      <c r="AM34" s="4"/>
      <c r="AN34" s="2" t="s">
        <v>49</v>
      </c>
      <c r="AO34" s="7">
        <v>165.01</v>
      </c>
      <c r="AP34" s="7">
        <v>147.41</v>
      </c>
      <c r="AQ34" s="7">
        <v>308.24</v>
      </c>
      <c r="AR34" s="7">
        <v>162.63</v>
      </c>
      <c r="AS34" s="7">
        <v>111.71</v>
      </c>
      <c r="AT34" s="7">
        <v>104.32</v>
      </c>
      <c r="AU34" s="7">
        <v>83.58</v>
      </c>
      <c r="AV34" s="7">
        <v>72.94</v>
      </c>
      <c r="AW34" s="7">
        <v>77.37</v>
      </c>
      <c r="AX34" s="7">
        <v>71.239999999999995</v>
      </c>
      <c r="AY34" s="7">
        <v>99.06</v>
      </c>
      <c r="AZ34" s="7">
        <v>153.44</v>
      </c>
      <c r="BA34" s="7">
        <v>220.14</v>
      </c>
      <c r="BB34" s="7">
        <v>220.3</v>
      </c>
      <c r="BC34" s="7">
        <v>208.13</v>
      </c>
      <c r="BD34" s="66">
        <v>178.67</v>
      </c>
      <c r="BE34" s="66">
        <v>154.63999999999999</v>
      </c>
    </row>
    <row r="35" spans="2:57" ht="12" thickBot="1" x14ac:dyDescent="0.25">
      <c r="B35" s="4"/>
      <c r="C35" s="2"/>
      <c r="D35" s="5"/>
      <c r="E35" s="6"/>
      <c r="F35" s="6"/>
      <c r="G35" s="6"/>
      <c r="H35" s="6"/>
      <c r="I35" s="6"/>
      <c r="J35" s="6"/>
      <c r="K35" s="6"/>
      <c r="L35" s="6"/>
      <c r="M35" s="6"/>
      <c r="N35" s="104"/>
      <c r="O35" s="6"/>
      <c r="P35" s="104"/>
      <c r="Q35" s="104"/>
      <c r="R35" s="104"/>
      <c r="S35" s="104"/>
      <c r="T35" s="104"/>
      <c r="U35" s="104"/>
      <c r="V35" s="104"/>
      <c r="W35" s="104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M35" s="4"/>
      <c r="AN35" s="2" t="s">
        <v>50</v>
      </c>
      <c r="AO35" s="7">
        <v>142.18</v>
      </c>
      <c r="AP35" s="7">
        <v>194.41</v>
      </c>
      <c r="AQ35" s="7">
        <v>428.42</v>
      </c>
      <c r="AR35" s="7">
        <v>295.67</v>
      </c>
      <c r="AS35" s="7">
        <v>273.5</v>
      </c>
      <c r="AT35" s="7">
        <v>232.04</v>
      </c>
      <c r="AU35" s="7">
        <v>185.31</v>
      </c>
      <c r="AV35" s="7">
        <v>184.67</v>
      </c>
      <c r="AW35" s="7">
        <v>187</v>
      </c>
      <c r="AX35" s="7">
        <v>178.65</v>
      </c>
      <c r="AY35" s="7">
        <v>97.49</v>
      </c>
      <c r="AZ35" s="7">
        <v>153.91999999999999</v>
      </c>
      <c r="BA35" s="7">
        <v>194.22</v>
      </c>
      <c r="BB35" s="7">
        <v>189.95</v>
      </c>
      <c r="BC35" s="7">
        <v>303.77999999999997</v>
      </c>
      <c r="BD35" s="66">
        <v>406.86</v>
      </c>
      <c r="BE35" s="66">
        <v>399.69</v>
      </c>
    </row>
    <row r="36" spans="2:57" ht="17.25" customHeight="1" thickTop="1" thickBot="1" x14ac:dyDescent="0.25">
      <c r="B36" s="4">
        <v>10</v>
      </c>
      <c r="C36" s="2" t="s">
        <v>13</v>
      </c>
      <c r="D36" s="5">
        <v>88.48</v>
      </c>
      <c r="E36" s="6">
        <v>88.38</v>
      </c>
      <c r="F36" s="6">
        <v>88.89</v>
      </c>
      <c r="G36" s="6">
        <v>93.02</v>
      </c>
      <c r="H36" s="6">
        <v>89.5</v>
      </c>
      <c r="I36" s="6">
        <v>90.71</v>
      </c>
      <c r="J36" s="6">
        <v>92.29</v>
      </c>
      <c r="K36" s="6">
        <v>114.24</v>
      </c>
      <c r="L36" s="6">
        <v>118.34</v>
      </c>
      <c r="M36" s="6">
        <v>129.01</v>
      </c>
      <c r="N36" s="5">
        <v>92.93</v>
      </c>
      <c r="O36" s="5">
        <v>77.930000000000007</v>
      </c>
      <c r="P36" s="5">
        <v>86.3</v>
      </c>
      <c r="Q36" s="5">
        <v>70.17</v>
      </c>
      <c r="R36" s="5">
        <v>87.85</v>
      </c>
      <c r="S36" s="5">
        <v>91.43</v>
      </c>
      <c r="T36" s="5">
        <v>115.88</v>
      </c>
      <c r="U36" s="5">
        <v>168.57</v>
      </c>
      <c r="V36" s="5">
        <v>195.44</v>
      </c>
      <c r="W36" s="5">
        <v>167.39</v>
      </c>
      <c r="Y36" s="114"/>
      <c r="Z36" s="65" t="s">
        <v>16</v>
      </c>
      <c r="AA36" s="118">
        <v>193.4</v>
      </c>
      <c r="AB36" s="118">
        <v>100.28</v>
      </c>
      <c r="AC36" s="118">
        <v>131.63999999999999</v>
      </c>
      <c r="AD36" s="118">
        <v>182.35</v>
      </c>
      <c r="AE36" s="118">
        <v>176.32</v>
      </c>
      <c r="AF36" s="118">
        <v>171.02</v>
      </c>
      <c r="AG36" s="118">
        <v>222.68</v>
      </c>
      <c r="AH36" s="118">
        <v>260.58999999999997</v>
      </c>
      <c r="AI36" s="118">
        <v>273.27</v>
      </c>
      <c r="AJ36" s="118">
        <v>283.49</v>
      </c>
      <c r="AK36" s="118">
        <v>387.67</v>
      </c>
      <c r="AL36" s="1"/>
      <c r="AM36" s="8"/>
      <c r="AN36" s="9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2:57" ht="12" thickTop="1" x14ac:dyDescent="0.2">
      <c r="B37" s="4"/>
      <c r="C37" s="2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04"/>
      <c r="O37" s="13"/>
      <c r="P37" s="104"/>
      <c r="Q37" s="104"/>
      <c r="R37" s="104"/>
      <c r="S37" s="104"/>
      <c r="T37" s="104"/>
      <c r="U37" s="104"/>
      <c r="V37" s="104"/>
      <c r="W37" s="104"/>
      <c r="AL37" s="1"/>
      <c r="AM37" s="8">
        <v>12</v>
      </c>
      <c r="AN37" s="2" t="s">
        <v>13</v>
      </c>
      <c r="AO37" s="7">
        <v>145.79</v>
      </c>
      <c r="AP37" s="7">
        <v>147.68</v>
      </c>
      <c r="AQ37" s="7">
        <v>204.76</v>
      </c>
      <c r="AR37" s="7">
        <v>159.55000000000001</v>
      </c>
      <c r="AS37" s="7">
        <v>222.96</v>
      </c>
      <c r="AT37" s="7">
        <v>208.61</v>
      </c>
      <c r="AU37" s="7">
        <v>190.31</v>
      </c>
      <c r="AV37" s="7">
        <v>191.66</v>
      </c>
      <c r="AW37" s="7">
        <v>217.88</v>
      </c>
      <c r="AX37" s="7">
        <v>243.08</v>
      </c>
      <c r="AY37" s="7">
        <v>122.19</v>
      </c>
      <c r="AZ37" s="7">
        <v>223.2</v>
      </c>
      <c r="BA37" s="7">
        <v>331.09</v>
      </c>
      <c r="BB37" s="7">
        <v>344.67</v>
      </c>
      <c r="BC37" s="7">
        <v>410.68</v>
      </c>
      <c r="BD37" s="66">
        <v>441.36</v>
      </c>
      <c r="BE37" s="66">
        <v>502.46</v>
      </c>
    </row>
    <row r="38" spans="2:57" ht="14.25" customHeight="1" x14ac:dyDescent="0.2">
      <c r="B38" s="1"/>
      <c r="C38" s="2" t="s">
        <v>24</v>
      </c>
      <c r="D38" s="5">
        <v>93.23</v>
      </c>
      <c r="E38" s="6">
        <v>83.33</v>
      </c>
      <c r="F38" s="6">
        <v>88.72</v>
      </c>
      <c r="G38" s="6">
        <v>93.08</v>
      </c>
      <c r="H38" s="6">
        <v>91.05</v>
      </c>
      <c r="I38" s="6">
        <v>86.76</v>
      </c>
      <c r="J38" s="6">
        <v>83.24</v>
      </c>
      <c r="K38" s="6">
        <v>103.03</v>
      </c>
      <c r="L38" s="6">
        <v>107.76</v>
      </c>
      <c r="M38" s="6">
        <v>121.62</v>
      </c>
      <c r="N38" s="5">
        <v>89.45</v>
      </c>
      <c r="O38" s="5">
        <v>69.739999999999995</v>
      </c>
      <c r="P38" s="5">
        <v>76.489999999999995</v>
      </c>
      <c r="Q38" s="5">
        <v>64.62</v>
      </c>
      <c r="R38" s="5">
        <v>94.87</v>
      </c>
      <c r="S38" s="5">
        <v>88.58</v>
      </c>
      <c r="T38" s="5">
        <v>112.17</v>
      </c>
      <c r="U38" s="5">
        <v>146.56</v>
      </c>
      <c r="V38" s="5">
        <v>187.4</v>
      </c>
      <c r="W38" s="5">
        <v>162.53</v>
      </c>
      <c r="AL38" s="1"/>
      <c r="AM38" s="4"/>
      <c r="AN38" s="2" t="s">
        <v>51</v>
      </c>
      <c r="AO38" s="7">
        <v>143.29</v>
      </c>
      <c r="AP38" s="7">
        <v>79.62</v>
      </c>
      <c r="AQ38" s="7">
        <v>77.59</v>
      </c>
      <c r="AR38" s="7">
        <v>50.98</v>
      </c>
      <c r="AS38" s="7">
        <v>43.74</v>
      </c>
      <c r="AT38" s="7">
        <v>45.49</v>
      </c>
      <c r="AU38" s="7">
        <v>51.02</v>
      </c>
      <c r="AV38" s="7">
        <v>62.76</v>
      </c>
      <c r="AW38" s="7">
        <v>56.68</v>
      </c>
      <c r="AX38" s="7">
        <v>58.61</v>
      </c>
      <c r="AY38" s="7">
        <v>137.99</v>
      </c>
      <c r="AZ38" s="7">
        <v>250</v>
      </c>
      <c r="BA38" s="7">
        <v>565.02</v>
      </c>
      <c r="BB38" s="7">
        <v>373.67</v>
      </c>
      <c r="BC38" s="7">
        <v>399.74</v>
      </c>
      <c r="BD38" s="66">
        <v>376.98</v>
      </c>
      <c r="BE38" s="66">
        <v>504.73</v>
      </c>
    </row>
    <row r="39" spans="2:57" x14ac:dyDescent="0.2">
      <c r="B39" s="1"/>
      <c r="C39" s="2" t="s">
        <v>25</v>
      </c>
      <c r="D39" s="5">
        <v>81.569999999999993</v>
      </c>
      <c r="E39" s="6">
        <v>98.12</v>
      </c>
      <c r="F39" s="6">
        <v>95.68</v>
      </c>
      <c r="G39" s="6">
        <v>116.71</v>
      </c>
      <c r="H39" s="6">
        <v>113.35</v>
      </c>
      <c r="I39" s="6">
        <v>119.08</v>
      </c>
      <c r="J39" s="6">
        <v>134.13999999999999</v>
      </c>
      <c r="K39" s="6">
        <v>192.02</v>
      </c>
      <c r="L39" s="6">
        <v>193.62</v>
      </c>
      <c r="M39" s="6">
        <v>186.74</v>
      </c>
      <c r="N39" s="5">
        <v>77.900000000000006</v>
      </c>
      <c r="O39" s="5">
        <v>68.459999999999994</v>
      </c>
      <c r="P39" s="5">
        <v>78.14</v>
      </c>
      <c r="Q39" s="5">
        <v>61.5</v>
      </c>
      <c r="R39" s="5">
        <v>79.34</v>
      </c>
      <c r="S39" s="5">
        <v>77.83</v>
      </c>
      <c r="T39" s="5">
        <v>90.89</v>
      </c>
      <c r="U39" s="5">
        <v>164.83</v>
      </c>
      <c r="V39" s="5">
        <v>188.74</v>
      </c>
      <c r="W39" s="5">
        <v>131.74</v>
      </c>
      <c r="AA39" s="107"/>
      <c r="AL39" s="1"/>
      <c r="AM39" s="4"/>
      <c r="AN39" s="2" t="s">
        <v>52</v>
      </c>
      <c r="AO39" s="7">
        <v>176.64</v>
      </c>
      <c r="AP39" s="7">
        <v>183.63</v>
      </c>
      <c r="AQ39" s="7">
        <v>238.17</v>
      </c>
      <c r="AR39" s="7">
        <v>184.13</v>
      </c>
      <c r="AS39" s="7">
        <v>192.66</v>
      </c>
      <c r="AT39" s="7">
        <v>170.5</v>
      </c>
      <c r="AU39" s="7">
        <v>168.18</v>
      </c>
      <c r="AV39" s="7">
        <v>167.19</v>
      </c>
      <c r="AW39" s="7">
        <v>225.83</v>
      </c>
      <c r="AX39" s="7">
        <v>215.47</v>
      </c>
      <c r="AY39" s="7">
        <v>118.6</v>
      </c>
      <c r="AZ39" s="7">
        <v>186.15</v>
      </c>
      <c r="BA39" s="7">
        <v>367.98</v>
      </c>
      <c r="BB39" s="7">
        <v>480.65</v>
      </c>
      <c r="BC39" s="7">
        <v>493.77</v>
      </c>
      <c r="BD39" s="66">
        <v>632.54</v>
      </c>
      <c r="BE39" s="66">
        <v>737.19</v>
      </c>
    </row>
    <row r="40" spans="2:57" x14ac:dyDescent="0.2">
      <c r="B40" s="1"/>
      <c r="C40" s="2" t="s">
        <v>26</v>
      </c>
      <c r="D40" s="5">
        <v>91.3</v>
      </c>
      <c r="E40" s="6">
        <v>90.9</v>
      </c>
      <c r="F40" s="6">
        <v>88</v>
      </c>
      <c r="G40" s="6">
        <v>89.91</v>
      </c>
      <c r="H40" s="6">
        <v>89.31</v>
      </c>
      <c r="I40" s="6">
        <v>96.7</v>
      </c>
      <c r="J40" s="6">
        <v>88.65</v>
      </c>
      <c r="K40" s="6">
        <v>94</v>
      </c>
      <c r="L40" s="6">
        <v>101.75</v>
      </c>
      <c r="M40" s="6">
        <v>128.28</v>
      </c>
      <c r="N40" s="5">
        <v>97.2</v>
      </c>
      <c r="O40" s="5">
        <v>78</v>
      </c>
      <c r="P40" s="5">
        <v>89.75</v>
      </c>
      <c r="Q40" s="5">
        <v>70.33</v>
      </c>
      <c r="R40" s="5">
        <v>87.59</v>
      </c>
      <c r="S40" s="5">
        <v>100.45</v>
      </c>
      <c r="T40" s="5">
        <v>139.80000000000001</v>
      </c>
      <c r="U40" s="5">
        <v>192.31</v>
      </c>
      <c r="V40" s="5">
        <v>179.66</v>
      </c>
      <c r="W40" s="5">
        <v>173.15</v>
      </c>
      <c r="AA40" s="107"/>
      <c r="AL40" s="1"/>
      <c r="AM40" s="1"/>
      <c r="AN40" s="2" t="s">
        <v>53</v>
      </c>
      <c r="AO40" s="7">
        <v>143.77000000000001</v>
      </c>
      <c r="AP40" s="7">
        <v>149.32</v>
      </c>
      <c r="AQ40" s="7">
        <v>255.92</v>
      </c>
      <c r="AR40" s="7">
        <v>202.66</v>
      </c>
      <c r="AS40" s="7">
        <v>172</v>
      </c>
      <c r="AT40" s="7">
        <v>141.44999999999999</v>
      </c>
      <c r="AU40" s="7">
        <v>120.71</v>
      </c>
      <c r="AV40" s="7">
        <v>118.46</v>
      </c>
      <c r="AW40" s="7">
        <v>151.72999999999999</v>
      </c>
      <c r="AX40" s="7">
        <v>209.75</v>
      </c>
      <c r="AY40" s="7">
        <v>114.82</v>
      </c>
      <c r="AZ40" s="7">
        <v>252.48</v>
      </c>
      <c r="BA40" s="7">
        <v>280.36</v>
      </c>
      <c r="BB40" s="7">
        <v>269.36</v>
      </c>
      <c r="BC40" s="7">
        <v>269.54000000000002</v>
      </c>
      <c r="BD40" s="66">
        <v>310.68</v>
      </c>
      <c r="BE40" s="66">
        <v>258.20999999999998</v>
      </c>
    </row>
    <row r="41" spans="2:57" x14ac:dyDescent="0.2">
      <c r="B41" s="1"/>
      <c r="C41" s="2" t="s">
        <v>27</v>
      </c>
      <c r="D41" s="5">
        <v>87.83</v>
      </c>
      <c r="E41" s="6">
        <v>81.16</v>
      </c>
      <c r="F41" s="6">
        <v>83.16</v>
      </c>
      <c r="G41" s="6">
        <v>72.39</v>
      </c>
      <c r="H41" s="6">
        <v>64.28</v>
      </c>
      <c r="I41" s="6">
        <v>60.31</v>
      </c>
      <c r="J41" s="6">
        <v>63.13</v>
      </c>
      <c r="K41" s="6">
        <v>67.92</v>
      </c>
      <c r="L41" s="6">
        <v>70.239999999999995</v>
      </c>
      <c r="M41" s="6">
        <v>79.400000000000006</v>
      </c>
      <c r="N41" s="5">
        <v>107.17</v>
      </c>
      <c r="O41" s="5">
        <v>95.5</v>
      </c>
      <c r="P41" s="5">
        <v>100.8</v>
      </c>
      <c r="Q41" s="5">
        <v>84.23</v>
      </c>
      <c r="R41" s="5">
        <v>89.6</v>
      </c>
      <c r="S41" s="5">
        <v>98.84</v>
      </c>
      <c r="T41" s="5">
        <v>120.66</v>
      </c>
      <c r="U41" s="5">
        <v>170.54</v>
      </c>
      <c r="V41" s="5">
        <v>225.93</v>
      </c>
      <c r="W41" s="5">
        <v>202.13</v>
      </c>
      <c r="AL41" s="1"/>
      <c r="AM41" s="1"/>
      <c r="AN41" s="2" t="s">
        <v>54</v>
      </c>
      <c r="AO41" s="7">
        <v>119</v>
      </c>
      <c r="AP41" s="7">
        <v>86.87</v>
      </c>
      <c r="AQ41" s="7">
        <v>102.94</v>
      </c>
      <c r="AR41" s="7">
        <v>74.069999999999993</v>
      </c>
      <c r="AS41" s="7">
        <v>58.89</v>
      </c>
      <c r="AT41" s="7">
        <v>52.79</v>
      </c>
      <c r="AU41" s="7">
        <v>54.67</v>
      </c>
      <c r="AV41" s="7">
        <v>55.41</v>
      </c>
      <c r="AW41" s="7">
        <v>52.15</v>
      </c>
      <c r="AX41" s="7">
        <v>45.33</v>
      </c>
      <c r="AY41" s="7">
        <v>99.78</v>
      </c>
      <c r="AZ41" s="7">
        <v>263.74</v>
      </c>
      <c r="BA41" s="7">
        <v>342.29</v>
      </c>
      <c r="BB41" s="7">
        <v>295.55</v>
      </c>
      <c r="BC41" s="7">
        <v>455.86</v>
      </c>
      <c r="BD41" s="66">
        <v>365.1</v>
      </c>
      <c r="BE41" s="66">
        <v>601.89</v>
      </c>
    </row>
    <row r="42" spans="2:57" ht="12" thickBot="1" x14ac:dyDescent="0.25">
      <c r="B42" s="1"/>
      <c r="C42" s="2"/>
      <c r="D42" s="5"/>
      <c r="E42" s="6"/>
      <c r="F42" s="6"/>
      <c r="G42" s="6"/>
      <c r="H42" s="6"/>
      <c r="I42" s="6"/>
      <c r="J42" s="6"/>
      <c r="K42" s="6"/>
      <c r="L42" s="6"/>
      <c r="M42" s="6"/>
      <c r="N42" s="104"/>
      <c r="O42" s="6"/>
      <c r="P42" s="104"/>
      <c r="Q42" s="104"/>
      <c r="R42" s="104"/>
      <c r="S42" s="104"/>
      <c r="T42" s="104"/>
      <c r="U42" s="104"/>
      <c r="V42" s="104"/>
      <c r="W42" s="104"/>
      <c r="AM42" s="1"/>
      <c r="AN42" s="2" t="s">
        <v>55</v>
      </c>
      <c r="AO42" s="7">
        <v>146.24</v>
      </c>
      <c r="AP42" s="7">
        <v>238.97</v>
      </c>
      <c r="AQ42" s="7">
        <v>349.19</v>
      </c>
      <c r="AR42" s="7">
        <v>285.91000000000003</v>
      </c>
      <c r="AS42" s="7">
        <v>287.26</v>
      </c>
      <c r="AT42" s="7">
        <v>280.47000000000003</v>
      </c>
      <c r="AU42" s="7">
        <v>249.71</v>
      </c>
      <c r="AV42" s="7">
        <v>255.7</v>
      </c>
      <c r="AW42" s="7">
        <v>271.61</v>
      </c>
      <c r="AX42" s="7">
        <v>287.76</v>
      </c>
      <c r="AY42" s="7">
        <v>125.09</v>
      </c>
      <c r="AZ42" s="7">
        <v>224.06</v>
      </c>
      <c r="BA42" s="7">
        <v>309.36</v>
      </c>
      <c r="BB42" s="7">
        <v>311.5</v>
      </c>
      <c r="BC42" s="7">
        <v>408.76</v>
      </c>
      <c r="BD42" s="66">
        <v>427.57</v>
      </c>
      <c r="BE42" s="66">
        <v>505.21</v>
      </c>
    </row>
    <row r="43" spans="2:57" s="113" customFormat="1" ht="20.25" customHeight="1" thickTop="1" thickBot="1" x14ac:dyDescent="0.25">
      <c r="B43" s="114"/>
      <c r="C43" s="55" t="s">
        <v>16</v>
      </c>
      <c r="D43" s="115">
        <v>95.33</v>
      </c>
      <c r="E43" s="116">
        <v>108.43</v>
      </c>
      <c r="F43" s="116">
        <v>123.23</v>
      </c>
      <c r="G43" s="116">
        <v>115.14</v>
      </c>
      <c r="H43" s="116">
        <v>109.85</v>
      </c>
      <c r="I43" s="116">
        <v>108.68</v>
      </c>
      <c r="J43" s="116">
        <v>104.71</v>
      </c>
      <c r="K43" s="116">
        <v>120.2</v>
      </c>
      <c r="L43" s="116">
        <v>125.48</v>
      </c>
      <c r="M43" s="116">
        <v>139.22</v>
      </c>
      <c r="N43" s="115">
        <v>86.75</v>
      </c>
      <c r="O43" s="115">
        <v>73.38</v>
      </c>
      <c r="P43" s="115">
        <v>84.55</v>
      </c>
      <c r="Q43" s="115">
        <v>68.55</v>
      </c>
      <c r="R43" s="115">
        <v>88.61</v>
      </c>
      <c r="S43" s="115">
        <v>89.81</v>
      </c>
      <c r="T43" s="115">
        <v>105.56</v>
      </c>
      <c r="U43" s="115">
        <v>138.5</v>
      </c>
      <c r="V43" s="115">
        <v>170.9</v>
      </c>
      <c r="W43" s="115">
        <v>169.31</v>
      </c>
      <c r="X43" s="117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59"/>
      <c r="AM43" s="92"/>
      <c r="AN43" s="92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7"/>
      <c r="BE43" s="92"/>
    </row>
    <row r="44" spans="2:57" ht="12.75" thickTop="1" thickBot="1" x14ac:dyDescent="0.25">
      <c r="B44" s="112" t="s">
        <v>280</v>
      </c>
      <c r="C44" s="112"/>
      <c r="D44" s="112"/>
      <c r="F44" s="2"/>
      <c r="G44" s="2"/>
      <c r="H44" s="2"/>
      <c r="I44" s="2"/>
      <c r="J44" s="2"/>
      <c r="K44" s="2"/>
      <c r="L44" s="2"/>
      <c r="N44" s="14"/>
      <c r="O44" s="10"/>
      <c r="AM44" s="58"/>
      <c r="AN44" s="65" t="s">
        <v>16</v>
      </c>
      <c r="AO44" s="118">
        <v>188.5</v>
      </c>
      <c r="AP44" s="118">
        <v>161.72</v>
      </c>
      <c r="AQ44" s="118">
        <v>290.23</v>
      </c>
      <c r="AR44" s="118">
        <v>186.85</v>
      </c>
      <c r="AS44" s="118">
        <v>171.39</v>
      </c>
      <c r="AT44" s="118">
        <v>143.6</v>
      </c>
      <c r="AU44" s="118">
        <v>99.47</v>
      </c>
      <c r="AV44" s="118">
        <v>105.25</v>
      </c>
      <c r="AW44" s="118">
        <v>128.83000000000001</v>
      </c>
      <c r="AX44" s="118">
        <v>118.72</v>
      </c>
      <c r="AY44" s="118">
        <v>106.74</v>
      </c>
      <c r="AZ44" s="118">
        <v>204.1</v>
      </c>
      <c r="BA44" s="118">
        <v>312.7</v>
      </c>
      <c r="BB44" s="118">
        <v>359.99</v>
      </c>
      <c r="BC44" s="118">
        <v>427.01</v>
      </c>
      <c r="BD44" s="121">
        <v>547.47</v>
      </c>
      <c r="BE44" s="121">
        <v>455.34</v>
      </c>
    </row>
    <row r="45" spans="2:57" ht="12" thickTop="1" x14ac:dyDescent="0.2"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7"/>
    </row>
    <row r="46" spans="2:57" x14ac:dyDescent="0.2">
      <c r="B46" s="15" t="s">
        <v>58</v>
      </c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7"/>
    </row>
    <row r="47" spans="2:57" x14ac:dyDescent="0.2">
      <c r="B47" s="15" t="s">
        <v>59</v>
      </c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7"/>
    </row>
    <row r="48" spans="2:57" x14ac:dyDescent="0.2">
      <c r="B48" s="15" t="s">
        <v>60</v>
      </c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7"/>
    </row>
    <row r="49" spans="2:56" x14ac:dyDescent="0.2">
      <c r="B49" s="92" t="s">
        <v>813</v>
      </c>
      <c r="BD49" s="7"/>
    </row>
    <row r="50" spans="2:56" x14ac:dyDescent="0.2">
      <c r="BD50" s="106"/>
    </row>
    <row r="51" spans="2:56" x14ac:dyDescent="0.2">
      <c r="BD51" s="68"/>
    </row>
    <row r="52" spans="2:56" x14ac:dyDescent="0.2">
      <c r="BD52" s="106"/>
    </row>
    <row r="53" spans="2:56" x14ac:dyDescent="0.2">
      <c r="BD53" s="106"/>
    </row>
    <row r="54" spans="2:56" x14ac:dyDescent="0.2">
      <c r="D54" s="14"/>
      <c r="BD54" s="106"/>
    </row>
    <row r="55" spans="2:56" x14ac:dyDescent="0.2">
      <c r="BD55" s="106"/>
    </row>
  </sheetData>
  <mergeCells count="8">
    <mergeCell ref="AX5:BE5"/>
    <mergeCell ref="B5:C6"/>
    <mergeCell ref="Y5:Z6"/>
    <mergeCell ref="AM5:AN6"/>
    <mergeCell ref="AO5:AW5"/>
    <mergeCell ref="AA5:AK5"/>
    <mergeCell ref="D5:M5"/>
    <mergeCell ref="N5:W5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9"/>
  <sheetViews>
    <sheetView topLeftCell="E1" workbookViewId="0">
      <selection activeCell="Q9" sqref="Q9"/>
    </sheetView>
  </sheetViews>
  <sheetFormatPr defaultRowHeight="12.75" x14ac:dyDescent="0.2"/>
  <cols>
    <col min="1" max="1" width="9.140625" style="213"/>
    <col min="2" max="2" width="54.7109375" style="213" bestFit="1" customWidth="1"/>
    <col min="3" max="4" width="8.7109375" style="213" bestFit="1" customWidth="1"/>
    <col min="5" max="5" width="9" style="213" bestFit="1" customWidth="1"/>
    <col min="6" max="6" width="9.5703125" style="213" bestFit="1" customWidth="1"/>
    <col min="7" max="11" width="9.5703125" style="213" customWidth="1"/>
    <col min="12" max="12" width="10.5703125" style="213" customWidth="1"/>
    <col min="13" max="13" width="9.5703125" style="213" bestFit="1" customWidth="1"/>
    <col min="14" max="16" width="10.7109375" style="213" bestFit="1" customWidth="1"/>
    <col min="17" max="16384" width="9.140625" style="213"/>
  </cols>
  <sheetData>
    <row r="2" spans="2:16" ht="18.75" x14ac:dyDescent="0.2">
      <c r="B2" s="212" t="s">
        <v>352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6" ht="18.75" x14ac:dyDescent="0.2">
      <c r="B3" s="233" t="s">
        <v>353</v>
      </c>
      <c r="C3" s="233"/>
      <c r="D3" s="233"/>
      <c r="E3" s="233"/>
      <c r="F3" s="233"/>
      <c r="G3" s="455"/>
      <c r="H3" s="212"/>
      <c r="I3" s="212"/>
      <c r="J3" s="212"/>
      <c r="K3" s="212"/>
    </row>
    <row r="4" spans="2:16" ht="13.5" thickBot="1" x14ac:dyDescent="0.25">
      <c r="B4" s="430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2:16" s="218" customFormat="1" ht="23.25" customHeight="1" thickTop="1" thickBot="1" x14ac:dyDescent="0.25">
      <c r="B5" s="249" t="s">
        <v>286</v>
      </c>
      <c r="C5" s="367">
        <v>2006</v>
      </c>
      <c r="D5" s="367">
        <v>2007</v>
      </c>
      <c r="E5" s="367">
        <v>2008</v>
      </c>
      <c r="F5" s="367">
        <v>2009</v>
      </c>
      <c r="G5" s="367">
        <v>2010</v>
      </c>
      <c r="H5" s="367">
        <v>2011</v>
      </c>
      <c r="I5" s="367">
        <v>2012</v>
      </c>
      <c r="J5" s="367">
        <v>2013</v>
      </c>
      <c r="K5" s="367">
        <v>2014</v>
      </c>
      <c r="L5" s="367">
        <v>2015</v>
      </c>
      <c r="M5" s="367">
        <v>2016</v>
      </c>
      <c r="N5" s="367">
        <v>2017</v>
      </c>
      <c r="O5" s="367">
        <v>2018</v>
      </c>
      <c r="P5" s="367">
        <v>2019</v>
      </c>
    </row>
    <row r="6" spans="2:16" ht="13.5" thickTop="1" x14ac:dyDescent="0.2">
      <c r="B6" s="230"/>
      <c r="C6" s="231"/>
      <c r="D6" s="231"/>
      <c r="E6" s="231"/>
      <c r="F6" s="231"/>
      <c r="G6" s="382"/>
      <c r="H6" s="382"/>
      <c r="I6" s="382"/>
      <c r="J6" s="382"/>
      <c r="K6" s="382"/>
    </row>
    <row r="7" spans="2:16" x14ac:dyDescent="0.2">
      <c r="B7" s="219" t="s">
        <v>287</v>
      </c>
      <c r="C7" s="220">
        <v>26102838</v>
      </c>
      <c r="D7" s="220">
        <v>34570070</v>
      </c>
      <c r="E7" s="220">
        <v>46902253</v>
      </c>
      <c r="F7" s="220">
        <v>48920410</v>
      </c>
      <c r="G7" s="384">
        <v>55133942</v>
      </c>
      <c r="H7" s="384">
        <v>58827013</v>
      </c>
      <c r="I7" s="384">
        <v>58956949</v>
      </c>
      <c r="J7" s="384">
        <v>62474839</v>
      </c>
      <c r="K7" s="384">
        <v>68518176</v>
      </c>
      <c r="L7" s="220">
        <v>72981311</v>
      </c>
      <c r="M7" s="220">
        <v>79377242</v>
      </c>
      <c r="N7" s="220">
        <v>82151166</v>
      </c>
      <c r="O7" s="220">
        <v>84772694</v>
      </c>
      <c r="P7" s="220">
        <v>91742958</v>
      </c>
    </row>
    <row r="8" spans="2:16" x14ac:dyDescent="0.2">
      <c r="B8" s="253" t="s">
        <v>354</v>
      </c>
      <c r="C8" s="222">
        <v>15241780</v>
      </c>
      <c r="D8" s="222">
        <v>21991780</v>
      </c>
      <c r="E8" s="222">
        <v>39748980</v>
      </c>
      <c r="F8" s="222">
        <v>40748980</v>
      </c>
      <c r="G8" s="385">
        <v>42748980</v>
      </c>
      <c r="H8" s="385">
        <v>45408180</v>
      </c>
      <c r="I8" s="385">
        <v>45408180</v>
      </c>
      <c r="J8" s="385">
        <v>45408180</v>
      </c>
      <c r="K8" s="385">
        <v>45408180</v>
      </c>
      <c r="L8" s="222">
        <v>46008180</v>
      </c>
      <c r="M8" s="222">
        <v>46008180</v>
      </c>
      <c r="N8" s="222">
        <v>46008180</v>
      </c>
      <c r="O8" s="222">
        <v>46008180</v>
      </c>
      <c r="P8" s="222">
        <v>50588418</v>
      </c>
    </row>
    <row r="9" spans="2:16" x14ac:dyDescent="0.2">
      <c r="B9" s="253" t="s">
        <v>258</v>
      </c>
      <c r="C9" s="222">
        <v>9316628</v>
      </c>
      <c r="D9" s="222">
        <v>10619579</v>
      </c>
      <c r="E9" s="222">
        <v>11124218</v>
      </c>
      <c r="F9" s="222">
        <v>6764011</v>
      </c>
      <c r="G9" s="385">
        <v>6764483</v>
      </c>
      <c r="H9" s="385">
        <v>6703489</v>
      </c>
      <c r="I9" s="385">
        <v>5886883</v>
      </c>
      <c r="J9" s="385">
        <v>6739839</v>
      </c>
      <c r="K9" s="385">
        <v>9087130</v>
      </c>
      <c r="L9" s="222">
        <v>10393506</v>
      </c>
      <c r="M9" s="222">
        <v>12351924</v>
      </c>
      <c r="N9" s="222">
        <v>13402875</v>
      </c>
      <c r="O9" s="222">
        <v>14516050</v>
      </c>
      <c r="P9" s="222">
        <v>17503803</v>
      </c>
    </row>
    <row r="10" spans="2:16" x14ac:dyDescent="0.2">
      <c r="B10" s="253" t="s">
        <v>289</v>
      </c>
      <c r="C10" s="222">
        <v>1544430</v>
      </c>
      <c r="D10" s="222">
        <v>1958711</v>
      </c>
      <c r="E10" s="223">
        <v>-3970945</v>
      </c>
      <c r="F10" s="222">
        <v>1407419</v>
      </c>
      <c r="G10" s="385">
        <v>5620479</v>
      </c>
      <c r="H10" s="385">
        <v>6715344</v>
      </c>
      <c r="I10" s="385">
        <v>7661886</v>
      </c>
      <c r="J10" s="385">
        <v>10326820</v>
      </c>
      <c r="K10" s="385">
        <v>14022866</v>
      </c>
      <c r="L10" s="222">
        <v>16579625</v>
      </c>
      <c r="M10" s="222">
        <v>21017138</v>
      </c>
      <c r="N10" s="222">
        <v>22740111</v>
      </c>
      <c r="O10" s="222">
        <v>24248464</v>
      </c>
      <c r="P10" s="222">
        <v>23650737</v>
      </c>
    </row>
    <row r="11" spans="2:16" x14ac:dyDescent="0.2">
      <c r="B11" s="253" t="s">
        <v>290</v>
      </c>
      <c r="C11" s="222">
        <v>1961119</v>
      </c>
      <c r="D11" s="222">
        <v>2948916</v>
      </c>
      <c r="E11" s="223">
        <v>-656553</v>
      </c>
      <c r="F11" s="222">
        <v>5409974</v>
      </c>
      <c r="G11" s="385">
        <v>3675007</v>
      </c>
      <c r="H11" s="385">
        <v>1084125</v>
      </c>
      <c r="I11" s="385">
        <v>2438267</v>
      </c>
      <c r="J11" s="385">
        <v>2287731</v>
      </c>
      <c r="K11" s="385">
        <v>3732239</v>
      </c>
      <c r="L11" s="222">
        <v>3932799</v>
      </c>
      <c r="M11" s="222">
        <v>4923231</v>
      </c>
      <c r="N11" s="222">
        <v>1920068</v>
      </c>
      <c r="O11" s="222">
        <v>1168233</v>
      </c>
      <c r="P11" s="222">
        <v>5054174</v>
      </c>
    </row>
    <row r="12" spans="2:16" x14ac:dyDescent="0.2">
      <c r="B12" s="219" t="s">
        <v>291</v>
      </c>
      <c r="C12" s="220">
        <v>49206171</v>
      </c>
      <c r="D12" s="220">
        <v>53379971</v>
      </c>
      <c r="E12" s="220">
        <v>38833942</v>
      </c>
      <c r="F12" s="220">
        <v>59424672</v>
      </c>
      <c r="G12" s="384">
        <v>56528867</v>
      </c>
      <c r="H12" s="384">
        <v>67666788</v>
      </c>
      <c r="I12" s="384">
        <v>63114565</v>
      </c>
      <c r="J12" s="384">
        <v>67659031</v>
      </c>
      <c r="K12" s="384">
        <v>82109402</v>
      </c>
      <c r="L12" s="220">
        <v>91766432</v>
      </c>
      <c r="M12" s="220">
        <v>103181790</v>
      </c>
      <c r="N12" s="220">
        <v>123032839</v>
      </c>
      <c r="O12" s="220">
        <v>128846191</v>
      </c>
      <c r="P12" s="220">
        <v>239888707</v>
      </c>
    </row>
    <row r="13" spans="2:16" x14ac:dyDescent="0.2">
      <c r="B13" s="253" t="s">
        <v>292</v>
      </c>
      <c r="C13" s="262">
        <v>0</v>
      </c>
      <c r="D13" s="262">
        <v>0</v>
      </c>
      <c r="E13" s="262">
        <v>0</v>
      </c>
      <c r="F13" s="262">
        <v>0</v>
      </c>
      <c r="G13" s="386">
        <v>0</v>
      </c>
      <c r="H13" s="386">
        <v>0</v>
      </c>
      <c r="I13" s="386">
        <v>0</v>
      </c>
      <c r="J13" s="386">
        <v>0</v>
      </c>
      <c r="K13" s="386">
        <v>0</v>
      </c>
      <c r="L13" s="262">
        <v>0</v>
      </c>
      <c r="M13" s="262">
        <v>0</v>
      </c>
      <c r="N13" s="262">
        <v>0</v>
      </c>
      <c r="O13" s="262">
        <v>0</v>
      </c>
      <c r="P13" s="262">
        <v>0</v>
      </c>
    </row>
    <row r="14" spans="2:16" x14ac:dyDescent="0.2">
      <c r="B14" s="253" t="s">
        <v>293</v>
      </c>
      <c r="C14" s="222">
        <v>35974943</v>
      </c>
      <c r="D14" s="222">
        <v>39113088</v>
      </c>
      <c r="E14" s="222">
        <v>30937172</v>
      </c>
      <c r="F14" s="222">
        <v>38774252</v>
      </c>
      <c r="G14" s="385">
        <v>38013567</v>
      </c>
      <c r="H14" s="385">
        <v>52892373</v>
      </c>
      <c r="I14" s="385">
        <v>46469792</v>
      </c>
      <c r="J14" s="385">
        <v>55913425</v>
      </c>
      <c r="K14" s="385">
        <v>63207412</v>
      </c>
      <c r="L14" s="262">
        <v>75277200</v>
      </c>
      <c r="M14" s="262">
        <v>87161808</v>
      </c>
      <c r="N14" s="262">
        <v>100537356</v>
      </c>
      <c r="O14" s="262">
        <v>111444365</v>
      </c>
      <c r="P14" s="262">
        <v>219421509</v>
      </c>
    </row>
    <row r="15" spans="2:16" x14ac:dyDescent="0.2">
      <c r="B15" s="253" t="s">
        <v>294</v>
      </c>
      <c r="C15" s="222">
        <v>11515833</v>
      </c>
      <c r="D15" s="222">
        <v>11867394</v>
      </c>
      <c r="E15" s="222">
        <v>5880621</v>
      </c>
      <c r="F15" s="222">
        <v>18073599</v>
      </c>
      <c r="G15" s="385">
        <v>15856270</v>
      </c>
      <c r="H15" s="385">
        <v>12073656</v>
      </c>
      <c r="I15" s="385">
        <v>13509933</v>
      </c>
      <c r="J15" s="385">
        <v>8947101</v>
      </c>
      <c r="K15" s="385">
        <v>15001673</v>
      </c>
      <c r="L15" s="262">
        <v>12042790</v>
      </c>
      <c r="M15" s="262">
        <v>10934356</v>
      </c>
      <c r="N15" s="262">
        <v>17115314</v>
      </c>
      <c r="O15" s="262">
        <v>11643692</v>
      </c>
      <c r="P15" s="262">
        <v>12032735</v>
      </c>
    </row>
    <row r="16" spans="2:16" x14ac:dyDescent="0.2">
      <c r="B16" s="253" t="s">
        <v>295</v>
      </c>
      <c r="C16" s="222">
        <v>1715395</v>
      </c>
      <c r="D16" s="222">
        <v>2399489</v>
      </c>
      <c r="E16" s="222">
        <v>2016149</v>
      </c>
      <c r="F16" s="222">
        <v>2576821</v>
      </c>
      <c r="G16" s="385">
        <v>2659030</v>
      </c>
      <c r="H16" s="385">
        <v>2700759</v>
      </c>
      <c r="I16" s="385">
        <v>3134840</v>
      </c>
      <c r="J16" s="385">
        <v>2798505</v>
      </c>
      <c r="K16" s="385">
        <v>3900317</v>
      </c>
      <c r="L16" s="262">
        <v>4446442</v>
      </c>
      <c r="M16" s="262">
        <v>5085626</v>
      </c>
      <c r="N16" s="262">
        <v>5380169</v>
      </c>
      <c r="O16" s="262">
        <v>5758134</v>
      </c>
      <c r="P16" s="262">
        <v>8434463</v>
      </c>
    </row>
    <row r="17" spans="2:16" x14ac:dyDescent="0.2">
      <c r="B17" s="219" t="s">
        <v>296</v>
      </c>
      <c r="C17" s="220">
        <v>77270128</v>
      </c>
      <c r="D17" s="220">
        <v>90898957</v>
      </c>
      <c r="E17" s="220">
        <v>85079642</v>
      </c>
      <c r="F17" s="220">
        <v>113755056</v>
      </c>
      <c r="G17" s="384">
        <v>115337816</v>
      </c>
      <c r="H17" s="384">
        <v>127577926</v>
      </c>
      <c r="I17" s="384">
        <v>124509781</v>
      </c>
      <c r="J17" s="384">
        <v>132421601</v>
      </c>
      <c r="K17" s="384">
        <v>154359817</v>
      </c>
      <c r="L17" s="220">
        <v>168680542</v>
      </c>
      <c r="M17" s="220">
        <v>187482263</v>
      </c>
      <c r="N17" s="220">
        <v>207104073</v>
      </c>
      <c r="O17" s="220">
        <v>214787118</v>
      </c>
      <c r="P17" s="220">
        <v>336685839</v>
      </c>
    </row>
    <row r="18" spans="2:16" x14ac:dyDescent="0.2">
      <c r="B18" s="253" t="s">
        <v>297</v>
      </c>
      <c r="C18" s="222">
        <v>456012</v>
      </c>
      <c r="D18" s="222">
        <v>582562</v>
      </c>
      <c r="E18" s="222">
        <v>650959</v>
      </c>
      <c r="F18" s="222">
        <v>1665533</v>
      </c>
      <c r="G18" s="385">
        <v>1680391</v>
      </c>
      <c r="H18" s="385">
        <v>2283117</v>
      </c>
      <c r="I18" s="385">
        <v>454790</v>
      </c>
      <c r="J18" s="385">
        <v>366255</v>
      </c>
      <c r="K18" s="385">
        <v>479219</v>
      </c>
      <c r="L18" s="222">
        <v>553237</v>
      </c>
      <c r="M18" s="222">
        <v>2672737</v>
      </c>
      <c r="N18" s="222">
        <v>503909</v>
      </c>
      <c r="O18" s="222">
        <v>558211</v>
      </c>
      <c r="P18" s="222">
        <v>3628510</v>
      </c>
    </row>
    <row r="19" spans="2:16" x14ac:dyDescent="0.2">
      <c r="B19" s="253" t="s">
        <v>298</v>
      </c>
      <c r="C19" s="222">
        <v>8835280</v>
      </c>
      <c r="D19" s="222">
        <v>9187229</v>
      </c>
      <c r="E19" s="222">
        <v>10252671</v>
      </c>
      <c r="F19" s="222">
        <v>6545275</v>
      </c>
      <c r="G19" s="385">
        <v>2820030</v>
      </c>
      <c r="H19" s="385">
        <v>977264</v>
      </c>
      <c r="I19" s="385">
        <v>3385846</v>
      </c>
      <c r="J19" s="385">
        <v>2805825</v>
      </c>
      <c r="K19" s="385">
        <v>3363892</v>
      </c>
      <c r="L19" s="222">
        <v>5133257</v>
      </c>
      <c r="M19" s="222">
        <v>7332725</v>
      </c>
      <c r="N19" s="222">
        <v>4570597</v>
      </c>
      <c r="O19" s="222">
        <v>4326744</v>
      </c>
      <c r="P19" s="222">
        <v>3385227</v>
      </c>
    </row>
    <row r="20" spans="2:16" x14ac:dyDescent="0.2">
      <c r="B20" s="253" t="s">
        <v>299</v>
      </c>
      <c r="C20" s="222">
        <v>16864983</v>
      </c>
      <c r="D20" s="222">
        <v>17648189</v>
      </c>
      <c r="E20" s="222">
        <v>8056730</v>
      </c>
      <c r="F20" s="222">
        <v>10576282</v>
      </c>
      <c r="G20" s="385">
        <v>7741531</v>
      </c>
      <c r="H20" s="385">
        <v>2904651</v>
      </c>
      <c r="I20" s="385">
        <v>2017152</v>
      </c>
      <c r="J20" s="385">
        <v>8349074</v>
      </c>
      <c r="K20" s="385">
        <v>1542177</v>
      </c>
      <c r="L20" s="222">
        <v>862824</v>
      </c>
      <c r="M20" s="222">
        <v>8004689</v>
      </c>
      <c r="N20" s="222">
        <v>11905923</v>
      </c>
      <c r="O20" s="222">
        <v>11378907</v>
      </c>
      <c r="P20" s="222">
        <v>16880746</v>
      </c>
    </row>
    <row r="21" spans="2:16" x14ac:dyDescent="0.2">
      <c r="B21" s="253" t="s">
        <v>300</v>
      </c>
      <c r="C21" s="222">
        <v>23451174</v>
      </c>
      <c r="D21" s="222">
        <v>35485410</v>
      </c>
      <c r="E21" s="222">
        <v>36071855</v>
      </c>
      <c r="F21" s="222">
        <v>58551142</v>
      </c>
      <c r="G21" s="385">
        <v>60594330</v>
      </c>
      <c r="H21" s="385">
        <v>76898064</v>
      </c>
      <c r="I21" s="385">
        <v>74598813</v>
      </c>
      <c r="J21" s="385">
        <v>76812333</v>
      </c>
      <c r="K21" s="385">
        <v>101119743</v>
      </c>
      <c r="L21" s="222">
        <v>107504887</v>
      </c>
      <c r="M21" s="222">
        <v>102805166</v>
      </c>
      <c r="N21" s="222">
        <v>114903105</v>
      </c>
      <c r="O21" s="222">
        <v>117592810</v>
      </c>
      <c r="P21" s="222">
        <v>224363757</v>
      </c>
    </row>
    <row r="22" spans="2:16" x14ac:dyDescent="0.2">
      <c r="B22" s="253" t="s">
        <v>301</v>
      </c>
      <c r="C22" s="222">
        <v>23918267</v>
      </c>
      <c r="D22" s="222">
        <v>24631058</v>
      </c>
      <c r="E22" s="222">
        <v>27407033</v>
      </c>
      <c r="F22" s="222">
        <v>35183101</v>
      </c>
      <c r="G22" s="385">
        <v>40459733</v>
      </c>
      <c r="H22" s="385">
        <v>42652608</v>
      </c>
      <c r="I22" s="385">
        <v>44405401</v>
      </c>
      <c r="J22" s="385">
        <v>44178704</v>
      </c>
      <c r="K22" s="385">
        <v>46794241</v>
      </c>
      <c r="L22" s="222">
        <v>53274895</v>
      </c>
      <c r="M22" s="222">
        <v>63641825</v>
      </c>
      <c r="N22" s="222">
        <v>72641814</v>
      </c>
      <c r="O22" s="222">
        <v>76731522</v>
      </c>
      <c r="P22" s="222">
        <v>80265515</v>
      </c>
    </row>
    <row r="23" spans="2:16" x14ac:dyDescent="0.2">
      <c r="B23" s="253" t="s">
        <v>302</v>
      </c>
      <c r="C23" s="222">
        <v>1972787</v>
      </c>
      <c r="D23" s="222">
        <v>2149654</v>
      </c>
      <c r="E23" s="222">
        <v>4816698</v>
      </c>
      <c r="F23" s="222">
        <v>6695174</v>
      </c>
      <c r="G23" s="385">
        <v>6903217</v>
      </c>
      <c r="H23" s="385">
        <v>8269274</v>
      </c>
      <c r="I23" s="385">
        <v>10570138</v>
      </c>
      <c r="J23" s="385">
        <v>10827486</v>
      </c>
      <c r="K23" s="385">
        <v>10459009</v>
      </c>
      <c r="L23" s="222">
        <v>10983921</v>
      </c>
      <c r="M23" s="222">
        <v>9201132</v>
      </c>
      <c r="N23" s="222">
        <v>8960924</v>
      </c>
      <c r="O23" s="222">
        <v>9228240</v>
      </c>
      <c r="P23" s="222">
        <v>10416026</v>
      </c>
    </row>
    <row r="24" spans="2:16" x14ac:dyDescent="0.2">
      <c r="B24" s="253" t="s">
        <v>355</v>
      </c>
      <c r="C24" s="222">
        <v>1304415</v>
      </c>
      <c r="D24" s="222">
        <v>1885835</v>
      </c>
      <c r="E24" s="222">
        <v>3698407</v>
      </c>
      <c r="F24" s="222">
        <v>5753542</v>
      </c>
      <c r="G24" s="385">
        <v>5910752</v>
      </c>
      <c r="H24" s="385">
        <v>6497457</v>
      </c>
      <c r="I24" s="385">
        <v>8318443</v>
      </c>
      <c r="J24" s="385">
        <v>8796489</v>
      </c>
      <c r="K24" s="385">
        <v>8587681</v>
      </c>
      <c r="L24" s="222">
        <v>8800260</v>
      </c>
      <c r="M24" s="222">
        <v>7830579</v>
      </c>
      <c r="N24" s="222">
        <v>7315024</v>
      </c>
      <c r="O24" s="222">
        <v>7163149</v>
      </c>
      <c r="P24" s="222">
        <v>7740144</v>
      </c>
    </row>
    <row r="25" spans="2:16" x14ac:dyDescent="0.2">
      <c r="B25" s="253" t="s">
        <v>356</v>
      </c>
      <c r="C25" s="222">
        <v>22613852</v>
      </c>
      <c r="D25" s="222">
        <v>22745223</v>
      </c>
      <c r="E25" s="222">
        <v>23708626</v>
      </c>
      <c r="F25" s="222">
        <v>29429559</v>
      </c>
      <c r="G25" s="385">
        <v>34548981</v>
      </c>
      <c r="H25" s="385">
        <v>36155151</v>
      </c>
      <c r="I25" s="385">
        <v>36086958</v>
      </c>
      <c r="J25" s="385">
        <v>35382215</v>
      </c>
      <c r="K25" s="385">
        <v>38206560</v>
      </c>
      <c r="L25" s="222">
        <v>44474635</v>
      </c>
      <c r="M25" s="222">
        <v>55811246</v>
      </c>
      <c r="N25" s="222">
        <v>65326790</v>
      </c>
      <c r="O25" s="222">
        <v>69568373</v>
      </c>
      <c r="P25" s="222">
        <v>72525371</v>
      </c>
    </row>
    <row r="26" spans="2:16" x14ac:dyDescent="0.2">
      <c r="B26" s="253" t="s">
        <v>305</v>
      </c>
      <c r="C26" s="222">
        <v>2780194</v>
      </c>
      <c r="D26" s="222">
        <v>2692031</v>
      </c>
      <c r="E26" s="222">
        <v>2690082</v>
      </c>
      <c r="F26" s="222">
        <v>2790590</v>
      </c>
      <c r="G26" s="385">
        <v>2854738</v>
      </c>
      <c r="H26" s="385">
        <v>2755398</v>
      </c>
      <c r="I26" s="385">
        <v>3128563</v>
      </c>
      <c r="J26" s="385">
        <v>3138653</v>
      </c>
      <c r="K26" s="385">
        <v>3047244</v>
      </c>
      <c r="L26" s="222">
        <v>3484637</v>
      </c>
      <c r="M26" s="222">
        <v>3379689</v>
      </c>
      <c r="N26" s="222">
        <v>3269436</v>
      </c>
      <c r="O26" s="222">
        <v>3890609</v>
      </c>
      <c r="P26" s="222">
        <v>4219939</v>
      </c>
    </row>
    <row r="27" spans="2:16" x14ac:dyDescent="0.2">
      <c r="B27" s="253" t="s">
        <v>306</v>
      </c>
      <c r="C27" s="222">
        <v>2268633</v>
      </c>
      <c r="D27" s="222">
        <v>2558313</v>
      </c>
      <c r="E27" s="222">
        <v>3648719</v>
      </c>
      <c r="F27" s="222">
        <v>4196675</v>
      </c>
      <c r="G27" s="385">
        <v>5097815</v>
      </c>
      <c r="H27" s="385">
        <v>5604281</v>
      </c>
      <c r="I27" s="385">
        <v>4837659</v>
      </c>
      <c r="J27" s="385">
        <v>5567246</v>
      </c>
      <c r="K27" s="385">
        <v>6600982</v>
      </c>
      <c r="L27" s="222">
        <v>6667065</v>
      </c>
      <c r="M27" s="222">
        <v>7476011</v>
      </c>
      <c r="N27" s="222">
        <v>6624313</v>
      </c>
      <c r="O27" s="222">
        <v>7471464</v>
      </c>
      <c r="P27" s="222">
        <v>11682289</v>
      </c>
    </row>
    <row r="28" spans="2:16" x14ac:dyDescent="0.2">
      <c r="B28" s="219" t="s">
        <v>307</v>
      </c>
      <c r="C28" s="225"/>
      <c r="D28" s="225"/>
      <c r="E28" s="225"/>
      <c r="F28" s="225"/>
      <c r="G28" s="387"/>
      <c r="H28" s="387"/>
      <c r="I28" s="387"/>
      <c r="J28" s="387"/>
      <c r="K28" s="387"/>
    </row>
    <row r="29" spans="2:16" x14ac:dyDescent="0.2">
      <c r="B29" s="253" t="s">
        <v>308</v>
      </c>
      <c r="C29" s="222">
        <v>4974357</v>
      </c>
      <c r="D29" s="222">
        <v>5683688</v>
      </c>
      <c r="E29" s="222">
        <v>8483284</v>
      </c>
      <c r="F29" s="222">
        <v>10429986</v>
      </c>
      <c r="G29" s="385">
        <v>11414978</v>
      </c>
      <c r="H29" s="385">
        <v>12556894</v>
      </c>
      <c r="I29" s="385">
        <v>12463635</v>
      </c>
      <c r="J29" s="385">
        <v>8969433</v>
      </c>
      <c r="K29" s="385">
        <v>11259232</v>
      </c>
      <c r="L29" s="222">
        <v>11475539</v>
      </c>
      <c r="M29" s="222">
        <v>9654115</v>
      </c>
      <c r="N29" s="222">
        <v>11073343</v>
      </c>
      <c r="O29" s="222">
        <v>11565528</v>
      </c>
      <c r="P29" s="222">
        <v>23378745</v>
      </c>
    </row>
    <row r="30" spans="2:16" x14ac:dyDescent="0.2">
      <c r="B30" s="253" t="s">
        <v>357</v>
      </c>
      <c r="C30" s="222">
        <v>3720268</v>
      </c>
      <c r="D30" s="222">
        <v>4224696</v>
      </c>
      <c r="E30" s="222">
        <v>4855654</v>
      </c>
      <c r="F30" s="222">
        <v>5768136</v>
      </c>
      <c r="G30" s="385">
        <v>6409502</v>
      </c>
      <c r="H30" s="385">
        <v>6929925</v>
      </c>
      <c r="I30" s="385">
        <v>7383666</v>
      </c>
      <c r="J30" s="385">
        <v>4803455</v>
      </c>
      <c r="K30" s="385">
        <v>6413521</v>
      </c>
      <c r="L30" s="222">
        <v>5927632</v>
      </c>
      <c r="M30" s="222">
        <v>4957387</v>
      </c>
      <c r="N30" s="222">
        <v>6408005</v>
      </c>
      <c r="O30" s="222">
        <v>6764810</v>
      </c>
      <c r="P30" s="222">
        <v>16776991</v>
      </c>
    </row>
    <row r="31" spans="2:16" x14ac:dyDescent="0.2">
      <c r="B31" s="253" t="s">
        <v>310</v>
      </c>
      <c r="C31" s="222">
        <v>1254090</v>
      </c>
      <c r="D31" s="222">
        <v>1458993</v>
      </c>
      <c r="E31" s="222">
        <v>3627630</v>
      </c>
      <c r="F31" s="222">
        <v>4661850</v>
      </c>
      <c r="G31" s="385">
        <v>5005476</v>
      </c>
      <c r="H31" s="385">
        <v>5626969</v>
      </c>
      <c r="I31" s="385">
        <v>5079969</v>
      </c>
      <c r="J31" s="385">
        <v>4165978</v>
      </c>
      <c r="K31" s="385">
        <v>4845711</v>
      </c>
      <c r="L31" s="222">
        <v>5547907</v>
      </c>
      <c r="M31" s="222">
        <v>4696728</v>
      </c>
      <c r="N31" s="222">
        <v>4665338</v>
      </c>
      <c r="O31" s="222">
        <v>4800718</v>
      </c>
      <c r="P31" s="222">
        <v>6601754</v>
      </c>
    </row>
    <row r="32" spans="2:16" x14ac:dyDescent="0.2">
      <c r="B32" s="253" t="s">
        <v>311</v>
      </c>
      <c r="C32" s="222">
        <v>427607</v>
      </c>
      <c r="D32" s="222">
        <v>648463</v>
      </c>
      <c r="E32" s="222">
        <v>6171391</v>
      </c>
      <c r="F32" s="222">
        <v>2660700</v>
      </c>
      <c r="G32" s="385">
        <v>1063918</v>
      </c>
      <c r="H32" s="385">
        <v>1571374</v>
      </c>
      <c r="I32" s="385">
        <v>3744873</v>
      </c>
      <c r="J32" s="385">
        <v>695649</v>
      </c>
      <c r="K32" s="385">
        <v>207702</v>
      </c>
      <c r="L32" s="222">
        <v>974094</v>
      </c>
      <c r="M32" s="223">
        <v>-1275596</v>
      </c>
      <c r="N32" s="222">
        <v>244984</v>
      </c>
      <c r="O32" s="222">
        <v>595784</v>
      </c>
      <c r="P32" s="222">
        <v>1297763</v>
      </c>
    </row>
    <row r="33" spans="2:16" x14ac:dyDescent="0.2">
      <c r="B33" s="253" t="s">
        <v>312</v>
      </c>
      <c r="C33" s="222">
        <v>826483</v>
      </c>
      <c r="D33" s="222">
        <v>810529</v>
      </c>
      <c r="E33" s="223">
        <v>-1804158</v>
      </c>
      <c r="F33" s="222">
        <v>1489660</v>
      </c>
      <c r="G33" s="385">
        <v>3941558</v>
      </c>
      <c r="H33" s="385">
        <v>4055595</v>
      </c>
      <c r="I33" s="385">
        <v>1335096</v>
      </c>
      <c r="J33" s="385">
        <v>3470329</v>
      </c>
      <c r="K33" s="385">
        <v>4638009</v>
      </c>
      <c r="L33" s="222">
        <v>4573813</v>
      </c>
      <c r="M33" s="222">
        <v>5972324</v>
      </c>
      <c r="N33" s="222">
        <v>4420354</v>
      </c>
      <c r="O33" s="222">
        <v>4204934</v>
      </c>
      <c r="P33" s="222">
        <v>5303991</v>
      </c>
    </row>
    <row r="34" spans="2:16" x14ac:dyDescent="0.2">
      <c r="B34" s="253" t="s">
        <v>313</v>
      </c>
      <c r="C34" s="222">
        <v>2458109</v>
      </c>
      <c r="D34" s="222">
        <v>3666464</v>
      </c>
      <c r="E34" s="222">
        <v>7621120</v>
      </c>
      <c r="F34" s="222">
        <v>1458885</v>
      </c>
      <c r="G34" s="385">
        <v>2042029</v>
      </c>
      <c r="H34" s="385">
        <v>2183989</v>
      </c>
      <c r="I34" s="385">
        <v>3719105</v>
      </c>
      <c r="J34" s="385">
        <v>4600084</v>
      </c>
      <c r="K34" s="385">
        <v>5045133</v>
      </c>
      <c r="L34" s="222">
        <v>5811601</v>
      </c>
      <c r="M34" s="222">
        <v>7183608</v>
      </c>
      <c r="N34" s="222">
        <v>4834346</v>
      </c>
      <c r="O34" s="222">
        <v>4984585</v>
      </c>
      <c r="P34" s="222">
        <v>6601594</v>
      </c>
    </row>
    <row r="35" spans="2:16" x14ac:dyDescent="0.2">
      <c r="B35" s="253" t="s">
        <v>314</v>
      </c>
      <c r="C35" s="222">
        <v>908970</v>
      </c>
      <c r="D35" s="222">
        <v>1030265</v>
      </c>
      <c r="E35" s="222">
        <v>3308278</v>
      </c>
      <c r="F35" s="222">
        <v>1417421</v>
      </c>
      <c r="G35" s="385">
        <v>1820263</v>
      </c>
      <c r="H35" s="385">
        <v>2955701</v>
      </c>
      <c r="I35" s="385">
        <v>2495057</v>
      </c>
      <c r="J35" s="385">
        <v>2215450</v>
      </c>
      <c r="K35" s="385">
        <v>2532510</v>
      </c>
      <c r="L35" s="222">
        <v>2719087</v>
      </c>
      <c r="M35" s="222">
        <v>2955419</v>
      </c>
      <c r="N35" s="222">
        <v>2973287</v>
      </c>
      <c r="O35" s="222">
        <v>3060357</v>
      </c>
      <c r="P35" s="222">
        <v>3447339</v>
      </c>
    </row>
    <row r="36" spans="2:16" x14ac:dyDescent="0.2">
      <c r="B36" s="253" t="s">
        <v>315</v>
      </c>
      <c r="C36" s="222">
        <v>795758</v>
      </c>
      <c r="D36" s="222">
        <v>934573</v>
      </c>
      <c r="E36" s="222">
        <v>1196516</v>
      </c>
      <c r="F36" s="222">
        <v>1363810</v>
      </c>
      <c r="G36" s="385">
        <v>1774299</v>
      </c>
      <c r="H36" s="385">
        <v>1905867</v>
      </c>
      <c r="I36" s="385">
        <v>1938726</v>
      </c>
      <c r="J36" s="385">
        <v>2269055</v>
      </c>
      <c r="K36" s="385">
        <v>2545547</v>
      </c>
      <c r="L36" s="222">
        <v>2637898</v>
      </c>
      <c r="M36" s="222">
        <v>2830815</v>
      </c>
      <c r="N36" s="222">
        <v>2817358</v>
      </c>
      <c r="O36" s="222">
        <v>2905180</v>
      </c>
      <c r="P36" s="222">
        <v>3262054</v>
      </c>
    </row>
    <row r="37" spans="2:16" x14ac:dyDescent="0.2">
      <c r="B37" s="253" t="s">
        <v>316</v>
      </c>
      <c r="C37" s="222">
        <v>2041539</v>
      </c>
      <c r="D37" s="222">
        <v>2981056</v>
      </c>
      <c r="E37" s="222">
        <v>1694081</v>
      </c>
      <c r="F37" s="222">
        <v>1531026</v>
      </c>
      <c r="G37" s="385">
        <v>4141429</v>
      </c>
      <c r="H37" s="385">
        <v>3283883</v>
      </c>
      <c r="I37" s="385">
        <v>2505604</v>
      </c>
      <c r="J37" s="385">
        <v>6140596</v>
      </c>
      <c r="K37" s="385">
        <v>7742348</v>
      </c>
      <c r="L37" s="222">
        <v>8083446</v>
      </c>
      <c r="M37" s="222">
        <v>10200512</v>
      </c>
      <c r="N37" s="222">
        <v>6291154</v>
      </c>
      <c r="O37" s="222">
        <v>6129161</v>
      </c>
      <c r="P37" s="222">
        <v>8496381</v>
      </c>
    </row>
    <row r="38" spans="2:16" x14ac:dyDescent="0.2">
      <c r="B38" s="253" t="s">
        <v>317</v>
      </c>
      <c r="C38" s="222">
        <v>2143374</v>
      </c>
      <c r="D38" s="222">
        <v>2525835</v>
      </c>
      <c r="E38" s="222">
        <v>1195447</v>
      </c>
      <c r="F38" s="222">
        <v>2147069</v>
      </c>
      <c r="G38" s="385">
        <v>2649119</v>
      </c>
      <c r="H38" s="385">
        <v>1537261</v>
      </c>
      <c r="I38" s="385">
        <v>918393</v>
      </c>
      <c r="J38" s="385">
        <v>5271901</v>
      </c>
      <c r="K38" s="385">
        <v>6262914</v>
      </c>
      <c r="L38" s="222">
        <v>5616381</v>
      </c>
      <c r="M38" s="222">
        <v>7605469</v>
      </c>
      <c r="N38" s="222">
        <v>4332842</v>
      </c>
      <c r="O38" s="222">
        <v>4201927</v>
      </c>
      <c r="P38" s="222">
        <v>6578207</v>
      </c>
    </row>
    <row r="39" spans="2:16" x14ac:dyDescent="0.2">
      <c r="B39" s="219" t="s">
        <v>318</v>
      </c>
      <c r="C39" s="225"/>
      <c r="D39" s="225"/>
      <c r="E39" s="225"/>
      <c r="F39" s="225"/>
      <c r="G39" s="387"/>
      <c r="H39" s="387"/>
      <c r="I39" s="387"/>
      <c r="J39" s="387"/>
      <c r="K39" s="387"/>
    </row>
    <row r="40" spans="2:16" x14ac:dyDescent="0.2">
      <c r="B40" s="253" t="s">
        <v>358</v>
      </c>
      <c r="C40" s="222">
        <v>600564</v>
      </c>
      <c r="D40" s="222">
        <v>1015824</v>
      </c>
      <c r="E40" s="222">
        <v>3375138</v>
      </c>
      <c r="F40" s="222">
        <v>3475138</v>
      </c>
      <c r="G40" s="385">
        <v>3675138</v>
      </c>
      <c r="H40" s="385">
        <v>3941058</v>
      </c>
      <c r="I40" s="385">
        <v>3327494</v>
      </c>
      <c r="J40" s="385">
        <v>3327494</v>
      </c>
      <c r="K40" s="385">
        <v>3941058</v>
      </c>
      <c r="L40" s="222">
        <v>4001058</v>
      </c>
      <c r="M40" s="222">
        <v>4001058</v>
      </c>
      <c r="N40" s="222">
        <v>4001058</v>
      </c>
      <c r="O40" s="222">
        <v>4001058</v>
      </c>
      <c r="P40" s="222">
        <v>4059242</v>
      </c>
    </row>
    <row r="41" spans="2:16" x14ac:dyDescent="0.2">
      <c r="B41" s="253" t="s">
        <v>359</v>
      </c>
      <c r="C41" s="226" t="s">
        <v>38</v>
      </c>
      <c r="D41" s="226" t="s">
        <v>38</v>
      </c>
      <c r="E41" s="226" t="s">
        <v>38</v>
      </c>
      <c r="F41" s="226" t="s">
        <v>38</v>
      </c>
      <c r="G41" s="226" t="s">
        <v>38</v>
      </c>
      <c r="H41" s="226" t="s">
        <v>38</v>
      </c>
      <c r="I41" s="226" t="s">
        <v>38</v>
      </c>
      <c r="J41" s="226" t="s">
        <v>38</v>
      </c>
      <c r="K41" s="226" t="s">
        <v>38</v>
      </c>
      <c r="L41" s="226" t="s">
        <v>38</v>
      </c>
      <c r="M41" s="226" t="s">
        <v>38</v>
      </c>
      <c r="N41" s="226" t="s">
        <v>38</v>
      </c>
      <c r="O41" s="226" t="s">
        <v>38</v>
      </c>
      <c r="P41" s="226" t="s">
        <v>680</v>
      </c>
    </row>
    <row r="42" spans="2:16" x14ac:dyDescent="0.2">
      <c r="B42" s="253" t="s">
        <v>360</v>
      </c>
      <c r="C42" s="226" t="s">
        <v>38</v>
      </c>
      <c r="D42" s="226" t="s">
        <v>38</v>
      </c>
      <c r="E42" s="226" t="s">
        <v>38</v>
      </c>
      <c r="F42" s="226" t="s">
        <v>38</v>
      </c>
      <c r="G42" s="226" t="s">
        <v>38</v>
      </c>
      <c r="H42" s="226" t="s">
        <v>38</v>
      </c>
      <c r="I42" s="226" t="s">
        <v>38</v>
      </c>
      <c r="J42" s="226" t="s">
        <v>38</v>
      </c>
      <c r="K42" s="226" t="s">
        <v>38</v>
      </c>
      <c r="L42" s="226" t="s">
        <v>38</v>
      </c>
      <c r="M42" s="226" t="s">
        <v>38</v>
      </c>
      <c r="N42" s="226" t="s">
        <v>38</v>
      </c>
      <c r="O42" s="226" t="s">
        <v>38</v>
      </c>
      <c r="P42" s="226" t="s">
        <v>680</v>
      </c>
    </row>
    <row r="43" spans="2:16" x14ac:dyDescent="0.2">
      <c r="B43" s="253" t="s">
        <v>361</v>
      </c>
      <c r="C43" s="222">
        <v>1332877</v>
      </c>
      <c r="D43" s="222">
        <v>6191623</v>
      </c>
      <c r="E43" s="222">
        <v>5682965</v>
      </c>
      <c r="F43" s="222">
        <v>9897449</v>
      </c>
      <c r="G43" s="385">
        <v>-943157</v>
      </c>
      <c r="H43" s="385">
        <v>5026269</v>
      </c>
      <c r="I43" s="385">
        <v>6664414</v>
      </c>
      <c r="J43" s="385">
        <v>-4660894</v>
      </c>
      <c r="K43" s="385">
        <v>20844127</v>
      </c>
      <c r="L43" s="222">
        <v>5249013</v>
      </c>
      <c r="M43" s="222">
        <v>1122193</v>
      </c>
      <c r="N43" s="223">
        <v>-11326457</v>
      </c>
      <c r="O43" s="222">
        <v>5631281</v>
      </c>
      <c r="P43" s="222">
        <v>106993071</v>
      </c>
    </row>
    <row r="44" spans="2:16" x14ac:dyDescent="0.2">
      <c r="B44" s="253" t="s">
        <v>362</v>
      </c>
      <c r="C44" s="222">
        <v>12367470</v>
      </c>
      <c r="D44" s="222">
        <v>12487600</v>
      </c>
      <c r="E44" s="222">
        <v>13761913</v>
      </c>
      <c r="F44" s="222">
        <v>15386918</v>
      </c>
      <c r="G44" s="385">
        <v>18321532</v>
      </c>
      <c r="H44" s="385">
        <v>34200419</v>
      </c>
      <c r="I44" s="385">
        <v>14445397</v>
      </c>
      <c r="J44" s="385">
        <v>39333065</v>
      </c>
      <c r="K44" s="385">
        <v>33921165</v>
      </c>
      <c r="L44" s="222">
        <v>16681086</v>
      </c>
      <c r="M44" s="222">
        <v>26757040</v>
      </c>
      <c r="N44" s="222">
        <v>20815248</v>
      </c>
      <c r="O44" s="222">
        <v>26679063</v>
      </c>
      <c r="P44" s="222">
        <v>30528149</v>
      </c>
    </row>
    <row r="45" spans="2:16" x14ac:dyDescent="0.2">
      <c r="B45" s="219" t="s">
        <v>321</v>
      </c>
      <c r="C45" s="225"/>
      <c r="D45" s="225"/>
      <c r="E45" s="225"/>
      <c r="F45" s="225"/>
      <c r="G45" s="387"/>
      <c r="H45" s="387"/>
      <c r="I45" s="387"/>
      <c r="J45" s="387"/>
      <c r="K45" s="387"/>
    </row>
    <row r="46" spans="2:16" x14ac:dyDescent="0.2">
      <c r="B46" s="253" t="s">
        <v>363</v>
      </c>
      <c r="C46" s="260">
        <v>0.25209999999999999</v>
      </c>
      <c r="D46" s="260">
        <v>0.25669999999999998</v>
      </c>
      <c r="E46" s="260">
        <v>0.42759999999999998</v>
      </c>
      <c r="F46" s="260">
        <v>0.44700000000000001</v>
      </c>
      <c r="G46" s="389">
        <v>0.4385</v>
      </c>
      <c r="H46" s="389">
        <v>0.4481</v>
      </c>
      <c r="I46" s="389">
        <v>0.40760000000000002</v>
      </c>
      <c r="J46" s="389">
        <v>0.46450000000000002</v>
      </c>
      <c r="K46" s="389">
        <v>0.4304</v>
      </c>
      <c r="L46" s="260">
        <v>0.48349999999999999</v>
      </c>
      <c r="M46" s="260">
        <v>0.48649999999999999</v>
      </c>
      <c r="N46" s="260">
        <v>0.42130000000000001</v>
      </c>
      <c r="O46" s="260">
        <v>0.41510000000000002</v>
      </c>
      <c r="P46" s="260">
        <v>0.28239999999999998</v>
      </c>
    </row>
    <row r="47" spans="2:16" x14ac:dyDescent="0.2">
      <c r="B47" s="253" t="s">
        <v>323</v>
      </c>
      <c r="C47" s="260">
        <v>1.6199999999999999E-2</v>
      </c>
      <c r="D47" s="260">
        <v>1.61E-2</v>
      </c>
      <c r="E47" s="260">
        <v>4.2599999999999999E-2</v>
      </c>
      <c r="F47" s="260">
        <v>4.1000000000000002E-2</v>
      </c>
      <c r="G47" s="389">
        <v>4.3400000000000001E-2</v>
      </c>
      <c r="H47" s="389">
        <v>4.41E-2</v>
      </c>
      <c r="I47" s="389">
        <v>4.0800000000000003E-2</v>
      </c>
      <c r="J47" s="389">
        <v>3.15E-2</v>
      </c>
      <c r="K47" s="389">
        <v>3.1399999999999997E-2</v>
      </c>
      <c r="L47" s="260">
        <v>3.2899999999999999E-2</v>
      </c>
      <c r="M47" s="260">
        <v>2.5100000000000001E-2</v>
      </c>
      <c r="N47" s="260">
        <v>2.2499999999999999E-2</v>
      </c>
      <c r="O47" s="260">
        <v>2.24E-2</v>
      </c>
      <c r="P47" s="260">
        <v>1.9599999999999999E-2</v>
      </c>
    </row>
    <row r="48" spans="2:16" x14ac:dyDescent="0.2">
      <c r="B48" s="253" t="s">
        <v>324</v>
      </c>
      <c r="C48" s="260">
        <v>8.2100000000000006E-2</v>
      </c>
      <c r="D48" s="260">
        <v>7.3099999999999998E-2</v>
      </c>
      <c r="E48" s="260">
        <v>2.5499999999999998E-2</v>
      </c>
      <c r="F48" s="260">
        <v>4.3900000000000002E-2</v>
      </c>
      <c r="G48" s="389">
        <v>4.8000000000000001E-2</v>
      </c>
      <c r="H48" s="389">
        <v>2.6100000000000002E-2</v>
      </c>
      <c r="I48" s="389">
        <v>1.5599999999999999E-2</v>
      </c>
      <c r="J48" s="389">
        <v>8.4400000000000003E-2</v>
      </c>
      <c r="K48" s="389">
        <v>9.1399999999999995E-2</v>
      </c>
      <c r="L48" s="260">
        <v>7.6999999999999999E-2</v>
      </c>
      <c r="M48" s="260">
        <v>9.5799999999999996E-2</v>
      </c>
      <c r="N48" s="260">
        <v>5.2699999999999997E-2</v>
      </c>
      <c r="O48" s="260">
        <v>4.9599999999999998E-2</v>
      </c>
      <c r="P48" s="260">
        <v>7.17E-2</v>
      </c>
    </row>
    <row r="49" spans="2:16" x14ac:dyDescent="0.2">
      <c r="B49" s="253" t="s">
        <v>325</v>
      </c>
      <c r="C49" s="260">
        <v>2.7699999999999999E-2</v>
      </c>
      <c r="D49" s="260">
        <v>2.7799999999999998E-2</v>
      </c>
      <c r="E49" s="260">
        <v>1.41E-2</v>
      </c>
      <c r="F49" s="260">
        <v>1.89E-2</v>
      </c>
      <c r="G49" s="389">
        <v>2.3E-2</v>
      </c>
      <c r="H49" s="389">
        <v>1.2E-2</v>
      </c>
      <c r="I49" s="389">
        <v>7.4000000000000003E-3</v>
      </c>
      <c r="J49" s="389">
        <v>3.9800000000000002E-2</v>
      </c>
      <c r="K49" s="389">
        <v>4.0599999999999997E-2</v>
      </c>
      <c r="L49" s="260">
        <v>3.3300000000000003E-2</v>
      </c>
      <c r="M49" s="260">
        <v>4.0599999999999997E-2</v>
      </c>
      <c r="N49" s="260">
        <v>2.0899999999999998E-2</v>
      </c>
      <c r="O49" s="260">
        <v>1.9599999999999999E-2</v>
      </c>
      <c r="P49" s="260">
        <v>1.95E-2</v>
      </c>
    </row>
    <row r="50" spans="2:16" x14ac:dyDescent="0.2">
      <c r="B50" s="253" t="s">
        <v>326</v>
      </c>
      <c r="C50" s="260">
        <v>3.1800000000000002E-2</v>
      </c>
      <c r="D50" s="260">
        <v>4.0300000000000002E-2</v>
      </c>
      <c r="E50" s="260">
        <v>8.9599999999999999E-2</v>
      </c>
      <c r="F50" s="260">
        <v>1.2800000000000001E-2</v>
      </c>
      <c r="G50" s="389">
        <v>1.77E-2</v>
      </c>
      <c r="H50" s="389">
        <v>1.7100000000000001E-2</v>
      </c>
      <c r="I50" s="389">
        <v>2.9899999999999999E-2</v>
      </c>
      <c r="J50" s="389">
        <v>3.4700000000000002E-2</v>
      </c>
      <c r="K50" s="389">
        <v>3.27E-2</v>
      </c>
      <c r="L50" s="260">
        <v>3.4500000000000003E-2</v>
      </c>
      <c r="M50" s="260">
        <v>3.8300000000000001E-2</v>
      </c>
      <c r="N50" s="260">
        <v>2.3300000000000001E-2</v>
      </c>
      <c r="O50" s="260">
        <v>2.3199999999999998E-2</v>
      </c>
      <c r="P50" s="260">
        <v>1.9599999999999999E-2</v>
      </c>
    </row>
    <row r="51" spans="2:16" x14ac:dyDescent="0.2">
      <c r="B51" s="253" t="s">
        <v>327</v>
      </c>
      <c r="C51" s="260">
        <v>1.0699999999999999E-2</v>
      </c>
      <c r="D51" s="260">
        <v>8.8999999999999999E-3</v>
      </c>
      <c r="E51" s="260">
        <v>-2.12E-2</v>
      </c>
      <c r="F51" s="260">
        <v>1.3100000000000001E-2</v>
      </c>
      <c r="G51" s="389">
        <v>3.4200000000000001E-2</v>
      </c>
      <c r="H51" s="389">
        <v>3.1800000000000002E-2</v>
      </c>
      <c r="I51" s="389">
        <v>1.0699999999999999E-2</v>
      </c>
      <c r="J51" s="389">
        <v>2.6200000000000001E-2</v>
      </c>
      <c r="K51" s="389">
        <v>0.03</v>
      </c>
      <c r="L51" s="260">
        <v>2.7099999999999999E-2</v>
      </c>
      <c r="M51" s="260">
        <v>3.1899999999999998E-2</v>
      </c>
      <c r="N51" s="260">
        <v>2.1299999999999999E-2</v>
      </c>
      <c r="O51" s="260">
        <v>1.9599999999999999E-2</v>
      </c>
      <c r="P51" s="260">
        <v>1.5800000000000002E-2</v>
      </c>
    </row>
    <row r="52" spans="2:16" x14ac:dyDescent="0.2">
      <c r="B52" s="253" t="s">
        <v>364</v>
      </c>
      <c r="C52" s="260">
        <v>0.74790000000000001</v>
      </c>
      <c r="D52" s="260">
        <v>0.74329999999999996</v>
      </c>
      <c r="E52" s="260">
        <v>0.57240000000000002</v>
      </c>
      <c r="F52" s="260">
        <v>0.55300000000000005</v>
      </c>
      <c r="G52" s="389">
        <v>0.5615</v>
      </c>
      <c r="H52" s="389">
        <v>0.55189999999999995</v>
      </c>
      <c r="I52" s="389">
        <v>0.59240000000000004</v>
      </c>
      <c r="J52" s="389">
        <v>0.53549999999999998</v>
      </c>
      <c r="K52" s="389">
        <v>0.5696</v>
      </c>
      <c r="L52" s="260">
        <v>0.51649999999999996</v>
      </c>
      <c r="M52" s="260">
        <v>0.51349999999999996</v>
      </c>
      <c r="N52" s="260">
        <v>0.57869999999999999</v>
      </c>
      <c r="O52" s="260">
        <v>0.58489999999999998</v>
      </c>
      <c r="P52" s="260">
        <v>0.71760000000000002</v>
      </c>
    </row>
    <row r="53" spans="2:16" x14ac:dyDescent="0.2">
      <c r="B53" s="253" t="s">
        <v>365</v>
      </c>
      <c r="C53" s="229">
        <v>0.39</v>
      </c>
      <c r="D53" s="229">
        <v>0.31</v>
      </c>
      <c r="E53" s="229">
        <v>0.71</v>
      </c>
      <c r="F53" s="229">
        <v>0.89</v>
      </c>
      <c r="G53" s="273">
        <v>0.43</v>
      </c>
      <c r="H53" s="273">
        <v>0.57999999999999996</v>
      </c>
      <c r="I53" s="273">
        <v>0.77</v>
      </c>
      <c r="J53" s="273">
        <v>0.37</v>
      </c>
      <c r="K53" s="273">
        <v>0.33</v>
      </c>
      <c r="L53" s="229">
        <v>0.33</v>
      </c>
      <c r="M53" s="229">
        <v>0.28000000000000003</v>
      </c>
      <c r="N53" s="229">
        <v>0.45</v>
      </c>
      <c r="O53" s="229">
        <v>0.47</v>
      </c>
      <c r="P53" s="229">
        <v>0.38</v>
      </c>
    </row>
    <row r="54" spans="2:16" x14ac:dyDescent="0.2">
      <c r="B54" s="253" t="s">
        <v>366</v>
      </c>
      <c r="C54" s="229">
        <v>0.12</v>
      </c>
      <c r="D54" s="229">
        <v>0.11</v>
      </c>
      <c r="E54" s="229">
        <v>0.21</v>
      </c>
      <c r="F54" s="229">
        <v>0.12</v>
      </c>
      <c r="G54" s="273">
        <v>0.14000000000000001</v>
      </c>
      <c r="H54" s="273">
        <v>0.2</v>
      </c>
      <c r="I54" s="273">
        <v>0.15</v>
      </c>
      <c r="J54" s="273">
        <v>0.16</v>
      </c>
      <c r="K54" s="273">
        <v>0.16</v>
      </c>
      <c r="L54" s="229">
        <v>0.16</v>
      </c>
      <c r="M54" s="229">
        <v>0.18</v>
      </c>
      <c r="N54" s="229">
        <v>0.19</v>
      </c>
      <c r="O54" s="229">
        <v>0.18</v>
      </c>
      <c r="P54" s="229">
        <v>0.11</v>
      </c>
    </row>
    <row r="55" spans="2:16" x14ac:dyDescent="0.2">
      <c r="B55" s="253" t="s">
        <v>367</v>
      </c>
      <c r="C55" s="229">
        <v>0.32</v>
      </c>
      <c r="D55" s="229">
        <v>0.25</v>
      </c>
      <c r="E55" s="229">
        <v>0.16</v>
      </c>
      <c r="F55" s="229">
        <v>0.93</v>
      </c>
      <c r="G55" s="273">
        <v>0.87</v>
      </c>
      <c r="H55" s="273">
        <v>0.87</v>
      </c>
      <c r="I55" s="273">
        <v>0.52</v>
      </c>
      <c r="J55" s="273">
        <v>0.49</v>
      </c>
      <c r="K55" s="273">
        <v>0.5</v>
      </c>
      <c r="L55" s="229">
        <v>0.45</v>
      </c>
      <c r="M55" s="229">
        <v>0.39</v>
      </c>
      <c r="N55" s="229">
        <v>0.57999999999999996</v>
      </c>
      <c r="O55" s="229">
        <v>0.57999999999999996</v>
      </c>
      <c r="P55" s="229">
        <v>0.49</v>
      </c>
    </row>
    <row r="56" spans="2:16" x14ac:dyDescent="0.2">
      <c r="B56" s="253" t="s">
        <v>368</v>
      </c>
      <c r="C56" s="229">
        <v>3.57</v>
      </c>
      <c r="D56" s="229">
        <v>2.4900000000000002</v>
      </c>
      <c r="E56" s="229">
        <v>0.35</v>
      </c>
      <c r="F56" s="229">
        <v>0.62</v>
      </c>
      <c r="G56" s="273">
        <v>0.72</v>
      </c>
      <c r="H56" s="273">
        <v>0.39</v>
      </c>
      <c r="I56" s="273">
        <v>0.28000000000000003</v>
      </c>
      <c r="J56" s="273">
        <v>1.58</v>
      </c>
      <c r="K56" s="273">
        <v>1.59</v>
      </c>
      <c r="L56" s="228">
        <v>1.4</v>
      </c>
      <c r="M56" s="228">
        <v>1.9</v>
      </c>
      <c r="N56" s="229">
        <v>1.08</v>
      </c>
      <c r="O56" s="229">
        <v>1.05</v>
      </c>
      <c r="P56" s="229">
        <v>1.62</v>
      </c>
    </row>
    <row r="57" spans="2:16" x14ac:dyDescent="0.2">
      <c r="B57" s="219" t="s">
        <v>332</v>
      </c>
      <c r="C57" s="225"/>
      <c r="D57" s="225"/>
      <c r="E57" s="225"/>
      <c r="F57" s="225"/>
      <c r="G57" s="387"/>
      <c r="H57" s="387"/>
      <c r="I57" s="387"/>
      <c r="J57" s="387"/>
      <c r="K57" s="387"/>
    </row>
    <row r="58" spans="2:16" x14ac:dyDescent="0.2">
      <c r="B58" s="253" t="s">
        <v>333</v>
      </c>
      <c r="C58" s="260">
        <v>0.1202</v>
      </c>
      <c r="D58" s="260">
        <v>0.1075</v>
      </c>
      <c r="E58" s="260">
        <v>0.12820000000000001</v>
      </c>
      <c r="F58" s="260">
        <v>7.22E-2</v>
      </c>
      <c r="G58" s="389">
        <v>3.9E-2</v>
      </c>
      <c r="H58" s="389">
        <v>2.5600000000000001E-2</v>
      </c>
      <c r="I58" s="389">
        <v>3.0800000000000001E-2</v>
      </c>
      <c r="J58" s="389">
        <v>2.4E-2</v>
      </c>
      <c r="K58" s="389">
        <v>2.4899999999999999E-2</v>
      </c>
      <c r="L58" s="260">
        <v>3.3700000000000001E-2</v>
      </c>
      <c r="M58" s="260">
        <v>5.3400000000000003E-2</v>
      </c>
      <c r="N58" s="260">
        <v>2.4500000000000001E-2</v>
      </c>
      <c r="O58" s="260">
        <v>2.2700000000000001E-2</v>
      </c>
      <c r="P58" s="260">
        <v>2.0799999999999999E-2</v>
      </c>
    </row>
    <row r="59" spans="2:16" x14ac:dyDescent="0.2">
      <c r="B59" s="253" t="s">
        <v>334</v>
      </c>
      <c r="C59" s="260">
        <v>0.30349999999999999</v>
      </c>
      <c r="D59" s="260">
        <v>0.39040000000000002</v>
      </c>
      <c r="E59" s="260">
        <v>0.42399999999999999</v>
      </c>
      <c r="F59" s="260">
        <v>0.51470000000000005</v>
      </c>
      <c r="G59" s="389">
        <v>0.52539999999999998</v>
      </c>
      <c r="H59" s="389">
        <v>0.6028</v>
      </c>
      <c r="I59" s="389">
        <v>0.59909999999999997</v>
      </c>
      <c r="J59" s="389">
        <v>0.58009999999999995</v>
      </c>
      <c r="K59" s="389">
        <v>0.65510000000000002</v>
      </c>
      <c r="L59" s="260">
        <v>0.63729999999999998</v>
      </c>
      <c r="M59" s="260">
        <v>0.54830000000000001</v>
      </c>
      <c r="N59" s="260">
        <v>0.55479999999999996</v>
      </c>
      <c r="O59" s="260">
        <v>0.54749999999999999</v>
      </c>
      <c r="P59" s="260">
        <v>0.66639999999999999</v>
      </c>
    </row>
    <row r="60" spans="2:16" x14ac:dyDescent="0.2">
      <c r="B60" s="253" t="s">
        <v>335</v>
      </c>
      <c r="C60" s="260">
        <v>0.29270000000000002</v>
      </c>
      <c r="D60" s="260">
        <v>0.25019999999999998</v>
      </c>
      <c r="E60" s="260">
        <v>0.2787</v>
      </c>
      <c r="F60" s="260">
        <v>0.25869999999999999</v>
      </c>
      <c r="G60" s="389">
        <v>0.29949999999999999</v>
      </c>
      <c r="H60" s="389">
        <v>0.28339999999999999</v>
      </c>
      <c r="I60" s="389">
        <v>0.2898</v>
      </c>
      <c r="J60" s="389">
        <v>0.26719999999999999</v>
      </c>
      <c r="K60" s="389">
        <v>0.2475</v>
      </c>
      <c r="L60" s="260">
        <v>0.26369999999999999</v>
      </c>
      <c r="M60" s="260">
        <v>0.29770000000000002</v>
      </c>
      <c r="N60" s="260">
        <v>0.31540000000000001</v>
      </c>
      <c r="O60" s="260">
        <v>0.32390000000000002</v>
      </c>
      <c r="P60" s="260">
        <v>0.21540000000000001</v>
      </c>
    </row>
    <row r="61" spans="2:16" x14ac:dyDescent="0.2">
      <c r="B61" s="253" t="s">
        <v>336</v>
      </c>
      <c r="C61" s="260">
        <v>0.14899999999999999</v>
      </c>
      <c r="D61" s="260">
        <v>0.13059999999999999</v>
      </c>
      <c r="E61" s="260">
        <v>6.9099999999999995E-2</v>
      </c>
      <c r="F61" s="260">
        <v>0.15890000000000001</v>
      </c>
      <c r="G61" s="389">
        <v>0.13750000000000001</v>
      </c>
      <c r="H61" s="389">
        <v>9.4600000000000004E-2</v>
      </c>
      <c r="I61" s="389">
        <v>0.1085</v>
      </c>
      <c r="J61" s="389">
        <v>6.7599999999999993E-2</v>
      </c>
      <c r="K61" s="389">
        <v>9.7199999999999995E-2</v>
      </c>
      <c r="L61" s="260">
        <v>7.1400000000000005E-2</v>
      </c>
      <c r="M61" s="260">
        <v>5.8299999999999998E-2</v>
      </c>
      <c r="N61" s="260">
        <v>8.2600000000000007E-2</v>
      </c>
      <c r="O61" s="260">
        <v>5.4199999999999998E-2</v>
      </c>
      <c r="P61" s="260">
        <v>3.5700000000000003E-2</v>
      </c>
    </row>
    <row r="62" spans="2:16" x14ac:dyDescent="0.2">
      <c r="B62" s="253" t="s">
        <v>337</v>
      </c>
      <c r="C62" s="260">
        <v>0.63680000000000003</v>
      </c>
      <c r="D62" s="260">
        <v>0.58720000000000006</v>
      </c>
      <c r="E62" s="260">
        <v>0.45639999999999997</v>
      </c>
      <c r="F62" s="260">
        <v>0.52239999999999998</v>
      </c>
      <c r="G62" s="389">
        <v>0.49009999999999998</v>
      </c>
      <c r="H62" s="389">
        <v>0.53039999999999998</v>
      </c>
      <c r="I62" s="389">
        <v>0.50690000000000002</v>
      </c>
      <c r="J62" s="389">
        <v>0.51090000000000002</v>
      </c>
      <c r="K62" s="389">
        <v>0.53190000000000004</v>
      </c>
      <c r="L62" s="260">
        <v>0.54400000000000004</v>
      </c>
      <c r="M62" s="260">
        <v>0.5504</v>
      </c>
      <c r="N62" s="260">
        <v>0.59409999999999996</v>
      </c>
      <c r="O62" s="260">
        <v>0.59989999999999999</v>
      </c>
      <c r="P62" s="260">
        <v>0.71250000000000002</v>
      </c>
    </row>
    <row r="63" spans="2:16" x14ac:dyDescent="0.2">
      <c r="B63" s="253" t="s">
        <v>338</v>
      </c>
      <c r="C63" s="260">
        <v>2.077</v>
      </c>
      <c r="D63" s="260">
        <v>2.0754999999999999</v>
      </c>
      <c r="E63" s="260">
        <v>4.6605999999999996</v>
      </c>
      <c r="F63" s="260">
        <v>1.9467000000000001</v>
      </c>
      <c r="G63" s="389">
        <v>2.5516999999999999</v>
      </c>
      <c r="H63" s="389">
        <v>3.5327000000000002</v>
      </c>
      <c r="I63" s="389">
        <v>3.2869000000000002</v>
      </c>
      <c r="J63" s="389">
        <v>4.9378000000000002</v>
      </c>
      <c r="K63" s="389">
        <v>3.1193</v>
      </c>
      <c r="L63" s="260">
        <v>4.4238</v>
      </c>
      <c r="M63" s="260">
        <v>5.8204000000000002</v>
      </c>
      <c r="N63" s="260">
        <v>4.2443</v>
      </c>
      <c r="O63" s="260">
        <v>6.59</v>
      </c>
      <c r="P63" s="260">
        <v>6.6706000000000003</v>
      </c>
    </row>
    <row r="64" spans="2:16" x14ac:dyDescent="0.2">
      <c r="B64" s="253" t="s">
        <v>339</v>
      </c>
      <c r="C64" s="260">
        <v>0.50360000000000005</v>
      </c>
      <c r="D64" s="260">
        <v>0.48309999999999997</v>
      </c>
      <c r="E64" s="260">
        <v>0.74439999999999995</v>
      </c>
      <c r="F64" s="260">
        <v>0.61890000000000001</v>
      </c>
      <c r="G64" s="389">
        <v>0.75109999999999999</v>
      </c>
      <c r="H64" s="389">
        <v>0.65649999999999997</v>
      </c>
      <c r="I64" s="389">
        <v>0.74029999999999996</v>
      </c>
      <c r="J64" s="389">
        <v>0.68110000000000004</v>
      </c>
      <c r="K64" s="389">
        <v>0.59830000000000005</v>
      </c>
      <c r="L64" s="260">
        <v>0.61009999999999998</v>
      </c>
      <c r="M64" s="260">
        <v>0.64880000000000004</v>
      </c>
      <c r="N64" s="260">
        <v>0.61739999999999995</v>
      </c>
      <c r="O64" s="260">
        <v>0.62339999999999995</v>
      </c>
      <c r="P64" s="260">
        <v>0.3468</v>
      </c>
    </row>
    <row r="65" spans="2:16" x14ac:dyDescent="0.2">
      <c r="B65" s="219" t="s">
        <v>340</v>
      </c>
      <c r="C65" s="225"/>
      <c r="D65" s="225"/>
      <c r="E65" s="225"/>
      <c r="F65" s="225"/>
      <c r="G65" s="387"/>
      <c r="H65" s="387"/>
      <c r="I65" s="387"/>
      <c r="J65" s="387"/>
      <c r="K65" s="387"/>
    </row>
    <row r="66" spans="2:16" x14ac:dyDescent="0.2">
      <c r="B66" s="253" t="s">
        <v>369</v>
      </c>
      <c r="C66" s="260">
        <v>8.2500000000000004E-2</v>
      </c>
      <c r="D66" s="260">
        <v>8.7300000000000003E-2</v>
      </c>
      <c r="E66" s="260">
        <v>0.1757</v>
      </c>
      <c r="F66" s="260">
        <v>0.1903</v>
      </c>
      <c r="G66" s="389">
        <v>0.1706</v>
      </c>
      <c r="H66" s="389">
        <v>0.19389999999999999</v>
      </c>
      <c r="I66" s="389">
        <v>0.23799999999999999</v>
      </c>
      <c r="J66" s="389">
        <v>0.24510000000000001</v>
      </c>
      <c r="K66" s="389">
        <v>0.2235</v>
      </c>
      <c r="L66" s="260">
        <v>0.20619999999999999</v>
      </c>
      <c r="M66" s="260">
        <v>0.14460000000000001</v>
      </c>
      <c r="N66" s="260">
        <v>0.1234</v>
      </c>
      <c r="O66" s="260">
        <v>0.1203</v>
      </c>
      <c r="P66" s="260">
        <v>0.1298</v>
      </c>
    </row>
    <row r="67" spans="2:16" x14ac:dyDescent="0.2">
      <c r="B67" s="253" t="s">
        <v>342</v>
      </c>
      <c r="C67" s="260">
        <v>5.45E-2</v>
      </c>
      <c r="D67" s="260">
        <v>7.6600000000000001E-2</v>
      </c>
      <c r="E67" s="260">
        <v>0.13489999999999999</v>
      </c>
      <c r="F67" s="260">
        <v>0.16350000000000001</v>
      </c>
      <c r="G67" s="389">
        <v>0.14610000000000001</v>
      </c>
      <c r="H67" s="389">
        <v>0.15229999999999999</v>
      </c>
      <c r="I67" s="389">
        <v>0.18729999999999999</v>
      </c>
      <c r="J67" s="389">
        <v>0.1991</v>
      </c>
      <c r="K67" s="389">
        <v>0.1835</v>
      </c>
      <c r="L67" s="260">
        <v>0.16520000000000001</v>
      </c>
      <c r="M67" s="260">
        <v>0.123</v>
      </c>
      <c r="N67" s="260">
        <v>0.1007</v>
      </c>
      <c r="O67" s="260">
        <v>9.3399999999999997E-2</v>
      </c>
      <c r="P67" s="260">
        <v>9.64E-2</v>
      </c>
    </row>
    <row r="68" spans="2:16" x14ac:dyDescent="0.2">
      <c r="B68" s="253" t="s">
        <v>343</v>
      </c>
      <c r="C68" s="260">
        <v>7.5600000000000001E-2</v>
      </c>
      <c r="D68" s="260">
        <v>6.2199999999999998E-2</v>
      </c>
      <c r="E68" s="260">
        <v>0.1027</v>
      </c>
      <c r="F68" s="260">
        <v>0.13689999999999999</v>
      </c>
      <c r="G68" s="389">
        <v>0.12520000000000001</v>
      </c>
      <c r="H68" s="389">
        <v>0.1406</v>
      </c>
      <c r="I68" s="389">
        <v>0.17929999999999999</v>
      </c>
      <c r="J68" s="389">
        <v>0.17330000000000001</v>
      </c>
      <c r="K68" s="389">
        <v>0.15260000000000001</v>
      </c>
      <c r="L68" s="260">
        <v>0.15049999999999999</v>
      </c>
      <c r="M68" s="260">
        <v>0.1159</v>
      </c>
      <c r="N68" s="260">
        <v>0.1091</v>
      </c>
      <c r="O68" s="260">
        <v>0.1089</v>
      </c>
      <c r="P68" s="260">
        <v>0.1135</v>
      </c>
    </row>
    <row r="69" spans="2:16" x14ac:dyDescent="0.2">
      <c r="B69" s="253" t="s">
        <v>370</v>
      </c>
      <c r="C69" s="260">
        <v>0.32779999999999998</v>
      </c>
      <c r="D69" s="260">
        <v>0.34389999999999998</v>
      </c>
      <c r="E69" s="260">
        <v>1.6687000000000001</v>
      </c>
      <c r="F69" s="260">
        <v>0.46239999999999998</v>
      </c>
      <c r="G69" s="389">
        <v>0.18</v>
      </c>
      <c r="H69" s="389">
        <v>0.24179999999999999</v>
      </c>
      <c r="I69" s="389">
        <v>0.45019999999999999</v>
      </c>
      <c r="J69" s="389">
        <v>7.9100000000000004E-2</v>
      </c>
      <c r="K69" s="389">
        <v>2.4199999999999999E-2</v>
      </c>
      <c r="L69" s="260">
        <v>0.11070000000000001</v>
      </c>
      <c r="M69" s="260">
        <v>-0.16289999999999999</v>
      </c>
      <c r="N69" s="260">
        <v>3.3500000000000002E-2</v>
      </c>
      <c r="O69" s="260">
        <v>8.3199999999999996E-2</v>
      </c>
      <c r="P69" s="260">
        <v>0.16769999999999999</v>
      </c>
    </row>
    <row r="70" spans="2:16" x14ac:dyDescent="0.2">
      <c r="B70" s="253" t="s">
        <v>371</v>
      </c>
      <c r="C70" s="260">
        <v>0.66120000000000001</v>
      </c>
      <c r="D70" s="260">
        <v>0.87729999999999997</v>
      </c>
      <c r="E70" s="260">
        <v>0.76780000000000004</v>
      </c>
      <c r="F70" s="260">
        <v>0.85940000000000005</v>
      </c>
      <c r="G70" s="389">
        <v>0.85619999999999996</v>
      </c>
      <c r="H70" s="389">
        <v>0.78569999999999995</v>
      </c>
      <c r="I70" s="389">
        <v>0.78700000000000003</v>
      </c>
      <c r="J70" s="389">
        <v>0.81240000000000001</v>
      </c>
      <c r="K70" s="389">
        <v>0.82110000000000005</v>
      </c>
      <c r="L70" s="260">
        <v>0.80120000000000002</v>
      </c>
      <c r="M70" s="260">
        <v>0.85099999999999998</v>
      </c>
      <c r="N70" s="260">
        <v>0.81630000000000003</v>
      </c>
      <c r="O70" s="260">
        <v>0.7762</v>
      </c>
      <c r="P70" s="260">
        <v>0.74309999999999998</v>
      </c>
    </row>
    <row r="71" spans="2:16" x14ac:dyDescent="0.2">
      <c r="B71" s="219" t="s">
        <v>346</v>
      </c>
      <c r="C71" s="225"/>
      <c r="D71" s="225"/>
      <c r="E71" s="225"/>
      <c r="F71" s="225"/>
      <c r="G71" s="387"/>
      <c r="H71" s="387"/>
      <c r="I71" s="387"/>
      <c r="J71" s="387"/>
      <c r="K71" s="387"/>
    </row>
    <row r="72" spans="2:16" x14ac:dyDescent="0.2">
      <c r="B72" s="253" t="s">
        <v>347</v>
      </c>
      <c r="C72" s="227">
        <v>0.33779999999999999</v>
      </c>
      <c r="D72" s="227">
        <v>0.38030000000000003</v>
      </c>
      <c r="E72" s="227">
        <v>0.55130000000000001</v>
      </c>
      <c r="F72" s="227">
        <v>0.43009999999999998</v>
      </c>
      <c r="G72" s="390">
        <v>0.47799999999999998</v>
      </c>
      <c r="H72" s="390">
        <v>0.46110000000000001</v>
      </c>
      <c r="I72" s="390">
        <v>0.47349999999999998</v>
      </c>
      <c r="J72" s="390">
        <v>0.4718</v>
      </c>
      <c r="K72" s="390">
        <v>0.44390000000000002</v>
      </c>
      <c r="L72" s="227">
        <v>0.43269999999999997</v>
      </c>
      <c r="M72" s="227">
        <v>0.4234</v>
      </c>
      <c r="N72" s="227">
        <v>0.3967</v>
      </c>
      <c r="O72" s="227">
        <v>0.3947</v>
      </c>
      <c r="P72" s="227">
        <v>0.27250000000000002</v>
      </c>
    </row>
    <row r="73" spans="2:16" x14ac:dyDescent="0.2">
      <c r="B73" s="253" t="s">
        <v>372</v>
      </c>
      <c r="C73" s="229">
        <v>0.47</v>
      </c>
      <c r="D73" s="229">
        <v>0.36</v>
      </c>
      <c r="E73" s="229">
        <v>0.28999999999999998</v>
      </c>
      <c r="F73" s="229">
        <v>0.31</v>
      </c>
      <c r="G73" s="391">
        <v>0.33</v>
      </c>
      <c r="H73" s="391">
        <v>0.57999999999999996</v>
      </c>
      <c r="I73" s="391">
        <v>0.25</v>
      </c>
      <c r="J73" s="391">
        <v>0.63</v>
      </c>
      <c r="K73" s="391">
        <v>0.5</v>
      </c>
      <c r="L73" s="228">
        <v>0.23</v>
      </c>
      <c r="M73" s="228">
        <v>0.34</v>
      </c>
      <c r="N73" s="228">
        <v>0.25</v>
      </c>
      <c r="O73" s="228">
        <v>0.31</v>
      </c>
      <c r="P73" s="228">
        <v>0.33</v>
      </c>
    </row>
    <row r="74" spans="2:16" x14ac:dyDescent="0.2">
      <c r="B74" s="253" t="s">
        <v>373</v>
      </c>
      <c r="C74" s="229">
        <v>43.46</v>
      </c>
      <c r="D74" s="229">
        <v>34.03</v>
      </c>
      <c r="E74" s="228">
        <v>13.9</v>
      </c>
      <c r="F74" s="229">
        <v>14.08</v>
      </c>
      <c r="G74" s="273">
        <v>15</v>
      </c>
      <c r="H74" s="273">
        <v>14.93</v>
      </c>
      <c r="I74" s="273">
        <v>17.72</v>
      </c>
      <c r="J74" s="273">
        <v>18.78</v>
      </c>
      <c r="K74" s="273">
        <v>17.39</v>
      </c>
      <c r="L74" s="228">
        <v>18.239999999999998</v>
      </c>
      <c r="M74" s="228">
        <v>19.84</v>
      </c>
      <c r="N74" s="228">
        <v>20.53</v>
      </c>
      <c r="O74" s="228">
        <v>21.19</v>
      </c>
      <c r="P74" s="228">
        <v>22.6</v>
      </c>
    </row>
    <row r="75" spans="2:16" x14ac:dyDescent="0.2">
      <c r="B75" s="253" t="s">
        <v>374</v>
      </c>
      <c r="C75" s="229">
        <v>0.44</v>
      </c>
      <c r="D75" s="229">
        <v>0.34</v>
      </c>
      <c r="E75" s="229">
        <v>0.13</v>
      </c>
      <c r="F75" s="229">
        <v>0.37</v>
      </c>
      <c r="G75" s="273">
        <v>0.28999999999999998</v>
      </c>
      <c r="H75" s="273">
        <v>0.21</v>
      </c>
      <c r="I75" s="273">
        <v>0.23</v>
      </c>
      <c r="J75" s="273">
        <v>0.14000000000000001</v>
      </c>
      <c r="K75" s="273">
        <v>0.22</v>
      </c>
      <c r="L75" s="228">
        <v>0.17</v>
      </c>
      <c r="M75" s="228">
        <v>0.14000000000000001</v>
      </c>
      <c r="N75" s="228">
        <v>0.21</v>
      </c>
      <c r="O75" s="228">
        <v>0.14000000000000001</v>
      </c>
      <c r="P75" s="228">
        <v>0.13</v>
      </c>
    </row>
    <row r="76" spans="2:16" x14ac:dyDescent="0.2">
      <c r="B76" s="219" t="s">
        <v>350</v>
      </c>
      <c r="C76" s="225"/>
      <c r="D76" s="225"/>
      <c r="E76" s="225"/>
      <c r="F76" s="225"/>
      <c r="G76" s="387"/>
      <c r="H76" s="387"/>
      <c r="I76" s="387"/>
      <c r="J76" s="387"/>
      <c r="K76" s="387"/>
      <c r="L76" s="228"/>
      <c r="M76" s="228"/>
      <c r="N76" s="228"/>
      <c r="O76" s="228"/>
      <c r="P76" s="228"/>
    </row>
    <row r="77" spans="2:16" x14ac:dyDescent="0.2">
      <c r="B77" s="254" t="s">
        <v>375</v>
      </c>
      <c r="C77" s="234">
        <v>0.62</v>
      </c>
      <c r="D77" s="234">
        <v>2.4500000000000002</v>
      </c>
      <c r="E77" s="234">
        <v>4.75</v>
      </c>
      <c r="F77" s="234">
        <v>4.6100000000000003</v>
      </c>
      <c r="G77" s="373">
        <v>-0.36</v>
      </c>
      <c r="H77" s="373">
        <v>3.27</v>
      </c>
      <c r="I77" s="373">
        <v>7.26</v>
      </c>
      <c r="J77" s="373">
        <v>-0.88</v>
      </c>
      <c r="K77" s="373">
        <v>3.33</v>
      </c>
      <c r="L77" s="228">
        <v>0.93</v>
      </c>
      <c r="M77" s="228">
        <v>0.15</v>
      </c>
      <c r="N77" s="228">
        <v>-2.61</v>
      </c>
      <c r="O77" s="228">
        <v>1.34</v>
      </c>
      <c r="P77" s="228">
        <v>16.260000000000002</v>
      </c>
    </row>
    <row r="78" spans="2:16" ht="13.5" thickBot="1" x14ac:dyDescent="0.25">
      <c r="B78" s="246"/>
      <c r="C78" s="247"/>
      <c r="D78" s="247"/>
      <c r="E78" s="247"/>
      <c r="F78" s="247"/>
      <c r="G78" s="383"/>
      <c r="H78" s="383"/>
      <c r="I78" s="383"/>
      <c r="J78" s="383"/>
      <c r="K78" s="383"/>
      <c r="L78" s="247"/>
      <c r="M78" s="247"/>
      <c r="N78" s="247"/>
      <c r="O78" s="247"/>
      <c r="P78" s="247"/>
    </row>
    <row r="79" spans="2:16" ht="13.5" thickTop="1" x14ac:dyDescent="0.2">
      <c r="B79" s="257" t="s">
        <v>278</v>
      </c>
    </row>
  </sheetData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4"/>
  <sheetViews>
    <sheetView workbookViewId="0">
      <selection activeCell="P62" sqref="M6:P62"/>
    </sheetView>
  </sheetViews>
  <sheetFormatPr defaultRowHeight="12.75" x14ac:dyDescent="0.2"/>
  <cols>
    <col min="1" max="1" width="9.140625" style="213"/>
    <col min="2" max="2" width="43.5703125" style="213" customWidth="1"/>
    <col min="3" max="3" width="10" style="213" bestFit="1" customWidth="1"/>
    <col min="4" max="4" width="11.140625" style="213" bestFit="1" customWidth="1"/>
    <col min="5" max="5" width="10" style="213" bestFit="1" customWidth="1"/>
    <col min="6" max="6" width="10.5703125" style="419" bestFit="1" customWidth="1"/>
    <col min="7" max="7" width="11" style="419" bestFit="1" customWidth="1"/>
    <col min="8" max="10" width="10.7109375" style="213" bestFit="1" customWidth="1"/>
    <col min="11" max="11" width="10.7109375" style="419" bestFit="1" customWidth="1"/>
    <col min="12" max="12" width="10.7109375" style="213" bestFit="1" customWidth="1"/>
    <col min="13" max="16" width="10" style="213" bestFit="1" customWidth="1"/>
    <col min="17" max="16384" width="9.140625" style="213"/>
  </cols>
  <sheetData>
    <row r="2" spans="2:16" ht="18.75" x14ac:dyDescent="0.3">
      <c r="B2" s="235" t="s">
        <v>376</v>
      </c>
      <c r="C2" s="235"/>
      <c r="D2" s="235"/>
      <c r="E2" s="235"/>
      <c r="F2" s="415"/>
      <c r="G2" s="415"/>
      <c r="H2" s="235"/>
      <c r="I2" s="235"/>
      <c r="J2" s="235"/>
      <c r="K2" s="415"/>
    </row>
    <row r="3" spans="2:16" ht="19.5" thickBot="1" x14ac:dyDescent="0.35">
      <c r="B3" s="233" t="s">
        <v>377</v>
      </c>
      <c r="C3" s="236"/>
      <c r="D3" s="236"/>
      <c r="E3" s="236"/>
      <c r="F3" s="416"/>
      <c r="G3" s="416"/>
      <c r="H3" s="236"/>
      <c r="I3" s="236"/>
      <c r="J3" s="236"/>
      <c r="K3" s="416"/>
    </row>
    <row r="4" spans="2:16" s="218" customFormat="1" ht="22.5" customHeight="1" thickTop="1" thickBot="1" x14ac:dyDescent="0.25">
      <c r="B4" s="249" t="s">
        <v>286</v>
      </c>
      <c r="C4" s="368">
        <v>2006</v>
      </c>
      <c r="D4" s="368">
        <v>2007</v>
      </c>
      <c r="E4" s="368">
        <v>2008</v>
      </c>
      <c r="F4" s="368">
        <v>2009</v>
      </c>
      <c r="G4" s="368">
        <v>2010</v>
      </c>
      <c r="H4" s="368">
        <v>2011</v>
      </c>
      <c r="I4" s="368">
        <v>2012</v>
      </c>
      <c r="J4" s="368">
        <v>2013</v>
      </c>
      <c r="K4" s="368">
        <v>2014</v>
      </c>
      <c r="L4" s="368">
        <v>2015</v>
      </c>
      <c r="M4" s="368">
        <v>2016</v>
      </c>
      <c r="N4" s="368">
        <v>2017</v>
      </c>
      <c r="O4" s="368">
        <v>2018</v>
      </c>
      <c r="P4" s="368">
        <v>2019</v>
      </c>
    </row>
    <row r="5" spans="2:16" ht="13.5" thickTop="1" x14ac:dyDescent="0.2">
      <c r="B5" s="230"/>
      <c r="C5" s="237"/>
      <c r="D5" s="237"/>
      <c r="E5" s="237"/>
      <c r="F5" s="418"/>
      <c r="G5" s="418"/>
      <c r="H5" s="237"/>
      <c r="I5" s="237"/>
      <c r="J5" s="237"/>
      <c r="K5" s="418"/>
    </row>
    <row r="6" spans="2:16" x14ac:dyDescent="0.2">
      <c r="B6" s="219" t="s">
        <v>287</v>
      </c>
      <c r="C6" s="220">
        <v>7599619</v>
      </c>
      <c r="D6" s="220">
        <v>6835258</v>
      </c>
      <c r="E6" s="220">
        <v>7080248</v>
      </c>
      <c r="F6" s="384">
        <v>6316942</v>
      </c>
      <c r="G6" s="384">
        <v>4320919</v>
      </c>
      <c r="H6" s="220">
        <v>4897834</v>
      </c>
      <c r="I6" s="220">
        <v>4398423</v>
      </c>
      <c r="J6" s="220">
        <v>4953107</v>
      </c>
      <c r="K6" s="384">
        <v>5310668</v>
      </c>
      <c r="L6" s="220">
        <v>5660407</v>
      </c>
      <c r="M6" s="220">
        <v>5542829</v>
      </c>
      <c r="N6" s="220">
        <v>5756130</v>
      </c>
      <c r="O6" s="220">
        <v>7727492</v>
      </c>
      <c r="P6" s="220">
        <v>8514414</v>
      </c>
    </row>
    <row r="7" spans="2:16" x14ac:dyDescent="0.2">
      <c r="B7" s="253" t="s">
        <v>354</v>
      </c>
      <c r="C7" s="222">
        <v>4809639</v>
      </c>
      <c r="D7" s="222">
        <v>5000877</v>
      </c>
      <c r="E7" s="222">
        <v>4460666</v>
      </c>
      <c r="F7" s="385">
        <v>5282365</v>
      </c>
      <c r="G7" s="385">
        <v>4872408</v>
      </c>
      <c r="H7" s="222">
        <v>4384659</v>
      </c>
      <c r="I7" s="222">
        <v>4384659</v>
      </c>
      <c r="J7" s="222">
        <v>4612867</v>
      </c>
      <c r="K7" s="385">
        <v>4612867</v>
      </c>
      <c r="L7" s="222">
        <v>4612867</v>
      </c>
      <c r="M7" s="222">
        <v>3634811</v>
      </c>
      <c r="N7" s="222">
        <v>3634811</v>
      </c>
      <c r="O7" s="222">
        <v>3706107</v>
      </c>
      <c r="P7" s="222">
        <v>3984532</v>
      </c>
    </row>
    <row r="8" spans="2:16" x14ac:dyDescent="0.2">
      <c r="B8" s="253" t="s">
        <v>258</v>
      </c>
      <c r="C8" s="222">
        <v>2330498</v>
      </c>
      <c r="D8" s="222">
        <v>2921318</v>
      </c>
      <c r="E8" s="222">
        <v>2410646</v>
      </c>
      <c r="F8" s="385">
        <v>1824047</v>
      </c>
      <c r="G8" s="385">
        <v>1266645</v>
      </c>
      <c r="H8" s="222">
        <v>2098810</v>
      </c>
      <c r="I8" s="222">
        <v>2288405</v>
      </c>
      <c r="J8" s="222">
        <v>2576718</v>
      </c>
      <c r="K8" s="385">
        <v>2811118</v>
      </c>
      <c r="L8" s="222">
        <v>3292754</v>
      </c>
      <c r="M8" s="222">
        <v>2419843</v>
      </c>
      <c r="N8" s="222">
        <v>2469903</v>
      </c>
      <c r="O8" s="222">
        <v>4036125</v>
      </c>
      <c r="P8" s="222">
        <v>3977714</v>
      </c>
    </row>
    <row r="9" spans="2:16" x14ac:dyDescent="0.2">
      <c r="B9" s="253" t="s">
        <v>378</v>
      </c>
      <c r="C9" s="222">
        <v>459482</v>
      </c>
      <c r="D9" s="222">
        <v>-1086937</v>
      </c>
      <c r="E9" s="222">
        <v>208936</v>
      </c>
      <c r="F9" s="385">
        <v>-789470</v>
      </c>
      <c r="G9" s="385">
        <v>-1818134</v>
      </c>
      <c r="H9" s="222">
        <v>-1585635</v>
      </c>
      <c r="I9" s="222">
        <v>-2274641</v>
      </c>
      <c r="J9" s="222">
        <v>-2236478</v>
      </c>
      <c r="K9" s="385">
        <v>-2113317</v>
      </c>
      <c r="L9" s="222">
        <v>-2245214</v>
      </c>
      <c r="M9" s="222">
        <v>-511825</v>
      </c>
      <c r="N9" s="222">
        <v>-348584</v>
      </c>
      <c r="O9" s="222">
        <v>-14740</v>
      </c>
      <c r="P9" s="222">
        <v>552168</v>
      </c>
    </row>
    <row r="10" spans="2:16" x14ac:dyDescent="0.2">
      <c r="B10" s="253" t="s">
        <v>290</v>
      </c>
      <c r="C10" s="222">
        <v>-61707</v>
      </c>
      <c r="D10" s="222">
        <v>292972</v>
      </c>
      <c r="E10" s="222">
        <v>30256</v>
      </c>
      <c r="F10" s="385">
        <v>-133119</v>
      </c>
      <c r="G10" s="385">
        <v>141757</v>
      </c>
      <c r="H10" s="222">
        <v>279435</v>
      </c>
      <c r="I10" s="222">
        <v>260845</v>
      </c>
      <c r="J10" s="222">
        <v>204811</v>
      </c>
      <c r="K10" s="385">
        <v>198135</v>
      </c>
      <c r="L10" s="222">
        <v>218559</v>
      </c>
      <c r="M10" s="222">
        <v>137969</v>
      </c>
      <c r="N10" s="222">
        <v>135346</v>
      </c>
      <c r="O10" s="222">
        <v>126296</v>
      </c>
      <c r="P10" s="222">
        <v>155046</v>
      </c>
    </row>
    <row r="11" spans="2:16" x14ac:dyDescent="0.2">
      <c r="B11" s="219" t="s">
        <v>379</v>
      </c>
      <c r="C11" s="220">
        <v>56199352</v>
      </c>
      <c r="D11" s="220">
        <v>57608954</v>
      </c>
      <c r="E11" s="220">
        <v>56628753</v>
      </c>
      <c r="F11" s="384">
        <v>49969350</v>
      </c>
      <c r="G11" s="384">
        <v>32704053</v>
      </c>
      <c r="H11" s="220">
        <v>28579718</v>
      </c>
      <c r="I11" s="220">
        <v>28948716</v>
      </c>
      <c r="J11" s="220">
        <v>29308517</v>
      </c>
      <c r="K11" s="384">
        <v>30182889</v>
      </c>
      <c r="L11" s="220">
        <v>33266168</v>
      </c>
      <c r="M11" s="220">
        <v>27065289</v>
      </c>
      <c r="N11" s="220">
        <v>26082959</v>
      </c>
      <c r="O11" s="220">
        <v>23970840</v>
      </c>
      <c r="P11" s="220">
        <v>22539347</v>
      </c>
    </row>
    <row r="12" spans="2:16" x14ac:dyDescent="0.2">
      <c r="B12" s="253" t="s">
        <v>380</v>
      </c>
      <c r="C12" s="222">
        <v>30508366</v>
      </c>
      <c r="D12" s="222">
        <v>32451522</v>
      </c>
      <c r="E12" s="222">
        <v>36481901</v>
      </c>
      <c r="F12" s="385">
        <v>31035953</v>
      </c>
      <c r="G12" s="385">
        <v>17121056</v>
      </c>
      <c r="H12" s="222">
        <v>14411788</v>
      </c>
      <c r="I12" s="222">
        <v>13536031</v>
      </c>
      <c r="J12" s="222">
        <v>16036251</v>
      </c>
      <c r="K12" s="385">
        <v>16227921</v>
      </c>
      <c r="L12" s="222">
        <v>19584377</v>
      </c>
      <c r="M12" s="222">
        <v>14128361</v>
      </c>
      <c r="N12" s="222">
        <v>12880261</v>
      </c>
      <c r="O12" s="222">
        <v>11146762</v>
      </c>
      <c r="P12" s="222">
        <v>11637889</v>
      </c>
    </row>
    <row r="13" spans="2:16" x14ac:dyDescent="0.2">
      <c r="B13" s="261" t="s">
        <v>381</v>
      </c>
      <c r="C13" s="222">
        <v>5483232</v>
      </c>
      <c r="D13" s="222">
        <v>6195363</v>
      </c>
      <c r="E13" s="222">
        <v>6765089</v>
      </c>
      <c r="F13" s="385">
        <v>6988455</v>
      </c>
      <c r="G13" s="385">
        <v>5048705</v>
      </c>
      <c r="H13" s="222">
        <v>3519842</v>
      </c>
      <c r="I13" s="222">
        <v>3100064</v>
      </c>
      <c r="J13" s="222">
        <v>2020402</v>
      </c>
      <c r="K13" s="385">
        <v>757191</v>
      </c>
      <c r="L13" s="222">
        <v>5217391</v>
      </c>
      <c r="M13" s="222">
        <v>6340528</v>
      </c>
      <c r="N13" s="222">
        <v>6872928</v>
      </c>
      <c r="O13" s="222">
        <v>5889090</v>
      </c>
      <c r="P13" s="222">
        <v>6395297</v>
      </c>
    </row>
    <row r="14" spans="2:16" x14ac:dyDescent="0.2">
      <c r="B14" s="261" t="s">
        <v>382</v>
      </c>
      <c r="C14" s="222">
        <v>11436621</v>
      </c>
      <c r="D14" s="222">
        <v>12064697</v>
      </c>
      <c r="E14" s="222">
        <v>16436318</v>
      </c>
      <c r="F14" s="385">
        <v>14383597</v>
      </c>
      <c r="G14" s="385">
        <v>5820342</v>
      </c>
      <c r="H14" s="222">
        <v>5823263</v>
      </c>
      <c r="I14" s="222">
        <v>5053880</v>
      </c>
      <c r="J14" s="222">
        <v>5303638</v>
      </c>
      <c r="K14" s="385">
        <v>5955453</v>
      </c>
      <c r="L14" s="222">
        <v>6618066</v>
      </c>
      <c r="M14" s="222">
        <v>6755018</v>
      </c>
      <c r="N14" s="222">
        <v>4885143</v>
      </c>
      <c r="O14" s="222">
        <v>4031104</v>
      </c>
      <c r="P14" s="222">
        <v>3713770</v>
      </c>
    </row>
    <row r="15" spans="2:16" x14ac:dyDescent="0.2">
      <c r="B15" s="261" t="s">
        <v>383</v>
      </c>
      <c r="C15" s="222">
        <v>13588513</v>
      </c>
      <c r="D15" s="222">
        <v>14191462</v>
      </c>
      <c r="E15" s="222">
        <v>13280494</v>
      </c>
      <c r="F15" s="385">
        <v>9663901</v>
      </c>
      <c r="G15" s="385">
        <v>6252009</v>
      </c>
      <c r="H15" s="222">
        <v>5068683</v>
      </c>
      <c r="I15" s="222">
        <v>5382087</v>
      </c>
      <c r="J15" s="222">
        <v>8712211</v>
      </c>
      <c r="K15" s="385">
        <v>9515277</v>
      </c>
      <c r="L15" s="222">
        <v>7748920</v>
      </c>
      <c r="M15" s="222">
        <v>1032815</v>
      </c>
      <c r="N15" s="222">
        <v>1122190</v>
      </c>
      <c r="O15" s="222">
        <v>1226568</v>
      </c>
      <c r="P15" s="222">
        <v>1528822</v>
      </c>
    </row>
    <row r="16" spans="2:16" x14ac:dyDescent="0.2">
      <c r="B16" s="253" t="s">
        <v>384</v>
      </c>
      <c r="C16" s="222">
        <v>25690986</v>
      </c>
      <c r="D16" s="222">
        <v>25157432</v>
      </c>
      <c r="E16" s="222">
        <v>20146852</v>
      </c>
      <c r="F16" s="385">
        <v>18933397</v>
      </c>
      <c r="G16" s="385">
        <v>15582997</v>
      </c>
      <c r="H16" s="222">
        <v>14167930</v>
      </c>
      <c r="I16" s="222">
        <v>15412685</v>
      </c>
      <c r="J16" s="222">
        <v>13272266</v>
      </c>
      <c r="K16" s="385">
        <v>13954968</v>
      </c>
      <c r="L16" s="222">
        <v>13681791</v>
      </c>
      <c r="M16" s="222">
        <v>12936928</v>
      </c>
      <c r="N16" s="222">
        <v>13202698</v>
      </c>
      <c r="O16" s="222">
        <v>12824078</v>
      </c>
      <c r="P16" s="222">
        <v>10901458</v>
      </c>
    </row>
    <row r="17" spans="2:16" x14ac:dyDescent="0.2">
      <c r="B17" s="219" t="s">
        <v>385</v>
      </c>
      <c r="C17" s="220">
        <v>63737264</v>
      </c>
      <c r="D17" s="220">
        <v>64737184</v>
      </c>
      <c r="E17" s="220">
        <v>63739257</v>
      </c>
      <c r="F17" s="384">
        <v>56153173</v>
      </c>
      <c r="G17" s="384">
        <v>37166729</v>
      </c>
      <c r="H17" s="220">
        <v>33756987</v>
      </c>
      <c r="I17" s="220">
        <v>33607984</v>
      </c>
      <c r="J17" s="220">
        <v>34466434</v>
      </c>
      <c r="K17" s="384">
        <v>35691692</v>
      </c>
      <c r="L17" s="220">
        <v>39145134</v>
      </c>
      <c r="M17" s="220">
        <v>32746087</v>
      </c>
      <c r="N17" s="220">
        <v>31974435</v>
      </c>
      <c r="O17" s="220">
        <v>31824628</v>
      </c>
      <c r="P17" s="220">
        <v>31208807</v>
      </c>
    </row>
    <row r="18" spans="2:16" x14ac:dyDescent="0.2">
      <c r="B18" s="253" t="s">
        <v>386</v>
      </c>
      <c r="C18" s="222">
        <v>36012393</v>
      </c>
      <c r="D18" s="222">
        <v>36625175</v>
      </c>
      <c r="E18" s="222">
        <v>35673385</v>
      </c>
      <c r="F18" s="385">
        <v>28288630</v>
      </c>
      <c r="G18" s="385">
        <v>17744272</v>
      </c>
      <c r="H18" s="222">
        <v>18060998</v>
      </c>
      <c r="I18" s="222">
        <v>17489932</v>
      </c>
      <c r="J18" s="222">
        <v>18113593</v>
      </c>
      <c r="K18" s="385">
        <v>19683239</v>
      </c>
      <c r="L18" s="222">
        <v>21902316</v>
      </c>
      <c r="M18" s="222">
        <v>16203595</v>
      </c>
      <c r="N18" s="222">
        <v>16393964</v>
      </c>
      <c r="O18" s="222">
        <v>16082386</v>
      </c>
      <c r="P18" s="222">
        <v>16199498</v>
      </c>
    </row>
    <row r="19" spans="2:16" x14ac:dyDescent="0.2">
      <c r="B19" s="261" t="s">
        <v>387</v>
      </c>
      <c r="C19" s="222">
        <v>26599643</v>
      </c>
      <c r="D19" s="222">
        <v>27246649</v>
      </c>
      <c r="E19" s="222">
        <v>29729111</v>
      </c>
      <c r="F19" s="385">
        <v>21949968</v>
      </c>
      <c r="G19" s="385">
        <v>13172435</v>
      </c>
      <c r="H19" s="222">
        <v>13380148</v>
      </c>
      <c r="I19" s="222">
        <v>12518742</v>
      </c>
      <c r="J19" s="222">
        <v>12974246</v>
      </c>
      <c r="K19" s="385">
        <v>14235391</v>
      </c>
      <c r="L19" s="222">
        <v>5724407</v>
      </c>
      <c r="M19" s="222">
        <v>9340737</v>
      </c>
      <c r="N19" s="222">
        <v>9650137</v>
      </c>
      <c r="O19" s="222">
        <v>10461699</v>
      </c>
      <c r="P19" s="222">
        <v>10115837</v>
      </c>
    </row>
    <row r="20" spans="2:16" x14ac:dyDescent="0.2">
      <c r="B20" s="261" t="s">
        <v>388</v>
      </c>
      <c r="C20" s="222">
        <v>1983215</v>
      </c>
      <c r="D20" s="222">
        <v>2179287</v>
      </c>
      <c r="E20" s="222">
        <v>2029242</v>
      </c>
      <c r="F20" s="385">
        <v>1959972</v>
      </c>
      <c r="G20" s="385">
        <v>1696652</v>
      </c>
      <c r="H20" s="222">
        <v>1758486</v>
      </c>
      <c r="I20" s="222">
        <v>1911824</v>
      </c>
      <c r="J20" s="222">
        <v>1970728</v>
      </c>
      <c r="K20" s="385">
        <v>2018966</v>
      </c>
      <c r="L20" s="222">
        <v>2151547</v>
      </c>
      <c r="M20" s="222">
        <v>2317866</v>
      </c>
      <c r="N20" s="222">
        <v>1845039</v>
      </c>
      <c r="O20" s="222">
        <v>1728894</v>
      </c>
      <c r="P20" s="222">
        <v>1596672</v>
      </c>
    </row>
    <row r="21" spans="2:16" x14ac:dyDescent="0.2">
      <c r="B21" s="261" t="s">
        <v>389</v>
      </c>
      <c r="C21" s="222">
        <v>7429535</v>
      </c>
      <c r="D21" s="222">
        <v>7199239</v>
      </c>
      <c r="E21" s="222">
        <v>3915032</v>
      </c>
      <c r="F21" s="385">
        <v>4378690</v>
      </c>
      <c r="G21" s="385">
        <v>2875185</v>
      </c>
      <c r="H21" s="222">
        <v>2922364</v>
      </c>
      <c r="I21" s="223">
        <v>3059366</v>
      </c>
      <c r="J21" s="223">
        <v>3168619</v>
      </c>
      <c r="K21" s="393">
        <v>3428882</v>
      </c>
      <c r="L21" s="222">
        <v>14026362</v>
      </c>
      <c r="M21" s="222">
        <v>4544992</v>
      </c>
      <c r="N21" s="222">
        <v>4898788</v>
      </c>
      <c r="O21" s="222">
        <v>3891793</v>
      </c>
      <c r="P21" s="222">
        <v>4486989</v>
      </c>
    </row>
    <row r="22" spans="2:16" x14ac:dyDescent="0.2">
      <c r="B22" s="253" t="s">
        <v>390</v>
      </c>
      <c r="C22" s="222">
        <v>27724871</v>
      </c>
      <c r="D22" s="222">
        <v>28112009</v>
      </c>
      <c r="E22" s="222">
        <v>28065872</v>
      </c>
      <c r="F22" s="385">
        <v>27864543</v>
      </c>
      <c r="G22" s="385">
        <v>19422457</v>
      </c>
      <c r="H22" s="222">
        <v>15695989</v>
      </c>
      <c r="I22" s="222">
        <v>16118052</v>
      </c>
      <c r="J22" s="222">
        <v>16352841</v>
      </c>
      <c r="K22" s="385">
        <v>16008453</v>
      </c>
      <c r="L22" s="222">
        <v>17242818</v>
      </c>
      <c r="M22" s="222">
        <v>16542492</v>
      </c>
      <c r="N22" s="222">
        <v>15580471</v>
      </c>
      <c r="O22" s="222">
        <v>15742242</v>
      </c>
      <c r="P22" s="222">
        <v>15009309</v>
      </c>
    </row>
    <row r="23" spans="2:16" x14ac:dyDescent="0.2">
      <c r="B23" s="261" t="s">
        <v>391</v>
      </c>
      <c r="C23" s="222">
        <v>1972518</v>
      </c>
      <c r="D23" s="222">
        <v>222362</v>
      </c>
      <c r="E23" s="222">
        <v>306799</v>
      </c>
      <c r="F23" s="385">
        <v>14655</v>
      </c>
      <c r="G23" s="385">
        <v>9072</v>
      </c>
      <c r="H23" s="222">
        <v>2007</v>
      </c>
      <c r="I23" s="222">
        <v>1896</v>
      </c>
      <c r="J23" s="222">
        <v>2012</v>
      </c>
      <c r="K23" s="385">
        <v>1833</v>
      </c>
      <c r="L23" s="222">
        <v>1613</v>
      </c>
      <c r="M23" s="222">
        <v>1594</v>
      </c>
      <c r="N23" s="222">
        <v>3164</v>
      </c>
      <c r="O23" s="222">
        <v>2530</v>
      </c>
      <c r="P23" s="222">
        <v>3667</v>
      </c>
    </row>
    <row r="24" spans="2:16" x14ac:dyDescent="0.2">
      <c r="B24" s="261" t="s">
        <v>392</v>
      </c>
      <c r="C24" s="222">
        <v>1677386</v>
      </c>
      <c r="D24" s="222">
        <v>2285167</v>
      </c>
      <c r="E24" s="222">
        <v>1166953</v>
      </c>
      <c r="F24" s="385">
        <v>973855</v>
      </c>
      <c r="G24" s="385">
        <v>263179</v>
      </c>
      <c r="H24" s="222">
        <v>340952</v>
      </c>
      <c r="I24" s="222">
        <v>500820</v>
      </c>
      <c r="J24" s="222">
        <v>313689</v>
      </c>
      <c r="K24" s="385">
        <v>153711</v>
      </c>
      <c r="L24" s="222">
        <v>309663</v>
      </c>
      <c r="M24" s="222">
        <v>608627</v>
      </c>
      <c r="N24" s="222">
        <v>631755</v>
      </c>
      <c r="O24" s="222">
        <v>537116</v>
      </c>
      <c r="P24" s="222">
        <v>206390</v>
      </c>
    </row>
    <row r="25" spans="2:16" x14ac:dyDescent="0.2">
      <c r="B25" s="261" t="s">
        <v>393</v>
      </c>
      <c r="C25" s="222">
        <v>1521377</v>
      </c>
      <c r="D25" s="222">
        <v>2065144</v>
      </c>
      <c r="E25" s="222">
        <v>719556</v>
      </c>
      <c r="F25" s="385">
        <v>2008064</v>
      </c>
      <c r="G25" s="385">
        <v>1614842</v>
      </c>
      <c r="H25" s="222">
        <v>841296</v>
      </c>
      <c r="I25" s="222">
        <v>1338031</v>
      </c>
      <c r="J25" s="222">
        <v>2006554</v>
      </c>
      <c r="K25" s="385">
        <v>1190316</v>
      </c>
      <c r="L25" s="222">
        <v>1204357</v>
      </c>
      <c r="M25" s="222">
        <v>1326712</v>
      </c>
      <c r="N25" s="222">
        <v>985808</v>
      </c>
      <c r="O25" s="222">
        <v>842377</v>
      </c>
      <c r="P25" s="222">
        <v>481388</v>
      </c>
    </row>
    <row r="26" spans="2:16" x14ac:dyDescent="0.2">
      <c r="B26" s="261" t="s">
        <v>394</v>
      </c>
      <c r="C26" s="222">
        <v>600028</v>
      </c>
      <c r="D26" s="222">
        <v>1185922</v>
      </c>
      <c r="E26" s="222">
        <v>947040</v>
      </c>
      <c r="F26" s="385">
        <v>864832</v>
      </c>
      <c r="G26" s="385">
        <v>543218</v>
      </c>
      <c r="H26" s="222">
        <v>34216</v>
      </c>
      <c r="I26" s="222">
        <v>19548</v>
      </c>
      <c r="J26" s="222">
        <v>19531</v>
      </c>
      <c r="K26" s="385">
        <v>19531</v>
      </c>
      <c r="L26" s="222">
        <v>19291</v>
      </c>
      <c r="M26" s="222">
        <v>10000</v>
      </c>
      <c r="N26" s="222">
        <v>9291</v>
      </c>
      <c r="O26" s="222">
        <v>63291</v>
      </c>
      <c r="P26" s="222">
        <v>63291</v>
      </c>
    </row>
    <row r="27" spans="2:16" x14ac:dyDescent="0.2">
      <c r="B27" s="261" t="s">
        <v>395</v>
      </c>
      <c r="C27" s="222">
        <v>5771309</v>
      </c>
      <c r="D27" s="222">
        <v>5758595</v>
      </c>
      <c r="E27" s="222">
        <v>3140348</v>
      </c>
      <c r="F27" s="385">
        <v>3861406</v>
      </c>
      <c r="G27" s="385">
        <v>2430311</v>
      </c>
      <c r="H27" s="222">
        <v>1218471</v>
      </c>
      <c r="I27" s="222">
        <v>1860295</v>
      </c>
      <c r="J27" s="222">
        <v>2341786</v>
      </c>
      <c r="K27" s="385">
        <v>1365391</v>
      </c>
      <c r="L27" s="222">
        <v>1534924</v>
      </c>
      <c r="M27" s="222">
        <v>1946933</v>
      </c>
      <c r="N27" s="222">
        <v>1630018</v>
      </c>
      <c r="O27" s="222">
        <v>1445314</v>
      </c>
      <c r="P27" s="222">
        <v>754736</v>
      </c>
    </row>
    <row r="28" spans="2:16" x14ac:dyDescent="0.2">
      <c r="B28" s="261" t="s">
        <v>396</v>
      </c>
      <c r="C28" s="222">
        <v>21953562</v>
      </c>
      <c r="D28" s="222">
        <v>22353414</v>
      </c>
      <c r="E28" s="222">
        <v>24925524</v>
      </c>
      <c r="F28" s="385">
        <v>24003137</v>
      </c>
      <c r="G28" s="385">
        <v>16992146</v>
      </c>
      <c r="H28" s="222">
        <v>14477518</v>
      </c>
      <c r="I28" s="222">
        <v>14257757</v>
      </c>
      <c r="J28" s="222">
        <v>14011055</v>
      </c>
      <c r="K28" s="385">
        <v>14643062</v>
      </c>
      <c r="L28" s="222">
        <v>15707894</v>
      </c>
      <c r="M28" s="222">
        <v>14595559</v>
      </c>
      <c r="N28" s="222">
        <v>13950453</v>
      </c>
      <c r="O28" s="222">
        <v>14296928</v>
      </c>
      <c r="P28" s="222">
        <v>14254573</v>
      </c>
    </row>
    <row r="29" spans="2:16" ht="14.25" x14ac:dyDescent="0.2">
      <c r="B29" s="219" t="s">
        <v>307</v>
      </c>
      <c r="C29" s="238"/>
      <c r="D29" s="238"/>
      <c r="E29" s="238"/>
      <c r="F29" s="394"/>
      <c r="G29" s="394"/>
      <c r="H29" s="238"/>
      <c r="I29" s="238"/>
      <c r="J29" s="238"/>
      <c r="K29" s="394"/>
    </row>
    <row r="30" spans="2:16" x14ac:dyDescent="0.2">
      <c r="B30" s="253" t="s">
        <v>397</v>
      </c>
      <c r="C30" s="222">
        <v>3631680</v>
      </c>
      <c r="D30" s="222">
        <v>4739085</v>
      </c>
      <c r="E30" s="222">
        <v>4813303</v>
      </c>
      <c r="F30" s="385">
        <v>4667649</v>
      </c>
      <c r="G30" s="385">
        <v>2969790</v>
      </c>
      <c r="H30" s="222">
        <v>2834411</v>
      </c>
      <c r="I30" s="222">
        <v>2791681</v>
      </c>
      <c r="J30" s="222">
        <v>2667510</v>
      </c>
      <c r="K30" s="385">
        <v>2784141</v>
      </c>
      <c r="L30" s="222">
        <v>3018686</v>
      </c>
      <c r="M30" s="222">
        <v>2598527</v>
      </c>
      <c r="N30" s="222">
        <v>2684917</v>
      </c>
      <c r="O30" s="222">
        <v>2762686</v>
      </c>
      <c r="P30" s="222">
        <v>3103661</v>
      </c>
    </row>
    <row r="31" spans="2:16" x14ac:dyDescent="0.2">
      <c r="B31" s="253" t="s">
        <v>398</v>
      </c>
      <c r="C31" s="222">
        <v>1303184</v>
      </c>
      <c r="D31" s="222">
        <v>1001255</v>
      </c>
      <c r="E31" s="222">
        <v>944022</v>
      </c>
      <c r="F31" s="385">
        <v>742010</v>
      </c>
      <c r="G31" s="385">
        <v>760754</v>
      </c>
      <c r="H31" s="222">
        <v>754690</v>
      </c>
      <c r="I31" s="222">
        <v>767726</v>
      </c>
      <c r="J31" s="222">
        <v>907545</v>
      </c>
      <c r="K31" s="385">
        <v>1017290</v>
      </c>
      <c r="L31" s="222">
        <v>723977</v>
      </c>
      <c r="M31" s="222">
        <v>596899</v>
      </c>
      <c r="N31" s="222">
        <v>539312</v>
      </c>
      <c r="O31" s="222">
        <v>387214</v>
      </c>
      <c r="P31" s="222">
        <v>300367</v>
      </c>
    </row>
    <row r="32" spans="2:16" x14ac:dyDescent="0.2">
      <c r="B32" s="253" t="s">
        <v>399</v>
      </c>
      <c r="C32" s="222">
        <v>4934864</v>
      </c>
      <c r="D32" s="222">
        <v>5740340</v>
      </c>
      <c r="E32" s="222">
        <v>5757325</v>
      </c>
      <c r="F32" s="385">
        <v>5409659</v>
      </c>
      <c r="G32" s="385">
        <v>3730544</v>
      </c>
      <c r="H32" s="222">
        <v>3589101</v>
      </c>
      <c r="I32" s="222">
        <v>3559407</v>
      </c>
      <c r="J32" s="222">
        <v>3575055</v>
      </c>
      <c r="K32" s="385">
        <v>3801431</v>
      </c>
      <c r="L32" s="222">
        <v>3742663</v>
      </c>
      <c r="M32" s="222">
        <v>3195426</v>
      </c>
      <c r="N32" s="222">
        <v>3224229</v>
      </c>
      <c r="O32" s="222">
        <v>3149900</v>
      </c>
      <c r="P32" s="222">
        <v>3404028</v>
      </c>
    </row>
    <row r="33" spans="2:16" x14ac:dyDescent="0.2">
      <c r="B33" s="253" t="s">
        <v>400</v>
      </c>
      <c r="C33" s="222">
        <v>455071</v>
      </c>
      <c r="D33" s="222">
        <v>152621</v>
      </c>
      <c r="E33" s="222">
        <v>266823</v>
      </c>
      <c r="F33" s="385">
        <v>202146</v>
      </c>
      <c r="G33" s="385">
        <v>119411</v>
      </c>
      <c r="H33" s="222">
        <v>82116</v>
      </c>
      <c r="I33" s="222">
        <v>129842</v>
      </c>
      <c r="J33" s="222">
        <v>66081</v>
      </c>
      <c r="K33" s="385">
        <v>54609</v>
      </c>
      <c r="L33" s="222">
        <v>513265</v>
      </c>
      <c r="M33" s="222">
        <v>514631</v>
      </c>
      <c r="N33" s="222">
        <v>548591</v>
      </c>
      <c r="O33" s="222">
        <v>638679</v>
      </c>
      <c r="P33" s="222">
        <v>790651</v>
      </c>
    </row>
    <row r="34" spans="2:16" x14ac:dyDescent="0.2">
      <c r="B34" s="253" t="s">
        <v>401</v>
      </c>
      <c r="C34" s="222">
        <v>1049296</v>
      </c>
      <c r="D34" s="222">
        <v>884695</v>
      </c>
      <c r="E34" s="222">
        <v>1655426</v>
      </c>
      <c r="F34" s="385">
        <v>831685</v>
      </c>
      <c r="G34" s="385">
        <v>1197956</v>
      </c>
      <c r="H34" s="222">
        <v>776543</v>
      </c>
      <c r="I34" s="222">
        <v>862669</v>
      </c>
      <c r="J34" s="222">
        <v>1002481</v>
      </c>
      <c r="K34" s="385">
        <v>1007121</v>
      </c>
      <c r="L34" s="222">
        <v>661640</v>
      </c>
      <c r="M34" s="222">
        <v>784324</v>
      </c>
      <c r="N34" s="222">
        <v>591281</v>
      </c>
      <c r="O34" s="222">
        <v>1144722</v>
      </c>
      <c r="P34" s="222">
        <v>356656</v>
      </c>
    </row>
    <row r="35" spans="2:16" x14ac:dyDescent="0.2">
      <c r="B35" s="253" t="s">
        <v>402</v>
      </c>
      <c r="C35" s="222">
        <v>6439231</v>
      </c>
      <c r="D35" s="222">
        <v>6777656</v>
      </c>
      <c r="E35" s="222">
        <v>7679574</v>
      </c>
      <c r="F35" s="385">
        <v>6443490</v>
      </c>
      <c r="G35" s="385">
        <v>5047911</v>
      </c>
      <c r="H35" s="222">
        <v>4447760</v>
      </c>
      <c r="I35" s="222">
        <v>4551918</v>
      </c>
      <c r="J35" s="222">
        <v>4643617</v>
      </c>
      <c r="K35" s="385">
        <v>4863161</v>
      </c>
      <c r="L35" s="222">
        <v>4917568</v>
      </c>
      <c r="M35" s="222">
        <v>4494381</v>
      </c>
      <c r="N35" s="222">
        <v>4364101</v>
      </c>
      <c r="O35" s="222">
        <v>4933301</v>
      </c>
      <c r="P35" s="222">
        <v>4551335</v>
      </c>
    </row>
    <row r="36" spans="2:16" x14ac:dyDescent="0.2">
      <c r="B36" s="253" t="s">
        <v>403</v>
      </c>
      <c r="C36" s="222">
        <v>1116904</v>
      </c>
      <c r="D36" s="222">
        <v>1222244</v>
      </c>
      <c r="E36" s="222">
        <v>1253641</v>
      </c>
      <c r="F36" s="385">
        <v>1343468</v>
      </c>
      <c r="G36" s="385">
        <v>1055725</v>
      </c>
      <c r="H36" s="222">
        <v>964151</v>
      </c>
      <c r="I36" s="222">
        <v>969903</v>
      </c>
      <c r="J36" s="222">
        <v>1110873</v>
      </c>
      <c r="K36" s="385">
        <v>1158795</v>
      </c>
      <c r="L36" s="222">
        <v>1202529</v>
      </c>
      <c r="M36" s="222">
        <v>1144413</v>
      </c>
      <c r="N36" s="222">
        <v>1239765</v>
      </c>
      <c r="O36" s="222">
        <v>1294379</v>
      </c>
      <c r="P36" s="222">
        <v>1411766</v>
      </c>
    </row>
    <row r="37" spans="2:16" x14ac:dyDescent="0.2">
      <c r="B37" s="253" t="s">
        <v>404</v>
      </c>
      <c r="C37" s="222">
        <v>851111</v>
      </c>
      <c r="D37" s="222">
        <v>-479403</v>
      </c>
      <c r="E37" s="222">
        <v>476818</v>
      </c>
      <c r="F37" s="385">
        <v>-1646659</v>
      </c>
      <c r="G37" s="385">
        <v>-651472</v>
      </c>
      <c r="H37" s="222">
        <v>405376</v>
      </c>
      <c r="I37" s="222">
        <v>27510</v>
      </c>
      <c r="J37" s="222">
        <v>676382</v>
      </c>
      <c r="K37" s="385">
        <v>772660</v>
      </c>
      <c r="L37" s="222">
        <v>817797</v>
      </c>
      <c r="M37" s="222">
        <v>906900</v>
      </c>
      <c r="N37" s="222">
        <v>1164787</v>
      </c>
      <c r="O37" s="222">
        <v>1857447</v>
      </c>
      <c r="P37" s="222">
        <v>1497263</v>
      </c>
    </row>
    <row r="38" spans="2:16" x14ac:dyDescent="0.2">
      <c r="B38" s="253" t="s">
        <v>405</v>
      </c>
      <c r="C38" s="222">
        <v>716912</v>
      </c>
      <c r="D38" s="222">
        <v>-491665</v>
      </c>
      <c r="E38" s="222">
        <v>598955</v>
      </c>
      <c r="F38" s="385">
        <v>-1519073</v>
      </c>
      <c r="G38" s="385">
        <v>-578624</v>
      </c>
      <c r="H38" s="222">
        <v>355406</v>
      </c>
      <c r="I38" s="222">
        <v>-388072</v>
      </c>
      <c r="J38" s="222">
        <v>518810</v>
      </c>
      <c r="K38" s="385">
        <v>554789</v>
      </c>
      <c r="L38" s="222">
        <v>585835</v>
      </c>
      <c r="M38" s="222">
        <v>665685</v>
      </c>
      <c r="N38" s="222">
        <v>816261</v>
      </c>
      <c r="O38" s="222">
        <v>1430372</v>
      </c>
      <c r="P38" s="222">
        <v>1069042</v>
      </c>
    </row>
    <row r="39" spans="2:16" ht="14.25" x14ac:dyDescent="0.2">
      <c r="B39" s="219" t="s">
        <v>318</v>
      </c>
      <c r="C39" s="238"/>
      <c r="D39" s="238"/>
      <c r="E39" s="238"/>
      <c r="F39" s="394"/>
      <c r="G39" s="394"/>
      <c r="H39" s="238"/>
      <c r="I39" s="238"/>
      <c r="J39" s="238"/>
      <c r="K39" s="394"/>
    </row>
    <row r="40" spans="2:16" x14ac:dyDescent="0.2">
      <c r="B40" s="253" t="s">
        <v>358</v>
      </c>
      <c r="C40" s="222">
        <v>933935</v>
      </c>
      <c r="D40" s="222">
        <v>957667</v>
      </c>
      <c r="E40" s="222">
        <v>734045</v>
      </c>
      <c r="F40" s="385">
        <v>528215</v>
      </c>
      <c r="G40" s="385">
        <v>487219</v>
      </c>
      <c r="H40" s="222">
        <v>438464</v>
      </c>
      <c r="I40" s="222">
        <v>438464</v>
      </c>
      <c r="J40" s="222">
        <v>400962</v>
      </c>
      <c r="K40" s="385">
        <v>400962</v>
      </c>
      <c r="L40" s="222">
        <v>400962</v>
      </c>
      <c r="M40" s="222">
        <v>303157</v>
      </c>
      <c r="N40" s="222">
        <v>303157</v>
      </c>
      <c r="O40" s="222">
        <v>1563198</v>
      </c>
      <c r="P40" s="222">
        <v>1563198</v>
      </c>
    </row>
    <row r="41" spans="2:16" x14ac:dyDescent="0.2">
      <c r="B41" s="253" t="s">
        <v>359</v>
      </c>
      <c r="C41" s="226" t="s">
        <v>38</v>
      </c>
      <c r="D41" s="226" t="s">
        <v>38</v>
      </c>
      <c r="E41" s="226" t="s">
        <v>38</v>
      </c>
      <c r="F41" s="388" t="s">
        <v>38</v>
      </c>
      <c r="G41" s="388" t="s">
        <v>38</v>
      </c>
      <c r="H41" s="226" t="s">
        <v>38</v>
      </c>
      <c r="I41" s="226" t="s">
        <v>38</v>
      </c>
      <c r="J41" s="226" t="s">
        <v>38</v>
      </c>
      <c r="K41" s="388" t="s">
        <v>38</v>
      </c>
      <c r="L41" s="226" t="s">
        <v>38</v>
      </c>
      <c r="M41" s="226" t="s">
        <v>38</v>
      </c>
      <c r="N41" s="226" t="s">
        <v>38</v>
      </c>
      <c r="O41" s="226" t="s">
        <v>38</v>
      </c>
      <c r="P41" s="226" t="s">
        <v>38</v>
      </c>
    </row>
    <row r="42" spans="2:16" x14ac:dyDescent="0.2">
      <c r="B42" s="253" t="s">
        <v>406</v>
      </c>
      <c r="C42" s="226" t="s">
        <v>38</v>
      </c>
      <c r="D42" s="226" t="s">
        <v>38</v>
      </c>
      <c r="E42" s="226" t="s">
        <v>38</v>
      </c>
      <c r="F42" s="388" t="s">
        <v>38</v>
      </c>
      <c r="G42" s="388" t="s">
        <v>38</v>
      </c>
      <c r="H42" s="226" t="s">
        <v>38</v>
      </c>
      <c r="I42" s="226" t="s">
        <v>38</v>
      </c>
      <c r="J42" s="226" t="s">
        <v>38</v>
      </c>
      <c r="K42" s="388" t="s">
        <v>38</v>
      </c>
      <c r="L42" s="226" t="s">
        <v>38</v>
      </c>
      <c r="M42" s="226" t="s">
        <v>38</v>
      </c>
      <c r="N42" s="226" t="s">
        <v>38</v>
      </c>
      <c r="O42" s="226" t="s">
        <v>38</v>
      </c>
      <c r="P42" s="226" t="s">
        <v>38</v>
      </c>
    </row>
    <row r="43" spans="2:16" x14ac:dyDescent="0.2">
      <c r="B43" s="253" t="s">
        <v>361</v>
      </c>
      <c r="C43" s="222">
        <v>1509669</v>
      </c>
      <c r="D43" s="222">
        <v>1724576</v>
      </c>
      <c r="E43" s="222">
        <v>1656175</v>
      </c>
      <c r="F43" s="385">
        <v>4736396</v>
      </c>
      <c r="G43" s="385">
        <v>2298492</v>
      </c>
      <c r="H43" s="222">
        <v>1459294</v>
      </c>
      <c r="I43" s="222">
        <v>190094</v>
      </c>
      <c r="J43" s="223">
        <v>-9242</v>
      </c>
      <c r="K43" s="393">
        <v>-446963</v>
      </c>
      <c r="L43" s="223">
        <v>-1168730</v>
      </c>
      <c r="M43" s="222">
        <v>-1192567</v>
      </c>
      <c r="N43" s="222">
        <v>872793</v>
      </c>
      <c r="O43" s="222">
        <v>-413458</v>
      </c>
      <c r="P43" s="222">
        <v>2595976</v>
      </c>
    </row>
    <row r="44" spans="2:16" ht="14.25" x14ac:dyDescent="0.2">
      <c r="B44" s="219" t="s">
        <v>321</v>
      </c>
      <c r="C44" s="238"/>
      <c r="D44" s="238"/>
      <c r="E44" s="238"/>
      <c r="F44" s="394"/>
      <c r="G44" s="394"/>
      <c r="H44" s="238"/>
      <c r="I44" s="238"/>
      <c r="J44" s="238"/>
      <c r="K44" s="394"/>
    </row>
    <row r="45" spans="2:16" x14ac:dyDescent="0.2">
      <c r="B45" s="253" t="s">
        <v>407</v>
      </c>
      <c r="C45" s="260">
        <v>9.4299999999999995E-2</v>
      </c>
      <c r="D45" s="260">
        <v>-7.1900000000000006E-2</v>
      </c>
      <c r="E45" s="260">
        <v>8.4599999999999995E-2</v>
      </c>
      <c r="F45" s="389">
        <v>-0.24049999999999999</v>
      </c>
      <c r="G45" s="389">
        <v>-0.13389999999999999</v>
      </c>
      <c r="H45" s="260">
        <v>7.2599999999999998E-2</v>
      </c>
      <c r="I45" s="260">
        <v>-8.8200000000000001E-2</v>
      </c>
      <c r="J45" s="260">
        <v>0.1047</v>
      </c>
      <c r="K45" s="389">
        <v>0.1045</v>
      </c>
      <c r="L45" s="260">
        <v>0.10349999999999999</v>
      </c>
      <c r="M45" s="260">
        <v>0.1201</v>
      </c>
      <c r="N45" s="260">
        <v>0.14180000000000001</v>
      </c>
      <c r="O45" s="260">
        <v>0.18509999999999999</v>
      </c>
      <c r="P45" s="260">
        <v>0.12559999999999999</v>
      </c>
    </row>
    <row r="46" spans="2:16" x14ac:dyDescent="0.2">
      <c r="B46" s="253" t="s">
        <v>408</v>
      </c>
      <c r="C46" s="260">
        <v>2.24E-2</v>
      </c>
      <c r="D46" s="260">
        <v>-1.21E-2</v>
      </c>
      <c r="E46" s="260">
        <v>1.09E-2</v>
      </c>
      <c r="F46" s="389">
        <v>-4.4200000000000003E-2</v>
      </c>
      <c r="G46" s="389">
        <v>-3.0200000000000001E-2</v>
      </c>
      <c r="H46" s="260">
        <v>2.07E-2</v>
      </c>
      <c r="I46" s="260">
        <v>1.5E-3</v>
      </c>
      <c r="J46" s="260">
        <v>3.1899999999999998E-2</v>
      </c>
      <c r="K46" s="389">
        <v>3.5499999999999997E-2</v>
      </c>
      <c r="L46" s="260">
        <v>3.2099999999999997E-2</v>
      </c>
      <c r="M46" s="260">
        <v>4.58E-2</v>
      </c>
      <c r="N46" s="260">
        <v>6.2100000000000002E-2</v>
      </c>
      <c r="O46" s="260">
        <v>9.7799999999999998E-2</v>
      </c>
      <c r="P46" s="260">
        <v>7.3700000000000002E-2</v>
      </c>
    </row>
    <row r="47" spans="2:16" x14ac:dyDescent="0.2">
      <c r="B47" s="253" t="s">
        <v>409</v>
      </c>
      <c r="C47" s="260">
        <v>1.12E-2</v>
      </c>
      <c r="D47" s="260">
        <v>-7.6E-3</v>
      </c>
      <c r="E47" s="260">
        <v>9.4000000000000004E-3</v>
      </c>
      <c r="F47" s="389">
        <v>-2.7099999999999999E-2</v>
      </c>
      <c r="G47" s="389">
        <v>-1.5599999999999999E-2</v>
      </c>
      <c r="H47" s="260">
        <v>1.0500000000000001E-2</v>
      </c>
      <c r="I47" s="260">
        <v>-1.15E-2</v>
      </c>
      <c r="J47" s="260">
        <v>1.5100000000000001E-2</v>
      </c>
      <c r="K47" s="389">
        <v>1.55E-2</v>
      </c>
      <c r="L47" s="260">
        <v>1.4999999999999999E-2</v>
      </c>
      <c r="M47" s="260">
        <v>2.0299999999999999E-2</v>
      </c>
      <c r="N47" s="260">
        <v>2.5499999999999998E-2</v>
      </c>
      <c r="O47" s="260">
        <v>4.4900000000000002E-2</v>
      </c>
      <c r="P47" s="260">
        <v>3.4299999999999997E-2</v>
      </c>
    </row>
    <row r="48" spans="2:16" x14ac:dyDescent="0.2">
      <c r="B48" s="253" t="s">
        <v>410</v>
      </c>
      <c r="C48" s="260">
        <v>0.1113</v>
      </c>
      <c r="D48" s="260">
        <v>-7.2499999999999995E-2</v>
      </c>
      <c r="E48" s="260">
        <v>7.7899999999999997E-2</v>
      </c>
      <c r="F48" s="389">
        <v>-0.23580000000000001</v>
      </c>
      <c r="G48" s="389">
        <v>-0.11459999999999999</v>
      </c>
      <c r="H48" s="260">
        <v>7.9899999999999999E-2</v>
      </c>
      <c r="I48" s="260">
        <v>-8.5300000000000001E-2</v>
      </c>
      <c r="J48" s="260">
        <v>0.11169999999999999</v>
      </c>
      <c r="K48" s="389">
        <v>0.11409999999999999</v>
      </c>
      <c r="L48" s="260">
        <v>0.1191</v>
      </c>
      <c r="M48" s="260">
        <v>0.14810000000000001</v>
      </c>
      <c r="N48" s="260">
        <v>0.187</v>
      </c>
      <c r="O48" s="260">
        <v>0.28989999999999999</v>
      </c>
      <c r="P48" s="260">
        <v>0.2349</v>
      </c>
    </row>
    <row r="49" spans="2:16" x14ac:dyDescent="0.2">
      <c r="B49" s="253" t="s">
        <v>411</v>
      </c>
      <c r="C49" s="260">
        <v>0.76639999999999997</v>
      </c>
      <c r="D49" s="260">
        <v>0.84699999999999998</v>
      </c>
      <c r="E49" s="260">
        <v>0.74970000000000003</v>
      </c>
      <c r="F49" s="389">
        <v>0.83960000000000001</v>
      </c>
      <c r="G49" s="389">
        <v>0.73899999999999999</v>
      </c>
      <c r="H49" s="260">
        <v>0.80689999999999995</v>
      </c>
      <c r="I49" s="260">
        <v>0.78200000000000003</v>
      </c>
      <c r="J49" s="260">
        <v>0.76990000000000003</v>
      </c>
      <c r="K49" s="389">
        <v>0.78169999999999995</v>
      </c>
      <c r="L49" s="260">
        <v>0.7611</v>
      </c>
      <c r="M49" s="260">
        <v>0.71099999999999997</v>
      </c>
      <c r="N49" s="260">
        <v>0.73880000000000001</v>
      </c>
      <c r="O49" s="260">
        <v>0.63849999999999996</v>
      </c>
      <c r="P49" s="260">
        <v>0.74790000000000001</v>
      </c>
    </row>
    <row r="50" spans="2:16" x14ac:dyDescent="0.2">
      <c r="B50" s="253" t="s">
        <v>412</v>
      </c>
      <c r="C50" s="229">
        <v>1.56</v>
      </c>
      <c r="D50" s="229">
        <v>-2.4900000000000002</v>
      </c>
      <c r="E50" s="229">
        <v>2.09</v>
      </c>
      <c r="F50" s="273">
        <v>-0.88</v>
      </c>
      <c r="G50" s="273">
        <v>-1.82</v>
      </c>
      <c r="H50" s="229">
        <v>2.71</v>
      </c>
      <c r="I50" s="228">
        <v>-2.5</v>
      </c>
      <c r="J50" s="229">
        <v>2.14</v>
      </c>
      <c r="K50" s="273">
        <v>2.09</v>
      </c>
      <c r="L50" s="229">
        <v>2.0499999999999998</v>
      </c>
      <c r="M50" s="229">
        <v>1.72</v>
      </c>
      <c r="N50" s="229">
        <v>1.52</v>
      </c>
      <c r="O50" s="229">
        <v>0.9</v>
      </c>
      <c r="P50" s="229">
        <v>1.32</v>
      </c>
    </row>
    <row r="51" spans="2:16" x14ac:dyDescent="0.2">
      <c r="B51" s="253" t="s">
        <v>413</v>
      </c>
      <c r="C51" s="229">
        <v>0.77</v>
      </c>
      <c r="D51" s="229">
        <v>-0.51</v>
      </c>
      <c r="E51" s="229">
        <v>0.82</v>
      </c>
      <c r="F51" s="273">
        <v>-2.88</v>
      </c>
      <c r="G51" s="273">
        <v>-1.19</v>
      </c>
      <c r="H51" s="229">
        <v>0.81</v>
      </c>
      <c r="I51" s="229">
        <v>-0.89</v>
      </c>
      <c r="J51" s="229">
        <v>1.29</v>
      </c>
      <c r="K51" s="273">
        <v>1.38</v>
      </c>
      <c r="L51" s="229">
        <v>1.46</v>
      </c>
      <c r="M51" s="228">
        <v>2.2000000000000002</v>
      </c>
      <c r="N51" s="229">
        <v>2.69</v>
      </c>
      <c r="O51" s="229">
        <v>0.92</v>
      </c>
      <c r="P51" s="229">
        <v>0.68</v>
      </c>
    </row>
    <row r="52" spans="2:16" ht="14.25" x14ac:dyDescent="0.2">
      <c r="B52" s="219" t="s">
        <v>332</v>
      </c>
      <c r="C52" s="238"/>
      <c r="D52" s="238"/>
      <c r="E52" s="238"/>
      <c r="F52" s="394"/>
      <c r="G52" s="394"/>
      <c r="H52" s="238"/>
      <c r="I52" s="238"/>
      <c r="J52" s="238"/>
      <c r="K52" s="394"/>
    </row>
    <row r="53" spans="2:16" x14ac:dyDescent="0.2">
      <c r="B53" s="253" t="s">
        <v>414</v>
      </c>
      <c r="C53" s="260">
        <v>9.0499999999999997E-2</v>
      </c>
      <c r="D53" s="260">
        <v>8.8999999999999996E-2</v>
      </c>
      <c r="E53" s="260">
        <v>4.9299999999999997E-2</v>
      </c>
      <c r="F53" s="389">
        <v>6.88E-2</v>
      </c>
      <c r="G53" s="389">
        <v>6.54E-2</v>
      </c>
      <c r="H53" s="260">
        <v>3.61E-2</v>
      </c>
      <c r="I53" s="260">
        <v>5.5399999999999998E-2</v>
      </c>
      <c r="J53" s="260">
        <v>6.7900000000000002E-2</v>
      </c>
      <c r="K53" s="389">
        <v>3.8300000000000001E-2</v>
      </c>
      <c r="L53" s="260">
        <v>3.9199999999999999E-2</v>
      </c>
      <c r="M53" s="260">
        <v>5.9499999999999997E-2</v>
      </c>
      <c r="N53" s="260">
        <v>5.0999999999999997E-2</v>
      </c>
      <c r="O53" s="260">
        <v>4.5400000000000003E-2</v>
      </c>
      <c r="P53" s="260">
        <v>2.4199999999999999E-2</v>
      </c>
    </row>
    <row r="54" spans="2:16" x14ac:dyDescent="0.2">
      <c r="B54" s="253" t="s">
        <v>415</v>
      </c>
      <c r="C54" s="260">
        <v>0.4173</v>
      </c>
      <c r="D54" s="260">
        <v>0.4209</v>
      </c>
      <c r="E54" s="260">
        <v>0.46639999999999998</v>
      </c>
      <c r="F54" s="389">
        <v>0.39090000000000003</v>
      </c>
      <c r="G54" s="389">
        <v>0.35439999999999999</v>
      </c>
      <c r="H54" s="260">
        <v>0.39639999999999997</v>
      </c>
      <c r="I54" s="260">
        <v>0.3725</v>
      </c>
      <c r="J54" s="260">
        <v>0.37640000000000001</v>
      </c>
      <c r="K54" s="389">
        <v>0.39879999999999999</v>
      </c>
      <c r="L54" s="260">
        <v>0.1462</v>
      </c>
      <c r="M54" s="260">
        <v>0.28520000000000001</v>
      </c>
      <c r="N54" s="260">
        <v>0.30180000000000001</v>
      </c>
      <c r="O54" s="260">
        <v>0.32869999999999999</v>
      </c>
      <c r="P54" s="260">
        <v>0.3241</v>
      </c>
    </row>
    <row r="55" spans="2:16" x14ac:dyDescent="0.2">
      <c r="B55" s="253" t="s">
        <v>416</v>
      </c>
      <c r="C55" s="229">
        <v>1.08</v>
      </c>
      <c r="D55" s="229">
        <v>1.1200000000000001</v>
      </c>
      <c r="E55" s="229">
        <v>1.39</v>
      </c>
      <c r="F55" s="273">
        <v>1.47</v>
      </c>
      <c r="G55" s="273">
        <v>1.25</v>
      </c>
      <c r="H55" s="229">
        <v>1.1100000000000001</v>
      </c>
      <c r="I55" s="229">
        <v>1.05</v>
      </c>
      <c r="J55" s="229">
        <v>1.23</v>
      </c>
      <c r="K55" s="273">
        <v>1.1499999999999999</v>
      </c>
      <c r="L55" s="229">
        <v>1.26</v>
      </c>
      <c r="M55" s="229">
        <v>1.28</v>
      </c>
      <c r="N55" s="229">
        <v>1.18</v>
      </c>
      <c r="O55" s="229">
        <v>1.23</v>
      </c>
      <c r="P55" s="260">
        <v>1.38</v>
      </c>
    </row>
    <row r="56" spans="2:16" x14ac:dyDescent="0.2">
      <c r="B56" s="253" t="s">
        <v>417</v>
      </c>
      <c r="C56" s="229">
        <v>0.88</v>
      </c>
      <c r="D56" s="229">
        <v>0.89</v>
      </c>
      <c r="E56" s="229">
        <v>0.89</v>
      </c>
      <c r="F56" s="273">
        <v>0.89</v>
      </c>
      <c r="G56" s="273">
        <v>0.88</v>
      </c>
      <c r="H56" s="229">
        <v>0.85</v>
      </c>
      <c r="I56" s="229">
        <v>0.86</v>
      </c>
      <c r="J56" s="229">
        <v>0.85</v>
      </c>
      <c r="K56" s="273">
        <v>0.85</v>
      </c>
      <c r="L56" s="229">
        <v>0.85</v>
      </c>
      <c r="M56" s="229">
        <v>0.83</v>
      </c>
      <c r="N56" s="229">
        <v>0.82</v>
      </c>
      <c r="O56" s="229">
        <v>0.75</v>
      </c>
      <c r="P56" s="229">
        <v>0.72</v>
      </c>
    </row>
    <row r="57" spans="2:16" ht="14.25" x14ac:dyDescent="0.2">
      <c r="B57" s="219" t="s">
        <v>418</v>
      </c>
      <c r="C57" s="238"/>
      <c r="D57" s="238"/>
      <c r="E57" s="238"/>
      <c r="F57" s="394"/>
      <c r="G57" s="394"/>
      <c r="H57" s="238"/>
      <c r="I57" s="238"/>
      <c r="J57" s="238"/>
      <c r="K57" s="394"/>
    </row>
    <row r="58" spans="2:16" x14ac:dyDescent="0.2">
      <c r="B58" s="253" t="s">
        <v>347</v>
      </c>
      <c r="C58" s="260">
        <v>0.1192</v>
      </c>
      <c r="D58" s="260">
        <v>0.1056</v>
      </c>
      <c r="E58" s="260">
        <v>0.1111</v>
      </c>
      <c r="F58" s="389">
        <v>0.1125</v>
      </c>
      <c r="G58" s="389">
        <v>0.1163</v>
      </c>
      <c r="H58" s="260">
        <v>0.14510000000000001</v>
      </c>
      <c r="I58" s="260">
        <v>0.13089999999999999</v>
      </c>
      <c r="J58" s="260">
        <v>0.14369999999999999</v>
      </c>
      <c r="K58" s="389">
        <v>0.14879999999999999</v>
      </c>
      <c r="L58" s="260">
        <v>0.14460000000000001</v>
      </c>
      <c r="M58" s="260">
        <v>0.16930000000000001</v>
      </c>
      <c r="N58" s="260">
        <v>0.18</v>
      </c>
      <c r="O58" s="260">
        <v>0.24279999999999999</v>
      </c>
      <c r="P58" s="260">
        <v>0.27279999999999999</v>
      </c>
    </row>
    <row r="59" spans="2:16" x14ac:dyDescent="0.2">
      <c r="B59" s="253" t="s">
        <v>419</v>
      </c>
      <c r="C59" s="229">
        <v>8.14</v>
      </c>
      <c r="D59" s="229">
        <v>7.14</v>
      </c>
      <c r="E59" s="229">
        <v>9.65</v>
      </c>
      <c r="F59" s="273">
        <v>11.96</v>
      </c>
      <c r="G59" s="273">
        <v>8.8699999999999992</v>
      </c>
      <c r="H59" s="229">
        <v>11.17</v>
      </c>
      <c r="I59" s="229">
        <v>10.029999999999999</v>
      </c>
      <c r="J59" s="229">
        <v>12.35</v>
      </c>
      <c r="K59" s="273">
        <v>13.24</v>
      </c>
      <c r="L59" s="229">
        <v>14.12</v>
      </c>
      <c r="M59" s="229">
        <v>18.28</v>
      </c>
      <c r="N59" s="229">
        <v>18.989999999999998</v>
      </c>
      <c r="O59" s="229">
        <v>4.9400000000000004</v>
      </c>
      <c r="P59" s="229">
        <v>5.45</v>
      </c>
    </row>
    <row r="60" spans="2:16" ht="14.25" x14ac:dyDescent="0.2">
      <c r="B60" s="219" t="s">
        <v>420</v>
      </c>
      <c r="C60" s="238"/>
      <c r="D60" s="238"/>
      <c r="E60" s="238"/>
      <c r="F60" s="394"/>
      <c r="G60" s="394"/>
      <c r="H60" s="238"/>
      <c r="I60" s="238"/>
      <c r="J60" s="238"/>
      <c r="K60" s="394"/>
      <c r="L60" s="229"/>
      <c r="M60" s="229"/>
      <c r="N60" s="229"/>
      <c r="O60" s="229"/>
      <c r="P60" s="229"/>
    </row>
    <row r="61" spans="2:16" x14ac:dyDescent="0.2">
      <c r="B61" s="253" t="s">
        <v>421</v>
      </c>
      <c r="C61" s="229">
        <v>2.11</v>
      </c>
      <c r="D61" s="229">
        <v>-3.51</v>
      </c>
      <c r="E61" s="229">
        <v>2.77</v>
      </c>
      <c r="F61" s="273">
        <v>-3.12</v>
      </c>
      <c r="G61" s="273">
        <v>-3.97</v>
      </c>
      <c r="H61" s="229">
        <v>4.1100000000000003</v>
      </c>
      <c r="I61" s="229">
        <v>-0.49</v>
      </c>
      <c r="J61" s="229">
        <v>-0.02</v>
      </c>
      <c r="K61" s="273">
        <v>-0.81</v>
      </c>
      <c r="L61" s="229">
        <v>-1.99</v>
      </c>
      <c r="M61" s="229">
        <v>-1.79</v>
      </c>
      <c r="N61" s="229">
        <v>1.07</v>
      </c>
      <c r="O61" s="229">
        <v>-0.28999999999999998</v>
      </c>
      <c r="P61" s="229">
        <v>2.4300000000000002</v>
      </c>
    </row>
    <row r="62" spans="2:16" x14ac:dyDescent="0.2">
      <c r="B62" s="254" t="s">
        <v>422</v>
      </c>
      <c r="C62" s="234">
        <v>0.06</v>
      </c>
      <c r="D62" s="234">
        <v>7.0000000000000007E-2</v>
      </c>
      <c r="E62" s="234">
        <v>0.08</v>
      </c>
      <c r="F62" s="373">
        <v>0.25</v>
      </c>
      <c r="G62" s="373">
        <v>0.15</v>
      </c>
      <c r="H62" s="239">
        <v>0.1</v>
      </c>
      <c r="I62" s="234">
        <v>0.01</v>
      </c>
      <c r="J62" s="239">
        <v>0</v>
      </c>
      <c r="K62" s="373">
        <v>-0.03</v>
      </c>
      <c r="L62" s="229">
        <v>-0.09</v>
      </c>
      <c r="M62" s="229">
        <v>-0.09</v>
      </c>
      <c r="N62" s="229">
        <v>7.0000000000000007E-2</v>
      </c>
      <c r="O62" s="229">
        <v>-0.03</v>
      </c>
      <c r="P62" s="229">
        <v>0.24</v>
      </c>
    </row>
    <row r="63" spans="2:16" ht="13.5" thickBot="1" x14ac:dyDescent="0.25">
      <c r="B63" s="246"/>
      <c r="C63" s="247"/>
      <c r="D63" s="247"/>
      <c r="E63" s="383"/>
      <c r="F63" s="311"/>
      <c r="G63" s="311"/>
      <c r="H63" s="248"/>
      <c r="I63" s="247"/>
      <c r="J63" s="248"/>
      <c r="K63" s="311"/>
      <c r="L63" s="247"/>
      <c r="M63" s="247"/>
      <c r="N63" s="247"/>
      <c r="O63" s="247"/>
      <c r="P63" s="247"/>
    </row>
    <row r="64" spans="2:16" ht="13.5" thickTop="1" x14ac:dyDescent="0.2">
      <c r="B64" s="257" t="s">
        <v>278</v>
      </c>
    </row>
  </sheetData>
  <pageMargins left="0.7" right="0.7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2"/>
  <sheetViews>
    <sheetView topLeftCell="F1" workbookViewId="0">
      <selection activeCell="P50" sqref="M7:P50"/>
    </sheetView>
  </sheetViews>
  <sheetFormatPr defaultColWidth="11.42578125" defaultRowHeight="12.75" x14ac:dyDescent="0.2"/>
  <cols>
    <col min="1" max="1" width="7" style="213" customWidth="1"/>
    <col min="2" max="2" width="54.140625" style="213" bestFit="1" customWidth="1"/>
    <col min="3" max="16384" width="11.42578125" style="213"/>
  </cols>
  <sheetData>
    <row r="2" spans="2:17" ht="18.75" x14ac:dyDescent="0.2">
      <c r="B2" s="212" t="s">
        <v>423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7" x14ac:dyDescent="0.2">
      <c r="B3" s="233" t="s">
        <v>377</v>
      </c>
      <c r="C3" s="221"/>
      <c r="D3" s="221"/>
      <c r="E3" s="221"/>
      <c r="F3" s="221"/>
      <c r="G3" s="240"/>
      <c r="H3" s="240"/>
      <c r="I3" s="240"/>
      <c r="J3" s="240"/>
      <c r="K3" s="241"/>
    </row>
    <row r="4" spans="2:17" ht="13.5" thickBot="1" x14ac:dyDescent="0.25">
      <c r="B4" s="430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2:17" s="218" customFormat="1" ht="20.25" customHeight="1" thickTop="1" thickBot="1" x14ac:dyDescent="0.25">
      <c r="B5" s="249" t="s">
        <v>286</v>
      </c>
      <c r="C5" s="368" t="s">
        <v>150</v>
      </c>
      <c r="D5" s="368" t="s">
        <v>151</v>
      </c>
      <c r="E5" s="368" t="s">
        <v>152</v>
      </c>
      <c r="F5" s="368" t="s">
        <v>153</v>
      </c>
      <c r="G5" s="368" t="s">
        <v>669</v>
      </c>
      <c r="H5" s="368" t="s">
        <v>670</v>
      </c>
      <c r="I5" s="368" t="s">
        <v>671</v>
      </c>
      <c r="J5" s="368" t="s">
        <v>672</v>
      </c>
      <c r="K5" s="368" t="s">
        <v>673</v>
      </c>
      <c r="L5" s="368" t="s">
        <v>674</v>
      </c>
      <c r="M5" s="368" t="s">
        <v>675</v>
      </c>
      <c r="N5" s="368" t="s">
        <v>676</v>
      </c>
      <c r="O5" s="368" t="s">
        <v>677</v>
      </c>
      <c r="P5" s="368" t="s">
        <v>678</v>
      </c>
    </row>
    <row r="6" spans="2:17" ht="13.5" thickTop="1" x14ac:dyDescent="0.2">
      <c r="B6" s="230"/>
      <c r="C6" s="237"/>
      <c r="D6" s="237"/>
      <c r="E6" s="237"/>
      <c r="F6" s="237"/>
      <c r="G6" s="237"/>
      <c r="H6" s="237"/>
      <c r="I6" s="237"/>
      <c r="J6" s="237"/>
      <c r="K6" s="237"/>
    </row>
    <row r="7" spans="2:17" x14ac:dyDescent="0.2">
      <c r="B7" s="219" t="s">
        <v>287</v>
      </c>
      <c r="C7" s="220">
        <v>5155301</v>
      </c>
      <c r="D7" s="220">
        <v>7500397</v>
      </c>
      <c r="E7" s="220">
        <v>9526688</v>
      </c>
      <c r="F7" s="220">
        <v>3861474</v>
      </c>
      <c r="G7" s="220">
        <v>3956573</v>
      </c>
      <c r="H7" s="220">
        <v>3075022</v>
      </c>
      <c r="I7" s="220">
        <v>1566205</v>
      </c>
      <c r="J7" s="220">
        <v>499577</v>
      </c>
      <c r="K7" s="220">
        <v>-260669</v>
      </c>
      <c r="L7" s="220">
        <v>-328578</v>
      </c>
      <c r="M7" s="220">
        <v>426094</v>
      </c>
      <c r="N7" s="220">
        <v>1106768</v>
      </c>
      <c r="O7" s="220">
        <v>1093309</v>
      </c>
      <c r="P7" s="220">
        <v>1087223</v>
      </c>
    </row>
    <row r="8" spans="2:17" x14ac:dyDescent="0.2">
      <c r="B8" s="253" t="s">
        <v>354</v>
      </c>
      <c r="C8" s="222">
        <v>2586895</v>
      </c>
      <c r="D8" s="222">
        <v>4338053</v>
      </c>
      <c r="E8" s="222">
        <v>7625153</v>
      </c>
      <c r="F8" s="222">
        <v>9472352</v>
      </c>
      <c r="G8" s="222">
        <v>8809385</v>
      </c>
      <c r="H8" s="222">
        <v>8809385</v>
      </c>
      <c r="I8" s="222">
        <v>8809385</v>
      </c>
      <c r="J8" s="222">
        <v>8809385</v>
      </c>
      <c r="K8" s="222">
        <v>8809385</v>
      </c>
      <c r="L8" s="222">
        <v>8950959</v>
      </c>
      <c r="M8" s="222">
        <v>8950959</v>
      </c>
      <c r="N8" s="222">
        <v>7321887</v>
      </c>
      <c r="O8" s="222">
        <v>7321887</v>
      </c>
      <c r="P8" s="222">
        <v>7321887</v>
      </c>
    </row>
    <row r="9" spans="2:17" x14ac:dyDescent="0.2">
      <c r="B9" s="253" t="s">
        <v>258</v>
      </c>
      <c r="C9" s="222">
        <v>1605408</v>
      </c>
      <c r="D9" s="222">
        <v>1916908</v>
      </c>
      <c r="E9" s="222">
        <v>1752876</v>
      </c>
      <c r="F9" s="222">
        <v>-839614</v>
      </c>
      <c r="G9" s="222">
        <v>-892104</v>
      </c>
      <c r="H9" s="222">
        <v>-858318</v>
      </c>
      <c r="I9" s="222">
        <v>-857760</v>
      </c>
      <c r="J9" s="222">
        <v>-852569</v>
      </c>
      <c r="K9" s="222">
        <v>-849331</v>
      </c>
      <c r="L9" s="222">
        <v>-854778</v>
      </c>
      <c r="M9" s="222">
        <v>-609167</v>
      </c>
      <c r="N9" s="222">
        <v>-672442</v>
      </c>
      <c r="O9" s="222">
        <v>-641573</v>
      </c>
      <c r="P9" s="222">
        <v>-661603</v>
      </c>
    </row>
    <row r="10" spans="2:17" x14ac:dyDescent="0.2">
      <c r="B10" s="253" t="s">
        <v>424</v>
      </c>
      <c r="C10" s="222">
        <v>962998</v>
      </c>
      <c r="D10" s="222">
        <v>1245436</v>
      </c>
      <c r="E10" s="222">
        <v>148659</v>
      </c>
      <c r="F10" s="222">
        <v>-4771264</v>
      </c>
      <c r="G10" s="222">
        <v>-3960708</v>
      </c>
      <c r="H10" s="222">
        <v>-4876045</v>
      </c>
      <c r="I10" s="222">
        <v>-6385420</v>
      </c>
      <c r="J10" s="222">
        <v>-7457239</v>
      </c>
      <c r="K10" s="222">
        <v>-8220723</v>
      </c>
      <c r="L10" s="222">
        <v>-8424759</v>
      </c>
      <c r="M10" s="222">
        <v>-7915698</v>
      </c>
      <c r="N10" s="222">
        <v>-5542677</v>
      </c>
      <c r="O10" s="222">
        <v>-5587005</v>
      </c>
      <c r="P10" s="222">
        <v>-5573061</v>
      </c>
    </row>
    <row r="11" spans="2:17" x14ac:dyDescent="0.2">
      <c r="B11" s="253" t="s">
        <v>290</v>
      </c>
      <c r="C11" s="222">
        <v>200502</v>
      </c>
      <c r="D11" s="222">
        <v>7989</v>
      </c>
      <c r="E11" s="222">
        <v>-711925</v>
      </c>
      <c r="F11" s="222">
        <v>-135740</v>
      </c>
      <c r="G11" s="222">
        <v>-69578</v>
      </c>
      <c r="H11" s="222">
        <v>-105833</v>
      </c>
      <c r="I11" s="222">
        <v>-25399</v>
      </c>
      <c r="J11" s="222">
        <v>660550</v>
      </c>
      <c r="K11" s="222">
        <v>689084</v>
      </c>
      <c r="L11" s="222">
        <v>670066</v>
      </c>
      <c r="M11" s="222">
        <v>3710284</v>
      </c>
      <c r="N11" s="222">
        <v>2659366</v>
      </c>
      <c r="O11" s="222">
        <v>2628249</v>
      </c>
      <c r="P11" s="222">
        <v>2607400</v>
      </c>
    </row>
    <row r="12" spans="2:17" x14ac:dyDescent="0.2">
      <c r="B12" s="219" t="s">
        <v>425</v>
      </c>
      <c r="C12" s="220">
        <v>28271825</v>
      </c>
      <c r="D12" s="220">
        <v>36518018</v>
      </c>
      <c r="E12" s="220">
        <v>45556092</v>
      </c>
      <c r="F12" s="220">
        <v>32722638</v>
      </c>
      <c r="G12" s="220">
        <v>22647951</v>
      </c>
      <c r="H12" s="220">
        <v>21456869</v>
      </c>
      <c r="I12" s="220">
        <v>14142235</v>
      </c>
      <c r="J12" s="220">
        <v>10912738</v>
      </c>
      <c r="K12" s="220">
        <v>10515132</v>
      </c>
      <c r="L12" s="220">
        <v>10121712</v>
      </c>
      <c r="M12" s="220">
        <v>6679418</v>
      </c>
      <c r="N12" s="220">
        <v>5588806</v>
      </c>
      <c r="O12" s="220">
        <v>6417551</v>
      </c>
      <c r="P12" s="220">
        <v>6292596</v>
      </c>
    </row>
    <row r="13" spans="2:17" x14ac:dyDescent="0.2">
      <c r="B13" s="253" t="s">
        <v>426</v>
      </c>
      <c r="C13" s="222">
        <v>21864551</v>
      </c>
      <c r="D13" s="222">
        <v>27018735</v>
      </c>
      <c r="E13" s="222">
        <v>33856343</v>
      </c>
      <c r="F13" s="222">
        <v>22467310</v>
      </c>
      <c r="G13" s="222">
        <v>17502134</v>
      </c>
      <c r="H13" s="222">
        <v>17766231</v>
      </c>
      <c r="I13" s="222">
        <v>11751285</v>
      </c>
      <c r="J13" s="222">
        <v>8235741</v>
      </c>
      <c r="K13" s="222">
        <v>7188761</v>
      </c>
      <c r="L13" s="222">
        <v>6493632</v>
      </c>
      <c r="M13" s="222">
        <v>5341756</v>
      </c>
      <c r="N13" s="222">
        <v>4054302</v>
      </c>
      <c r="O13" s="222">
        <v>4871997</v>
      </c>
      <c r="P13" s="222">
        <v>4930553</v>
      </c>
    </row>
    <row r="14" spans="2:17" x14ac:dyDescent="0.2">
      <c r="B14" s="253" t="s">
        <v>427</v>
      </c>
      <c r="C14" s="222">
        <v>6407274</v>
      </c>
      <c r="D14" s="222">
        <v>9499283</v>
      </c>
      <c r="E14" s="222">
        <v>11699749</v>
      </c>
      <c r="F14" s="222">
        <v>10255328</v>
      </c>
      <c r="G14" s="222">
        <v>5145817</v>
      </c>
      <c r="H14" s="222">
        <v>3690638</v>
      </c>
      <c r="I14" s="222">
        <v>2390950</v>
      </c>
      <c r="J14" s="222">
        <v>2676997</v>
      </c>
      <c r="K14" s="222">
        <v>3326371</v>
      </c>
      <c r="L14" s="222">
        <v>3628080</v>
      </c>
      <c r="M14" s="222">
        <v>1337662</v>
      </c>
      <c r="N14" s="222">
        <v>1534504</v>
      </c>
      <c r="O14" s="222">
        <v>1545554</v>
      </c>
      <c r="P14" s="222">
        <v>1362043</v>
      </c>
    </row>
    <row r="15" spans="2:17" x14ac:dyDescent="0.2">
      <c r="B15" s="219" t="s">
        <v>428</v>
      </c>
      <c r="C15" s="220">
        <v>33627628</v>
      </c>
      <c r="D15" s="220">
        <v>44026404</v>
      </c>
      <c r="E15" s="220">
        <v>54370855</v>
      </c>
      <c r="F15" s="220">
        <v>36448372</v>
      </c>
      <c r="G15" s="220">
        <v>26534946</v>
      </c>
      <c r="H15" s="220">
        <v>24426058</v>
      </c>
      <c r="I15" s="220">
        <v>15683041</v>
      </c>
      <c r="J15" s="220">
        <v>12072865</v>
      </c>
      <c r="K15" s="220">
        <v>10943546</v>
      </c>
      <c r="L15" s="220">
        <v>10463200</v>
      </c>
      <c r="M15" s="220">
        <v>10815796</v>
      </c>
      <c r="N15" s="220">
        <v>9354940</v>
      </c>
      <c r="O15" s="220">
        <v>10139109</v>
      </c>
      <c r="P15" s="220">
        <v>9987219</v>
      </c>
    </row>
    <row r="16" spans="2:17" x14ac:dyDescent="0.2">
      <c r="B16" s="253" t="s">
        <v>429</v>
      </c>
      <c r="C16" s="222">
        <v>23816284</v>
      </c>
      <c r="D16" s="222">
        <v>32933616</v>
      </c>
      <c r="E16" s="222">
        <v>38590037</v>
      </c>
      <c r="F16" s="222">
        <v>22359537</v>
      </c>
      <c r="G16" s="222">
        <v>18320595</v>
      </c>
      <c r="H16" s="222">
        <v>18686973</v>
      </c>
      <c r="I16" s="222">
        <v>10855751</v>
      </c>
      <c r="J16" s="222">
        <v>7760538</v>
      </c>
      <c r="K16" s="222">
        <v>6832848</v>
      </c>
      <c r="L16" s="222">
        <v>5360468</v>
      </c>
      <c r="M16" s="222">
        <v>5314974</v>
      </c>
      <c r="N16" s="222">
        <v>4695604</v>
      </c>
      <c r="O16" s="222">
        <v>5574270</v>
      </c>
      <c r="P16" s="222">
        <v>5111629</v>
      </c>
      <c r="Q16" s="222"/>
    </row>
    <row r="17" spans="2:17" x14ac:dyDescent="0.2">
      <c r="B17" s="261" t="s">
        <v>430</v>
      </c>
      <c r="C17" s="222">
        <v>1498674</v>
      </c>
      <c r="D17" s="222">
        <v>4926145</v>
      </c>
      <c r="E17" s="222">
        <v>1792740</v>
      </c>
      <c r="F17" s="222">
        <v>879937</v>
      </c>
      <c r="G17" s="222">
        <v>627788</v>
      </c>
      <c r="H17" s="222">
        <v>346509</v>
      </c>
      <c r="I17" s="222">
        <v>483765</v>
      </c>
      <c r="J17" s="222">
        <v>320918</v>
      </c>
      <c r="K17" s="222">
        <v>233487</v>
      </c>
      <c r="L17" s="222">
        <v>300789</v>
      </c>
      <c r="M17" s="222">
        <v>314494</v>
      </c>
      <c r="N17" s="222">
        <v>287681</v>
      </c>
      <c r="O17" s="222">
        <v>1092007</v>
      </c>
      <c r="P17" s="222">
        <v>728464</v>
      </c>
      <c r="Q17" s="222"/>
    </row>
    <row r="18" spans="2:17" x14ac:dyDescent="0.2">
      <c r="B18" s="261" t="s">
        <v>431</v>
      </c>
      <c r="C18" s="222">
        <v>22317610</v>
      </c>
      <c r="D18" s="222">
        <v>28007471</v>
      </c>
      <c r="E18" s="222">
        <v>36797297</v>
      </c>
      <c r="F18" s="222">
        <v>21479600</v>
      </c>
      <c r="G18" s="222">
        <v>17692807</v>
      </c>
      <c r="H18" s="222">
        <v>18340464</v>
      </c>
      <c r="I18" s="222">
        <v>10371986</v>
      </c>
      <c r="J18" s="222">
        <v>7439620</v>
      </c>
      <c r="K18" s="222">
        <v>6599361</v>
      </c>
      <c r="L18" s="222">
        <v>5059679</v>
      </c>
      <c r="M18" s="222">
        <v>5000480</v>
      </c>
      <c r="N18" s="222">
        <v>4407923</v>
      </c>
      <c r="O18" s="222">
        <v>4482263</v>
      </c>
      <c r="P18" s="222">
        <v>4383165</v>
      </c>
      <c r="Q18" s="222"/>
    </row>
    <row r="19" spans="2:17" x14ac:dyDescent="0.2">
      <c r="B19" s="253" t="s">
        <v>432</v>
      </c>
      <c r="C19" s="222">
        <v>9811344</v>
      </c>
      <c r="D19" s="222">
        <v>11092788</v>
      </c>
      <c r="E19" s="222">
        <v>15780818</v>
      </c>
      <c r="F19" s="222">
        <v>14088835</v>
      </c>
      <c r="G19" s="222">
        <v>8214351</v>
      </c>
      <c r="H19" s="222">
        <v>5739085</v>
      </c>
      <c r="I19" s="222">
        <v>4827290</v>
      </c>
      <c r="J19" s="222">
        <v>4312327</v>
      </c>
      <c r="K19" s="222">
        <v>4110698</v>
      </c>
      <c r="L19" s="222">
        <v>5102732</v>
      </c>
      <c r="M19" s="222">
        <v>5500822</v>
      </c>
      <c r="N19" s="222">
        <v>4659336</v>
      </c>
      <c r="O19" s="222">
        <v>4564839</v>
      </c>
      <c r="P19" s="222">
        <v>4875590</v>
      </c>
      <c r="Q19" s="222"/>
    </row>
    <row r="20" spans="2:17" x14ac:dyDescent="0.2">
      <c r="B20" s="261" t="s">
        <v>433</v>
      </c>
      <c r="C20" s="222">
        <v>354830</v>
      </c>
      <c r="D20" s="222">
        <v>800487</v>
      </c>
      <c r="E20" s="222">
        <v>1651142</v>
      </c>
      <c r="F20" s="222">
        <v>2357479</v>
      </c>
      <c r="G20" s="222">
        <v>1089410</v>
      </c>
      <c r="H20" s="222">
        <v>893086</v>
      </c>
      <c r="I20" s="222">
        <v>934697</v>
      </c>
      <c r="J20" s="222">
        <v>1251020</v>
      </c>
      <c r="K20" s="222">
        <v>1731111</v>
      </c>
      <c r="L20" s="222">
        <v>1265993</v>
      </c>
      <c r="M20" s="222">
        <v>1003290</v>
      </c>
      <c r="N20" s="222">
        <v>802538</v>
      </c>
      <c r="O20" s="222">
        <v>834173</v>
      </c>
      <c r="P20" s="222">
        <v>919955</v>
      </c>
      <c r="Q20" s="222"/>
    </row>
    <row r="21" spans="2:17" x14ac:dyDescent="0.2">
      <c r="B21" s="261" t="s">
        <v>434</v>
      </c>
      <c r="C21" s="222">
        <v>8297859</v>
      </c>
      <c r="D21" s="222">
        <v>7902283</v>
      </c>
      <c r="E21" s="222">
        <v>9118257</v>
      </c>
      <c r="F21" s="222">
        <v>3765840</v>
      </c>
      <c r="G21" s="222">
        <v>2971874</v>
      </c>
      <c r="H21" s="222">
        <v>1248919</v>
      </c>
      <c r="I21" s="222">
        <v>1102393</v>
      </c>
      <c r="J21" s="222">
        <v>958758</v>
      </c>
      <c r="K21" s="222">
        <v>997772</v>
      </c>
      <c r="L21" s="222">
        <v>783350</v>
      </c>
      <c r="M21" s="222">
        <v>2879754</v>
      </c>
      <c r="N21" s="222">
        <v>2673593</v>
      </c>
      <c r="O21" s="222">
        <v>2835756</v>
      </c>
      <c r="P21" s="222">
        <v>3216389</v>
      </c>
      <c r="Q21" s="222"/>
    </row>
    <row r="22" spans="2:17" x14ac:dyDescent="0.2">
      <c r="B22" s="261" t="s">
        <v>435</v>
      </c>
      <c r="C22" s="222">
        <v>1158655</v>
      </c>
      <c r="D22" s="222">
        <v>2390018</v>
      </c>
      <c r="E22" s="222">
        <v>5011419</v>
      </c>
      <c r="F22" s="222">
        <v>7965516</v>
      </c>
      <c r="G22" s="222">
        <v>4153067</v>
      </c>
      <c r="H22" s="222">
        <v>3597080</v>
      </c>
      <c r="I22" s="222">
        <v>2790200</v>
      </c>
      <c r="J22" s="222">
        <v>2102549</v>
      </c>
      <c r="K22" s="222">
        <v>1381815</v>
      </c>
      <c r="L22" s="222">
        <v>3053389</v>
      </c>
      <c r="M22" s="222">
        <v>1617778</v>
      </c>
      <c r="N22" s="222">
        <v>1183205</v>
      </c>
      <c r="O22" s="222">
        <v>894910</v>
      </c>
      <c r="P22" s="222">
        <v>739246</v>
      </c>
      <c r="Q22" s="222"/>
    </row>
    <row r="23" spans="2:17" x14ac:dyDescent="0.2">
      <c r="B23" s="219" t="s">
        <v>307</v>
      </c>
      <c r="C23" s="396"/>
      <c r="D23" s="396"/>
      <c r="E23" s="396"/>
      <c r="F23" s="396"/>
      <c r="G23" s="396"/>
      <c r="H23" s="396"/>
      <c r="I23" s="396"/>
      <c r="J23" s="396"/>
      <c r="K23" s="396"/>
      <c r="L23" s="456"/>
      <c r="M23" s="456"/>
      <c r="N23" s="456"/>
      <c r="O23" s="456"/>
      <c r="P23" s="456"/>
    </row>
    <row r="24" spans="2:17" x14ac:dyDescent="0.2">
      <c r="B24" s="253" t="s">
        <v>436</v>
      </c>
      <c r="C24" s="222">
        <v>3838234</v>
      </c>
      <c r="D24" s="222">
        <v>5554355</v>
      </c>
      <c r="E24" s="222">
        <v>6599385</v>
      </c>
      <c r="F24" s="222">
        <v>2808171</v>
      </c>
      <c r="G24" s="222">
        <v>2862407</v>
      </c>
      <c r="H24" s="222">
        <v>2326809</v>
      </c>
      <c r="I24" s="222">
        <v>1529708</v>
      </c>
      <c r="J24" s="222">
        <v>897821</v>
      </c>
      <c r="K24" s="222">
        <v>675004</v>
      </c>
      <c r="L24" s="222">
        <v>663841</v>
      </c>
      <c r="M24" s="222">
        <v>574856</v>
      </c>
      <c r="N24" s="222">
        <v>297767</v>
      </c>
      <c r="O24" s="222">
        <v>340898</v>
      </c>
      <c r="P24" s="222">
        <v>437879</v>
      </c>
    </row>
    <row r="25" spans="2:17" x14ac:dyDescent="0.2">
      <c r="B25" s="253" t="s">
        <v>437</v>
      </c>
      <c r="C25" s="222">
        <v>688830</v>
      </c>
      <c r="D25" s="222">
        <v>1270194</v>
      </c>
      <c r="E25" s="222">
        <v>1914881</v>
      </c>
      <c r="F25" s="222">
        <v>998055</v>
      </c>
      <c r="G25" s="222">
        <v>1493077</v>
      </c>
      <c r="H25" s="222">
        <v>1019462</v>
      </c>
      <c r="I25" s="222">
        <v>833150</v>
      </c>
      <c r="J25" s="222">
        <v>653923</v>
      </c>
      <c r="K25" s="222">
        <v>546639</v>
      </c>
      <c r="L25" s="222">
        <v>532436</v>
      </c>
      <c r="M25" s="222">
        <v>489914</v>
      </c>
      <c r="N25" s="222">
        <v>302527</v>
      </c>
      <c r="O25" s="222">
        <v>437536</v>
      </c>
      <c r="P25" s="222">
        <v>357904</v>
      </c>
    </row>
    <row r="26" spans="2:17" x14ac:dyDescent="0.2">
      <c r="B26" s="253" t="s">
        <v>438</v>
      </c>
      <c r="C26" s="222">
        <v>3149404</v>
      </c>
      <c r="D26" s="222">
        <v>4284161</v>
      </c>
      <c r="E26" s="222">
        <v>4545526</v>
      </c>
      <c r="F26" s="222">
        <v>1810116</v>
      </c>
      <c r="G26" s="222">
        <v>1369330</v>
      </c>
      <c r="H26" s="222">
        <v>1307347</v>
      </c>
      <c r="I26" s="222">
        <v>696558</v>
      </c>
      <c r="J26" s="222">
        <v>243898</v>
      </c>
      <c r="K26" s="222">
        <v>128365</v>
      </c>
      <c r="L26" s="222">
        <v>131405</v>
      </c>
      <c r="M26" s="222">
        <v>84942</v>
      </c>
      <c r="N26" s="222">
        <v>-4760</v>
      </c>
      <c r="O26" s="222">
        <v>-96638</v>
      </c>
      <c r="P26" s="222">
        <v>79975</v>
      </c>
    </row>
    <row r="27" spans="2:17" x14ac:dyDescent="0.2">
      <c r="B27" s="253" t="s">
        <v>439</v>
      </c>
      <c r="C27" s="222">
        <v>1817004</v>
      </c>
      <c r="D27" s="222">
        <v>2571670</v>
      </c>
      <c r="E27" s="222">
        <v>2977616</v>
      </c>
      <c r="F27" s="222">
        <v>3259862</v>
      </c>
      <c r="G27" s="222">
        <v>2235220</v>
      </c>
      <c r="H27" s="222">
        <v>2000693</v>
      </c>
      <c r="I27" s="222">
        <v>1496584</v>
      </c>
      <c r="J27" s="222">
        <v>414558</v>
      </c>
      <c r="K27" s="222">
        <v>190190</v>
      </c>
      <c r="L27" s="222">
        <v>54576</v>
      </c>
      <c r="M27" s="222">
        <v>43576</v>
      </c>
      <c r="N27" s="222">
        <v>58091</v>
      </c>
      <c r="O27" s="222">
        <v>61742</v>
      </c>
      <c r="P27" s="222">
        <v>62337</v>
      </c>
    </row>
    <row r="28" spans="2:17" x14ac:dyDescent="0.2">
      <c r="B28" s="253" t="s">
        <v>440</v>
      </c>
      <c r="C28" s="222">
        <v>902613</v>
      </c>
      <c r="D28" s="222">
        <v>673562</v>
      </c>
      <c r="E28" s="222">
        <v>694271</v>
      </c>
      <c r="F28" s="222">
        <v>-5043689</v>
      </c>
      <c r="G28" s="222">
        <v>-1885521</v>
      </c>
      <c r="H28" s="222">
        <v>-771710</v>
      </c>
      <c r="I28" s="222">
        <v>-2355049</v>
      </c>
      <c r="J28" s="222">
        <v>-326234</v>
      </c>
      <c r="K28" s="222">
        <v>-166124</v>
      </c>
      <c r="L28" s="222">
        <v>31952</v>
      </c>
      <c r="M28" s="222">
        <v>58462</v>
      </c>
      <c r="N28" s="222">
        <v>50044</v>
      </c>
      <c r="O28" s="222">
        <v>-12313</v>
      </c>
      <c r="P28" s="222">
        <v>127467</v>
      </c>
    </row>
    <row r="29" spans="2:17" x14ac:dyDescent="0.2">
      <c r="B29" s="253" t="s">
        <v>441</v>
      </c>
      <c r="C29" s="222">
        <v>829535</v>
      </c>
      <c r="D29" s="222">
        <v>693041</v>
      </c>
      <c r="E29" s="222">
        <v>934899</v>
      </c>
      <c r="F29" s="222">
        <v>-4063536</v>
      </c>
      <c r="G29" s="222">
        <v>-1343741</v>
      </c>
      <c r="H29" s="222">
        <v>-859567</v>
      </c>
      <c r="I29" s="222">
        <v>-2093629</v>
      </c>
      <c r="J29" s="222">
        <v>749426</v>
      </c>
      <c r="K29" s="222">
        <v>-188900</v>
      </c>
      <c r="L29" s="222">
        <v>-186022</v>
      </c>
      <c r="M29" s="222">
        <v>505280</v>
      </c>
      <c r="N29" s="222">
        <v>-290781</v>
      </c>
      <c r="O29" s="222">
        <v>38909</v>
      </c>
      <c r="P29" s="222">
        <v>-54586</v>
      </c>
    </row>
    <row r="30" spans="2:17" x14ac:dyDescent="0.2">
      <c r="B30" s="219" t="s">
        <v>318</v>
      </c>
      <c r="C30" s="396"/>
      <c r="D30" s="396"/>
      <c r="E30" s="396"/>
      <c r="F30" s="396"/>
      <c r="G30" s="396"/>
      <c r="H30" s="396"/>
      <c r="I30" s="396"/>
      <c r="J30" s="396"/>
      <c r="K30" s="396"/>
      <c r="L30" s="456"/>
      <c r="M30" s="456"/>
      <c r="N30" s="456"/>
      <c r="O30" s="456"/>
      <c r="P30" s="456"/>
    </row>
    <row r="31" spans="2:17" x14ac:dyDescent="0.2">
      <c r="B31" s="253" t="s">
        <v>358</v>
      </c>
      <c r="C31" s="222">
        <v>249688</v>
      </c>
      <c r="D31" s="222">
        <v>343804</v>
      </c>
      <c r="E31" s="222">
        <v>676615</v>
      </c>
      <c r="F31" s="222">
        <v>857235</v>
      </c>
      <c r="G31" s="222">
        <v>880939</v>
      </c>
      <c r="H31" s="222">
        <v>880940</v>
      </c>
      <c r="I31" s="222">
        <v>880940</v>
      </c>
      <c r="J31" s="222">
        <v>880940</v>
      </c>
      <c r="K31" s="222">
        <v>880940</v>
      </c>
      <c r="L31" s="222">
        <v>895097</v>
      </c>
      <c r="M31" s="222">
        <v>895096</v>
      </c>
      <c r="N31" s="222">
        <v>732189</v>
      </c>
      <c r="O31" s="222">
        <v>732189</v>
      </c>
      <c r="P31" s="222">
        <v>732189</v>
      </c>
    </row>
    <row r="32" spans="2:17" x14ac:dyDescent="0.2">
      <c r="B32" s="253" t="s">
        <v>359</v>
      </c>
      <c r="C32" s="215" t="s">
        <v>38</v>
      </c>
      <c r="D32" s="215" t="s">
        <v>38</v>
      </c>
      <c r="E32" s="215" t="s">
        <v>38</v>
      </c>
      <c r="F32" s="215" t="s">
        <v>38</v>
      </c>
      <c r="G32" s="215" t="s">
        <v>38</v>
      </c>
      <c r="H32" s="215" t="s">
        <v>38</v>
      </c>
      <c r="I32" s="215" t="s">
        <v>38</v>
      </c>
      <c r="J32" s="215" t="s">
        <v>38</v>
      </c>
      <c r="K32" s="215" t="s">
        <v>38</v>
      </c>
      <c r="L32" s="215" t="s">
        <v>38</v>
      </c>
      <c r="M32" s="215" t="s">
        <v>38</v>
      </c>
      <c r="N32" s="215" t="s">
        <v>38</v>
      </c>
      <c r="O32" s="215" t="s">
        <v>38</v>
      </c>
      <c r="P32" s="215" t="s">
        <v>38</v>
      </c>
    </row>
    <row r="33" spans="2:16" x14ac:dyDescent="0.2">
      <c r="B33" s="253" t="s">
        <v>360</v>
      </c>
      <c r="C33" s="215" t="s">
        <v>38</v>
      </c>
      <c r="D33" s="215" t="s">
        <v>38</v>
      </c>
      <c r="E33" s="215" t="s">
        <v>38</v>
      </c>
      <c r="F33" s="215" t="s">
        <v>38</v>
      </c>
      <c r="G33" s="215" t="s">
        <v>38</v>
      </c>
      <c r="H33" s="215" t="s">
        <v>38</v>
      </c>
      <c r="I33" s="215" t="s">
        <v>38</v>
      </c>
      <c r="J33" s="215" t="s">
        <v>38</v>
      </c>
      <c r="K33" s="215" t="s">
        <v>38</v>
      </c>
      <c r="L33" s="215" t="s">
        <v>38</v>
      </c>
      <c r="M33" s="215" t="s">
        <v>38</v>
      </c>
      <c r="N33" s="215" t="s">
        <v>38</v>
      </c>
      <c r="O33" s="215" t="s">
        <v>38</v>
      </c>
      <c r="P33" s="215" t="s">
        <v>38</v>
      </c>
    </row>
    <row r="34" spans="2:16" x14ac:dyDescent="0.2">
      <c r="B34" s="253" t="s">
        <v>361</v>
      </c>
      <c r="C34" s="222">
        <v>-1925781</v>
      </c>
      <c r="D34" s="222">
        <v>761062</v>
      </c>
      <c r="E34" s="222">
        <v>-1530066</v>
      </c>
      <c r="F34" s="222">
        <v>-992255</v>
      </c>
      <c r="G34" s="222">
        <v>3104579</v>
      </c>
      <c r="H34" s="222">
        <v>-205553</v>
      </c>
      <c r="I34" s="222">
        <v>1001312</v>
      </c>
      <c r="J34" s="222">
        <v>-240378</v>
      </c>
      <c r="K34" s="222">
        <v>-983409</v>
      </c>
      <c r="L34" s="222">
        <v>236164</v>
      </c>
      <c r="M34" s="222">
        <v>-339432</v>
      </c>
      <c r="N34" s="222">
        <v>-361801</v>
      </c>
      <c r="O34" s="222">
        <v>-485991</v>
      </c>
      <c r="P34" s="222">
        <v>-65241</v>
      </c>
    </row>
    <row r="35" spans="2:16" x14ac:dyDescent="0.2">
      <c r="B35" s="219" t="s">
        <v>321</v>
      </c>
      <c r="C35" s="225"/>
      <c r="D35" s="225"/>
      <c r="E35" s="225"/>
      <c r="F35" s="225"/>
      <c r="G35" s="225"/>
      <c r="H35" s="225"/>
      <c r="I35" s="225"/>
      <c r="J35" s="225"/>
      <c r="K35" s="225"/>
    </row>
    <row r="36" spans="2:16" x14ac:dyDescent="0.2">
      <c r="B36" s="253" t="s">
        <v>442</v>
      </c>
      <c r="C36" s="260">
        <v>0.16089999999999999</v>
      </c>
      <c r="D36" s="260">
        <v>9.2399999999999996E-2</v>
      </c>
      <c r="E36" s="260">
        <v>9.8100000000000007E-2</v>
      </c>
      <c r="F36" s="260">
        <v>-1.0523</v>
      </c>
      <c r="G36" s="260">
        <v>-0.33960000000000001</v>
      </c>
      <c r="H36" s="260">
        <v>-0.27950000000000003</v>
      </c>
      <c r="I36" s="260">
        <v>-1.3368</v>
      </c>
      <c r="J36" s="260">
        <v>1.5001</v>
      </c>
      <c r="K36" s="260">
        <v>0.72470000000000001</v>
      </c>
      <c r="L36" s="260">
        <v>0.56610000000000005</v>
      </c>
      <c r="M36" s="260">
        <v>1.1858</v>
      </c>
      <c r="N36" s="260">
        <v>-0.26269999999999999</v>
      </c>
      <c r="O36" s="260">
        <v>3.56E-2</v>
      </c>
      <c r="P36" s="260">
        <v>-5.0200000000000002E-2</v>
      </c>
    </row>
    <row r="37" spans="2:16" x14ac:dyDescent="0.2">
      <c r="B37" s="253" t="s">
        <v>443</v>
      </c>
      <c r="C37" s="260">
        <v>7.6700000000000004E-2</v>
      </c>
      <c r="D37" s="260">
        <v>3.9600000000000003E-2</v>
      </c>
      <c r="E37" s="260">
        <v>3.3799999999999997E-2</v>
      </c>
      <c r="F37" s="260">
        <v>-0.36080000000000001</v>
      </c>
      <c r="G37" s="260">
        <v>-0.2087</v>
      </c>
      <c r="H37" s="260">
        <v>-0.1159</v>
      </c>
      <c r="I37" s="260">
        <v>-0.59899999999999998</v>
      </c>
      <c r="J37" s="260">
        <v>-8.5000000000000006E-2</v>
      </c>
      <c r="K37" s="260">
        <v>-4.4200000000000003E-2</v>
      </c>
      <c r="L37" s="260">
        <v>8.0000000000000002E-3</v>
      </c>
      <c r="M37" s="260">
        <v>1.0699999999999999E-2</v>
      </c>
      <c r="N37" s="260">
        <v>9.4000000000000004E-3</v>
      </c>
      <c r="O37" s="260">
        <v>-2.3E-3</v>
      </c>
      <c r="P37" s="260">
        <v>2.52E-2</v>
      </c>
    </row>
    <row r="38" spans="2:16" x14ac:dyDescent="0.2">
      <c r="B38" s="253" t="s">
        <v>444</v>
      </c>
      <c r="C38" s="260">
        <v>2.47E-2</v>
      </c>
      <c r="D38" s="260">
        <v>1.5699999999999999E-2</v>
      </c>
      <c r="E38" s="260">
        <v>1.72E-2</v>
      </c>
      <c r="F38" s="260">
        <v>-0.1115</v>
      </c>
      <c r="G38" s="260">
        <v>-5.0599999999999999E-2</v>
      </c>
      <c r="H38" s="260">
        <v>-3.5200000000000002E-2</v>
      </c>
      <c r="I38" s="260">
        <v>-0.13350000000000001</v>
      </c>
      <c r="J38" s="260">
        <v>6.2100000000000002E-2</v>
      </c>
      <c r="K38" s="260">
        <v>-1.7299999999999999E-2</v>
      </c>
      <c r="L38" s="260">
        <v>-1.78E-2</v>
      </c>
      <c r="M38" s="260">
        <v>4.6699999999999998E-2</v>
      </c>
      <c r="N38" s="260">
        <v>-3.1099999999999999E-2</v>
      </c>
      <c r="O38" s="260">
        <v>3.8E-3</v>
      </c>
      <c r="P38" s="260">
        <v>-5.4999999999999997E-3</v>
      </c>
    </row>
    <row r="39" spans="2:16" x14ac:dyDescent="0.2">
      <c r="B39" s="253" t="s">
        <v>445</v>
      </c>
      <c r="C39" s="260">
        <v>0.21609999999999999</v>
      </c>
      <c r="D39" s="260">
        <v>0.12479999999999999</v>
      </c>
      <c r="E39" s="260">
        <v>0.14169999999999999</v>
      </c>
      <c r="F39" s="260">
        <v>-1.4470000000000001</v>
      </c>
      <c r="G39" s="260">
        <v>-0.46939999999999998</v>
      </c>
      <c r="H39" s="260">
        <v>-0.36940000000000001</v>
      </c>
      <c r="I39" s="260">
        <v>-1.3686</v>
      </c>
      <c r="J39" s="260">
        <v>0.8347</v>
      </c>
      <c r="K39" s="260">
        <v>-0.27989999999999998</v>
      </c>
      <c r="L39" s="260">
        <v>-0.2802</v>
      </c>
      <c r="M39" s="260">
        <v>0.879</v>
      </c>
      <c r="N39" s="260">
        <v>-0.97650000000000003</v>
      </c>
      <c r="O39" s="260">
        <v>0.11409999999999999</v>
      </c>
      <c r="P39" s="260">
        <v>-0.12470000000000001</v>
      </c>
    </row>
    <row r="40" spans="2:16" x14ac:dyDescent="0.2">
      <c r="B40" s="253" t="s">
        <v>446</v>
      </c>
      <c r="C40" s="260">
        <v>0.83040000000000003</v>
      </c>
      <c r="D40" s="260">
        <v>1.8328</v>
      </c>
      <c r="E40" s="260">
        <v>2.0482</v>
      </c>
      <c r="F40" s="260">
        <v>-0.24560000000000001</v>
      </c>
      <c r="G40" s="260">
        <v>-1.1111</v>
      </c>
      <c r="H40" s="260">
        <v>-1.1859999999999999</v>
      </c>
      <c r="I40" s="260">
        <v>-0.39789999999999998</v>
      </c>
      <c r="J40" s="260">
        <v>0.87260000000000004</v>
      </c>
      <c r="K40" s="260">
        <v>-2.8938000000000001</v>
      </c>
      <c r="L40" s="260">
        <v>-2.8622000000000001</v>
      </c>
      <c r="M40" s="260">
        <v>0.96960000000000002</v>
      </c>
      <c r="N40" s="260">
        <v>-1.0404</v>
      </c>
      <c r="O40" s="260">
        <v>11.245100000000001</v>
      </c>
      <c r="P40" s="260">
        <v>-6.5567000000000002</v>
      </c>
    </row>
    <row r="41" spans="2:16" x14ac:dyDescent="0.2">
      <c r="B41" s="253" t="s">
        <v>447</v>
      </c>
      <c r="C41" s="229">
        <v>3.32</v>
      </c>
      <c r="D41" s="229">
        <v>2.02</v>
      </c>
      <c r="E41" s="229">
        <v>1.38</v>
      </c>
      <c r="F41" s="229">
        <v>-4.74</v>
      </c>
      <c r="G41" s="229">
        <v>-1.53</v>
      </c>
      <c r="H41" s="229">
        <v>-0.98</v>
      </c>
      <c r="I41" s="229">
        <v>-2.38</v>
      </c>
      <c r="J41" s="229">
        <v>0.85</v>
      </c>
      <c r="K41" s="229">
        <v>-0.21</v>
      </c>
      <c r="L41" s="229">
        <v>-0.21</v>
      </c>
      <c r="M41" s="229">
        <v>0.56000000000000005</v>
      </c>
      <c r="N41" s="229">
        <v>-0.4</v>
      </c>
      <c r="O41" s="229">
        <v>0.05</v>
      </c>
      <c r="P41" s="229">
        <v>-7.0000000000000007E-2</v>
      </c>
    </row>
    <row r="42" spans="2:16" x14ac:dyDescent="0.2">
      <c r="B42" s="219" t="s">
        <v>332</v>
      </c>
      <c r="C42" s="225"/>
      <c r="D42" s="225"/>
      <c r="E42" s="225"/>
      <c r="F42" s="225"/>
      <c r="G42" s="225"/>
      <c r="H42" s="225"/>
      <c r="I42" s="225"/>
      <c r="J42" s="225"/>
      <c r="K42" s="225"/>
    </row>
    <row r="43" spans="2:16" x14ac:dyDescent="0.2">
      <c r="B43" s="253" t="s">
        <v>448</v>
      </c>
      <c r="C43" s="229">
        <v>1.0900000000000001</v>
      </c>
      <c r="D43" s="229">
        <v>1.22</v>
      </c>
      <c r="E43" s="229">
        <v>1.1399999999999999</v>
      </c>
      <c r="F43" s="228">
        <v>1</v>
      </c>
      <c r="G43" s="229">
        <v>1.05</v>
      </c>
      <c r="H43" s="229">
        <v>1.05</v>
      </c>
      <c r="I43" s="229">
        <v>0.92</v>
      </c>
      <c r="J43" s="229">
        <v>0.94</v>
      </c>
      <c r="K43" s="229">
        <v>0.95</v>
      </c>
      <c r="L43" s="229">
        <v>0.83</v>
      </c>
      <c r="M43" s="229">
        <v>0.99</v>
      </c>
      <c r="N43" s="229">
        <v>1.1599999999999999</v>
      </c>
      <c r="O43" s="229">
        <v>1.1399999999999999</v>
      </c>
      <c r="P43" s="229">
        <v>1.04</v>
      </c>
    </row>
    <row r="44" spans="2:16" x14ac:dyDescent="0.2">
      <c r="B44" s="253" t="s">
        <v>449</v>
      </c>
      <c r="C44" s="229">
        <v>0.84</v>
      </c>
      <c r="D44" s="229">
        <v>0.83</v>
      </c>
      <c r="E44" s="229">
        <v>0.84</v>
      </c>
      <c r="F44" s="228">
        <v>0.9</v>
      </c>
      <c r="G44" s="229">
        <v>0.85</v>
      </c>
      <c r="H44" s="229">
        <v>0.88</v>
      </c>
      <c r="I44" s="228">
        <v>0.9</v>
      </c>
      <c r="J44" s="228">
        <v>0.9</v>
      </c>
      <c r="K44" s="229">
        <v>0.96</v>
      </c>
      <c r="L44" s="229">
        <v>0.97</v>
      </c>
      <c r="M44" s="229">
        <v>0.62</v>
      </c>
      <c r="N44" s="228">
        <v>0.6</v>
      </c>
      <c r="O44" s="229">
        <v>0.63</v>
      </c>
      <c r="P44" s="229">
        <v>0.63</v>
      </c>
    </row>
    <row r="45" spans="2:16" x14ac:dyDescent="0.2">
      <c r="B45" s="253" t="s">
        <v>450</v>
      </c>
      <c r="C45" s="260">
        <v>0.24679999999999999</v>
      </c>
      <c r="D45" s="260">
        <v>0.17949999999999999</v>
      </c>
      <c r="E45" s="260">
        <v>0.16769999999999999</v>
      </c>
      <c r="F45" s="260">
        <v>0.1033</v>
      </c>
      <c r="G45" s="260">
        <v>0.112</v>
      </c>
      <c r="H45" s="260">
        <v>5.11E-2</v>
      </c>
      <c r="I45" s="260">
        <v>7.0300000000000001E-2</v>
      </c>
      <c r="J45" s="260">
        <v>7.9399999999999998E-2</v>
      </c>
      <c r="K45" s="260">
        <v>9.1200000000000003E-2</v>
      </c>
      <c r="L45" s="260">
        <v>7.4899999999999994E-2</v>
      </c>
      <c r="M45" s="260">
        <v>0.26629999999999998</v>
      </c>
      <c r="N45" s="260">
        <v>0.2858</v>
      </c>
      <c r="O45" s="260">
        <v>0.2797</v>
      </c>
      <c r="P45" s="260">
        <v>0.3221</v>
      </c>
    </row>
    <row r="46" spans="2:16" x14ac:dyDescent="0.2">
      <c r="B46" s="219" t="s">
        <v>418</v>
      </c>
      <c r="C46" s="225"/>
      <c r="D46" s="225"/>
      <c r="E46" s="225"/>
      <c r="F46" s="225"/>
      <c r="G46" s="225"/>
      <c r="H46" s="225"/>
      <c r="I46" s="225"/>
      <c r="J46" s="225"/>
      <c r="K46" s="225"/>
    </row>
    <row r="47" spans="2:16" x14ac:dyDescent="0.2">
      <c r="B47" s="253" t="s">
        <v>347</v>
      </c>
      <c r="C47" s="227">
        <v>0.15329999999999999</v>
      </c>
      <c r="D47" s="227">
        <v>0.1704</v>
      </c>
      <c r="E47" s="227">
        <v>0.17519999999999999</v>
      </c>
      <c r="F47" s="227">
        <v>0.10589999999999999</v>
      </c>
      <c r="G47" s="227">
        <v>0.14910000000000001</v>
      </c>
      <c r="H47" s="227">
        <v>0.12590000000000001</v>
      </c>
      <c r="I47" s="227">
        <v>9.9900000000000003E-2</v>
      </c>
      <c r="J47" s="227">
        <v>4.1399999999999999E-2</v>
      </c>
      <c r="K47" s="227">
        <v>-2.3800000000000002E-2</v>
      </c>
      <c r="L47" s="227">
        <v>-3.1399999999999997E-2</v>
      </c>
      <c r="M47" s="227">
        <v>3.9399999999999998E-2</v>
      </c>
      <c r="N47" s="227">
        <v>0.1183</v>
      </c>
      <c r="O47" s="227">
        <v>0.10780000000000001</v>
      </c>
      <c r="P47" s="227">
        <v>0.1089</v>
      </c>
    </row>
    <row r="48" spans="2:16" x14ac:dyDescent="0.2">
      <c r="B48" s="253" t="s">
        <v>419</v>
      </c>
      <c r="C48" s="229">
        <v>20.65</v>
      </c>
      <c r="D48" s="229">
        <v>21.82</v>
      </c>
      <c r="E48" s="229">
        <v>14.08</v>
      </c>
      <c r="F48" s="228">
        <v>4.5</v>
      </c>
      <c r="G48" s="229">
        <v>4.49</v>
      </c>
      <c r="H48" s="229">
        <v>3.49</v>
      </c>
      <c r="I48" s="229">
        <v>1.78</v>
      </c>
      <c r="J48" s="229">
        <v>0.56999999999999995</v>
      </c>
      <c r="K48" s="228">
        <v>-0.3</v>
      </c>
      <c r="L48" s="229">
        <v>-0.37</v>
      </c>
      <c r="M48" s="229">
        <v>0.48</v>
      </c>
      <c r="N48" s="229">
        <v>1.51</v>
      </c>
      <c r="O48" s="229">
        <v>1.49</v>
      </c>
      <c r="P48" s="229">
        <v>1.48</v>
      </c>
    </row>
    <row r="49" spans="2:16" x14ac:dyDescent="0.2">
      <c r="B49" s="219" t="s">
        <v>420</v>
      </c>
      <c r="C49" s="225"/>
      <c r="D49" s="225"/>
      <c r="E49" s="225"/>
      <c r="F49" s="225"/>
      <c r="G49" s="225"/>
      <c r="H49" s="225"/>
      <c r="I49" s="225"/>
      <c r="J49" s="225"/>
      <c r="K49" s="225"/>
    </row>
    <row r="50" spans="2:16" x14ac:dyDescent="0.2">
      <c r="B50" s="254" t="s">
        <v>451</v>
      </c>
      <c r="C50" s="234">
        <v>-2.3199999999999998</v>
      </c>
      <c r="D50" s="239">
        <v>1.1000000000000001</v>
      </c>
      <c r="E50" s="234">
        <v>-1.64</v>
      </c>
      <c r="F50" s="234">
        <v>0.24</v>
      </c>
      <c r="G50" s="234">
        <v>-2.31</v>
      </c>
      <c r="H50" s="234">
        <v>0.24</v>
      </c>
      <c r="I50" s="234">
        <v>-0.48</v>
      </c>
      <c r="J50" s="234">
        <v>-0.32</v>
      </c>
      <c r="K50" s="234">
        <v>5.21</v>
      </c>
      <c r="L50" s="234">
        <v>-1.27</v>
      </c>
      <c r="M50" s="234">
        <v>-0.67</v>
      </c>
      <c r="N50" s="234">
        <v>1.24</v>
      </c>
      <c r="O50" s="234">
        <v>-12.49</v>
      </c>
      <c r="P50" s="239">
        <v>1.2</v>
      </c>
    </row>
    <row r="51" spans="2:16" ht="13.5" thickBot="1" x14ac:dyDescent="0.25">
      <c r="B51" s="246"/>
      <c r="C51" s="247"/>
      <c r="D51" s="24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</row>
    <row r="52" spans="2:16" ht="13.5" thickTop="1" x14ac:dyDescent="0.2">
      <c r="B52" s="257" t="s">
        <v>278</v>
      </c>
    </row>
  </sheetData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6"/>
  <sheetViews>
    <sheetView topLeftCell="D2" workbookViewId="0">
      <selection activeCell="P54" sqref="M7:P54"/>
    </sheetView>
  </sheetViews>
  <sheetFormatPr defaultRowHeight="12.75" x14ac:dyDescent="0.2"/>
  <cols>
    <col min="1" max="1" width="9.140625" style="213"/>
    <col min="2" max="2" width="48" style="213" bestFit="1" customWidth="1"/>
    <col min="3" max="11" width="10.140625" style="213" customWidth="1"/>
    <col min="12" max="13" width="9.140625" style="213"/>
    <col min="14" max="14" width="10.140625" style="213" bestFit="1" customWidth="1"/>
    <col min="15" max="16384" width="9.140625" style="213"/>
  </cols>
  <sheetData>
    <row r="2" spans="2:16" ht="18.75" x14ac:dyDescent="0.2">
      <c r="B2" s="244" t="s">
        <v>598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6" x14ac:dyDescent="0.2">
      <c r="B3" s="233" t="s">
        <v>377</v>
      </c>
      <c r="C3" s="233"/>
      <c r="D3" s="233"/>
      <c r="E3" s="233"/>
      <c r="F3" s="233"/>
      <c r="G3" s="233"/>
      <c r="H3" s="233"/>
      <c r="I3" s="233"/>
      <c r="J3" s="233"/>
      <c r="K3" s="233"/>
    </row>
    <row r="4" spans="2:16" ht="13.5" thickBot="1" x14ac:dyDescent="0.25">
      <c r="B4" s="430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2:16" s="218" customFormat="1" ht="21" customHeight="1" thickTop="1" thickBot="1" x14ac:dyDescent="0.25">
      <c r="B5" s="249" t="s">
        <v>286</v>
      </c>
      <c r="C5" s="368" t="s">
        <v>150</v>
      </c>
      <c r="D5" s="368" t="s">
        <v>151</v>
      </c>
      <c r="E5" s="368" t="s">
        <v>152</v>
      </c>
      <c r="F5" s="368" t="s">
        <v>153</v>
      </c>
      <c r="G5" s="368" t="s">
        <v>669</v>
      </c>
      <c r="H5" s="368" t="s">
        <v>670</v>
      </c>
      <c r="I5" s="368" t="s">
        <v>671</v>
      </c>
      <c r="J5" s="368" t="s">
        <v>672</v>
      </c>
      <c r="K5" s="368" t="s">
        <v>673</v>
      </c>
      <c r="L5" s="368" t="s">
        <v>674</v>
      </c>
      <c r="M5" s="368" t="s">
        <v>675</v>
      </c>
      <c r="N5" s="368" t="s">
        <v>676</v>
      </c>
      <c r="O5" s="368" t="s">
        <v>677</v>
      </c>
      <c r="P5" s="368" t="s">
        <v>678</v>
      </c>
    </row>
    <row r="6" spans="2:16" ht="13.5" thickTop="1" x14ac:dyDescent="0.2">
      <c r="B6" s="230"/>
      <c r="C6" s="237"/>
      <c r="D6" s="237"/>
      <c r="E6" s="237"/>
      <c r="F6" s="237"/>
      <c r="G6" s="237"/>
      <c r="H6" s="237"/>
      <c r="I6" s="237"/>
      <c r="J6" s="237"/>
      <c r="K6" s="237"/>
    </row>
    <row r="7" spans="2:16" x14ac:dyDescent="0.2">
      <c r="B7" s="219" t="s">
        <v>287</v>
      </c>
      <c r="C7" s="220">
        <v>38100710</v>
      </c>
      <c r="D7" s="220">
        <v>58234623</v>
      </c>
      <c r="E7" s="220">
        <v>44087199</v>
      </c>
      <c r="F7" s="220">
        <v>26147432</v>
      </c>
      <c r="G7" s="220">
        <v>25501548</v>
      </c>
      <c r="H7" s="220">
        <v>20702164</v>
      </c>
      <c r="I7" s="220">
        <v>21803502</v>
      </c>
      <c r="J7" s="220">
        <v>23447193</v>
      </c>
      <c r="K7" s="220">
        <v>15148996</v>
      </c>
      <c r="L7" s="220">
        <v>12524093</v>
      </c>
      <c r="M7" s="220">
        <v>13153483</v>
      </c>
      <c r="N7" s="220">
        <v>14552885</v>
      </c>
      <c r="O7" s="220">
        <v>12083652</v>
      </c>
      <c r="P7" s="220">
        <v>1298695</v>
      </c>
    </row>
    <row r="8" spans="2:16" x14ac:dyDescent="0.2">
      <c r="B8" s="253" t="s">
        <v>452</v>
      </c>
      <c r="C8" s="222">
        <v>24499145</v>
      </c>
      <c r="D8" s="222">
        <v>34686190</v>
      </c>
      <c r="E8" s="222">
        <v>31455897</v>
      </c>
      <c r="F8" s="222">
        <v>30670643</v>
      </c>
      <c r="G8" s="222">
        <v>27991275</v>
      </c>
      <c r="H8" s="222">
        <v>19278186</v>
      </c>
      <c r="I8" s="222">
        <v>17982787</v>
      </c>
      <c r="J8" s="222">
        <v>15819717</v>
      </c>
      <c r="K8" s="222">
        <v>8067492</v>
      </c>
      <c r="L8" s="222">
        <v>7486742</v>
      </c>
      <c r="M8" s="222">
        <v>7436742</v>
      </c>
      <c r="N8" s="222">
        <v>6486742</v>
      </c>
      <c r="O8" s="222">
        <v>6486742</v>
      </c>
      <c r="P8" s="222">
        <v>810492</v>
      </c>
    </row>
    <row r="9" spans="2:16" x14ac:dyDescent="0.2">
      <c r="B9" s="253" t="s">
        <v>258</v>
      </c>
      <c r="C9" s="222">
        <v>2931510</v>
      </c>
      <c r="D9" s="222">
        <v>4796900</v>
      </c>
      <c r="E9" s="222">
        <v>3853662</v>
      </c>
      <c r="F9" s="222">
        <v>1470976</v>
      </c>
      <c r="G9" s="222">
        <v>2010049</v>
      </c>
      <c r="H9" s="222">
        <v>2116202</v>
      </c>
      <c r="I9" s="222">
        <v>4529370</v>
      </c>
      <c r="J9" s="222">
        <v>4518172</v>
      </c>
      <c r="K9" s="222">
        <v>3977913</v>
      </c>
      <c r="L9" s="222">
        <v>3977913</v>
      </c>
      <c r="M9" s="222">
        <v>3977913</v>
      </c>
      <c r="N9" s="222">
        <v>3977913</v>
      </c>
      <c r="O9" s="222">
        <v>3977913</v>
      </c>
      <c r="P9" s="222">
        <v>500</v>
      </c>
    </row>
    <row r="10" spans="2:16" x14ac:dyDescent="0.2">
      <c r="B10" s="253" t="s">
        <v>424</v>
      </c>
      <c r="C10" s="222">
        <v>10670055</v>
      </c>
      <c r="D10" s="222">
        <v>18751533</v>
      </c>
      <c r="E10" s="222">
        <v>8777640</v>
      </c>
      <c r="F10" s="222">
        <v>-5994187</v>
      </c>
      <c r="G10" s="222">
        <v>-4499776</v>
      </c>
      <c r="H10" s="222">
        <v>-692224</v>
      </c>
      <c r="I10" s="222">
        <v>-708655</v>
      </c>
      <c r="J10" s="222">
        <v>3109304</v>
      </c>
      <c r="K10" s="222">
        <v>3103591</v>
      </c>
      <c r="L10" s="222">
        <v>1059438</v>
      </c>
      <c r="M10" s="222">
        <v>1738828</v>
      </c>
      <c r="N10" s="222">
        <v>4088230</v>
      </c>
      <c r="O10" s="222">
        <v>1618997</v>
      </c>
      <c r="P10" s="222">
        <v>487703</v>
      </c>
    </row>
    <row r="11" spans="2:16" x14ac:dyDescent="0.2">
      <c r="B11" s="253" t="s">
        <v>290</v>
      </c>
      <c r="C11" s="222">
        <v>4776429</v>
      </c>
      <c r="D11" s="222">
        <v>5085455</v>
      </c>
      <c r="E11" s="222">
        <v>5162631</v>
      </c>
      <c r="F11" s="222">
        <v>4310912</v>
      </c>
      <c r="G11" s="222">
        <v>4653700</v>
      </c>
      <c r="H11" s="222">
        <v>4587609</v>
      </c>
      <c r="I11" s="222">
        <v>1709732</v>
      </c>
      <c r="J11" s="222">
        <v>5492166</v>
      </c>
      <c r="K11" s="222">
        <v>6803156</v>
      </c>
      <c r="L11" s="222">
        <v>6786592</v>
      </c>
      <c r="M11" s="222">
        <v>6681481</v>
      </c>
      <c r="N11" s="222">
        <v>8330779</v>
      </c>
      <c r="O11" s="222">
        <v>7607296</v>
      </c>
      <c r="P11" s="222">
        <v>-8658</v>
      </c>
    </row>
    <row r="12" spans="2:16" x14ac:dyDescent="0.2">
      <c r="B12" s="219" t="s">
        <v>425</v>
      </c>
      <c r="C12" s="220">
        <v>3404224</v>
      </c>
      <c r="D12" s="220">
        <v>5045161</v>
      </c>
      <c r="E12" s="220">
        <v>607003</v>
      </c>
      <c r="F12" s="220">
        <v>510262</v>
      </c>
      <c r="G12" s="220">
        <v>1041484</v>
      </c>
      <c r="H12" s="220">
        <v>566053</v>
      </c>
      <c r="I12" s="220">
        <v>764055</v>
      </c>
      <c r="J12" s="220">
        <v>840821</v>
      </c>
      <c r="K12" s="220">
        <v>1216336</v>
      </c>
      <c r="L12" s="220">
        <v>703170</v>
      </c>
      <c r="M12" s="220">
        <v>774027</v>
      </c>
      <c r="N12" s="220">
        <v>647323</v>
      </c>
      <c r="O12" s="220">
        <v>685649</v>
      </c>
      <c r="P12" s="220">
        <v>116422</v>
      </c>
    </row>
    <row r="13" spans="2:16" x14ac:dyDescent="0.2">
      <c r="B13" s="253" t="s">
        <v>453</v>
      </c>
      <c r="C13" s="222">
        <v>950020</v>
      </c>
      <c r="D13" s="222">
        <v>1262039</v>
      </c>
      <c r="E13" s="222">
        <v>148037</v>
      </c>
      <c r="F13" s="222">
        <v>109447</v>
      </c>
      <c r="G13" s="222">
        <v>1305019</v>
      </c>
      <c r="H13" s="222">
        <v>47052</v>
      </c>
      <c r="I13" s="222">
        <v>51268</v>
      </c>
      <c r="J13" s="222">
        <v>58280</v>
      </c>
      <c r="K13" s="222">
        <v>46286</v>
      </c>
      <c r="L13" s="222">
        <v>52437</v>
      </c>
      <c r="M13" s="222">
        <v>46829</v>
      </c>
      <c r="N13" s="222">
        <v>52057</v>
      </c>
      <c r="O13" s="222">
        <v>45849</v>
      </c>
      <c r="P13" s="222">
        <v>11282</v>
      </c>
    </row>
    <row r="14" spans="2:16" x14ac:dyDescent="0.2">
      <c r="B14" s="253" t="s">
        <v>454</v>
      </c>
      <c r="C14" s="222">
        <v>2454204</v>
      </c>
      <c r="D14" s="222">
        <v>3783122</v>
      </c>
      <c r="E14" s="222">
        <v>458966</v>
      </c>
      <c r="F14" s="222">
        <v>400815</v>
      </c>
      <c r="G14" s="222">
        <v>-263535</v>
      </c>
      <c r="H14" s="222">
        <v>519001</v>
      </c>
      <c r="I14" s="222">
        <v>712787</v>
      </c>
      <c r="J14" s="222">
        <v>782541</v>
      </c>
      <c r="K14" s="222">
        <v>1170050</v>
      </c>
      <c r="L14" s="222">
        <v>650733</v>
      </c>
      <c r="M14" s="222">
        <v>727198</v>
      </c>
      <c r="N14" s="222">
        <v>595266</v>
      </c>
      <c r="O14" s="222">
        <v>639800</v>
      </c>
      <c r="P14" s="222">
        <v>105140</v>
      </c>
    </row>
    <row r="15" spans="2:16" x14ac:dyDescent="0.2">
      <c r="B15" s="219" t="s">
        <v>455</v>
      </c>
      <c r="C15" s="220">
        <v>46281363</v>
      </c>
      <c r="D15" s="220">
        <v>68365239</v>
      </c>
      <c r="E15" s="220">
        <v>49856833</v>
      </c>
      <c r="F15" s="220">
        <v>30968606</v>
      </c>
      <c r="G15" s="220">
        <v>31196732</v>
      </c>
      <c r="H15" s="220">
        <v>25855826</v>
      </c>
      <c r="I15" s="220">
        <v>24277289</v>
      </c>
      <c r="J15" s="220">
        <v>29780180</v>
      </c>
      <c r="K15" s="220">
        <v>23168488</v>
      </c>
      <c r="L15" s="220">
        <v>20013855</v>
      </c>
      <c r="M15" s="220">
        <v>20608991</v>
      </c>
      <c r="N15" s="220">
        <v>23530987</v>
      </c>
      <c r="O15" s="220">
        <v>20376597</v>
      </c>
      <c r="P15" s="220">
        <v>1406459</v>
      </c>
    </row>
    <row r="16" spans="2:16" x14ac:dyDescent="0.2">
      <c r="B16" s="253" t="s">
        <v>456</v>
      </c>
      <c r="C16" s="222">
        <v>4207838</v>
      </c>
      <c r="D16" s="222">
        <v>15620627</v>
      </c>
      <c r="E16" s="222">
        <v>5340247</v>
      </c>
      <c r="F16" s="222">
        <v>3898511</v>
      </c>
      <c r="G16" s="222">
        <v>2680736</v>
      </c>
      <c r="H16" s="222">
        <v>1847173</v>
      </c>
      <c r="I16" s="222">
        <v>2279109</v>
      </c>
      <c r="J16" s="222">
        <v>1615183</v>
      </c>
      <c r="K16" s="222">
        <v>1000154</v>
      </c>
      <c r="L16" s="222">
        <v>2171164</v>
      </c>
      <c r="M16" s="222">
        <v>1901183</v>
      </c>
      <c r="N16" s="222">
        <v>1064167</v>
      </c>
      <c r="O16" s="222">
        <v>1155432</v>
      </c>
      <c r="P16" s="222">
        <v>54854</v>
      </c>
    </row>
    <row r="17" spans="2:17" x14ac:dyDescent="0.2">
      <c r="B17" s="253" t="s">
        <v>457</v>
      </c>
      <c r="C17" s="222">
        <v>36658407</v>
      </c>
      <c r="D17" s="222">
        <v>47921836</v>
      </c>
      <c r="E17" s="222">
        <v>43359823</v>
      </c>
      <c r="F17" s="222">
        <v>25980030</v>
      </c>
      <c r="G17" s="222">
        <v>26820367</v>
      </c>
      <c r="H17" s="222">
        <v>23432320</v>
      </c>
      <c r="I17" s="222">
        <v>21073678</v>
      </c>
      <c r="J17" s="222">
        <v>27818517</v>
      </c>
      <c r="K17" s="222">
        <v>21213811</v>
      </c>
      <c r="L17" s="222">
        <v>17618188</v>
      </c>
      <c r="M17" s="222">
        <v>18572048</v>
      </c>
      <c r="N17" s="222">
        <v>22214329</v>
      </c>
      <c r="O17" s="222">
        <v>18924961</v>
      </c>
      <c r="P17" s="222">
        <v>1348226</v>
      </c>
    </row>
    <row r="18" spans="2:17" x14ac:dyDescent="0.2">
      <c r="B18" s="253" t="s">
        <v>458</v>
      </c>
      <c r="C18" s="222">
        <v>5415118</v>
      </c>
      <c r="D18" s="222">
        <v>4822776</v>
      </c>
      <c r="E18" s="222">
        <v>1156763</v>
      </c>
      <c r="F18" s="222">
        <v>1090065</v>
      </c>
      <c r="G18" s="222">
        <v>1695629</v>
      </c>
      <c r="H18" s="222">
        <v>576333</v>
      </c>
      <c r="I18" s="222">
        <v>924502</v>
      </c>
      <c r="J18" s="222">
        <v>346480</v>
      </c>
      <c r="K18" s="222">
        <v>954523</v>
      </c>
      <c r="L18" s="222">
        <v>224503</v>
      </c>
      <c r="M18" s="222">
        <v>135760</v>
      </c>
      <c r="N18" s="222">
        <v>252491</v>
      </c>
      <c r="O18" s="222">
        <v>296204</v>
      </c>
      <c r="P18" s="222">
        <v>3379</v>
      </c>
    </row>
    <row r="19" spans="2:17" x14ac:dyDescent="0.2">
      <c r="B19" s="219" t="s">
        <v>307</v>
      </c>
      <c r="C19" s="396"/>
      <c r="D19" s="396"/>
      <c r="E19" s="396"/>
      <c r="F19" s="396"/>
      <c r="G19" s="396"/>
      <c r="H19" s="396"/>
      <c r="I19" s="396"/>
      <c r="J19" s="396"/>
      <c r="K19" s="396"/>
      <c r="L19" s="456"/>
      <c r="M19" s="456"/>
      <c r="N19" s="456"/>
      <c r="O19" s="456"/>
      <c r="P19" s="456"/>
    </row>
    <row r="20" spans="2:17" x14ac:dyDescent="0.2">
      <c r="B20" s="253" t="s">
        <v>459</v>
      </c>
      <c r="C20" s="222">
        <v>11939793</v>
      </c>
      <c r="D20" s="222">
        <v>14765320</v>
      </c>
      <c r="E20" s="222">
        <v>1518537</v>
      </c>
      <c r="F20" s="222">
        <v>-12401221</v>
      </c>
      <c r="G20" s="222">
        <v>4071221</v>
      </c>
      <c r="H20" s="222">
        <v>5012055</v>
      </c>
      <c r="I20" s="222">
        <v>3271566</v>
      </c>
      <c r="J20" s="222">
        <v>7566599</v>
      </c>
      <c r="K20" s="222">
        <v>4313050</v>
      </c>
      <c r="L20" s="222">
        <v>1117174</v>
      </c>
      <c r="M20" s="222">
        <v>1494201</v>
      </c>
      <c r="N20" s="222">
        <v>4061232</v>
      </c>
      <c r="O20" s="222">
        <v>-574790</v>
      </c>
      <c r="P20" s="222">
        <v>-260725</v>
      </c>
    </row>
    <row r="21" spans="2:17" x14ac:dyDescent="0.2">
      <c r="B21" s="261" t="s">
        <v>460</v>
      </c>
      <c r="C21" s="222">
        <v>735023</v>
      </c>
      <c r="D21" s="222">
        <v>1053983</v>
      </c>
      <c r="E21" s="222">
        <v>781834</v>
      </c>
      <c r="F21" s="222">
        <v>833365</v>
      </c>
      <c r="G21" s="222">
        <v>828552</v>
      </c>
      <c r="H21" s="222">
        <v>548862</v>
      </c>
      <c r="I21" s="222">
        <v>464914</v>
      </c>
      <c r="J21" s="222">
        <v>380709</v>
      </c>
      <c r="K21" s="222">
        <v>212353</v>
      </c>
      <c r="L21" s="222">
        <v>156096</v>
      </c>
      <c r="M21" s="222">
        <v>147294</v>
      </c>
      <c r="N21" s="222">
        <v>45337</v>
      </c>
      <c r="O21" s="222">
        <v>104044</v>
      </c>
      <c r="P21" s="222">
        <v>3378</v>
      </c>
    </row>
    <row r="22" spans="2:17" x14ac:dyDescent="0.2">
      <c r="B22" s="261" t="s">
        <v>461</v>
      </c>
      <c r="C22" s="222">
        <v>1572922</v>
      </c>
      <c r="D22" s="222">
        <v>2090663</v>
      </c>
      <c r="E22" s="222">
        <v>1758182</v>
      </c>
      <c r="F22" s="222">
        <v>1566546</v>
      </c>
      <c r="G22" s="222">
        <v>1180212</v>
      </c>
      <c r="H22" s="222">
        <v>1363218</v>
      </c>
      <c r="I22" s="222">
        <v>1254691</v>
      </c>
      <c r="J22" s="222">
        <v>1163862</v>
      </c>
      <c r="K22" s="222">
        <v>701381</v>
      </c>
      <c r="L22" s="222">
        <v>608111</v>
      </c>
      <c r="M22" s="222">
        <v>612143</v>
      </c>
      <c r="N22" s="222">
        <v>824366</v>
      </c>
      <c r="O22" s="222">
        <v>1090476</v>
      </c>
      <c r="P22" s="222">
        <v>35501</v>
      </c>
    </row>
    <row r="23" spans="2:17" x14ac:dyDescent="0.2">
      <c r="B23" s="261" t="s">
        <v>462</v>
      </c>
      <c r="C23" s="222">
        <v>3493</v>
      </c>
      <c r="D23" s="222">
        <v>18887</v>
      </c>
      <c r="E23" s="222">
        <v>-15000</v>
      </c>
      <c r="F23" s="222">
        <v>3566</v>
      </c>
      <c r="G23" s="222">
        <v>0</v>
      </c>
      <c r="H23" s="222">
        <v>0</v>
      </c>
      <c r="I23" s="222">
        <v>0</v>
      </c>
      <c r="J23" s="222">
        <v>0</v>
      </c>
      <c r="K23" s="222">
        <v>0</v>
      </c>
      <c r="L23" s="222">
        <v>15956</v>
      </c>
      <c r="M23" s="222">
        <v>0</v>
      </c>
      <c r="N23" s="222">
        <v>0</v>
      </c>
      <c r="O23" s="222">
        <v>0</v>
      </c>
      <c r="P23" s="222">
        <v>-13736</v>
      </c>
      <c r="Q23" s="223"/>
    </row>
    <row r="24" spans="2:17" x14ac:dyDescent="0.2">
      <c r="B24" s="261" t="s">
        <v>463</v>
      </c>
      <c r="C24" s="222">
        <v>10018902</v>
      </c>
      <c r="D24" s="222">
        <v>6164020</v>
      </c>
      <c r="E24" s="222">
        <v>2066257</v>
      </c>
      <c r="F24" s="222">
        <v>-4529115</v>
      </c>
      <c r="G24" s="222">
        <v>935685</v>
      </c>
      <c r="H24" s="222">
        <v>920399</v>
      </c>
      <c r="I24" s="222">
        <v>412914</v>
      </c>
      <c r="J24" s="222">
        <v>1153462</v>
      </c>
      <c r="K24" s="222">
        <v>-60155</v>
      </c>
      <c r="L24" s="222">
        <v>14974</v>
      </c>
      <c r="M24" s="222">
        <v>14974</v>
      </c>
      <c r="N24" s="222">
        <v>0</v>
      </c>
      <c r="O24" s="222">
        <v>0</v>
      </c>
      <c r="P24" s="222">
        <v>0</v>
      </c>
    </row>
    <row r="25" spans="2:17" x14ac:dyDescent="0.2">
      <c r="B25" s="261" t="s">
        <v>464</v>
      </c>
      <c r="C25" s="222">
        <v>-2466414</v>
      </c>
      <c r="D25" s="222">
        <v>4811814</v>
      </c>
      <c r="E25" s="222">
        <v>-3376571</v>
      </c>
      <c r="F25" s="222">
        <v>-5888409</v>
      </c>
      <c r="G25" s="222">
        <v>-1360940</v>
      </c>
      <c r="H25" s="222">
        <v>461407</v>
      </c>
      <c r="I25" s="222">
        <v>413257</v>
      </c>
      <c r="J25" s="222">
        <v>2607760</v>
      </c>
      <c r="K25" s="222">
        <v>1125739</v>
      </c>
      <c r="L25" s="222">
        <v>-437082</v>
      </c>
      <c r="M25" s="222">
        <v>441337</v>
      </c>
      <c r="N25" s="222">
        <v>1548230</v>
      </c>
      <c r="O25" s="222">
        <v>-662915</v>
      </c>
      <c r="P25" s="222">
        <v>-272246</v>
      </c>
    </row>
    <row r="26" spans="2:17" x14ac:dyDescent="0.2">
      <c r="B26" s="261" t="s">
        <v>465</v>
      </c>
      <c r="C26" s="222">
        <v>1976666</v>
      </c>
      <c r="D26" s="222">
        <v>549702</v>
      </c>
      <c r="E26" s="222">
        <v>267513</v>
      </c>
      <c r="F26" s="222">
        <v>-4045573</v>
      </c>
      <c r="G26" s="222">
        <v>2463123</v>
      </c>
      <c r="H26" s="222">
        <v>1734608</v>
      </c>
      <c r="I26" s="222">
        <v>775769</v>
      </c>
      <c r="J26" s="222">
        <v>2229768</v>
      </c>
      <c r="K26" s="222">
        <v>2332192</v>
      </c>
      <c r="L26" s="222">
        <v>744599</v>
      </c>
      <c r="M26" s="222">
        <v>278418</v>
      </c>
      <c r="N26" s="222">
        <v>1410598</v>
      </c>
      <c r="O26" s="222">
        <v>-1107459</v>
      </c>
      <c r="P26" s="222">
        <v>114</v>
      </c>
    </row>
    <row r="27" spans="2:17" x14ac:dyDescent="0.2">
      <c r="B27" s="261" t="s">
        <v>466</v>
      </c>
      <c r="C27" s="222">
        <v>99201</v>
      </c>
      <c r="D27" s="222">
        <v>76251</v>
      </c>
      <c r="E27" s="222">
        <v>36322</v>
      </c>
      <c r="F27" s="222">
        <v>-341601</v>
      </c>
      <c r="G27" s="222">
        <v>24589</v>
      </c>
      <c r="H27" s="222">
        <v>-16439</v>
      </c>
      <c r="I27" s="222">
        <v>-49979</v>
      </c>
      <c r="J27" s="222">
        <v>31038</v>
      </c>
      <c r="K27" s="222">
        <v>1540</v>
      </c>
      <c r="L27" s="222">
        <v>14520</v>
      </c>
      <c r="M27" s="222">
        <v>35</v>
      </c>
      <c r="N27" s="222">
        <v>232701</v>
      </c>
      <c r="O27" s="222">
        <v>1064</v>
      </c>
      <c r="P27" s="222">
        <v>-13736</v>
      </c>
    </row>
    <row r="28" spans="2:17" x14ac:dyDescent="0.2">
      <c r="B28" s="219" t="s">
        <v>467</v>
      </c>
      <c r="C28" s="220">
        <v>1420136</v>
      </c>
      <c r="D28" s="220">
        <v>1672104</v>
      </c>
      <c r="E28" s="220">
        <v>1449582</v>
      </c>
      <c r="F28" s="220">
        <v>1593046</v>
      </c>
      <c r="G28" s="220">
        <v>1073612</v>
      </c>
      <c r="H28" s="220">
        <v>691772</v>
      </c>
      <c r="I28" s="220">
        <v>691852</v>
      </c>
      <c r="J28" s="220">
        <v>917661</v>
      </c>
      <c r="K28" s="220">
        <v>751211</v>
      </c>
      <c r="L28" s="220">
        <v>652783</v>
      </c>
      <c r="M28" s="220">
        <v>543899</v>
      </c>
      <c r="N28" s="220">
        <v>695189</v>
      </c>
      <c r="O28" s="220">
        <v>564181</v>
      </c>
      <c r="P28" s="220">
        <v>42577</v>
      </c>
    </row>
    <row r="29" spans="2:17" x14ac:dyDescent="0.2">
      <c r="B29" s="253" t="s">
        <v>468</v>
      </c>
      <c r="C29" s="222">
        <v>936294</v>
      </c>
      <c r="D29" s="222">
        <v>1201308</v>
      </c>
      <c r="E29" s="222">
        <v>1141061</v>
      </c>
      <c r="F29" s="222">
        <v>684830</v>
      </c>
      <c r="G29" s="222">
        <v>664963</v>
      </c>
      <c r="H29" s="222">
        <v>505178</v>
      </c>
      <c r="I29" s="222">
        <v>441906</v>
      </c>
      <c r="J29" s="222">
        <v>474336</v>
      </c>
      <c r="K29" s="222">
        <v>392132</v>
      </c>
      <c r="L29" s="222">
        <v>377651</v>
      </c>
      <c r="M29" s="222">
        <v>364152</v>
      </c>
      <c r="N29" s="222">
        <v>451822</v>
      </c>
      <c r="O29" s="222">
        <v>406353</v>
      </c>
      <c r="P29" s="222">
        <v>29506</v>
      </c>
    </row>
    <row r="30" spans="2:17" x14ac:dyDescent="0.2">
      <c r="B30" s="253" t="s">
        <v>469</v>
      </c>
      <c r="C30" s="222">
        <v>37596</v>
      </c>
      <c r="D30" s="222">
        <v>49582</v>
      </c>
      <c r="E30" s="222">
        <v>45480</v>
      </c>
      <c r="F30" s="222">
        <v>33104</v>
      </c>
      <c r="G30" s="222">
        <v>31607</v>
      </c>
      <c r="H30" s="222">
        <v>23752</v>
      </c>
      <c r="I30" s="222">
        <v>22171</v>
      </c>
      <c r="J30" s="222">
        <v>20295</v>
      </c>
      <c r="K30" s="222">
        <v>14356</v>
      </c>
      <c r="L30" s="222">
        <v>13201</v>
      </c>
      <c r="M30" s="222">
        <v>14230</v>
      </c>
      <c r="N30" s="222">
        <v>15943</v>
      </c>
      <c r="O30" s="222">
        <v>14593</v>
      </c>
      <c r="P30" s="222">
        <v>874</v>
      </c>
    </row>
    <row r="31" spans="2:17" x14ac:dyDescent="0.2">
      <c r="B31" s="253" t="s">
        <v>470</v>
      </c>
      <c r="C31" s="222">
        <v>62569</v>
      </c>
      <c r="D31" s="222">
        <v>66837</v>
      </c>
      <c r="E31" s="222">
        <v>36584</v>
      </c>
      <c r="F31" s="222">
        <v>11325</v>
      </c>
      <c r="G31" s="222">
        <v>16462</v>
      </c>
      <c r="H31" s="222">
        <v>8794</v>
      </c>
      <c r="I31" s="222">
        <v>83701</v>
      </c>
      <c r="J31" s="222">
        <v>114816</v>
      </c>
      <c r="K31" s="222">
        <v>2775</v>
      </c>
      <c r="L31" s="222">
        <v>981</v>
      </c>
      <c r="M31" s="222">
        <v>981</v>
      </c>
      <c r="N31" s="215" t="s">
        <v>38</v>
      </c>
      <c r="O31" s="215" t="s">
        <v>38</v>
      </c>
      <c r="P31" s="215" t="s">
        <v>38</v>
      </c>
    </row>
    <row r="32" spans="2:17" x14ac:dyDescent="0.2">
      <c r="B32" s="253" t="s">
        <v>471</v>
      </c>
      <c r="C32" s="222">
        <v>327768</v>
      </c>
      <c r="D32" s="222">
        <v>293098</v>
      </c>
      <c r="E32" s="222">
        <v>201774</v>
      </c>
      <c r="F32" s="222">
        <v>847159</v>
      </c>
      <c r="G32" s="222">
        <v>336536</v>
      </c>
      <c r="H32" s="222">
        <v>135573</v>
      </c>
      <c r="I32" s="222">
        <v>137884</v>
      </c>
      <c r="J32" s="222">
        <v>337240</v>
      </c>
      <c r="K32" s="222">
        <v>368529</v>
      </c>
      <c r="L32" s="222">
        <v>231879</v>
      </c>
      <c r="M32" s="222">
        <v>161755</v>
      </c>
      <c r="N32" s="222">
        <v>165096</v>
      </c>
      <c r="O32" s="222">
        <v>143047</v>
      </c>
      <c r="P32" s="222">
        <v>12032</v>
      </c>
    </row>
    <row r="33" spans="2:16" x14ac:dyDescent="0.2">
      <c r="B33" s="253" t="s">
        <v>472</v>
      </c>
      <c r="C33" s="222">
        <v>55909</v>
      </c>
      <c r="D33" s="222">
        <v>61279</v>
      </c>
      <c r="E33" s="222">
        <v>24683</v>
      </c>
      <c r="F33" s="222">
        <v>16628</v>
      </c>
      <c r="G33" s="222">
        <v>24044</v>
      </c>
      <c r="H33" s="222">
        <v>18475</v>
      </c>
      <c r="I33" s="222">
        <v>6190</v>
      </c>
      <c r="J33" s="222">
        <v>-29026</v>
      </c>
      <c r="K33" s="222">
        <v>-26581</v>
      </c>
      <c r="L33" s="222">
        <v>29071</v>
      </c>
      <c r="M33" s="222">
        <v>2781</v>
      </c>
      <c r="N33" s="222">
        <v>62328</v>
      </c>
      <c r="O33" s="222">
        <v>188</v>
      </c>
      <c r="P33" s="222">
        <v>165</v>
      </c>
    </row>
    <row r="34" spans="2:16" x14ac:dyDescent="0.2">
      <c r="B34" s="219" t="s">
        <v>473</v>
      </c>
      <c r="C34" s="220">
        <v>10519657</v>
      </c>
      <c r="D34" s="220">
        <v>13093216</v>
      </c>
      <c r="E34" s="220">
        <v>68955</v>
      </c>
      <c r="F34" s="220">
        <v>-13994267</v>
      </c>
      <c r="G34" s="220">
        <v>2997609</v>
      </c>
      <c r="H34" s="220">
        <v>4320283</v>
      </c>
      <c r="I34" s="220">
        <v>2579714</v>
      </c>
      <c r="J34" s="220">
        <v>6648938</v>
      </c>
      <c r="K34" s="220">
        <v>3561839</v>
      </c>
      <c r="L34" s="220">
        <v>464391</v>
      </c>
      <c r="M34" s="220">
        <v>950302</v>
      </c>
      <c r="N34" s="220">
        <v>3366043</v>
      </c>
      <c r="O34" s="220">
        <v>-1138971</v>
      </c>
      <c r="P34" s="220">
        <v>-303302</v>
      </c>
    </row>
    <row r="35" spans="2:16" x14ac:dyDescent="0.2">
      <c r="B35" s="219" t="s">
        <v>474</v>
      </c>
      <c r="C35" s="396"/>
      <c r="D35" s="396"/>
      <c r="E35" s="396"/>
      <c r="F35" s="396"/>
      <c r="G35" s="396"/>
      <c r="H35" s="396"/>
      <c r="I35" s="396"/>
      <c r="J35" s="396"/>
      <c r="K35" s="396"/>
      <c r="L35" s="456"/>
      <c r="M35" s="456"/>
      <c r="N35" s="456"/>
      <c r="O35" s="456"/>
      <c r="P35" s="456"/>
    </row>
    <row r="36" spans="2:16" x14ac:dyDescent="0.2">
      <c r="B36" s="253" t="s">
        <v>475</v>
      </c>
      <c r="C36" s="222">
        <v>2511368</v>
      </c>
      <c r="D36" s="222">
        <v>3530072</v>
      </c>
      <c r="E36" s="222">
        <v>3205297</v>
      </c>
      <c r="F36" s="222">
        <v>3143114</v>
      </c>
      <c r="G36" s="222">
        <v>2872868</v>
      </c>
      <c r="H36" s="222">
        <v>2003867</v>
      </c>
      <c r="I36" s="222">
        <v>1874328</v>
      </c>
      <c r="J36" s="222">
        <v>1658021</v>
      </c>
      <c r="K36" s="222">
        <v>882798</v>
      </c>
      <c r="L36" s="222">
        <v>824723</v>
      </c>
      <c r="M36" s="222">
        <v>819723</v>
      </c>
      <c r="N36" s="222">
        <v>587723</v>
      </c>
      <c r="O36" s="222">
        <v>587723</v>
      </c>
      <c r="P36" s="222">
        <v>20098</v>
      </c>
    </row>
    <row r="37" spans="2:16" x14ac:dyDescent="0.2">
      <c r="B37" s="253" t="s">
        <v>359</v>
      </c>
      <c r="C37" s="215" t="s">
        <v>38</v>
      </c>
      <c r="D37" s="215" t="s">
        <v>38</v>
      </c>
      <c r="E37" s="215" t="s">
        <v>38</v>
      </c>
      <c r="F37" s="215" t="s">
        <v>38</v>
      </c>
      <c r="G37" s="215" t="s">
        <v>38</v>
      </c>
      <c r="H37" s="215" t="s">
        <v>38</v>
      </c>
      <c r="I37" s="215" t="s">
        <v>38</v>
      </c>
      <c r="J37" s="215" t="s">
        <v>38</v>
      </c>
      <c r="K37" s="215" t="s">
        <v>38</v>
      </c>
      <c r="L37" s="215" t="s">
        <v>38</v>
      </c>
      <c r="M37" s="215" t="s">
        <v>38</v>
      </c>
      <c r="N37" s="215" t="s">
        <v>38</v>
      </c>
      <c r="O37" s="215" t="s">
        <v>38</v>
      </c>
      <c r="P37" s="215" t="s">
        <v>38</v>
      </c>
    </row>
    <row r="38" spans="2:16" x14ac:dyDescent="0.2">
      <c r="B38" s="253" t="s">
        <v>360</v>
      </c>
      <c r="C38" s="215" t="s">
        <v>38</v>
      </c>
      <c r="D38" s="215" t="s">
        <v>38</v>
      </c>
      <c r="E38" s="215" t="s">
        <v>38</v>
      </c>
      <c r="F38" s="215" t="s">
        <v>38</v>
      </c>
      <c r="G38" s="215" t="s">
        <v>38</v>
      </c>
      <c r="H38" s="215" t="s">
        <v>38</v>
      </c>
      <c r="I38" s="215" t="s">
        <v>38</v>
      </c>
      <c r="J38" s="215" t="s">
        <v>38</v>
      </c>
      <c r="K38" s="215" t="s">
        <v>38</v>
      </c>
      <c r="L38" s="215" t="s">
        <v>38</v>
      </c>
      <c r="M38" s="215" t="s">
        <v>38</v>
      </c>
      <c r="N38" s="215" t="s">
        <v>38</v>
      </c>
      <c r="O38" s="215" t="s">
        <v>38</v>
      </c>
      <c r="P38" s="215" t="s">
        <v>38</v>
      </c>
    </row>
    <row r="39" spans="2:16" x14ac:dyDescent="0.2">
      <c r="B39" s="253" t="s">
        <v>361</v>
      </c>
      <c r="C39" s="222">
        <v>377468</v>
      </c>
      <c r="D39" s="222">
        <v>14414193</v>
      </c>
      <c r="E39" s="222">
        <v>-2120718</v>
      </c>
      <c r="F39" s="222">
        <v>-632206</v>
      </c>
      <c r="G39" s="222">
        <v>1321816</v>
      </c>
      <c r="H39" s="222">
        <v>1105290</v>
      </c>
      <c r="I39" s="222">
        <v>2738830</v>
      </c>
      <c r="J39" s="222">
        <v>1674424</v>
      </c>
      <c r="K39" s="222">
        <v>3043711</v>
      </c>
      <c r="L39" s="222">
        <v>3720884</v>
      </c>
      <c r="M39" s="222">
        <v>420634</v>
      </c>
      <c r="N39" s="222">
        <v>1196332</v>
      </c>
      <c r="O39" s="222">
        <v>1406780</v>
      </c>
      <c r="P39" s="222">
        <v>250</v>
      </c>
    </row>
    <row r="40" spans="2:16" x14ac:dyDescent="0.2">
      <c r="B40" s="219" t="s">
        <v>476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2"/>
      <c r="M40" s="222"/>
      <c r="N40" s="222"/>
      <c r="O40" s="222"/>
      <c r="P40" s="222"/>
    </row>
    <row r="41" spans="2:16" x14ac:dyDescent="0.2">
      <c r="B41" s="253" t="s">
        <v>477</v>
      </c>
      <c r="C41" s="260">
        <v>0.80669999999999997</v>
      </c>
      <c r="D41" s="260">
        <v>0.78700000000000003</v>
      </c>
      <c r="E41" s="260">
        <v>-0.67269999999999996</v>
      </c>
      <c r="F41" s="260">
        <v>1.1935</v>
      </c>
      <c r="G41" s="260">
        <v>0.50660000000000005</v>
      </c>
      <c r="H41" s="260">
        <v>0.61850000000000005</v>
      </c>
      <c r="I41" s="260">
        <v>0.47439999999999999</v>
      </c>
      <c r="J41" s="260">
        <v>0.79590000000000005</v>
      </c>
      <c r="K41" s="260">
        <v>0.78810000000000002</v>
      </c>
      <c r="L41" s="260">
        <v>0.31590000000000001</v>
      </c>
      <c r="M41" s="260">
        <v>0.49170000000000003</v>
      </c>
      <c r="N41" s="260">
        <v>0.78590000000000004</v>
      </c>
      <c r="O41" s="260">
        <v>3.0781999999999998</v>
      </c>
      <c r="P41" s="260">
        <v>1.1491</v>
      </c>
    </row>
    <row r="42" spans="2:16" x14ac:dyDescent="0.2">
      <c r="B42" s="253" t="s">
        <v>478</v>
      </c>
      <c r="C42" s="260">
        <v>2.9999999999999997E-4</v>
      </c>
      <c r="D42" s="260">
        <v>1.2999999999999999E-3</v>
      </c>
      <c r="E42" s="260">
        <v>-9.9000000000000008E-3</v>
      </c>
      <c r="F42" s="260">
        <v>-2.9999999999999997E-4</v>
      </c>
      <c r="G42" s="260">
        <v>0</v>
      </c>
      <c r="H42" s="260">
        <v>0</v>
      </c>
      <c r="I42" s="260">
        <v>0</v>
      </c>
      <c r="J42" s="260">
        <v>0</v>
      </c>
      <c r="K42" s="260">
        <v>0</v>
      </c>
      <c r="L42" s="260">
        <v>1.43E-2</v>
      </c>
      <c r="M42" s="260">
        <v>0</v>
      </c>
      <c r="N42" s="260">
        <v>0</v>
      </c>
      <c r="O42" s="260">
        <v>0</v>
      </c>
      <c r="P42" s="260">
        <v>5.2699999999999997E-2</v>
      </c>
    </row>
    <row r="43" spans="2:16" x14ac:dyDescent="0.2">
      <c r="B43" s="253" t="s">
        <v>479</v>
      </c>
      <c r="C43" s="260">
        <v>0.88109999999999999</v>
      </c>
      <c r="D43" s="260">
        <v>0.88680000000000003</v>
      </c>
      <c r="E43" s="260">
        <v>4.5400000000000003E-2</v>
      </c>
      <c r="F43" s="260">
        <v>1.1285000000000001</v>
      </c>
      <c r="G43" s="260">
        <v>0.73629999999999995</v>
      </c>
      <c r="H43" s="260">
        <v>0.86199999999999999</v>
      </c>
      <c r="I43" s="260">
        <v>0.78849999999999998</v>
      </c>
      <c r="J43" s="260">
        <v>0.87870000000000004</v>
      </c>
      <c r="K43" s="260">
        <v>0.82579999999999998</v>
      </c>
      <c r="L43" s="260">
        <v>0.41570000000000001</v>
      </c>
      <c r="M43" s="260">
        <v>0.63600000000000001</v>
      </c>
      <c r="N43" s="260">
        <v>0.82879999999999998</v>
      </c>
      <c r="O43" s="260">
        <v>1.9815</v>
      </c>
      <c r="P43" s="260">
        <v>1.1633</v>
      </c>
    </row>
    <row r="44" spans="2:16" x14ac:dyDescent="0.2">
      <c r="B44" s="253" t="s">
        <v>480</v>
      </c>
      <c r="C44" s="260">
        <v>0.2273</v>
      </c>
      <c r="D44" s="260">
        <v>0.1915</v>
      </c>
      <c r="E44" s="260">
        <v>1.4E-3</v>
      </c>
      <c r="F44" s="260">
        <v>-0.45190000000000002</v>
      </c>
      <c r="G44" s="260">
        <v>9.6100000000000005E-2</v>
      </c>
      <c r="H44" s="260">
        <v>0.1671</v>
      </c>
      <c r="I44" s="260">
        <v>0.10630000000000001</v>
      </c>
      <c r="J44" s="260">
        <v>0.2233</v>
      </c>
      <c r="K44" s="260">
        <v>0.1537</v>
      </c>
      <c r="L44" s="260">
        <v>2.3199999999999998E-2</v>
      </c>
      <c r="M44" s="260">
        <v>4.6100000000000002E-2</v>
      </c>
      <c r="N44" s="260">
        <v>0.14299999999999999</v>
      </c>
      <c r="O44" s="260">
        <v>-5.5899999999999998E-2</v>
      </c>
      <c r="P44" s="260">
        <v>-0.21560000000000001</v>
      </c>
    </row>
    <row r="45" spans="2:16" x14ac:dyDescent="0.2">
      <c r="B45" s="253" t="s">
        <v>481</v>
      </c>
      <c r="C45" s="260">
        <v>0.6593</v>
      </c>
      <c r="D45" s="260">
        <v>0.71840000000000004</v>
      </c>
      <c r="E45" s="260">
        <v>0.78720000000000001</v>
      </c>
      <c r="F45" s="260">
        <v>0.4299</v>
      </c>
      <c r="G45" s="260">
        <v>0.61939999999999995</v>
      </c>
      <c r="H45" s="260">
        <v>0.73029999999999995</v>
      </c>
      <c r="I45" s="260">
        <v>0.63870000000000005</v>
      </c>
      <c r="J45" s="260">
        <v>0.51690000000000003</v>
      </c>
      <c r="K45" s="260">
        <v>0.52200000000000002</v>
      </c>
      <c r="L45" s="260">
        <v>0.57850000000000001</v>
      </c>
      <c r="M45" s="260">
        <v>0.66949999999999998</v>
      </c>
      <c r="N45" s="260">
        <v>0.64990000000000003</v>
      </c>
      <c r="O45" s="260">
        <v>0.72030000000000005</v>
      </c>
      <c r="P45" s="260">
        <v>0.69299999999999995</v>
      </c>
    </row>
    <row r="46" spans="2:16" x14ac:dyDescent="0.2">
      <c r="B46" s="253" t="s">
        <v>482</v>
      </c>
      <c r="C46" s="229">
        <v>9.76</v>
      </c>
      <c r="D46" s="229">
        <v>9.83</v>
      </c>
      <c r="E46" s="229">
        <v>9.81</v>
      </c>
      <c r="F46" s="229">
        <v>9.76</v>
      </c>
      <c r="G46" s="229">
        <v>9.74</v>
      </c>
      <c r="H46" s="229">
        <v>9.6199999999999992</v>
      </c>
      <c r="I46" s="229">
        <v>9.59</v>
      </c>
      <c r="J46" s="229">
        <v>9.5399999999999991</v>
      </c>
      <c r="K46" s="229">
        <v>9.14</v>
      </c>
      <c r="L46" s="229">
        <v>9.08</v>
      </c>
      <c r="M46" s="229">
        <v>9.07</v>
      </c>
      <c r="N46" s="229">
        <v>11.04</v>
      </c>
      <c r="O46" s="229">
        <v>11.04</v>
      </c>
      <c r="P46" s="229">
        <v>40.33</v>
      </c>
    </row>
    <row r="47" spans="2:16" x14ac:dyDescent="0.2">
      <c r="B47" s="253" t="s">
        <v>483</v>
      </c>
      <c r="C47" s="229">
        <v>4.1900000000000004</v>
      </c>
      <c r="D47" s="229">
        <v>3.71</v>
      </c>
      <c r="E47" s="229">
        <v>0.02</v>
      </c>
      <c r="F47" s="229">
        <v>-4.45</v>
      </c>
      <c r="G47" s="229">
        <v>1.04</v>
      </c>
      <c r="H47" s="229">
        <v>2.16</v>
      </c>
      <c r="I47" s="229">
        <v>1.38</v>
      </c>
      <c r="J47" s="229">
        <v>4.01</v>
      </c>
      <c r="K47" s="229">
        <v>4.03</v>
      </c>
      <c r="L47" s="229">
        <v>0.56000000000000005</v>
      </c>
      <c r="M47" s="229">
        <v>1.1599999999999999</v>
      </c>
      <c r="N47" s="229">
        <v>5.73</v>
      </c>
      <c r="O47" s="229">
        <v>-1.94</v>
      </c>
      <c r="P47" s="229">
        <v>-15.09</v>
      </c>
    </row>
    <row r="48" spans="2:16" x14ac:dyDescent="0.2">
      <c r="B48" s="219" t="s">
        <v>484</v>
      </c>
      <c r="C48" s="225"/>
      <c r="D48" s="225"/>
      <c r="E48" s="225"/>
      <c r="F48" s="225"/>
      <c r="G48" s="225"/>
      <c r="H48" s="225"/>
      <c r="I48" s="225"/>
      <c r="J48" s="225"/>
      <c r="K48" s="225"/>
    </row>
    <row r="49" spans="2:16" x14ac:dyDescent="0.2">
      <c r="B49" s="253" t="s">
        <v>485</v>
      </c>
      <c r="C49" s="227">
        <v>9.0899999999999995E-2</v>
      </c>
      <c r="D49" s="227">
        <v>0.22850000000000001</v>
      </c>
      <c r="E49" s="227">
        <v>0.1071</v>
      </c>
      <c r="F49" s="227">
        <v>0.12590000000000001</v>
      </c>
      <c r="G49" s="227">
        <v>8.5900000000000004E-2</v>
      </c>
      <c r="H49" s="227">
        <v>7.1400000000000005E-2</v>
      </c>
      <c r="I49" s="227">
        <v>9.3899999999999997E-2</v>
      </c>
      <c r="J49" s="227">
        <v>5.4199999999999998E-2</v>
      </c>
      <c r="K49" s="227">
        <v>4.3200000000000002E-2</v>
      </c>
      <c r="L49" s="227">
        <v>0.1085</v>
      </c>
      <c r="M49" s="227">
        <v>9.2299999999999993E-2</v>
      </c>
      <c r="N49" s="227">
        <v>4.5199999999999997E-2</v>
      </c>
      <c r="O49" s="227">
        <v>5.67E-2</v>
      </c>
      <c r="P49" s="227">
        <v>3.9E-2</v>
      </c>
    </row>
    <row r="50" spans="2:16" x14ac:dyDescent="0.2">
      <c r="B50" s="253" t="s">
        <v>486</v>
      </c>
      <c r="C50" s="227">
        <v>7.3599999999999999E-2</v>
      </c>
      <c r="D50" s="227">
        <v>7.3800000000000004E-2</v>
      </c>
      <c r="E50" s="227">
        <v>1.2200000000000001E-2</v>
      </c>
      <c r="F50" s="227">
        <v>1.6500000000000001E-2</v>
      </c>
      <c r="G50" s="227">
        <v>3.3399999999999999E-2</v>
      </c>
      <c r="H50" s="227">
        <v>2.1899999999999999E-2</v>
      </c>
      <c r="I50" s="227">
        <v>3.15E-2</v>
      </c>
      <c r="J50" s="227">
        <v>2.8199999999999999E-2</v>
      </c>
      <c r="K50" s="227">
        <v>5.2499999999999998E-2</v>
      </c>
      <c r="L50" s="227">
        <v>3.5099999999999999E-2</v>
      </c>
      <c r="M50" s="227">
        <v>3.7600000000000001E-2</v>
      </c>
      <c r="N50" s="227">
        <v>2.75E-2</v>
      </c>
      <c r="O50" s="227">
        <v>3.3599999999999998E-2</v>
      </c>
      <c r="P50" s="227">
        <v>8.2799999999999999E-2</v>
      </c>
    </row>
    <row r="51" spans="2:16" x14ac:dyDescent="0.2">
      <c r="B51" s="219" t="s">
        <v>487</v>
      </c>
      <c r="C51" s="225"/>
      <c r="D51" s="225"/>
      <c r="E51" s="225"/>
      <c r="F51" s="225"/>
      <c r="G51" s="225"/>
      <c r="H51" s="225"/>
      <c r="I51" s="225"/>
      <c r="J51" s="225"/>
      <c r="K51" s="225"/>
    </row>
    <row r="52" spans="2:16" x14ac:dyDescent="0.2">
      <c r="B52" s="254" t="s">
        <v>488</v>
      </c>
      <c r="C52" s="242">
        <v>0.52939999999999998</v>
      </c>
      <c r="D52" s="242">
        <v>0.50739999999999996</v>
      </c>
      <c r="E52" s="242">
        <v>0.63090000000000002</v>
      </c>
      <c r="F52" s="242">
        <v>0.99039999999999995</v>
      </c>
      <c r="G52" s="242">
        <v>0.89729999999999999</v>
      </c>
      <c r="H52" s="242">
        <v>0.74560000000000004</v>
      </c>
      <c r="I52" s="242">
        <v>0.74070000000000003</v>
      </c>
      <c r="J52" s="242">
        <v>0.53120000000000001</v>
      </c>
      <c r="K52" s="242">
        <v>0.34820000000000001</v>
      </c>
      <c r="L52" s="242">
        <v>0.37409999999999999</v>
      </c>
      <c r="M52" s="242">
        <v>0.36080000000000001</v>
      </c>
      <c r="N52" s="242">
        <v>0.2757</v>
      </c>
      <c r="O52" s="242">
        <v>0.31830000000000003</v>
      </c>
      <c r="P52" s="242">
        <v>0.57630000000000003</v>
      </c>
    </row>
    <row r="53" spans="2:16" x14ac:dyDescent="0.2">
      <c r="B53" s="230" t="s">
        <v>489</v>
      </c>
      <c r="C53" s="243"/>
      <c r="D53" s="243"/>
      <c r="E53" s="243"/>
      <c r="F53" s="243"/>
      <c r="G53" s="243"/>
      <c r="H53" s="243"/>
      <c r="I53" s="243"/>
      <c r="J53" s="243"/>
      <c r="K53" s="243"/>
    </row>
    <row r="54" spans="2:16" x14ac:dyDescent="0.2">
      <c r="B54" s="254" t="s">
        <v>490</v>
      </c>
      <c r="C54" s="234">
        <v>0.04</v>
      </c>
      <c r="D54" s="239">
        <v>1.1000000000000001</v>
      </c>
      <c r="E54" s="234">
        <v>-30.76</v>
      </c>
      <c r="F54" s="234">
        <v>0.05</v>
      </c>
      <c r="G54" s="234">
        <v>0.44</v>
      </c>
      <c r="H54" s="234">
        <v>0.26</v>
      </c>
      <c r="I54" s="234">
        <v>1.06</v>
      </c>
      <c r="J54" s="234">
        <v>0.25</v>
      </c>
      <c r="K54" s="234">
        <v>0.85</v>
      </c>
      <c r="L54" s="234">
        <v>8.01</v>
      </c>
      <c r="M54" s="234">
        <v>0.44</v>
      </c>
      <c r="N54" s="234">
        <v>0.36</v>
      </c>
      <c r="O54" s="234">
        <v>-1.24</v>
      </c>
      <c r="P54" s="239">
        <v>0</v>
      </c>
    </row>
    <row r="55" spans="2:16" ht="13.5" thickBot="1" x14ac:dyDescent="0.25">
      <c r="B55" s="246"/>
      <c r="C55" s="247"/>
      <c r="D55" s="24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</row>
    <row r="56" spans="2:16" ht="13.5" thickTop="1" x14ac:dyDescent="0.2">
      <c r="B56" s="257" t="s">
        <v>278</v>
      </c>
    </row>
  </sheetData>
  <pageMargins left="0.7" right="0.7" top="0.75" bottom="0.75" header="0.3" footer="0.3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4"/>
  <sheetViews>
    <sheetView topLeftCell="D3" workbookViewId="0">
      <selection activeCell="H7" sqref="H7"/>
    </sheetView>
  </sheetViews>
  <sheetFormatPr defaultRowHeight="12.75" x14ac:dyDescent="0.2"/>
  <cols>
    <col min="1" max="1" width="9.140625" style="213"/>
    <col min="2" max="2" width="54.7109375" style="213" bestFit="1" customWidth="1"/>
    <col min="3" max="10" width="10.7109375" style="213" customWidth="1"/>
    <col min="11" max="11" width="10.7109375" style="419" customWidth="1"/>
    <col min="12" max="12" width="10" style="213" customWidth="1"/>
    <col min="13" max="16384" width="9.140625" style="213"/>
  </cols>
  <sheetData>
    <row r="2" spans="2:16" ht="18.75" x14ac:dyDescent="0.2">
      <c r="B2" s="212" t="s">
        <v>599</v>
      </c>
      <c r="C2" s="212"/>
      <c r="D2" s="212"/>
      <c r="E2" s="212"/>
      <c r="F2" s="212"/>
      <c r="G2" s="212"/>
      <c r="H2" s="212"/>
      <c r="I2" s="212"/>
      <c r="J2" s="212"/>
      <c r="K2" s="450"/>
    </row>
    <row r="3" spans="2:16" x14ac:dyDescent="0.2">
      <c r="B3" s="233" t="s">
        <v>377</v>
      </c>
      <c r="C3" s="233"/>
      <c r="D3" s="233"/>
      <c r="E3" s="233"/>
      <c r="F3" s="233"/>
      <c r="G3" s="233"/>
      <c r="H3" s="233"/>
      <c r="I3" s="233"/>
      <c r="J3" s="233"/>
      <c r="K3" s="457" t="s">
        <v>679</v>
      </c>
    </row>
    <row r="4" spans="2:16" ht="13.5" thickBot="1" x14ac:dyDescent="0.25">
      <c r="B4" s="430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2:16" ht="18.75" customHeight="1" thickTop="1" thickBot="1" x14ac:dyDescent="0.25">
      <c r="B5" s="249" t="s">
        <v>286</v>
      </c>
      <c r="C5" s="368" t="s">
        <v>150</v>
      </c>
      <c r="D5" s="368" t="s">
        <v>151</v>
      </c>
      <c r="E5" s="368" t="s">
        <v>152</v>
      </c>
      <c r="F5" s="368" t="s">
        <v>153</v>
      </c>
      <c r="G5" s="368" t="s">
        <v>669</v>
      </c>
      <c r="H5" s="368" t="s">
        <v>670</v>
      </c>
      <c r="I5" s="368" t="s">
        <v>671</v>
      </c>
      <c r="J5" s="368" t="s">
        <v>672</v>
      </c>
      <c r="K5" s="417" t="s">
        <v>673</v>
      </c>
      <c r="L5" s="368" t="s">
        <v>674</v>
      </c>
      <c r="M5" s="368" t="s">
        <v>675</v>
      </c>
      <c r="N5" s="368" t="s">
        <v>676</v>
      </c>
      <c r="O5" s="368" t="s">
        <v>677</v>
      </c>
      <c r="P5" s="368" t="s">
        <v>678</v>
      </c>
    </row>
    <row r="6" spans="2:16" ht="13.5" thickTop="1" x14ac:dyDescent="0.2">
      <c r="B6" s="230"/>
      <c r="C6" s="237"/>
      <c r="D6" s="237"/>
      <c r="E6" s="237"/>
      <c r="F6" s="237"/>
      <c r="G6" s="237"/>
      <c r="H6" s="237"/>
      <c r="I6" s="237"/>
      <c r="J6" s="237"/>
      <c r="K6" s="418"/>
    </row>
    <row r="7" spans="2:16" x14ac:dyDescent="0.2">
      <c r="B7" s="219" t="s">
        <v>287</v>
      </c>
      <c r="C7" s="220">
        <v>9292183</v>
      </c>
      <c r="D7" s="220">
        <v>10275032</v>
      </c>
      <c r="E7" s="220">
        <v>10890240</v>
      </c>
      <c r="F7" s="220">
        <v>10884304</v>
      </c>
      <c r="G7" s="220">
        <v>11441371</v>
      </c>
      <c r="H7" s="220">
        <v>12306106</v>
      </c>
      <c r="I7" s="220">
        <v>12770878</v>
      </c>
      <c r="J7" s="220">
        <v>13750933</v>
      </c>
      <c r="K7" s="384">
        <v>14308329</v>
      </c>
      <c r="L7" s="220">
        <v>15686997</v>
      </c>
      <c r="M7" s="220">
        <v>19189840</v>
      </c>
      <c r="N7" s="220">
        <v>19893532</v>
      </c>
      <c r="O7" s="220">
        <v>20747493</v>
      </c>
      <c r="P7" s="220">
        <v>18326548</v>
      </c>
    </row>
    <row r="8" spans="2:16" x14ac:dyDescent="0.2">
      <c r="B8" s="253" t="s">
        <v>491</v>
      </c>
      <c r="C8" s="222">
        <v>7031073</v>
      </c>
      <c r="D8" s="222">
        <v>7079743</v>
      </c>
      <c r="E8" s="222">
        <v>7422645</v>
      </c>
      <c r="F8" s="222">
        <v>8439418</v>
      </c>
      <c r="G8" s="222">
        <v>8439417</v>
      </c>
      <c r="H8" s="222">
        <v>8746249</v>
      </c>
      <c r="I8" s="222">
        <v>8896249</v>
      </c>
      <c r="J8" s="222">
        <v>9642839</v>
      </c>
      <c r="K8" s="385">
        <v>9617956</v>
      </c>
      <c r="L8" s="222">
        <v>10645680</v>
      </c>
      <c r="M8" s="222">
        <v>12422724</v>
      </c>
      <c r="N8" s="222">
        <v>12286325</v>
      </c>
      <c r="O8" s="222">
        <v>13379485</v>
      </c>
      <c r="P8" s="222">
        <v>13405871</v>
      </c>
    </row>
    <row r="9" spans="2:16" x14ac:dyDescent="0.2">
      <c r="B9" s="253" t="s">
        <v>258</v>
      </c>
      <c r="C9" s="222">
        <v>3029634</v>
      </c>
      <c r="D9" s="222">
        <v>3870413</v>
      </c>
      <c r="E9" s="222">
        <v>3682816</v>
      </c>
      <c r="F9" s="222">
        <v>3579654</v>
      </c>
      <c r="G9" s="222">
        <v>4222106</v>
      </c>
      <c r="H9" s="222">
        <v>4751287</v>
      </c>
      <c r="I9" s="222">
        <v>5143449</v>
      </c>
      <c r="J9" s="222">
        <v>5191334</v>
      </c>
      <c r="K9" s="385">
        <v>5790671</v>
      </c>
      <c r="L9" s="222">
        <v>6094913</v>
      </c>
      <c r="M9" s="222">
        <v>8524183</v>
      </c>
      <c r="N9" s="222">
        <v>8842580</v>
      </c>
      <c r="O9" s="222">
        <v>9128516</v>
      </c>
      <c r="P9" s="222">
        <v>9215498</v>
      </c>
    </row>
    <row r="10" spans="2:16" x14ac:dyDescent="0.2">
      <c r="B10" s="253" t="s">
        <v>492</v>
      </c>
      <c r="C10" s="223">
        <v>-768524</v>
      </c>
      <c r="D10" s="223">
        <v>-675124</v>
      </c>
      <c r="E10" s="223">
        <v>-215221</v>
      </c>
      <c r="F10" s="223">
        <v>-1134768</v>
      </c>
      <c r="G10" s="223">
        <v>-1220152</v>
      </c>
      <c r="H10" s="223">
        <v>-1191430</v>
      </c>
      <c r="I10" s="223">
        <v>-1268820</v>
      </c>
      <c r="J10" s="223">
        <v>-1083240</v>
      </c>
      <c r="K10" s="393">
        <v>-1100298</v>
      </c>
      <c r="L10" s="223">
        <v>-1053596</v>
      </c>
      <c r="M10" s="222">
        <v>-1757067</v>
      </c>
      <c r="N10" s="222">
        <v>-1235373</v>
      </c>
      <c r="O10" s="222">
        <v>-1760508</v>
      </c>
      <c r="P10" s="222">
        <v>-4294821</v>
      </c>
    </row>
    <row r="11" spans="2:16" x14ac:dyDescent="0.2">
      <c r="B11" s="253" t="s">
        <v>290</v>
      </c>
      <c r="C11" s="222">
        <v>206104</v>
      </c>
      <c r="D11" s="222">
        <v>359923</v>
      </c>
      <c r="E11" s="222">
        <v>498561</v>
      </c>
      <c r="F11" s="222">
        <v>-43742</v>
      </c>
      <c r="G11" s="222">
        <v>47715</v>
      </c>
      <c r="H11" s="222">
        <v>113520</v>
      </c>
      <c r="I11" s="222">
        <v>642613</v>
      </c>
      <c r="J11" s="222">
        <v>330761</v>
      </c>
      <c r="K11" s="385">
        <v>661189</v>
      </c>
      <c r="L11" s="222">
        <v>927654</v>
      </c>
      <c r="M11" s="222">
        <v>1450667</v>
      </c>
      <c r="N11" s="222">
        <v>2140585</v>
      </c>
      <c r="O11" s="222">
        <v>2162063</v>
      </c>
      <c r="P11" s="222">
        <v>2439103</v>
      </c>
    </row>
    <row r="12" spans="2:16" x14ac:dyDescent="0.2">
      <c r="B12" s="219" t="s">
        <v>425</v>
      </c>
      <c r="C12" s="220">
        <v>13191629</v>
      </c>
      <c r="D12" s="220">
        <v>14700635</v>
      </c>
      <c r="E12" s="220">
        <v>17278012</v>
      </c>
      <c r="F12" s="220">
        <v>12268904</v>
      </c>
      <c r="G12" s="220">
        <v>13003729</v>
      </c>
      <c r="H12" s="220">
        <v>13939984</v>
      </c>
      <c r="I12" s="220">
        <v>16114158</v>
      </c>
      <c r="J12" s="220">
        <v>17690506</v>
      </c>
      <c r="K12" s="384">
        <v>15791207</v>
      </c>
      <c r="L12" s="220">
        <v>14990893</v>
      </c>
      <c r="M12" s="220">
        <v>16412805</v>
      </c>
      <c r="N12" s="220">
        <v>22212086</v>
      </c>
      <c r="O12" s="220">
        <v>29413783</v>
      </c>
      <c r="P12" s="220">
        <v>32960306</v>
      </c>
    </row>
    <row r="13" spans="2:16" x14ac:dyDescent="0.2">
      <c r="B13" s="253" t="s">
        <v>426</v>
      </c>
      <c r="C13" s="222">
        <v>8307110</v>
      </c>
      <c r="D13" s="222">
        <v>9831839</v>
      </c>
      <c r="E13" s="222">
        <v>10139280</v>
      </c>
      <c r="F13" s="222">
        <v>7935406</v>
      </c>
      <c r="G13" s="222">
        <v>9445512</v>
      </c>
      <c r="H13" s="222">
        <v>10295595</v>
      </c>
      <c r="I13" s="222">
        <v>12592498</v>
      </c>
      <c r="J13" s="222">
        <v>13521216</v>
      </c>
      <c r="K13" s="385">
        <v>9445239</v>
      </c>
      <c r="L13" s="222">
        <v>9272542</v>
      </c>
      <c r="M13" s="222">
        <v>11285886</v>
      </c>
      <c r="N13" s="222">
        <v>16434305</v>
      </c>
      <c r="O13" s="222">
        <v>23704869</v>
      </c>
      <c r="P13" s="222">
        <v>27553617</v>
      </c>
    </row>
    <row r="14" spans="2:16" x14ac:dyDescent="0.2">
      <c r="B14" s="253" t="s">
        <v>427</v>
      </c>
      <c r="C14" s="222">
        <v>4884519</v>
      </c>
      <c r="D14" s="222">
        <v>4868796</v>
      </c>
      <c r="E14" s="222">
        <v>7138732</v>
      </c>
      <c r="F14" s="222">
        <v>4333498</v>
      </c>
      <c r="G14" s="222">
        <v>3558217</v>
      </c>
      <c r="H14" s="222">
        <v>3644389</v>
      </c>
      <c r="I14" s="222">
        <v>3521660</v>
      </c>
      <c r="J14" s="222">
        <v>4169290</v>
      </c>
      <c r="K14" s="385">
        <v>6345968</v>
      </c>
      <c r="L14" s="222">
        <v>5718351</v>
      </c>
      <c r="M14" s="222">
        <v>5126919</v>
      </c>
      <c r="N14" s="222">
        <v>5777781</v>
      </c>
      <c r="O14" s="222">
        <v>5708914</v>
      </c>
      <c r="P14" s="222">
        <v>5406689</v>
      </c>
    </row>
    <row r="15" spans="2:16" x14ac:dyDescent="0.2">
      <c r="B15" s="219" t="s">
        <v>428</v>
      </c>
      <c r="C15" s="220">
        <v>22689916</v>
      </c>
      <c r="D15" s="220">
        <v>25335590</v>
      </c>
      <c r="E15" s="220">
        <v>28666813</v>
      </c>
      <c r="F15" s="220">
        <v>23109466</v>
      </c>
      <c r="G15" s="220">
        <v>24492815</v>
      </c>
      <c r="H15" s="220">
        <v>26359610</v>
      </c>
      <c r="I15" s="220">
        <v>29527649</v>
      </c>
      <c r="J15" s="220">
        <v>31772200</v>
      </c>
      <c r="K15" s="384">
        <v>30760725</v>
      </c>
      <c r="L15" s="220">
        <v>31605545</v>
      </c>
      <c r="M15" s="220">
        <v>37053311</v>
      </c>
      <c r="N15" s="220">
        <v>44246203</v>
      </c>
      <c r="O15" s="220">
        <v>52323339</v>
      </c>
      <c r="P15" s="220">
        <v>53725957</v>
      </c>
    </row>
    <row r="16" spans="2:16" x14ac:dyDescent="0.2">
      <c r="B16" s="253" t="s">
        <v>429</v>
      </c>
      <c r="C16" s="222">
        <v>8872772</v>
      </c>
      <c r="D16" s="222">
        <v>12030150</v>
      </c>
      <c r="E16" s="222">
        <v>13697734</v>
      </c>
      <c r="F16" s="222">
        <v>9851812</v>
      </c>
      <c r="G16" s="222">
        <v>11249533</v>
      </c>
      <c r="H16" s="222">
        <v>11479593</v>
      </c>
      <c r="I16" s="222">
        <v>11794340</v>
      </c>
      <c r="J16" s="222">
        <v>11384493</v>
      </c>
      <c r="K16" s="385">
        <v>10907269</v>
      </c>
      <c r="L16" s="222">
        <v>11619848</v>
      </c>
      <c r="M16" s="222">
        <v>11747764</v>
      </c>
      <c r="N16" s="222">
        <v>13858592</v>
      </c>
      <c r="O16" s="222">
        <v>18155729</v>
      </c>
      <c r="P16" s="222">
        <v>19264341</v>
      </c>
    </row>
    <row r="17" spans="2:16" x14ac:dyDescent="0.2">
      <c r="B17" s="261" t="s">
        <v>430</v>
      </c>
      <c r="C17" s="222">
        <v>1126857</v>
      </c>
      <c r="D17" s="222">
        <v>1327204</v>
      </c>
      <c r="E17" s="222">
        <v>1252489</v>
      </c>
      <c r="F17" s="222">
        <v>1012494</v>
      </c>
      <c r="G17" s="222">
        <v>1171444</v>
      </c>
      <c r="H17" s="222">
        <v>1177701</v>
      </c>
      <c r="I17" s="222">
        <v>1447510</v>
      </c>
      <c r="J17" s="222">
        <v>2401376</v>
      </c>
      <c r="K17" s="385">
        <v>1925675</v>
      </c>
      <c r="L17" s="222">
        <v>2541897</v>
      </c>
      <c r="M17" s="222">
        <v>2540492</v>
      </c>
      <c r="N17" s="222">
        <v>2320347</v>
      </c>
      <c r="O17" s="222">
        <v>2861434</v>
      </c>
      <c r="P17" s="222">
        <v>2122191</v>
      </c>
    </row>
    <row r="18" spans="2:16" x14ac:dyDescent="0.2">
      <c r="B18" s="261" t="s">
        <v>431</v>
      </c>
      <c r="C18" s="222">
        <v>7745916</v>
      </c>
      <c r="D18" s="222">
        <v>10702947</v>
      </c>
      <c r="E18" s="222">
        <v>12445245</v>
      </c>
      <c r="F18" s="222">
        <v>8839318</v>
      </c>
      <c r="G18" s="222">
        <v>10078089</v>
      </c>
      <c r="H18" s="222">
        <v>10301892</v>
      </c>
      <c r="I18" s="222">
        <v>10346830</v>
      </c>
      <c r="J18" s="222">
        <v>8983117</v>
      </c>
      <c r="K18" s="385">
        <v>8981594</v>
      </c>
      <c r="L18" s="222">
        <v>9077951</v>
      </c>
      <c r="M18" s="222">
        <v>9207272</v>
      </c>
      <c r="N18" s="222">
        <v>11538245</v>
      </c>
      <c r="O18" s="222">
        <v>15294295</v>
      </c>
      <c r="P18" s="222">
        <v>17142150</v>
      </c>
    </row>
    <row r="19" spans="2:16" x14ac:dyDescent="0.2">
      <c r="B19" s="253" t="s">
        <v>432</v>
      </c>
      <c r="C19" s="222">
        <v>13817144</v>
      </c>
      <c r="D19" s="222">
        <v>13305440</v>
      </c>
      <c r="E19" s="222">
        <v>14969079</v>
      </c>
      <c r="F19" s="222">
        <v>13257654</v>
      </c>
      <c r="G19" s="222">
        <v>13243282</v>
      </c>
      <c r="H19" s="222">
        <v>14880017</v>
      </c>
      <c r="I19" s="222">
        <v>17733309</v>
      </c>
      <c r="J19" s="222">
        <v>20387707</v>
      </c>
      <c r="K19" s="385">
        <v>19853456</v>
      </c>
      <c r="L19" s="222">
        <v>19985697</v>
      </c>
      <c r="M19" s="222">
        <v>25305547</v>
      </c>
      <c r="N19" s="222">
        <v>30387611</v>
      </c>
      <c r="O19" s="222">
        <v>34167610</v>
      </c>
      <c r="P19" s="222">
        <v>34461616</v>
      </c>
    </row>
    <row r="20" spans="2:16" x14ac:dyDescent="0.2">
      <c r="B20" s="261" t="s">
        <v>433</v>
      </c>
      <c r="C20" s="222">
        <v>5449167</v>
      </c>
      <c r="D20" s="222">
        <v>4872096</v>
      </c>
      <c r="E20" s="222">
        <v>7635615</v>
      </c>
      <c r="F20" s="222">
        <v>7257140</v>
      </c>
      <c r="G20" s="222">
        <v>9476739</v>
      </c>
      <c r="H20" s="222">
        <v>11369024</v>
      </c>
      <c r="I20" s="222">
        <v>13066191</v>
      </c>
      <c r="J20" s="222">
        <v>15493578</v>
      </c>
      <c r="K20" s="385">
        <v>15348488</v>
      </c>
      <c r="L20" s="222">
        <v>15170986</v>
      </c>
      <c r="M20" s="222">
        <v>19110963</v>
      </c>
      <c r="N20" s="222">
        <v>22787046</v>
      </c>
      <c r="O20" s="222">
        <v>24867478</v>
      </c>
      <c r="P20" s="222">
        <v>24127738</v>
      </c>
    </row>
    <row r="21" spans="2:16" x14ac:dyDescent="0.2">
      <c r="B21" s="261" t="s">
        <v>434</v>
      </c>
      <c r="C21" s="222">
        <v>4362160</v>
      </c>
      <c r="D21" s="222">
        <v>4914633</v>
      </c>
      <c r="E21" s="222">
        <v>4012698</v>
      </c>
      <c r="F21" s="222">
        <v>4109710</v>
      </c>
      <c r="G21" s="222">
        <v>2220958</v>
      </c>
      <c r="H21" s="222">
        <v>2270505</v>
      </c>
      <c r="I21" s="222">
        <v>3349497</v>
      </c>
      <c r="J21" s="222">
        <v>3794939</v>
      </c>
      <c r="K21" s="385">
        <v>3581736</v>
      </c>
      <c r="L21" s="222">
        <v>4151469</v>
      </c>
      <c r="M21" s="222">
        <v>5335080</v>
      </c>
      <c r="N21" s="222">
        <v>6485463</v>
      </c>
      <c r="O21" s="222">
        <v>8232415</v>
      </c>
      <c r="P21" s="222">
        <v>9281838</v>
      </c>
    </row>
    <row r="22" spans="2:16" x14ac:dyDescent="0.2">
      <c r="B22" s="261" t="s">
        <v>435</v>
      </c>
      <c r="C22" s="222">
        <v>4005818</v>
      </c>
      <c r="D22" s="222">
        <v>3518711</v>
      </c>
      <c r="E22" s="222">
        <v>3320766</v>
      </c>
      <c r="F22" s="222">
        <v>1890804</v>
      </c>
      <c r="G22" s="222">
        <v>1545585</v>
      </c>
      <c r="H22" s="222">
        <v>1240488</v>
      </c>
      <c r="I22" s="222">
        <v>1317621</v>
      </c>
      <c r="J22" s="222">
        <v>1099190</v>
      </c>
      <c r="K22" s="385">
        <v>923232</v>
      </c>
      <c r="L22" s="222">
        <v>663242</v>
      </c>
      <c r="M22" s="222">
        <v>859504</v>
      </c>
      <c r="N22" s="222">
        <v>1115102</v>
      </c>
      <c r="O22" s="222">
        <v>1067717</v>
      </c>
      <c r="P22" s="222">
        <v>1052040</v>
      </c>
    </row>
    <row r="23" spans="2:16" x14ac:dyDescent="0.2">
      <c r="B23" s="219" t="s">
        <v>307</v>
      </c>
      <c r="C23" s="225"/>
      <c r="D23" s="225"/>
      <c r="E23" s="225"/>
      <c r="F23" s="225"/>
      <c r="G23" s="225"/>
      <c r="H23" s="225"/>
      <c r="I23" s="225"/>
      <c r="J23" s="225"/>
      <c r="K23" s="387"/>
      <c r="M23" s="456"/>
      <c r="N23" s="456"/>
      <c r="O23" s="456"/>
      <c r="P23" s="456"/>
    </row>
    <row r="24" spans="2:16" x14ac:dyDescent="0.2">
      <c r="B24" s="253" t="s">
        <v>493</v>
      </c>
      <c r="C24" s="222">
        <v>4101539</v>
      </c>
      <c r="D24" s="222">
        <v>4831869</v>
      </c>
      <c r="E24" s="222">
        <v>5849848</v>
      </c>
      <c r="F24" s="222">
        <v>7018434</v>
      </c>
      <c r="G24" s="222">
        <v>5310946</v>
      </c>
      <c r="H24" s="222">
        <v>5938195</v>
      </c>
      <c r="I24" s="222">
        <v>6832210</v>
      </c>
      <c r="J24" s="222">
        <v>7531123</v>
      </c>
      <c r="K24" s="385">
        <v>8507291</v>
      </c>
      <c r="L24" s="222">
        <v>8483525</v>
      </c>
      <c r="M24" s="222">
        <v>7983600</v>
      </c>
      <c r="N24" s="222">
        <v>8825275</v>
      </c>
      <c r="O24" s="222">
        <v>9497478</v>
      </c>
      <c r="P24" s="222">
        <v>9164725</v>
      </c>
    </row>
    <row r="25" spans="2:16" x14ac:dyDescent="0.2">
      <c r="B25" s="253" t="s">
        <v>494</v>
      </c>
      <c r="C25" s="222">
        <v>1427432</v>
      </c>
      <c r="D25" s="222">
        <v>1684052</v>
      </c>
      <c r="E25" s="222">
        <v>1907021</v>
      </c>
      <c r="F25" s="222">
        <v>2236627</v>
      </c>
      <c r="G25" s="222">
        <v>1212053</v>
      </c>
      <c r="H25" s="222">
        <v>1317325</v>
      </c>
      <c r="I25" s="222">
        <v>1708412</v>
      </c>
      <c r="J25" s="222">
        <v>2122549</v>
      </c>
      <c r="K25" s="385">
        <v>2452217</v>
      </c>
      <c r="L25" s="222">
        <v>2913318</v>
      </c>
      <c r="M25" s="222">
        <v>3145004</v>
      </c>
      <c r="N25" s="222">
        <v>3482870</v>
      </c>
      <c r="O25" s="222">
        <v>4840163</v>
      </c>
      <c r="P25" s="222">
        <v>6289875</v>
      </c>
    </row>
    <row r="26" spans="2:16" x14ac:dyDescent="0.2">
      <c r="B26" s="253" t="s">
        <v>438</v>
      </c>
      <c r="C26" s="222">
        <v>2674015</v>
      </c>
      <c r="D26" s="222">
        <v>3147931</v>
      </c>
      <c r="E26" s="222">
        <v>3473593</v>
      </c>
      <c r="F26" s="222">
        <v>4781807</v>
      </c>
      <c r="G26" s="222">
        <v>4098893</v>
      </c>
      <c r="H26" s="222">
        <v>4620870</v>
      </c>
      <c r="I26" s="222">
        <v>5123798</v>
      </c>
      <c r="J26" s="222">
        <v>5408574</v>
      </c>
      <c r="K26" s="385">
        <v>6055074</v>
      </c>
      <c r="L26" s="222">
        <v>5570207</v>
      </c>
      <c r="M26" s="222">
        <v>4838596</v>
      </c>
      <c r="N26" s="222">
        <v>5342405</v>
      </c>
      <c r="O26" s="222">
        <v>4657315</v>
      </c>
      <c r="P26" s="222">
        <v>2874850</v>
      </c>
    </row>
    <row r="27" spans="2:16" x14ac:dyDescent="0.2">
      <c r="B27" s="253" t="s">
        <v>495</v>
      </c>
      <c r="C27" s="222">
        <v>112624</v>
      </c>
      <c r="D27" s="222">
        <v>84008</v>
      </c>
      <c r="E27" s="222">
        <v>35387</v>
      </c>
      <c r="F27" s="222">
        <v>56255</v>
      </c>
      <c r="G27" s="222">
        <v>74967</v>
      </c>
      <c r="H27" s="222">
        <v>96573</v>
      </c>
      <c r="I27" s="222">
        <v>100242</v>
      </c>
      <c r="J27" s="222">
        <v>166737</v>
      </c>
      <c r="K27" s="385">
        <v>101202</v>
      </c>
      <c r="L27" s="222">
        <v>121447</v>
      </c>
      <c r="M27" s="222">
        <v>92327</v>
      </c>
      <c r="N27" s="222">
        <v>122189</v>
      </c>
      <c r="O27" s="222">
        <v>105238</v>
      </c>
      <c r="P27" s="222">
        <v>112096</v>
      </c>
    </row>
    <row r="28" spans="2:16" x14ac:dyDescent="0.2">
      <c r="B28" s="253" t="s">
        <v>440</v>
      </c>
      <c r="C28" s="222">
        <v>554881</v>
      </c>
      <c r="D28" s="222">
        <v>717275</v>
      </c>
      <c r="E28" s="222">
        <v>870025</v>
      </c>
      <c r="F28" s="222">
        <v>170776</v>
      </c>
      <c r="G28" s="222">
        <v>800406</v>
      </c>
      <c r="H28" s="222">
        <v>1156634</v>
      </c>
      <c r="I28" s="222">
        <v>1342830</v>
      </c>
      <c r="J28" s="222">
        <v>2055041</v>
      </c>
      <c r="K28" s="385">
        <v>1484681</v>
      </c>
      <c r="L28" s="222">
        <v>1490577</v>
      </c>
      <c r="M28" s="222">
        <v>1223591</v>
      </c>
      <c r="N28" s="222">
        <v>1619975</v>
      </c>
      <c r="O28" s="222">
        <v>861577</v>
      </c>
      <c r="P28" s="222">
        <v>-1229161</v>
      </c>
    </row>
    <row r="29" spans="2:16" x14ac:dyDescent="0.2">
      <c r="B29" s="253" t="s">
        <v>441</v>
      </c>
      <c r="C29" s="222">
        <v>530336</v>
      </c>
      <c r="D29" s="222">
        <v>712393</v>
      </c>
      <c r="E29" s="222">
        <v>852807</v>
      </c>
      <c r="F29" s="222">
        <v>158755</v>
      </c>
      <c r="G29" s="222">
        <v>780586</v>
      </c>
      <c r="H29" s="222">
        <v>1127182</v>
      </c>
      <c r="I29" s="222">
        <v>1307478</v>
      </c>
      <c r="J29" s="222">
        <v>2028084</v>
      </c>
      <c r="K29" s="385">
        <v>1457163</v>
      </c>
      <c r="L29" s="222">
        <v>1452657</v>
      </c>
      <c r="M29" s="222">
        <v>1189024</v>
      </c>
      <c r="N29" s="222">
        <v>1578192</v>
      </c>
      <c r="O29" s="222">
        <v>762662</v>
      </c>
      <c r="P29" s="222">
        <v>-1321937</v>
      </c>
    </row>
    <row r="30" spans="2:16" x14ac:dyDescent="0.2">
      <c r="B30" s="219" t="s">
        <v>318</v>
      </c>
      <c r="C30" s="225"/>
      <c r="D30" s="225"/>
      <c r="E30" s="225"/>
      <c r="F30" s="225"/>
      <c r="G30" s="225"/>
      <c r="H30" s="225"/>
      <c r="I30" s="225"/>
      <c r="J30" s="225"/>
      <c r="K30" s="387"/>
      <c r="M30" s="456"/>
      <c r="N30" s="456"/>
      <c r="O30" s="456"/>
      <c r="P30" s="456"/>
    </row>
    <row r="31" spans="2:16" x14ac:dyDescent="0.2">
      <c r="B31" s="253" t="s">
        <v>496</v>
      </c>
      <c r="C31" s="222">
        <v>1023451</v>
      </c>
      <c r="D31" s="222">
        <v>1028372</v>
      </c>
      <c r="E31" s="222">
        <v>843061</v>
      </c>
      <c r="F31" s="222">
        <v>944739</v>
      </c>
      <c r="G31" s="222">
        <v>944739</v>
      </c>
      <c r="H31" s="222">
        <v>975422</v>
      </c>
      <c r="I31" s="222">
        <v>990422</v>
      </c>
      <c r="J31" s="222">
        <v>1065081</v>
      </c>
      <c r="K31" s="385">
        <v>1062593</v>
      </c>
      <c r="L31" s="222">
        <v>1165367</v>
      </c>
      <c r="M31" s="222">
        <v>1343072</v>
      </c>
      <c r="N31" s="222">
        <v>1329433</v>
      </c>
      <c r="O31" s="222">
        <v>1438749</v>
      </c>
      <c r="P31" s="222">
        <v>1441387</v>
      </c>
    </row>
    <row r="32" spans="2:16" x14ac:dyDescent="0.2">
      <c r="B32" s="253" t="s">
        <v>359</v>
      </c>
      <c r="C32" s="226" t="s">
        <v>38</v>
      </c>
      <c r="D32" s="226" t="s">
        <v>38</v>
      </c>
      <c r="E32" s="226" t="s">
        <v>38</v>
      </c>
      <c r="F32" s="226" t="s">
        <v>38</v>
      </c>
      <c r="G32" s="226" t="s">
        <v>38</v>
      </c>
      <c r="H32" s="226" t="s">
        <v>38</v>
      </c>
      <c r="I32" s="226" t="s">
        <v>38</v>
      </c>
      <c r="J32" s="226" t="s">
        <v>38</v>
      </c>
      <c r="K32" s="388" t="s">
        <v>38</v>
      </c>
      <c r="L32" s="226" t="s">
        <v>38</v>
      </c>
      <c r="M32" s="215" t="s">
        <v>38</v>
      </c>
      <c r="N32" s="215" t="s">
        <v>38</v>
      </c>
      <c r="O32" s="215" t="s">
        <v>38</v>
      </c>
      <c r="P32" s="215" t="s">
        <v>38</v>
      </c>
    </row>
    <row r="33" spans="2:16" x14ac:dyDescent="0.2">
      <c r="B33" s="253" t="s">
        <v>360</v>
      </c>
      <c r="C33" s="226" t="s">
        <v>38</v>
      </c>
      <c r="D33" s="226" t="s">
        <v>38</v>
      </c>
      <c r="E33" s="226" t="s">
        <v>38</v>
      </c>
      <c r="F33" s="226" t="s">
        <v>38</v>
      </c>
      <c r="G33" s="226" t="s">
        <v>38</v>
      </c>
      <c r="H33" s="226" t="s">
        <v>38</v>
      </c>
      <c r="I33" s="226" t="s">
        <v>38</v>
      </c>
      <c r="J33" s="226" t="s">
        <v>38</v>
      </c>
      <c r="K33" s="388" t="s">
        <v>38</v>
      </c>
      <c r="L33" s="226" t="s">
        <v>38</v>
      </c>
      <c r="M33" s="215" t="s">
        <v>38</v>
      </c>
      <c r="N33" s="215" t="s">
        <v>38</v>
      </c>
      <c r="O33" s="215" t="s">
        <v>38</v>
      </c>
      <c r="P33" s="215" t="s">
        <v>38</v>
      </c>
    </row>
    <row r="34" spans="2:16" x14ac:dyDescent="0.2">
      <c r="B34" s="253" t="s">
        <v>361</v>
      </c>
      <c r="C34" s="223">
        <v>-322220</v>
      </c>
      <c r="D34" s="222">
        <v>662910</v>
      </c>
      <c r="E34" s="223">
        <v>-692866</v>
      </c>
      <c r="F34" s="222">
        <v>2887422</v>
      </c>
      <c r="G34" s="222">
        <v>2278374</v>
      </c>
      <c r="H34" s="222">
        <v>1336707</v>
      </c>
      <c r="I34" s="222">
        <v>853698</v>
      </c>
      <c r="J34" s="222">
        <v>2509340</v>
      </c>
      <c r="K34" s="385">
        <v>3094915</v>
      </c>
      <c r="L34" s="222">
        <v>3176646</v>
      </c>
      <c r="M34" s="222">
        <v>1260668</v>
      </c>
      <c r="N34" s="222">
        <v>-459163</v>
      </c>
      <c r="O34" s="222">
        <v>-1624596</v>
      </c>
      <c r="P34" s="222">
        <v>-1862506</v>
      </c>
    </row>
    <row r="35" spans="2:16" x14ac:dyDescent="0.2">
      <c r="B35" s="219" t="s">
        <v>321</v>
      </c>
      <c r="C35" s="225"/>
      <c r="D35" s="225"/>
      <c r="E35" s="225"/>
      <c r="F35" s="225"/>
      <c r="G35" s="225"/>
      <c r="H35" s="225"/>
      <c r="I35" s="225"/>
      <c r="J35" s="225"/>
      <c r="K35" s="387"/>
    </row>
    <row r="36" spans="2:16" x14ac:dyDescent="0.2">
      <c r="B36" s="253" t="s">
        <v>442</v>
      </c>
      <c r="C36" s="260">
        <v>5.7099999999999998E-2</v>
      </c>
      <c r="D36" s="260">
        <v>6.93E-2</v>
      </c>
      <c r="E36" s="260">
        <v>7.8299999999999995E-2</v>
      </c>
      <c r="F36" s="260">
        <v>1.46E-2</v>
      </c>
      <c r="G36" s="260">
        <v>6.8199999999999997E-2</v>
      </c>
      <c r="H36" s="260">
        <v>9.1600000000000001E-2</v>
      </c>
      <c r="I36" s="260">
        <v>0.1024</v>
      </c>
      <c r="J36" s="260">
        <v>0.14749999999999999</v>
      </c>
      <c r="K36" s="389">
        <v>0.1018</v>
      </c>
      <c r="L36" s="260">
        <v>9.2600000000000002E-2</v>
      </c>
      <c r="M36" s="260">
        <v>6.2E-2</v>
      </c>
      <c r="N36" s="260">
        <v>7.9299999999999995E-2</v>
      </c>
      <c r="O36" s="260">
        <v>3.6799999999999999E-2</v>
      </c>
      <c r="P36" s="260">
        <v>-7.2099999999999997E-2</v>
      </c>
    </row>
    <row r="37" spans="2:16" x14ac:dyDescent="0.2">
      <c r="B37" s="253" t="s">
        <v>443</v>
      </c>
      <c r="C37" s="260">
        <v>3.8600000000000002E-2</v>
      </c>
      <c r="D37" s="260">
        <v>4.6300000000000001E-2</v>
      </c>
      <c r="E37" s="260">
        <v>4.7E-2</v>
      </c>
      <c r="F37" s="260">
        <v>1.1299999999999999E-2</v>
      </c>
      <c r="G37" s="260">
        <v>5.3199999999999997E-2</v>
      </c>
      <c r="H37" s="260">
        <v>7.1999999999999995E-2</v>
      </c>
      <c r="I37" s="260">
        <v>7.9299999999999995E-2</v>
      </c>
      <c r="J37" s="260">
        <v>0.11260000000000001</v>
      </c>
      <c r="K37" s="389">
        <v>6.9699999999999998E-2</v>
      </c>
      <c r="L37" s="260">
        <v>6.6699999999999995E-2</v>
      </c>
      <c r="M37" s="260">
        <v>4.7500000000000001E-2</v>
      </c>
      <c r="N37" s="260">
        <v>5.8200000000000002E-2</v>
      </c>
      <c r="O37" s="260">
        <v>3.0099999999999998E-2</v>
      </c>
      <c r="P37" s="260">
        <v>-4.7E-2</v>
      </c>
    </row>
    <row r="38" spans="2:16" x14ac:dyDescent="0.2">
      <c r="B38" s="253" t="s">
        <v>444</v>
      </c>
      <c r="C38" s="260">
        <v>2.3400000000000001E-2</v>
      </c>
      <c r="D38" s="260">
        <v>2.81E-2</v>
      </c>
      <c r="E38" s="260">
        <v>2.9700000000000001E-2</v>
      </c>
      <c r="F38" s="260">
        <v>6.8999999999999999E-3</v>
      </c>
      <c r="G38" s="260">
        <v>3.1899999999999998E-2</v>
      </c>
      <c r="H38" s="260">
        <v>4.2799999999999998E-2</v>
      </c>
      <c r="I38" s="260">
        <v>4.4299999999999999E-2</v>
      </c>
      <c r="J38" s="260">
        <v>6.3799999999999996E-2</v>
      </c>
      <c r="K38" s="389">
        <v>4.7399999999999998E-2</v>
      </c>
      <c r="L38" s="260">
        <v>4.5999999999999999E-2</v>
      </c>
      <c r="M38" s="260">
        <v>3.2099999999999997E-2</v>
      </c>
      <c r="N38" s="260">
        <v>3.5700000000000003E-2</v>
      </c>
      <c r="O38" s="260">
        <v>1.46E-2</v>
      </c>
      <c r="P38" s="260">
        <v>-2.46E-2</v>
      </c>
    </row>
    <row r="39" spans="2:16" x14ac:dyDescent="0.2">
      <c r="B39" s="253" t="s">
        <v>497</v>
      </c>
      <c r="C39" s="260">
        <v>0.1293</v>
      </c>
      <c r="D39" s="260">
        <v>0.1474</v>
      </c>
      <c r="E39" s="260">
        <v>0.14580000000000001</v>
      </c>
      <c r="F39" s="260">
        <v>2.2599999999999999E-2</v>
      </c>
      <c r="G39" s="260">
        <v>0.14699999999999999</v>
      </c>
      <c r="H39" s="260">
        <v>0.1898</v>
      </c>
      <c r="I39" s="260">
        <v>0.19139999999999999</v>
      </c>
      <c r="J39" s="260">
        <v>0.26929999999999998</v>
      </c>
      <c r="K39" s="389">
        <v>0.17130000000000001</v>
      </c>
      <c r="L39" s="260">
        <v>0.17119999999999999</v>
      </c>
      <c r="M39" s="260">
        <v>0.1489</v>
      </c>
      <c r="N39" s="260">
        <v>0.17879999999999999</v>
      </c>
      <c r="O39" s="260">
        <v>8.0299999999999996E-2</v>
      </c>
      <c r="P39" s="260">
        <v>-0.14419999999999999</v>
      </c>
    </row>
    <row r="40" spans="2:16" x14ac:dyDescent="0.2">
      <c r="B40" s="253" t="s">
        <v>446</v>
      </c>
      <c r="C40" s="260">
        <v>2.6916000000000002</v>
      </c>
      <c r="D40" s="260">
        <v>2.3639000000000001</v>
      </c>
      <c r="E40" s="260">
        <v>2.2362000000000002</v>
      </c>
      <c r="F40" s="260">
        <v>14.0885</v>
      </c>
      <c r="G40" s="260">
        <v>1.5527</v>
      </c>
      <c r="H40" s="260">
        <v>1.1687000000000001</v>
      </c>
      <c r="I40" s="260">
        <v>1.3066</v>
      </c>
      <c r="J40" s="260">
        <v>1.0466</v>
      </c>
      <c r="K40" s="389">
        <v>1.6829000000000001</v>
      </c>
      <c r="L40" s="260">
        <v>2.0055000000000001</v>
      </c>
      <c r="M40" s="260">
        <v>2.645</v>
      </c>
      <c r="N40" s="260">
        <v>2.2069000000000001</v>
      </c>
      <c r="O40" s="260">
        <v>6.3464</v>
      </c>
      <c r="P40" s="260">
        <v>-4.7580999999999998</v>
      </c>
    </row>
    <row r="41" spans="2:16" x14ac:dyDescent="0.2">
      <c r="B41" s="253" t="s">
        <v>498</v>
      </c>
      <c r="C41" s="260">
        <v>7.8899999999999998E-2</v>
      </c>
      <c r="D41" s="260">
        <v>4.99E-2</v>
      </c>
      <c r="E41" s="260">
        <v>1.8599999999999998E-2</v>
      </c>
      <c r="F41" s="260">
        <v>2.52E-2</v>
      </c>
      <c r="G41" s="260">
        <v>6.1899999999999997E-2</v>
      </c>
      <c r="H41" s="260">
        <v>7.3300000000000004E-2</v>
      </c>
      <c r="I41" s="260">
        <v>5.8700000000000002E-2</v>
      </c>
      <c r="J41" s="260">
        <v>7.8600000000000003E-2</v>
      </c>
      <c r="K41" s="389">
        <v>4.1300000000000003E-2</v>
      </c>
      <c r="L41" s="260">
        <v>4.1700000000000001E-2</v>
      </c>
      <c r="M41" s="260">
        <v>2.9399999999999999E-2</v>
      </c>
      <c r="N41" s="260">
        <v>3.5099999999999999E-2</v>
      </c>
      <c r="O41" s="260">
        <v>2.1700000000000001E-2</v>
      </c>
      <c r="P41" s="260">
        <v>1.78E-2</v>
      </c>
    </row>
    <row r="42" spans="2:16" x14ac:dyDescent="0.2">
      <c r="B42" s="253" t="s">
        <v>499</v>
      </c>
      <c r="C42" s="229">
        <v>0.52</v>
      </c>
      <c r="D42" s="229">
        <v>0.69</v>
      </c>
      <c r="E42" s="229">
        <v>1.01</v>
      </c>
      <c r="F42" s="229">
        <v>0.17</v>
      </c>
      <c r="G42" s="229">
        <v>0.83</v>
      </c>
      <c r="H42" s="229">
        <v>1.1599999999999999</v>
      </c>
      <c r="I42" s="229">
        <v>1.32</v>
      </c>
      <c r="J42" s="228">
        <v>1.9</v>
      </c>
      <c r="K42" s="273">
        <v>1.37</v>
      </c>
      <c r="L42" s="229">
        <v>1.25</v>
      </c>
      <c r="M42" s="229">
        <v>0.89</v>
      </c>
      <c r="N42" s="229">
        <v>1.19</v>
      </c>
      <c r="O42" s="229">
        <v>0.53</v>
      </c>
      <c r="P42" s="229">
        <v>-0.92</v>
      </c>
    </row>
    <row r="43" spans="2:16" x14ac:dyDescent="0.2">
      <c r="B43" s="219" t="s">
        <v>500</v>
      </c>
      <c r="C43" s="225"/>
      <c r="D43" s="225"/>
      <c r="E43" s="225"/>
      <c r="F43" s="225"/>
      <c r="G43" s="225"/>
      <c r="H43" s="225"/>
      <c r="I43" s="225"/>
      <c r="J43" s="225"/>
      <c r="K43" s="387"/>
    </row>
    <row r="44" spans="2:16" x14ac:dyDescent="0.2">
      <c r="B44" s="253" t="s">
        <v>448</v>
      </c>
      <c r="C44" s="229">
        <v>1.07</v>
      </c>
      <c r="D44" s="229">
        <v>1.22</v>
      </c>
      <c r="E44" s="229">
        <v>1.35</v>
      </c>
      <c r="F44" s="229">
        <v>1.24</v>
      </c>
      <c r="G44" s="229">
        <v>1.19</v>
      </c>
      <c r="H44" s="229">
        <v>1.1200000000000001</v>
      </c>
      <c r="I44" s="229">
        <v>0.94</v>
      </c>
      <c r="J44" s="229">
        <v>0.84</v>
      </c>
      <c r="K44" s="273">
        <v>1.1499999999999999</v>
      </c>
      <c r="L44" s="229">
        <v>1.25</v>
      </c>
      <c r="M44" s="229">
        <v>1.04</v>
      </c>
      <c r="N44" s="229">
        <v>0.84</v>
      </c>
      <c r="O44" s="229">
        <v>0.77</v>
      </c>
      <c r="P44" s="228">
        <v>0.7</v>
      </c>
    </row>
    <row r="45" spans="2:16" x14ac:dyDescent="0.2">
      <c r="B45" s="253" t="s">
        <v>449</v>
      </c>
      <c r="C45" s="229">
        <v>0.57999999999999996</v>
      </c>
      <c r="D45" s="229">
        <v>0.57999999999999996</v>
      </c>
      <c r="E45" s="228">
        <v>0.6</v>
      </c>
      <c r="F45" s="229">
        <v>0.53</v>
      </c>
      <c r="G45" s="229">
        <v>0.53</v>
      </c>
      <c r="H45" s="229">
        <v>0.53</v>
      </c>
      <c r="I45" s="229">
        <v>0.55000000000000004</v>
      </c>
      <c r="J45" s="229">
        <v>0.56000000000000005</v>
      </c>
      <c r="K45" s="273">
        <v>0.51</v>
      </c>
      <c r="L45" s="229">
        <v>0.47</v>
      </c>
      <c r="M45" s="229">
        <v>0.44</v>
      </c>
      <c r="N45" s="228">
        <v>0.5</v>
      </c>
      <c r="O45" s="229">
        <v>0.56000000000000005</v>
      </c>
      <c r="P45" s="229">
        <v>0.61</v>
      </c>
    </row>
    <row r="46" spans="2:16" x14ac:dyDescent="0.2">
      <c r="B46" s="253" t="s">
        <v>450</v>
      </c>
      <c r="C46" s="260">
        <v>0.1923</v>
      </c>
      <c r="D46" s="260">
        <v>0.19400000000000001</v>
      </c>
      <c r="E46" s="260">
        <v>0.14000000000000001</v>
      </c>
      <c r="F46" s="260">
        <v>0.17780000000000001</v>
      </c>
      <c r="G46" s="260">
        <v>9.0700000000000003E-2</v>
      </c>
      <c r="H46" s="260">
        <v>8.6099999999999996E-2</v>
      </c>
      <c r="I46" s="260">
        <v>0.1134</v>
      </c>
      <c r="J46" s="260">
        <v>0.11940000000000001</v>
      </c>
      <c r="K46" s="389">
        <v>0.1164</v>
      </c>
      <c r="L46" s="260">
        <v>0.13139999999999999</v>
      </c>
      <c r="M46" s="260">
        <v>0.14399999999999999</v>
      </c>
      <c r="N46" s="260">
        <v>0.14660000000000001</v>
      </c>
      <c r="O46" s="260">
        <v>0.1573</v>
      </c>
      <c r="P46" s="260">
        <v>0.17280000000000001</v>
      </c>
    </row>
    <row r="47" spans="2:16" x14ac:dyDescent="0.2">
      <c r="B47" s="219" t="s">
        <v>418</v>
      </c>
      <c r="C47" s="225"/>
      <c r="D47" s="225"/>
      <c r="E47" s="225"/>
      <c r="F47" s="225"/>
      <c r="G47" s="225"/>
      <c r="H47" s="225"/>
      <c r="I47" s="225"/>
      <c r="J47" s="225"/>
      <c r="K47" s="387"/>
    </row>
    <row r="48" spans="2:16" x14ac:dyDescent="0.2">
      <c r="B48" s="253" t="s">
        <v>347</v>
      </c>
      <c r="C48" s="260">
        <v>0.40949999999999998</v>
      </c>
      <c r="D48" s="260">
        <v>0.40560000000000002</v>
      </c>
      <c r="E48" s="260">
        <v>0.37990000000000002</v>
      </c>
      <c r="F48" s="260">
        <v>0.47099999999999997</v>
      </c>
      <c r="G48" s="260">
        <v>0.46710000000000002</v>
      </c>
      <c r="H48" s="260">
        <v>0.46689999999999998</v>
      </c>
      <c r="I48" s="260">
        <v>0.4325</v>
      </c>
      <c r="J48" s="260">
        <v>0.43280000000000002</v>
      </c>
      <c r="K48" s="389">
        <v>0.46510000000000001</v>
      </c>
      <c r="L48" s="260">
        <v>0.49630000000000002</v>
      </c>
      <c r="M48" s="260">
        <v>0.51790000000000003</v>
      </c>
      <c r="N48" s="260">
        <v>0.4496</v>
      </c>
      <c r="O48" s="260">
        <v>0.39650000000000002</v>
      </c>
      <c r="P48" s="260">
        <v>0.34110000000000001</v>
      </c>
    </row>
    <row r="49" spans="2:16" x14ac:dyDescent="0.2">
      <c r="B49" s="253" t="s">
        <v>501</v>
      </c>
      <c r="C49" s="229">
        <v>9.08</v>
      </c>
      <c r="D49" s="229">
        <v>9.99</v>
      </c>
      <c r="E49" s="229">
        <v>12.92</v>
      </c>
      <c r="F49" s="229">
        <v>11.52</v>
      </c>
      <c r="G49" s="229">
        <v>12.11</v>
      </c>
      <c r="H49" s="229">
        <v>12.62</v>
      </c>
      <c r="I49" s="229">
        <v>12.89</v>
      </c>
      <c r="J49" s="229">
        <v>12.91</v>
      </c>
      <c r="K49" s="273">
        <v>13.47</v>
      </c>
      <c r="L49" s="229">
        <v>13.46</v>
      </c>
      <c r="M49" s="229">
        <v>14.29</v>
      </c>
      <c r="N49" s="229">
        <v>14.96</v>
      </c>
      <c r="O49" s="229">
        <v>14.42</v>
      </c>
      <c r="P49" s="229">
        <v>12.71</v>
      </c>
    </row>
    <row r="50" spans="2:16" x14ac:dyDescent="0.2">
      <c r="B50" s="219" t="s">
        <v>420</v>
      </c>
      <c r="C50" s="225"/>
      <c r="D50" s="225"/>
      <c r="E50" s="225"/>
      <c r="F50" s="225"/>
      <c r="G50" s="225"/>
      <c r="H50" s="225"/>
      <c r="I50" s="225"/>
      <c r="J50" s="225"/>
      <c r="K50" s="387"/>
    </row>
    <row r="51" spans="2:16" x14ac:dyDescent="0.2">
      <c r="B51" s="253" t="s">
        <v>451</v>
      </c>
      <c r="C51" s="229">
        <v>-0.61</v>
      </c>
      <c r="D51" s="229">
        <v>0.93</v>
      </c>
      <c r="E51" s="229">
        <v>-0.81</v>
      </c>
      <c r="F51" s="229">
        <v>18.190000000000001</v>
      </c>
      <c r="G51" s="229">
        <v>2.92</v>
      </c>
      <c r="H51" s="229">
        <v>1.19</v>
      </c>
      <c r="I51" s="229">
        <v>0.65</v>
      </c>
      <c r="J51" s="229">
        <v>1.24</v>
      </c>
      <c r="K51" s="391">
        <v>2.12</v>
      </c>
      <c r="L51" s="229">
        <v>2.19</v>
      </c>
      <c r="M51" s="229">
        <v>1.06</v>
      </c>
      <c r="N51" s="229">
        <v>-0.28999999999999998</v>
      </c>
      <c r="O51" s="229">
        <v>-2.13</v>
      </c>
      <c r="P51" s="229">
        <v>1.41</v>
      </c>
    </row>
    <row r="52" spans="2:16" x14ac:dyDescent="0.2">
      <c r="B52" s="254" t="s">
        <v>502</v>
      </c>
      <c r="C52" s="234">
        <v>-0.04</v>
      </c>
      <c r="D52" s="234">
        <v>7.0000000000000007E-2</v>
      </c>
      <c r="E52" s="234">
        <v>-7.0000000000000007E-2</v>
      </c>
      <c r="F52" s="234">
        <v>0.36</v>
      </c>
      <c r="G52" s="234">
        <v>0.24</v>
      </c>
      <c r="H52" s="234">
        <v>0.13</v>
      </c>
      <c r="I52" s="234">
        <v>7.0000000000000007E-2</v>
      </c>
      <c r="J52" s="234">
        <v>0.19</v>
      </c>
      <c r="K52" s="373">
        <v>0.33</v>
      </c>
      <c r="L52" s="229">
        <v>0.34</v>
      </c>
      <c r="M52" s="229">
        <v>0.11</v>
      </c>
      <c r="N52" s="229">
        <v>-0.03</v>
      </c>
      <c r="O52" s="229">
        <v>-7.0000000000000007E-2</v>
      </c>
      <c r="P52" s="229">
        <v>-7.0000000000000007E-2</v>
      </c>
    </row>
    <row r="53" spans="2:16" ht="13.5" thickBot="1" x14ac:dyDescent="0.25">
      <c r="B53" s="246"/>
      <c r="C53" s="247"/>
      <c r="D53" s="247"/>
      <c r="E53" s="247"/>
      <c r="F53" s="247"/>
      <c r="G53" s="247"/>
      <c r="H53" s="247"/>
      <c r="I53" s="247"/>
      <c r="J53" s="247"/>
      <c r="K53" s="311"/>
      <c r="L53" s="247"/>
      <c r="M53" s="247"/>
      <c r="N53" s="247"/>
      <c r="O53" s="247"/>
      <c r="P53" s="247"/>
    </row>
    <row r="54" spans="2:16" ht="13.5" thickTop="1" x14ac:dyDescent="0.2">
      <c r="B54" s="257" t="s">
        <v>278</v>
      </c>
    </row>
  </sheetData>
  <pageMargins left="0.7" right="0.7" top="0.75" bottom="0.75" header="0.3" footer="0.3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9"/>
  <sheetViews>
    <sheetView topLeftCell="C21" workbookViewId="0">
      <selection activeCell="L47" sqref="H7:L47"/>
    </sheetView>
  </sheetViews>
  <sheetFormatPr defaultRowHeight="12.75" x14ac:dyDescent="0.2"/>
  <cols>
    <col min="1" max="1" width="9.140625" style="213"/>
    <col min="2" max="2" width="54.7109375" style="213" bestFit="1" customWidth="1"/>
    <col min="3" max="11" width="10" style="213" customWidth="1"/>
    <col min="12" max="16384" width="9.140625" style="213"/>
  </cols>
  <sheetData>
    <row r="2" spans="2:16" ht="18.75" x14ac:dyDescent="0.2">
      <c r="B2" s="212" t="s">
        <v>600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6" x14ac:dyDescent="0.2">
      <c r="B3" s="233" t="s">
        <v>377</v>
      </c>
      <c r="C3" s="233"/>
      <c r="D3" s="233"/>
      <c r="E3" s="233"/>
      <c r="F3" s="233"/>
      <c r="G3" s="233"/>
      <c r="H3" s="233"/>
      <c r="I3" s="233"/>
      <c r="J3" s="233"/>
      <c r="K3" s="233"/>
    </row>
    <row r="4" spans="2:16" ht="13.5" thickBot="1" x14ac:dyDescent="0.25">
      <c r="B4" s="430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2:16" ht="20.25" customHeight="1" thickTop="1" thickBot="1" x14ac:dyDescent="0.25">
      <c r="B5" s="249" t="s">
        <v>286</v>
      </c>
      <c r="C5" s="368" t="s">
        <v>150</v>
      </c>
      <c r="D5" s="368" t="s">
        <v>151</v>
      </c>
      <c r="E5" s="368" t="s">
        <v>152</v>
      </c>
      <c r="F5" s="368" t="s">
        <v>153</v>
      </c>
      <c r="G5" s="368" t="s">
        <v>669</v>
      </c>
      <c r="H5" s="368" t="s">
        <v>670</v>
      </c>
      <c r="I5" s="368" t="s">
        <v>671</v>
      </c>
      <c r="J5" s="368" t="s">
        <v>672</v>
      </c>
      <c r="K5" s="368" t="s">
        <v>673</v>
      </c>
      <c r="L5" s="368" t="s">
        <v>674</v>
      </c>
      <c r="M5" s="368" t="s">
        <v>675</v>
      </c>
      <c r="N5" s="368" t="s">
        <v>676</v>
      </c>
      <c r="O5" s="368" t="s">
        <v>677</v>
      </c>
      <c r="P5" s="368" t="s">
        <v>678</v>
      </c>
    </row>
    <row r="6" spans="2:16" ht="13.5" thickTop="1" x14ac:dyDescent="0.2">
      <c r="B6" s="230"/>
      <c r="C6" s="237"/>
      <c r="D6" s="237"/>
      <c r="E6" s="237"/>
      <c r="F6" s="237"/>
      <c r="G6" s="237"/>
      <c r="H6" s="237"/>
      <c r="I6" s="237"/>
      <c r="J6" s="237"/>
      <c r="K6" s="237"/>
    </row>
    <row r="7" spans="2:16" x14ac:dyDescent="0.2">
      <c r="B7" s="219" t="s">
        <v>287</v>
      </c>
      <c r="C7" s="220">
        <v>3796691</v>
      </c>
      <c r="D7" s="220">
        <v>4597012</v>
      </c>
      <c r="E7" s="220">
        <v>4998006</v>
      </c>
      <c r="F7" s="220">
        <v>4505890</v>
      </c>
      <c r="G7" s="220">
        <v>5527361</v>
      </c>
      <c r="H7" s="220">
        <v>6201867</v>
      </c>
      <c r="I7" s="220">
        <v>6669839</v>
      </c>
      <c r="J7" s="220">
        <v>7233398</v>
      </c>
      <c r="K7" s="220">
        <v>7939996</v>
      </c>
      <c r="L7" s="220">
        <v>8978388</v>
      </c>
      <c r="M7" s="220">
        <v>10098882</v>
      </c>
      <c r="N7" s="220">
        <v>11290065</v>
      </c>
      <c r="O7" s="220">
        <v>12923211</v>
      </c>
      <c r="P7" s="220">
        <v>15655588</v>
      </c>
    </row>
    <row r="8" spans="2:16" x14ac:dyDescent="0.2">
      <c r="B8" s="253" t="s">
        <v>354</v>
      </c>
      <c r="C8" s="222">
        <v>3799393</v>
      </c>
      <c r="D8" s="222">
        <v>4424258</v>
      </c>
      <c r="E8" s="222">
        <v>4895275</v>
      </c>
      <c r="F8" s="222">
        <v>4130275</v>
      </c>
      <c r="G8" s="222">
        <v>4941910</v>
      </c>
      <c r="H8" s="222">
        <v>5485544</v>
      </c>
      <c r="I8" s="222">
        <v>5916044</v>
      </c>
      <c r="J8" s="222">
        <v>6414919</v>
      </c>
      <c r="K8" s="222">
        <v>7247919</v>
      </c>
      <c r="L8" s="222">
        <v>8067918</v>
      </c>
      <c r="M8" s="222">
        <v>8797935</v>
      </c>
      <c r="N8" s="222">
        <v>9482785</v>
      </c>
      <c r="O8" s="222">
        <v>10348997</v>
      </c>
      <c r="P8" s="222">
        <v>12551209</v>
      </c>
    </row>
    <row r="9" spans="2:16" x14ac:dyDescent="0.2">
      <c r="B9" s="253" t="s">
        <v>258</v>
      </c>
      <c r="C9" s="222">
        <v>30000</v>
      </c>
      <c r="D9" s="222">
        <v>45000</v>
      </c>
      <c r="E9" s="224">
        <v>0</v>
      </c>
      <c r="F9" s="222">
        <v>25000</v>
      </c>
      <c r="G9" s="222">
        <v>45000</v>
      </c>
      <c r="H9" s="222">
        <v>65000</v>
      </c>
      <c r="I9" s="222">
        <v>162775</v>
      </c>
      <c r="J9" s="222">
        <v>145760</v>
      </c>
      <c r="K9" s="222">
        <v>74263</v>
      </c>
      <c r="L9" s="222">
        <v>86825</v>
      </c>
      <c r="M9" s="222">
        <v>100360</v>
      </c>
      <c r="N9" s="222">
        <v>124743</v>
      </c>
      <c r="O9" s="222">
        <v>59608</v>
      </c>
      <c r="P9" s="222">
        <v>85922</v>
      </c>
    </row>
    <row r="10" spans="2:16" x14ac:dyDescent="0.2">
      <c r="B10" s="253" t="s">
        <v>503</v>
      </c>
      <c r="C10" s="223">
        <v>-32702</v>
      </c>
      <c r="D10" s="222">
        <v>127754</v>
      </c>
      <c r="E10" s="222">
        <v>102731</v>
      </c>
      <c r="F10" s="222">
        <v>350615</v>
      </c>
      <c r="G10" s="222">
        <v>540451</v>
      </c>
      <c r="H10" s="222">
        <v>651323</v>
      </c>
      <c r="I10" s="222">
        <v>591020</v>
      </c>
      <c r="J10" s="222">
        <v>672719</v>
      </c>
      <c r="K10" s="222">
        <v>617814</v>
      </c>
      <c r="L10" s="222">
        <v>823645</v>
      </c>
      <c r="M10" s="222">
        <v>1200587</v>
      </c>
      <c r="N10" s="222">
        <v>1682537</v>
      </c>
      <c r="O10" s="222">
        <v>2514606</v>
      </c>
      <c r="P10" s="222">
        <v>3018457</v>
      </c>
    </row>
    <row r="11" spans="2:16" x14ac:dyDescent="0.2">
      <c r="B11" s="253" t="s">
        <v>290</v>
      </c>
      <c r="C11" s="222">
        <v>65442</v>
      </c>
      <c r="D11" s="222">
        <v>52580</v>
      </c>
      <c r="E11" s="222">
        <v>45348</v>
      </c>
      <c r="F11" s="222">
        <v>50967</v>
      </c>
      <c r="G11" s="222">
        <v>5355</v>
      </c>
      <c r="H11" s="222">
        <v>27555</v>
      </c>
      <c r="I11" s="222">
        <v>45221</v>
      </c>
      <c r="J11" s="222">
        <v>16641</v>
      </c>
      <c r="K11" s="222">
        <v>21306</v>
      </c>
      <c r="L11" s="222">
        <v>32195</v>
      </c>
      <c r="M11" s="222">
        <v>56080</v>
      </c>
      <c r="N11" s="222">
        <v>15559</v>
      </c>
      <c r="O11" s="222">
        <v>13194</v>
      </c>
      <c r="P11" s="222">
        <v>12211</v>
      </c>
    </row>
    <row r="12" spans="2:16" x14ac:dyDescent="0.2">
      <c r="B12" s="219" t="s">
        <v>504</v>
      </c>
      <c r="C12" s="220">
        <v>1098269</v>
      </c>
      <c r="D12" s="220">
        <v>1235190</v>
      </c>
      <c r="E12" s="220">
        <v>1628023</v>
      </c>
      <c r="F12" s="220">
        <v>1612473</v>
      </c>
      <c r="G12" s="220">
        <v>1788558</v>
      </c>
      <c r="H12" s="220">
        <v>1355137</v>
      </c>
      <c r="I12" s="220">
        <v>1329333</v>
      </c>
      <c r="J12" s="220">
        <v>1422387</v>
      </c>
      <c r="K12" s="220">
        <v>1607143</v>
      </c>
      <c r="L12" s="220">
        <v>1847356</v>
      </c>
      <c r="M12" s="220">
        <v>2028034</v>
      </c>
      <c r="N12" s="220">
        <v>2227393</v>
      </c>
      <c r="O12" s="220">
        <v>3040312</v>
      </c>
      <c r="P12" s="220">
        <v>3922843</v>
      </c>
    </row>
    <row r="13" spans="2:16" x14ac:dyDescent="0.2">
      <c r="B13" s="253" t="s">
        <v>426</v>
      </c>
      <c r="C13" s="222">
        <v>525954</v>
      </c>
      <c r="D13" s="222">
        <v>827732</v>
      </c>
      <c r="E13" s="222">
        <v>1098330</v>
      </c>
      <c r="F13" s="222">
        <v>1316888</v>
      </c>
      <c r="G13" s="222">
        <v>1454242</v>
      </c>
      <c r="H13" s="222">
        <v>1084704</v>
      </c>
      <c r="I13" s="222">
        <v>1154975</v>
      </c>
      <c r="J13" s="222">
        <v>1265738</v>
      </c>
      <c r="K13" s="222">
        <v>1407205</v>
      </c>
      <c r="L13" s="222">
        <v>1506148</v>
      </c>
      <c r="M13" s="222">
        <v>1710443</v>
      </c>
      <c r="N13" s="222">
        <v>1904343</v>
      </c>
      <c r="O13" s="222">
        <v>2676539</v>
      </c>
      <c r="P13" s="222">
        <v>3322487</v>
      </c>
    </row>
    <row r="14" spans="2:16" x14ac:dyDescent="0.2">
      <c r="B14" s="253" t="s">
        <v>427</v>
      </c>
      <c r="C14" s="222">
        <v>572315</v>
      </c>
      <c r="D14" s="222">
        <v>407458</v>
      </c>
      <c r="E14" s="222">
        <v>529693</v>
      </c>
      <c r="F14" s="222">
        <v>295585</v>
      </c>
      <c r="G14" s="222">
        <v>334316</v>
      </c>
      <c r="H14" s="222">
        <v>270433</v>
      </c>
      <c r="I14" s="222">
        <v>174358</v>
      </c>
      <c r="J14" s="222">
        <v>156649</v>
      </c>
      <c r="K14" s="222">
        <v>199938</v>
      </c>
      <c r="L14" s="222">
        <v>341208</v>
      </c>
      <c r="M14" s="222">
        <v>317591</v>
      </c>
      <c r="N14" s="222">
        <v>323050</v>
      </c>
      <c r="O14" s="222">
        <v>363773</v>
      </c>
      <c r="P14" s="222">
        <v>600356</v>
      </c>
    </row>
    <row r="15" spans="2:16" x14ac:dyDescent="0.2">
      <c r="B15" s="219" t="s">
        <v>428</v>
      </c>
      <c r="C15" s="220">
        <v>4960402</v>
      </c>
      <c r="D15" s="220">
        <v>5884782</v>
      </c>
      <c r="E15" s="220">
        <v>6671377</v>
      </c>
      <c r="F15" s="220">
        <v>6169330</v>
      </c>
      <c r="G15" s="220">
        <v>7321274</v>
      </c>
      <c r="H15" s="220">
        <v>7584559</v>
      </c>
      <c r="I15" s="220">
        <v>8044393</v>
      </c>
      <c r="J15" s="220">
        <v>8672426</v>
      </c>
      <c r="K15" s="220">
        <v>9568445</v>
      </c>
      <c r="L15" s="220">
        <v>10857939</v>
      </c>
      <c r="M15" s="220">
        <v>12182996</v>
      </c>
      <c r="N15" s="220">
        <v>13533017</v>
      </c>
      <c r="O15" s="220">
        <v>15976717</v>
      </c>
      <c r="P15" s="220">
        <v>19590642</v>
      </c>
    </row>
    <row r="16" spans="2:16" x14ac:dyDescent="0.2">
      <c r="B16" s="253" t="s">
        <v>505</v>
      </c>
      <c r="C16" s="222">
        <v>3536057</v>
      </c>
      <c r="D16" s="222">
        <v>4255420</v>
      </c>
      <c r="E16" s="222">
        <v>4716762</v>
      </c>
      <c r="F16" s="222">
        <v>4473486</v>
      </c>
      <c r="G16" s="222">
        <v>5536325</v>
      </c>
      <c r="H16" s="222">
        <v>5564756</v>
      </c>
      <c r="I16" s="222">
        <v>6041907</v>
      </c>
      <c r="J16" s="222">
        <v>6438480</v>
      </c>
      <c r="K16" s="222">
        <v>7393541</v>
      </c>
      <c r="L16" s="222">
        <v>8433430</v>
      </c>
      <c r="M16" s="222">
        <v>9384200</v>
      </c>
      <c r="N16" s="222">
        <v>10479847</v>
      </c>
      <c r="O16" s="222">
        <v>12751924</v>
      </c>
      <c r="P16" s="222">
        <v>15905552</v>
      </c>
    </row>
    <row r="17" spans="2:16" x14ac:dyDescent="0.2">
      <c r="B17" s="261" t="s">
        <v>506</v>
      </c>
      <c r="C17" s="222">
        <v>2215908</v>
      </c>
      <c r="D17" s="222">
        <v>2669485</v>
      </c>
      <c r="E17" s="222">
        <v>2770981</v>
      </c>
      <c r="F17" s="222">
        <v>2776536</v>
      </c>
      <c r="G17" s="222">
        <v>3794976</v>
      </c>
      <c r="H17" s="222">
        <v>3834681</v>
      </c>
      <c r="I17" s="222">
        <v>4114910</v>
      </c>
      <c r="J17" s="222">
        <v>4680316</v>
      </c>
      <c r="K17" s="222">
        <v>5330038</v>
      </c>
      <c r="L17" s="222">
        <v>6398523</v>
      </c>
      <c r="M17" s="222">
        <v>7485041</v>
      </c>
      <c r="N17" s="222">
        <v>8273020</v>
      </c>
      <c r="O17" s="222">
        <v>9057809</v>
      </c>
      <c r="P17" s="222">
        <v>11877184</v>
      </c>
    </row>
    <row r="18" spans="2:16" x14ac:dyDescent="0.2">
      <c r="B18" s="261" t="s">
        <v>507</v>
      </c>
      <c r="C18" s="222">
        <v>1320150</v>
      </c>
      <c r="D18" s="222">
        <v>1585935</v>
      </c>
      <c r="E18" s="222">
        <v>1945781</v>
      </c>
      <c r="F18" s="222">
        <v>1696950</v>
      </c>
      <c r="G18" s="222">
        <v>1741349</v>
      </c>
      <c r="H18" s="222">
        <v>1730075</v>
      </c>
      <c r="I18" s="222">
        <v>1926997</v>
      </c>
      <c r="J18" s="222">
        <v>1758164</v>
      </c>
      <c r="K18" s="222">
        <v>2063503</v>
      </c>
      <c r="L18" s="222">
        <v>2034907</v>
      </c>
      <c r="M18" s="222">
        <v>1899159</v>
      </c>
      <c r="N18" s="222">
        <v>2206827</v>
      </c>
      <c r="O18" s="222">
        <v>3694115</v>
      </c>
      <c r="P18" s="222">
        <v>4028368</v>
      </c>
    </row>
    <row r="19" spans="2:16" x14ac:dyDescent="0.2">
      <c r="B19" s="253" t="s">
        <v>508</v>
      </c>
      <c r="C19" s="222">
        <v>1424345</v>
      </c>
      <c r="D19" s="222">
        <v>1629362</v>
      </c>
      <c r="E19" s="222">
        <v>1954615</v>
      </c>
      <c r="F19" s="222">
        <v>1695844</v>
      </c>
      <c r="G19" s="222">
        <v>1784949</v>
      </c>
      <c r="H19" s="222">
        <v>2019803</v>
      </c>
      <c r="I19" s="222">
        <v>2002486</v>
      </c>
      <c r="J19" s="222">
        <v>2233946</v>
      </c>
      <c r="K19" s="222">
        <v>2174904</v>
      </c>
      <c r="L19" s="222">
        <v>2424509</v>
      </c>
      <c r="M19" s="222">
        <v>2798796</v>
      </c>
      <c r="N19" s="222">
        <v>3053170</v>
      </c>
      <c r="O19" s="222">
        <v>3224793</v>
      </c>
      <c r="P19" s="222">
        <v>3685090</v>
      </c>
    </row>
    <row r="20" spans="2:16" x14ac:dyDescent="0.2">
      <c r="B20" s="261" t="s">
        <v>433</v>
      </c>
      <c r="C20" s="222">
        <v>426394</v>
      </c>
      <c r="D20" s="222">
        <v>476006</v>
      </c>
      <c r="E20" s="222">
        <v>750108</v>
      </c>
      <c r="F20" s="222">
        <v>631224</v>
      </c>
      <c r="G20" s="222">
        <v>643969</v>
      </c>
      <c r="H20" s="222">
        <v>677553</v>
      </c>
      <c r="I20" s="222">
        <v>561542</v>
      </c>
      <c r="J20" s="222">
        <v>636785</v>
      </c>
      <c r="K20" s="222">
        <v>689167</v>
      </c>
      <c r="L20" s="222">
        <v>804946</v>
      </c>
      <c r="M20" s="222">
        <v>813053</v>
      </c>
      <c r="N20" s="222">
        <v>872769</v>
      </c>
      <c r="O20" s="222">
        <v>976779</v>
      </c>
      <c r="P20" s="222">
        <v>1335358</v>
      </c>
    </row>
    <row r="21" spans="2:16" x14ac:dyDescent="0.2">
      <c r="B21" s="261" t="s">
        <v>507</v>
      </c>
      <c r="C21" s="222">
        <v>997951</v>
      </c>
      <c r="D21" s="222">
        <v>1153356</v>
      </c>
      <c r="E21" s="222">
        <v>1204507</v>
      </c>
      <c r="F21" s="222">
        <v>1064620</v>
      </c>
      <c r="G21" s="222">
        <v>1140980</v>
      </c>
      <c r="H21" s="222">
        <v>1342250</v>
      </c>
      <c r="I21" s="222">
        <v>1440944</v>
      </c>
      <c r="J21" s="222">
        <v>1597161</v>
      </c>
      <c r="K21" s="222">
        <v>1485737</v>
      </c>
      <c r="L21" s="222">
        <v>1619563</v>
      </c>
      <c r="M21" s="222">
        <v>1985743</v>
      </c>
      <c r="N21" s="222">
        <v>2180401</v>
      </c>
      <c r="O21" s="222">
        <v>2248014</v>
      </c>
      <c r="P21" s="222">
        <v>2349732</v>
      </c>
    </row>
    <row r="22" spans="2:16" x14ac:dyDescent="0.2">
      <c r="B22" s="219" t="s">
        <v>307</v>
      </c>
      <c r="C22" s="225"/>
      <c r="D22" s="225"/>
      <c r="E22" s="225"/>
      <c r="F22" s="225"/>
      <c r="G22" s="225"/>
      <c r="H22" s="225"/>
      <c r="I22" s="225"/>
      <c r="J22" s="225"/>
      <c r="K22" s="225"/>
    </row>
    <row r="23" spans="2:16" x14ac:dyDescent="0.2">
      <c r="B23" s="253" t="s">
        <v>509</v>
      </c>
      <c r="C23" s="222">
        <v>819865</v>
      </c>
      <c r="D23" s="222">
        <v>987907</v>
      </c>
      <c r="E23" s="222">
        <v>1656131</v>
      </c>
      <c r="F23" s="222">
        <v>1661192</v>
      </c>
      <c r="G23" s="222">
        <v>1886101</v>
      </c>
      <c r="H23" s="222">
        <v>1963110</v>
      </c>
      <c r="I23" s="222">
        <v>2596859</v>
      </c>
      <c r="J23" s="222">
        <v>3088951</v>
      </c>
      <c r="K23" s="222">
        <v>3421099</v>
      </c>
      <c r="L23" s="222">
        <v>3682493</v>
      </c>
      <c r="M23" s="222">
        <v>4486356</v>
      </c>
      <c r="N23" s="222">
        <v>5329593</v>
      </c>
      <c r="O23" s="222">
        <v>7569034</v>
      </c>
      <c r="P23" s="222">
        <v>10645963</v>
      </c>
    </row>
    <row r="24" spans="2:16" x14ac:dyDescent="0.2">
      <c r="B24" s="253" t="s">
        <v>510</v>
      </c>
      <c r="C24" s="222">
        <v>576290</v>
      </c>
      <c r="D24" s="222">
        <v>722931</v>
      </c>
      <c r="E24" s="222">
        <v>1416706</v>
      </c>
      <c r="F24" s="222">
        <v>1157100</v>
      </c>
      <c r="G24" s="222">
        <v>1486355</v>
      </c>
      <c r="H24" s="222">
        <v>1711264</v>
      </c>
      <c r="I24" s="222">
        <v>2162552</v>
      </c>
      <c r="J24" s="222">
        <v>2599519</v>
      </c>
      <c r="K24" s="222">
        <v>3058141</v>
      </c>
      <c r="L24" s="222">
        <v>3265310</v>
      </c>
      <c r="M24" s="222">
        <v>3833395</v>
      </c>
      <c r="N24" s="222">
        <v>4576374</v>
      </c>
      <c r="O24" s="222">
        <v>5824811</v>
      </c>
      <c r="P24" s="222">
        <v>7519236</v>
      </c>
    </row>
    <row r="25" spans="2:16" x14ac:dyDescent="0.2">
      <c r="B25" s="253" t="s">
        <v>511</v>
      </c>
      <c r="C25" s="222">
        <v>73696</v>
      </c>
      <c r="D25" s="222">
        <v>91677</v>
      </c>
      <c r="E25" s="222">
        <v>114884</v>
      </c>
      <c r="F25" s="222">
        <v>426736</v>
      </c>
      <c r="G25" s="222">
        <v>386327</v>
      </c>
      <c r="H25" s="222">
        <v>266193</v>
      </c>
      <c r="I25" s="222">
        <v>434308</v>
      </c>
      <c r="J25" s="222">
        <v>499152</v>
      </c>
      <c r="K25" s="222">
        <v>362958</v>
      </c>
      <c r="L25" s="222">
        <v>403955</v>
      </c>
      <c r="M25" s="222">
        <v>652959</v>
      </c>
      <c r="N25" s="222">
        <v>753118</v>
      </c>
      <c r="O25" s="222">
        <v>1757908</v>
      </c>
      <c r="P25" s="222">
        <v>3126727</v>
      </c>
    </row>
    <row r="26" spans="2:16" x14ac:dyDescent="0.2">
      <c r="B26" s="253" t="s">
        <v>512</v>
      </c>
      <c r="C26" s="222">
        <v>31346</v>
      </c>
      <c r="D26" s="222">
        <v>21897</v>
      </c>
      <c r="E26" s="222">
        <v>91581</v>
      </c>
      <c r="F26" s="222">
        <v>281093</v>
      </c>
      <c r="G26" s="222">
        <v>254462</v>
      </c>
      <c r="H26" s="222">
        <v>152745</v>
      </c>
      <c r="I26" s="222">
        <v>244520</v>
      </c>
      <c r="J26" s="222">
        <v>331853</v>
      </c>
      <c r="K26" s="222">
        <v>213837</v>
      </c>
      <c r="L26" s="222">
        <v>262083</v>
      </c>
      <c r="M26" s="222">
        <v>463068</v>
      </c>
      <c r="N26" s="222">
        <v>539924</v>
      </c>
      <c r="O26" s="222">
        <v>1192590</v>
      </c>
      <c r="P26" s="222">
        <v>2199313</v>
      </c>
    </row>
    <row r="27" spans="2:16" x14ac:dyDescent="0.2">
      <c r="B27" s="219" t="s">
        <v>318</v>
      </c>
      <c r="C27" s="225"/>
      <c r="D27" s="225"/>
      <c r="E27" s="225"/>
      <c r="F27" s="225"/>
      <c r="G27" s="225"/>
      <c r="H27" s="225"/>
      <c r="I27" s="225"/>
      <c r="J27" s="225"/>
      <c r="K27" s="225"/>
    </row>
    <row r="28" spans="2:16" x14ac:dyDescent="0.2">
      <c r="B28" s="253" t="s">
        <v>358</v>
      </c>
      <c r="C28" s="222">
        <v>198679</v>
      </c>
      <c r="D28" s="222">
        <v>252165</v>
      </c>
      <c r="E28" s="222">
        <v>271240</v>
      </c>
      <c r="F28" s="222">
        <v>217240</v>
      </c>
      <c r="G28" s="222">
        <v>268019</v>
      </c>
      <c r="H28" s="222">
        <v>273555</v>
      </c>
      <c r="I28" s="222">
        <v>286005</v>
      </c>
      <c r="J28" s="222">
        <v>322663</v>
      </c>
      <c r="K28" s="222">
        <v>372393</v>
      </c>
      <c r="L28" s="222">
        <v>395893</v>
      </c>
      <c r="M28" s="222">
        <v>444593</v>
      </c>
      <c r="N28" s="222">
        <v>476192</v>
      </c>
      <c r="O28" s="222">
        <v>553813</v>
      </c>
      <c r="P28" s="222">
        <v>694834</v>
      </c>
    </row>
    <row r="29" spans="2:16" x14ac:dyDescent="0.2">
      <c r="B29" s="253" t="s">
        <v>359</v>
      </c>
      <c r="C29" s="340" t="s">
        <v>38</v>
      </c>
      <c r="D29" s="340" t="s">
        <v>38</v>
      </c>
      <c r="E29" s="340" t="s">
        <v>38</v>
      </c>
      <c r="F29" s="340" t="s">
        <v>38</v>
      </c>
      <c r="G29" s="340" t="s">
        <v>38</v>
      </c>
      <c r="H29" s="340" t="s">
        <v>38</v>
      </c>
      <c r="I29" s="340" t="s">
        <v>38</v>
      </c>
      <c r="J29" s="340" t="s">
        <v>38</v>
      </c>
      <c r="K29" s="340" t="s">
        <v>38</v>
      </c>
      <c r="L29" s="341" t="s">
        <v>38</v>
      </c>
      <c r="M29" s="341" t="s">
        <v>38</v>
      </c>
      <c r="N29" s="341" t="s">
        <v>38</v>
      </c>
      <c r="O29" s="341" t="s">
        <v>38</v>
      </c>
      <c r="P29" s="341" t="s">
        <v>38</v>
      </c>
    </row>
    <row r="30" spans="2:16" x14ac:dyDescent="0.2">
      <c r="B30" s="253" t="s">
        <v>360</v>
      </c>
      <c r="C30" s="340" t="s">
        <v>38</v>
      </c>
      <c r="D30" s="340" t="s">
        <v>38</v>
      </c>
      <c r="E30" s="340" t="s">
        <v>38</v>
      </c>
      <c r="F30" s="340" t="s">
        <v>38</v>
      </c>
      <c r="G30" s="340" t="s">
        <v>38</v>
      </c>
      <c r="H30" s="340" t="s">
        <v>38</v>
      </c>
      <c r="I30" s="340" t="s">
        <v>38</v>
      </c>
      <c r="J30" s="340" t="s">
        <v>38</v>
      </c>
      <c r="K30" s="340" t="s">
        <v>38</v>
      </c>
      <c r="L30" s="341" t="s">
        <v>38</v>
      </c>
      <c r="M30" s="341" t="s">
        <v>38</v>
      </c>
      <c r="N30" s="341" t="s">
        <v>38</v>
      </c>
      <c r="O30" s="341" t="s">
        <v>38</v>
      </c>
      <c r="P30" s="341" t="s">
        <v>38</v>
      </c>
    </row>
    <row r="31" spans="2:16" x14ac:dyDescent="0.2">
      <c r="B31" s="253" t="s">
        <v>361</v>
      </c>
      <c r="C31" s="222">
        <v>399844</v>
      </c>
      <c r="D31" s="222">
        <v>40689</v>
      </c>
      <c r="E31" s="223">
        <v>-3407508</v>
      </c>
      <c r="F31" s="222">
        <v>691603</v>
      </c>
      <c r="G31" s="222">
        <v>215008</v>
      </c>
      <c r="H31" s="222">
        <v>345777</v>
      </c>
      <c r="I31" s="222">
        <v>22462</v>
      </c>
      <c r="J31" s="222">
        <v>506975</v>
      </c>
      <c r="K31" s="222">
        <v>311974</v>
      </c>
      <c r="L31" s="222">
        <v>536991</v>
      </c>
      <c r="M31" s="222">
        <v>447275</v>
      </c>
      <c r="N31" s="222">
        <v>276946</v>
      </c>
      <c r="O31" s="222">
        <v>1081303</v>
      </c>
      <c r="P31" s="222">
        <v>2817566</v>
      </c>
    </row>
    <row r="32" spans="2:16" x14ac:dyDescent="0.2">
      <c r="B32" s="219" t="s">
        <v>321</v>
      </c>
      <c r="C32" s="225"/>
      <c r="D32" s="225"/>
      <c r="E32" s="225"/>
      <c r="F32" s="225"/>
      <c r="G32" s="225"/>
      <c r="H32" s="225"/>
      <c r="I32" s="225"/>
      <c r="J32" s="225"/>
      <c r="K32" s="225"/>
    </row>
    <row r="33" spans="2:16" x14ac:dyDescent="0.2">
      <c r="B33" s="253" t="s">
        <v>513</v>
      </c>
      <c r="C33" s="260">
        <v>8.3000000000000001E-3</v>
      </c>
      <c r="D33" s="260">
        <v>4.7999999999999996E-3</v>
      </c>
      <c r="E33" s="260">
        <v>1.83E-2</v>
      </c>
      <c r="F33" s="260">
        <v>6.2399999999999997E-2</v>
      </c>
      <c r="G33" s="260">
        <v>4.5999999999999999E-2</v>
      </c>
      <c r="H33" s="260">
        <v>2.46E-2</v>
      </c>
      <c r="I33" s="260">
        <v>3.6700000000000003E-2</v>
      </c>
      <c r="J33" s="260">
        <v>4.5900000000000003E-2</v>
      </c>
      <c r="K33" s="260">
        <v>2.69E-2</v>
      </c>
      <c r="L33" s="260">
        <v>2.92E-2</v>
      </c>
      <c r="M33" s="260">
        <v>4.5900000000000003E-2</v>
      </c>
      <c r="N33" s="260">
        <v>4.7800000000000002E-2</v>
      </c>
      <c r="O33" s="260">
        <v>9.2299999999999993E-2</v>
      </c>
      <c r="P33" s="260">
        <v>0.14050000000000001</v>
      </c>
    </row>
    <row r="34" spans="2:16" x14ac:dyDescent="0.2">
      <c r="B34" s="253" t="s">
        <v>514</v>
      </c>
      <c r="C34" s="260">
        <v>1.66E-2</v>
      </c>
      <c r="D34" s="260">
        <v>1.8100000000000002E-2</v>
      </c>
      <c r="E34" s="260">
        <v>2.06E-2</v>
      </c>
      <c r="F34" s="260">
        <v>8.7900000000000006E-2</v>
      </c>
      <c r="G34" s="260">
        <v>6.5799999999999997E-2</v>
      </c>
      <c r="H34" s="260">
        <v>4.1000000000000002E-2</v>
      </c>
      <c r="I34" s="260">
        <v>6.3E-2</v>
      </c>
      <c r="J34" s="260">
        <v>6.7400000000000002E-2</v>
      </c>
      <c r="K34" s="260">
        <v>4.4499999999999998E-2</v>
      </c>
      <c r="L34" s="260">
        <v>4.3200000000000002E-2</v>
      </c>
      <c r="M34" s="260">
        <v>6.2300000000000001E-2</v>
      </c>
      <c r="N34" s="260">
        <v>6.4799999999999996E-2</v>
      </c>
      <c r="O34" s="260">
        <v>0.13220000000000001</v>
      </c>
      <c r="P34" s="260">
        <v>0.19220000000000001</v>
      </c>
    </row>
    <row r="35" spans="2:16" x14ac:dyDescent="0.2">
      <c r="B35" s="253" t="s">
        <v>515</v>
      </c>
      <c r="C35" s="260">
        <v>6.3E-3</v>
      </c>
      <c r="D35" s="260">
        <v>3.7000000000000002E-3</v>
      </c>
      <c r="E35" s="260">
        <v>1.37E-2</v>
      </c>
      <c r="F35" s="260">
        <v>4.5600000000000002E-2</v>
      </c>
      <c r="G35" s="260">
        <v>3.4799999999999998E-2</v>
      </c>
      <c r="H35" s="260">
        <v>2.01E-2</v>
      </c>
      <c r="I35" s="260">
        <v>3.04E-2</v>
      </c>
      <c r="J35" s="260">
        <v>3.8300000000000001E-2</v>
      </c>
      <c r="K35" s="260">
        <v>2.23E-2</v>
      </c>
      <c r="L35" s="260">
        <v>2.41E-2</v>
      </c>
      <c r="M35" s="260">
        <v>3.7999999999999999E-2</v>
      </c>
      <c r="N35" s="260">
        <v>3.9899999999999998E-2</v>
      </c>
      <c r="O35" s="260">
        <v>7.46E-2</v>
      </c>
      <c r="P35" s="260">
        <v>0.1123</v>
      </c>
    </row>
    <row r="36" spans="2:16" x14ac:dyDescent="0.2">
      <c r="B36" s="253" t="s">
        <v>516</v>
      </c>
      <c r="C36" s="229">
        <v>7.82</v>
      </c>
      <c r="D36" s="229">
        <v>7.89</v>
      </c>
      <c r="E36" s="229">
        <v>12.33</v>
      </c>
      <c r="F36" s="229">
        <v>2.71</v>
      </c>
      <c r="G36" s="229">
        <v>3.85</v>
      </c>
      <c r="H36" s="229">
        <v>6.43</v>
      </c>
      <c r="I36" s="229">
        <v>4.9800000000000004</v>
      </c>
      <c r="J36" s="229">
        <v>5.21</v>
      </c>
      <c r="K36" s="229">
        <v>8.43</v>
      </c>
      <c r="L36" s="229">
        <v>8.08</v>
      </c>
      <c r="M36" s="229">
        <v>5.87</v>
      </c>
      <c r="N36" s="229">
        <v>6.08</v>
      </c>
      <c r="O36" s="229">
        <v>3.31</v>
      </c>
      <c r="P36" s="228">
        <v>2.4</v>
      </c>
    </row>
    <row r="37" spans="2:16" x14ac:dyDescent="0.2">
      <c r="B37" s="253" t="s">
        <v>517</v>
      </c>
      <c r="C37" s="229">
        <v>0.16</v>
      </c>
      <c r="D37" s="229">
        <v>0.09</v>
      </c>
      <c r="E37" s="229">
        <v>0.34</v>
      </c>
      <c r="F37" s="229">
        <v>1.29</v>
      </c>
      <c r="G37" s="229">
        <v>0.95</v>
      </c>
      <c r="H37" s="229">
        <v>0.56000000000000005</v>
      </c>
      <c r="I37" s="229">
        <v>0.85</v>
      </c>
      <c r="J37" s="229">
        <v>1.03</v>
      </c>
      <c r="K37" s="229">
        <v>0.56999999999999995</v>
      </c>
      <c r="L37" s="229">
        <v>0.66</v>
      </c>
      <c r="M37" s="229">
        <v>1.04</v>
      </c>
      <c r="N37" s="229">
        <v>1.1299999999999999</v>
      </c>
      <c r="O37" s="229">
        <v>2.15</v>
      </c>
      <c r="P37" s="229">
        <v>3.17</v>
      </c>
    </row>
    <row r="38" spans="2:16" x14ac:dyDescent="0.2">
      <c r="B38" s="219" t="s">
        <v>332</v>
      </c>
      <c r="C38" s="225"/>
      <c r="D38" s="225"/>
      <c r="E38" s="225"/>
      <c r="F38" s="225"/>
      <c r="G38" s="225"/>
      <c r="H38" s="225"/>
      <c r="I38" s="225"/>
      <c r="J38" s="225"/>
      <c r="K38" s="225"/>
    </row>
    <row r="39" spans="2:16" x14ac:dyDescent="0.2">
      <c r="B39" s="253" t="s">
        <v>518</v>
      </c>
      <c r="C39" s="227">
        <v>0.44669999999999999</v>
      </c>
      <c r="D39" s="227">
        <v>0.4536</v>
      </c>
      <c r="E39" s="227">
        <v>0.41539999999999999</v>
      </c>
      <c r="F39" s="227">
        <v>0.4501</v>
      </c>
      <c r="G39" s="227">
        <v>0.51829999999999998</v>
      </c>
      <c r="H39" s="227">
        <v>0.50560000000000005</v>
      </c>
      <c r="I39" s="227">
        <v>0.51149999999999995</v>
      </c>
      <c r="J39" s="227">
        <v>0.53969999999999996</v>
      </c>
      <c r="K39" s="227">
        <v>0.55700000000000005</v>
      </c>
      <c r="L39" s="227">
        <v>0.58930000000000005</v>
      </c>
      <c r="M39" s="227">
        <v>0.61439999999999995</v>
      </c>
      <c r="N39" s="227">
        <v>0.61129999999999995</v>
      </c>
      <c r="O39" s="227">
        <v>0.56689999999999996</v>
      </c>
      <c r="P39" s="227">
        <v>0.60629999999999995</v>
      </c>
    </row>
    <row r="40" spans="2:16" x14ac:dyDescent="0.2">
      <c r="B40" s="253" t="s">
        <v>519</v>
      </c>
      <c r="C40" s="229">
        <v>6.72</v>
      </c>
      <c r="D40" s="229">
        <v>5.14</v>
      </c>
      <c r="E40" s="229">
        <v>4.29</v>
      </c>
      <c r="F40" s="228">
        <v>3.4</v>
      </c>
      <c r="G40" s="228">
        <v>3.81</v>
      </c>
      <c r="H40" s="229">
        <v>5.13</v>
      </c>
      <c r="I40" s="229">
        <v>5.23</v>
      </c>
      <c r="J40" s="229">
        <v>5.09</v>
      </c>
      <c r="K40" s="229">
        <v>5.25</v>
      </c>
      <c r="L40" s="228">
        <v>5.6</v>
      </c>
      <c r="M40" s="228">
        <v>5.49</v>
      </c>
      <c r="N40" s="228">
        <v>5.5</v>
      </c>
      <c r="O40" s="228">
        <v>4.76</v>
      </c>
      <c r="P40" s="228">
        <v>4.79</v>
      </c>
    </row>
    <row r="41" spans="2:16" x14ac:dyDescent="0.2">
      <c r="B41" s="253" t="s">
        <v>520</v>
      </c>
      <c r="C41" s="260">
        <v>0.22140000000000001</v>
      </c>
      <c r="D41" s="260">
        <v>0.2099</v>
      </c>
      <c r="E41" s="260">
        <v>0.24399999999999999</v>
      </c>
      <c r="F41" s="260">
        <v>0.26140000000000002</v>
      </c>
      <c r="G41" s="260">
        <v>0.24429999999999999</v>
      </c>
      <c r="H41" s="260">
        <v>0.1787</v>
      </c>
      <c r="I41" s="260">
        <v>0.16520000000000001</v>
      </c>
      <c r="J41" s="260">
        <v>0.16400000000000001</v>
      </c>
      <c r="K41" s="260">
        <v>0.16800000000000001</v>
      </c>
      <c r="L41" s="227">
        <v>0.1701</v>
      </c>
      <c r="M41" s="227">
        <v>0.16650000000000001</v>
      </c>
      <c r="N41" s="227">
        <v>0.1646</v>
      </c>
      <c r="O41" s="227">
        <v>0.1903</v>
      </c>
      <c r="P41" s="227">
        <v>0.20019999999999999</v>
      </c>
    </row>
    <row r="42" spans="2:16" x14ac:dyDescent="0.2">
      <c r="B42" s="219" t="s">
        <v>418</v>
      </c>
      <c r="C42" s="225"/>
      <c r="D42" s="225"/>
      <c r="E42" s="225"/>
      <c r="F42" s="225"/>
      <c r="G42" s="225"/>
      <c r="H42" s="225"/>
      <c r="I42" s="225"/>
      <c r="J42" s="225"/>
      <c r="K42" s="225"/>
    </row>
    <row r="43" spans="2:16" x14ac:dyDescent="0.2">
      <c r="B43" s="253" t="s">
        <v>347</v>
      </c>
      <c r="C43" s="260">
        <v>0.76539999999999997</v>
      </c>
      <c r="D43" s="260">
        <v>0.78120000000000001</v>
      </c>
      <c r="E43" s="260">
        <v>0.74919999999999998</v>
      </c>
      <c r="F43" s="260">
        <v>0.73040000000000005</v>
      </c>
      <c r="G43" s="260">
        <v>0.755</v>
      </c>
      <c r="H43" s="260">
        <v>0.81769999999999998</v>
      </c>
      <c r="I43" s="260">
        <v>0.82909999999999995</v>
      </c>
      <c r="J43" s="260">
        <v>0.83409999999999995</v>
      </c>
      <c r="K43" s="260">
        <v>0.82979999999999998</v>
      </c>
      <c r="L43" s="260">
        <v>0.82689999999999997</v>
      </c>
      <c r="M43" s="260">
        <v>0.82889999999999997</v>
      </c>
      <c r="N43" s="260">
        <v>0.83430000000000004</v>
      </c>
      <c r="O43" s="260">
        <v>0.80889999999999995</v>
      </c>
      <c r="P43" s="260">
        <v>0.79910000000000003</v>
      </c>
    </row>
    <row r="44" spans="2:16" x14ac:dyDescent="0.2">
      <c r="B44" s="253" t="s">
        <v>419</v>
      </c>
      <c r="C44" s="229">
        <v>19.11</v>
      </c>
      <c r="D44" s="229">
        <v>18.23</v>
      </c>
      <c r="E44" s="229">
        <v>18.43</v>
      </c>
      <c r="F44" s="229">
        <v>20.74</v>
      </c>
      <c r="G44" s="229">
        <v>20.62</v>
      </c>
      <c r="H44" s="229">
        <v>22.67</v>
      </c>
      <c r="I44" s="229">
        <v>23.32</v>
      </c>
      <c r="J44" s="229">
        <v>22.42</v>
      </c>
      <c r="K44" s="229">
        <v>21.32</v>
      </c>
      <c r="L44" s="229">
        <v>22.68</v>
      </c>
      <c r="M44" s="229">
        <v>22.71</v>
      </c>
      <c r="N44" s="229">
        <v>23.71</v>
      </c>
      <c r="O44" s="229">
        <v>23.33</v>
      </c>
      <c r="P44" s="229">
        <v>22.53</v>
      </c>
    </row>
    <row r="45" spans="2:16" x14ac:dyDescent="0.2">
      <c r="B45" s="219" t="s">
        <v>521</v>
      </c>
      <c r="C45" s="225"/>
      <c r="D45" s="225"/>
      <c r="E45" s="225"/>
      <c r="F45" s="225"/>
      <c r="G45" s="225"/>
      <c r="H45" s="225"/>
      <c r="I45" s="225"/>
      <c r="J45" s="225"/>
      <c r="K45" s="225"/>
    </row>
    <row r="46" spans="2:16" x14ac:dyDescent="0.2">
      <c r="B46" s="253" t="s">
        <v>522</v>
      </c>
      <c r="C46" s="229">
        <v>12.76</v>
      </c>
      <c r="D46" s="229">
        <v>1.86</v>
      </c>
      <c r="E46" s="229">
        <v>-37.21</v>
      </c>
      <c r="F46" s="229">
        <v>2.46</v>
      </c>
      <c r="G46" s="229">
        <v>0.84</v>
      </c>
      <c r="H46" s="229">
        <v>2.2599999999999998</v>
      </c>
      <c r="I46" s="229">
        <v>0.09</v>
      </c>
      <c r="J46" s="229">
        <v>1.53</v>
      </c>
      <c r="K46" s="229">
        <v>1.46</v>
      </c>
      <c r="L46" s="229">
        <v>2.0499999999999998</v>
      </c>
      <c r="M46" s="229">
        <v>0.97</v>
      </c>
      <c r="N46" s="229">
        <v>0.51</v>
      </c>
      <c r="O46" s="229">
        <v>0.91</v>
      </c>
      <c r="P46" s="229">
        <v>1.28</v>
      </c>
    </row>
    <row r="47" spans="2:16" x14ac:dyDescent="0.2">
      <c r="B47" s="254" t="s">
        <v>502</v>
      </c>
      <c r="C47" s="234">
        <v>0.76</v>
      </c>
      <c r="D47" s="234">
        <v>0.05</v>
      </c>
      <c r="E47" s="239">
        <v>-3.1</v>
      </c>
      <c r="F47" s="234">
        <v>0.53</v>
      </c>
      <c r="G47" s="234">
        <v>0.15</v>
      </c>
      <c r="H47" s="234">
        <v>0.32</v>
      </c>
      <c r="I47" s="234">
        <v>0.02</v>
      </c>
      <c r="J47" s="239">
        <v>0.4</v>
      </c>
      <c r="K47" s="239">
        <v>0.22</v>
      </c>
      <c r="L47" s="229">
        <v>0.36</v>
      </c>
      <c r="M47" s="229">
        <v>0.26</v>
      </c>
      <c r="N47" s="229">
        <v>0.15</v>
      </c>
      <c r="O47" s="228">
        <v>0.4</v>
      </c>
      <c r="P47" s="229">
        <v>0.85</v>
      </c>
    </row>
    <row r="48" spans="2:16" ht="13.5" thickBot="1" x14ac:dyDescent="0.25">
      <c r="B48" s="246"/>
      <c r="C48" s="247"/>
      <c r="D48" s="247"/>
      <c r="E48" s="248"/>
      <c r="F48" s="247"/>
      <c r="G48" s="247"/>
      <c r="H48" s="247"/>
      <c r="I48" s="247"/>
      <c r="J48" s="248"/>
      <c r="K48" s="248"/>
      <c r="L48" s="248"/>
      <c r="M48" s="248"/>
      <c r="N48" s="248"/>
      <c r="O48" s="248"/>
      <c r="P48" s="248"/>
    </row>
    <row r="49" spans="2:2" ht="13.5" thickTop="1" x14ac:dyDescent="0.2">
      <c r="B49" s="257" t="s">
        <v>278</v>
      </c>
    </row>
  </sheetData>
  <pageMargins left="0.7" right="0.7" top="0.75" bottom="0.7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1"/>
  <sheetViews>
    <sheetView topLeftCell="E1" workbookViewId="0">
      <selection activeCell="P49" sqref="M6:P49"/>
    </sheetView>
  </sheetViews>
  <sheetFormatPr defaultRowHeight="12.75" x14ac:dyDescent="0.2"/>
  <cols>
    <col min="1" max="1" width="9.140625" style="213"/>
    <col min="2" max="2" width="48.85546875" style="213" bestFit="1" customWidth="1"/>
    <col min="3" max="11" width="11.140625" style="213" customWidth="1"/>
    <col min="12" max="12" width="11.5703125" style="213" customWidth="1"/>
    <col min="13" max="14" width="11.140625" style="213" customWidth="1"/>
    <col min="15" max="15" width="11.42578125" style="213" customWidth="1"/>
    <col min="16" max="16" width="11.28515625" style="213" customWidth="1"/>
    <col min="17" max="16384" width="9.140625" style="213"/>
  </cols>
  <sheetData>
    <row r="2" spans="2:16" ht="18.75" x14ac:dyDescent="0.2">
      <c r="B2" s="212" t="s">
        <v>601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6" ht="13.5" thickBot="1" x14ac:dyDescent="0.25">
      <c r="B3" s="233" t="s">
        <v>377</v>
      </c>
      <c r="C3" s="233"/>
      <c r="D3" s="233"/>
      <c r="E3" s="233"/>
      <c r="F3" s="233"/>
      <c r="G3" s="233"/>
      <c r="H3" s="233"/>
      <c r="I3" s="233"/>
      <c r="J3" s="233"/>
      <c r="K3" s="233" t="s">
        <v>679</v>
      </c>
    </row>
    <row r="4" spans="2:16" ht="21" customHeight="1" thickTop="1" thickBot="1" x14ac:dyDescent="0.25">
      <c r="B4" s="249" t="s">
        <v>286</v>
      </c>
      <c r="C4" s="368">
        <v>2006</v>
      </c>
      <c r="D4" s="368">
        <v>2007</v>
      </c>
      <c r="E4" s="368">
        <v>2008</v>
      </c>
      <c r="F4" s="368">
        <v>2009</v>
      </c>
      <c r="G4" s="368">
        <v>2010</v>
      </c>
      <c r="H4" s="368">
        <v>2011</v>
      </c>
      <c r="I4" s="368">
        <v>2012</v>
      </c>
      <c r="J4" s="368">
        <v>2013</v>
      </c>
      <c r="K4" s="368">
        <v>2014</v>
      </c>
      <c r="L4" s="368">
        <v>2015</v>
      </c>
      <c r="M4" s="368">
        <v>2016</v>
      </c>
      <c r="N4" s="368">
        <v>2017</v>
      </c>
      <c r="O4" s="368">
        <v>2018</v>
      </c>
      <c r="P4" s="368">
        <v>2019</v>
      </c>
    </row>
    <row r="5" spans="2:16" ht="13.5" thickTop="1" x14ac:dyDescent="0.2">
      <c r="B5" s="230"/>
      <c r="C5" s="237"/>
      <c r="D5" s="237"/>
      <c r="E5" s="237"/>
      <c r="F5" s="237"/>
      <c r="G5" s="237"/>
      <c r="H5" s="237"/>
      <c r="I5" s="237"/>
      <c r="J5" s="237"/>
      <c r="K5" s="395"/>
    </row>
    <row r="6" spans="2:16" x14ac:dyDescent="0.2">
      <c r="B6" s="219" t="s">
        <v>287</v>
      </c>
      <c r="C6" s="220">
        <v>27709178</v>
      </c>
      <c r="D6" s="220">
        <v>67502889</v>
      </c>
      <c r="E6" s="220">
        <v>79294355</v>
      </c>
      <c r="F6" s="220">
        <v>84319908</v>
      </c>
      <c r="G6" s="220">
        <v>86689524</v>
      </c>
      <c r="H6" s="220">
        <v>88793958</v>
      </c>
      <c r="I6" s="220">
        <v>95188989</v>
      </c>
      <c r="J6" s="220">
        <v>87538324</v>
      </c>
      <c r="K6" s="396">
        <v>91096313</v>
      </c>
      <c r="L6" s="220">
        <v>100593380</v>
      </c>
      <c r="M6" s="220">
        <v>141449459</v>
      </c>
      <c r="N6" s="220">
        <v>129832223</v>
      </c>
      <c r="O6" s="220">
        <v>128088766</v>
      </c>
      <c r="P6" s="220">
        <v>135329534</v>
      </c>
    </row>
    <row r="7" spans="2:16" x14ac:dyDescent="0.2">
      <c r="B7" s="253" t="s">
        <v>354</v>
      </c>
      <c r="C7" s="222">
        <v>8075054</v>
      </c>
      <c r="D7" s="222">
        <v>11649281</v>
      </c>
      <c r="E7" s="222">
        <v>21001523</v>
      </c>
      <c r="F7" s="222">
        <v>22291755</v>
      </c>
      <c r="G7" s="222">
        <v>25452564</v>
      </c>
      <c r="H7" s="222">
        <v>27621324</v>
      </c>
      <c r="I7" s="222">
        <v>28840979</v>
      </c>
      <c r="J7" s="222">
        <v>30403452</v>
      </c>
      <c r="K7" s="397">
        <v>34125938</v>
      </c>
      <c r="L7" s="222">
        <v>34889169</v>
      </c>
      <c r="M7" s="222">
        <v>36815193</v>
      </c>
      <c r="N7" s="222">
        <v>39588321</v>
      </c>
      <c r="O7" s="222">
        <v>42251674</v>
      </c>
      <c r="P7" s="222">
        <v>43871663</v>
      </c>
    </row>
    <row r="8" spans="2:16" x14ac:dyDescent="0.2">
      <c r="B8" s="253" t="s">
        <v>258</v>
      </c>
      <c r="C8" s="222">
        <v>4707827</v>
      </c>
      <c r="D8" s="222">
        <v>14970812</v>
      </c>
      <c r="E8" s="222">
        <v>44317746</v>
      </c>
      <c r="F8" s="222">
        <v>37757097</v>
      </c>
      <c r="G8" s="222">
        <v>38162251</v>
      </c>
      <c r="H8" s="222">
        <v>36852484</v>
      </c>
      <c r="I8" s="222">
        <v>37512218</v>
      </c>
      <c r="J8" s="222">
        <v>27840211</v>
      </c>
      <c r="K8" s="397">
        <v>27874564</v>
      </c>
      <c r="L8" s="222">
        <v>28916545</v>
      </c>
      <c r="M8" s="222">
        <v>60096941</v>
      </c>
      <c r="N8" s="222">
        <v>47001974</v>
      </c>
      <c r="O8" s="222">
        <v>42572788</v>
      </c>
      <c r="P8" s="222">
        <v>46406498</v>
      </c>
    </row>
    <row r="9" spans="2:16" x14ac:dyDescent="0.2">
      <c r="B9" s="253" t="s">
        <v>289</v>
      </c>
      <c r="C9" s="222">
        <v>14926297</v>
      </c>
      <c r="D9" s="222">
        <v>40882796</v>
      </c>
      <c r="E9" s="222">
        <v>13975086</v>
      </c>
      <c r="F9" s="222">
        <v>24271056</v>
      </c>
      <c r="G9" s="222">
        <v>23074709</v>
      </c>
      <c r="H9" s="222">
        <v>24320150</v>
      </c>
      <c r="I9" s="222">
        <v>28835792</v>
      </c>
      <c r="J9" s="222">
        <v>29294661</v>
      </c>
      <c r="K9" s="397">
        <v>29095811</v>
      </c>
      <c r="L9" s="222">
        <v>36787666</v>
      </c>
      <c r="M9" s="222">
        <v>44537325</v>
      </c>
      <c r="N9" s="222">
        <v>43241928</v>
      </c>
      <c r="O9" s="222">
        <v>43264304</v>
      </c>
      <c r="P9" s="222">
        <v>45051373</v>
      </c>
    </row>
    <row r="10" spans="2:16" x14ac:dyDescent="0.2">
      <c r="B10" s="253" t="s">
        <v>290</v>
      </c>
      <c r="C10" s="222">
        <v>669873</v>
      </c>
      <c r="D10" s="222">
        <v>391391</v>
      </c>
      <c r="E10" s="222">
        <v>316877</v>
      </c>
      <c r="F10" s="222">
        <v>819131</v>
      </c>
      <c r="G10" s="222">
        <v>1953222</v>
      </c>
      <c r="H10" s="222">
        <v>1156630</v>
      </c>
      <c r="I10" s="222">
        <v>2319262</v>
      </c>
      <c r="J10" s="222">
        <v>2437720</v>
      </c>
      <c r="K10" s="397">
        <v>1946133</v>
      </c>
      <c r="L10" s="222">
        <v>2241190</v>
      </c>
      <c r="M10" s="222">
        <v>3081149</v>
      </c>
      <c r="N10" s="222">
        <v>2540735</v>
      </c>
      <c r="O10" s="222">
        <v>2865626</v>
      </c>
      <c r="P10" s="222">
        <v>4123963</v>
      </c>
    </row>
    <row r="11" spans="2:16" x14ac:dyDescent="0.2">
      <c r="B11" s="219" t="s">
        <v>523</v>
      </c>
      <c r="C11" s="220">
        <v>189414000</v>
      </c>
      <c r="D11" s="220">
        <v>232750781</v>
      </c>
      <c r="E11" s="220">
        <v>263404552</v>
      </c>
      <c r="F11" s="220">
        <v>300169598</v>
      </c>
      <c r="G11" s="220">
        <v>356996176</v>
      </c>
      <c r="H11" s="220">
        <v>414644252</v>
      </c>
      <c r="I11" s="220">
        <v>502102701</v>
      </c>
      <c r="J11" s="220">
        <v>597470218</v>
      </c>
      <c r="K11" s="396">
        <v>715477867</v>
      </c>
      <c r="L11" s="220">
        <v>849290532</v>
      </c>
      <c r="M11" s="220">
        <v>1110442591</v>
      </c>
      <c r="N11" s="220">
        <v>1225434828</v>
      </c>
      <c r="O11" s="220">
        <v>1362025955</v>
      </c>
      <c r="P11" s="220">
        <v>1439738970</v>
      </c>
    </row>
    <row r="12" spans="2:16" x14ac:dyDescent="0.2">
      <c r="B12" s="253" t="s">
        <v>524</v>
      </c>
      <c r="C12" s="222">
        <v>149019823</v>
      </c>
      <c r="D12" s="222">
        <v>174570642</v>
      </c>
      <c r="E12" s="222">
        <v>193936317</v>
      </c>
      <c r="F12" s="222">
        <v>223525201</v>
      </c>
      <c r="G12" s="222">
        <v>262761211</v>
      </c>
      <c r="H12" s="222">
        <v>313578748</v>
      </c>
      <c r="I12" s="222">
        <v>381705318</v>
      </c>
      <c r="J12" s="222">
        <v>474244067</v>
      </c>
      <c r="K12" s="397">
        <v>583287684</v>
      </c>
      <c r="L12" s="222">
        <v>712290613</v>
      </c>
      <c r="M12" s="222">
        <v>2483637</v>
      </c>
      <c r="N12" s="222">
        <v>3049994</v>
      </c>
      <c r="O12" s="222">
        <v>3729090</v>
      </c>
      <c r="P12" s="222">
        <v>4694192</v>
      </c>
    </row>
    <row r="13" spans="2:16" x14ac:dyDescent="0.2">
      <c r="B13" s="253" t="s">
        <v>525</v>
      </c>
      <c r="C13" s="222">
        <v>32450662</v>
      </c>
      <c r="D13" s="222">
        <v>47748921</v>
      </c>
      <c r="E13" s="222">
        <v>52695558</v>
      </c>
      <c r="F13" s="222">
        <v>47774239</v>
      </c>
      <c r="G13" s="222">
        <v>74266419</v>
      </c>
      <c r="H13" s="222">
        <v>77035044</v>
      </c>
      <c r="I13" s="222">
        <v>89015719</v>
      </c>
      <c r="J13" s="222">
        <v>88236846</v>
      </c>
      <c r="K13" s="397">
        <v>94079241</v>
      </c>
      <c r="L13" s="222">
        <v>99783557</v>
      </c>
      <c r="M13" s="222">
        <v>817331661</v>
      </c>
      <c r="N13" s="222">
        <v>902955450</v>
      </c>
      <c r="O13" s="222">
        <v>1005045780</v>
      </c>
      <c r="P13" s="222">
        <v>1042964412</v>
      </c>
    </row>
    <row r="14" spans="2:16" x14ac:dyDescent="0.2">
      <c r="B14" s="253" t="s">
        <v>526</v>
      </c>
      <c r="C14" s="222">
        <v>7943515</v>
      </c>
      <c r="D14" s="222">
        <v>10431218</v>
      </c>
      <c r="E14" s="222">
        <v>16772677</v>
      </c>
      <c r="F14" s="222">
        <v>28870158</v>
      </c>
      <c r="G14" s="222">
        <v>19968546</v>
      </c>
      <c r="H14" s="222">
        <v>24030460</v>
      </c>
      <c r="I14" s="222">
        <v>31381664</v>
      </c>
      <c r="J14" s="222">
        <v>34989305</v>
      </c>
      <c r="K14" s="397">
        <v>38110942</v>
      </c>
      <c r="L14" s="222">
        <v>37216362</v>
      </c>
      <c r="M14" s="222">
        <v>290627293</v>
      </c>
      <c r="N14" s="222">
        <v>319429384</v>
      </c>
      <c r="O14" s="222">
        <v>353251085</v>
      </c>
      <c r="P14" s="222">
        <v>392080366</v>
      </c>
    </row>
    <row r="15" spans="2:16" x14ac:dyDescent="0.2">
      <c r="B15" s="219" t="s">
        <v>527</v>
      </c>
      <c r="C15" s="220">
        <v>217793051</v>
      </c>
      <c r="D15" s="220">
        <v>300645061</v>
      </c>
      <c r="E15" s="220">
        <v>343015784</v>
      </c>
      <c r="F15" s="220">
        <v>385308637</v>
      </c>
      <c r="G15" s="220">
        <v>445638922</v>
      </c>
      <c r="H15" s="220">
        <v>504594840</v>
      </c>
      <c r="I15" s="220">
        <v>599610952</v>
      </c>
      <c r="J15" s="220">
        <v>687446262</v>
      </c>
      <c r="K15" s="396">
        <v>808520313</v>
      </c>
      <c r="L15" s="220">
        <v>952125101</v>
      </c>
      <c r="M15" s="220">
        <v>1254973198</v>
      </c>
      <c r="N15" s="220">
        <v>1357807785</v>
      </c>
      <c r="O15" s="220">
        <v>1492980346</v>
      </c>
      <c r="P15" s="220">
        <v>1579192467</v>
      </c>
    </row>
    <row r="16" spans="2:16" x14ac:dyDescent="0.2">
      <c r="B16" s="253" t="s">
        <v>528</v>
      </c>
      <c r="C16" s="222">
        <v>22373299</v>
      </c>
      <c r="D16" s="222">
        <v>24015788</v>
      </c>
      <c r="E16" s="222">
        <v>41361289</v>
      </c>
      <c r="F16" s="222">
        <v>34183294</v>
      </c>
      <c r="G16" s="222">
        <v>43985108</v>
      </c>
      <c r="H16" s="222">
        <v>50484855</v>
      </c>
      <c r="I16" s="222">
        <v>56635595</v>
      </c>
      <c r="J16" s="222">
        <v>63471524</v>
      </c>
      <c r="K16" s="397">
        <v>54448379</v>
      </c>
      <c r="L16" s="222">
        <v>75512089</v>
      </c>
      <c r="M16" s="222">
        <v>59415634</v>
      </c>
      <c r="N16" s="222">
        <v>71256207</v>
      </c>
      <c r="O16" s="222">
        <v>64555327</v>
      </c>
      <c r="P16" s="222">
        <v>64708540</v>
      </c>
    </row>
    <row r="17" spans="2:17" x14ac:dyDescent="0.2">
      <c r="B17" s="253" t="s">
        <v>529</v>
      </c>
      <c r="C17" s="222">
        <v>9489714</v>
      </c>
      <c r="D17" s="222">
        <v>11925982</v>
      </c>
      <c r="E17" s="222">
        <v>13844094</v>
      </c>
      <c r="F17" s="222">
        <v>16678112</v>
      </c>
      <c r="G17" s="222">
        <v>573006</v>
      </c>
      <c r="H17" s="222">
        <v>752194</v>
      </c>
      <c r="I17" s="222">
        <v>27674553</v>
      </c>
      <c r="J17" s="222">
        <v>34699248</v>
      </c>
      <c r="K17" s="397">
        <v>41915574</v>
      </c>
      <c r="L17" s="222">
        <v>51344857</v>
      </c>
      <c r="M17" s="222">
        <v>63618947</v>
      </c>
      <c r="N17" s="222">
        <v>1473970</v>
      </c>
      <c r="O17" s="222">
        <v>1531197</v>
      </c>
      <c r="P17" s="222">
        <v>1599947</v>
      </c>
    </row>
    <row r="18" spans="2:17" x14ac:dyDescent="0.2">
      <c r="B18" s="253" t="s">
        <v>530</v>
      </c>
      <c r="C18" s="222">
        <v>158501694</v>
      </c>
      <c r="D18" s="222">
        <v>222852848</v>
      </c>
      <c r="E18" s="222">
        <v>235570708</v>
      </c>
      <c r="F18" s="222">
        <v>275622467</v>
      </c>
      <c r="G18" s="222">
        <v>114606002</v>
      </c>
      <c r="H18" s="222">
        <v>347132038</v>
      </c>
      <c r="I18" s="222">
        <v>418233916</v>
      </c>
      <c r="J18" s="222">
        <v>487603426</v>
      </c>
      <c r="K18" s="397">
        <v>592718731</v>
      </c>
      <c r="L18" s="222">
        <v>699051639</v>
      </c>
      <c r="M18" s="222">
        <v>987647020</v>
      </c>
      <c r="N18" s="222">
        <v>1050028795</v>
      </c>
      <c r="O18" s="222">
        <v>1141005164</v>
      </c>
      <c r="P18" s="222">
        <v>1215529731</v>
      </c>
    </row>
    <row r="19" spans="2:17" x14ac:dyDescent="0.2">
      <c r="B19" s="253" t="s">
        <v>531</v>
      </c>
      <c r="C19" s="222">
        <v>24798814</v>
      </c>
      <c r="D19" s="222">
        <v>38061663</v>
      </c>
      <c r="E19" s="222">
        <v>47301536</v>
      </c>
      <c r="F19" s="222">
        <v>52405483</v>
      </c>
      <c r="G19" s="222">
        <v>279465608</v>
      </c>
      <c r="H19" s="222">
        <v>98914561</v>
      </c>
      <c r="I19" s="222">
        <v>88137693</v>
      </c>
      <c r="J19" s="222">
        <v>92413496</v>
      </c>
      <c r="K19" s="397">
        <v>109703884</v>
      </c>
      <c r="L19" s="222">
        <v>114720140</v>
      </c>
      <c r="M19" s="222">
        <v>132118971</v>
      </c>
      <c r="N19" s="222">
        <v>219014584</v>
      </c>
      <c r="O19" s="222">
        <v>266452834</v>
      </c>
      <c r="P19" s="222">
        <v>273142387</v>
      </c>
    </row>
    <row r="20" spans="2:17" x14ac:dyDescent="0.2">
      <c r="B20" s="253" t="s">
        <v>532</v>
      </c>
      <c r="C20" s="222">
        <v>2629530</v>
      </c>
      <c r="D20" s="222">
        <v>3788780</v>
      </c>
      <c r="E20" s="222">
        <v>4938157</v>
      </c>
      <c r="F20" s="222">
        <v>6419281</v>
      </c>
      <c r="G20" s="222">
        <v>7009198</v>
      </c>
      <c r="H20" s="222">
        <v>7311192</v>
      </c>
      <c r="I20" s="222">
        <v>8929195</v>
      </c>
      <c r="J20" s="222">
        <v>9258568</v>
      </c>
      <c r="K20" s="397">
        <v>9733745</v>
      </c>
      <c r="L20" s="222">
        <v>11496376</v>
      </c>
      <c r="M20" s="222">
        <v>12172626</v>
      </c>
      <c r="N20" s="222">
        <v>16034229</v>
      </c>
      <c r="O20" s="222">
        <v>19435824</v>
      </c>
      <c r="P20" s="222">
        <v>24211862</v>
      </c>
    </row>
    <row r="21" spans="2:17" x14ac:dyDescent="0.2">
      <c r="B21" s="219" t="s">
        <v>307</v>
      </c>
      <c r="C21" s="225"/>
      <c r="D21" s="225"/>
      <c r="E21" s="225"/>
      <c r="F21" s="225"/>
      <c r="G21" s="225"/>
      <c r="H21" s="225"/>
      <c r="I21" s="225"/>
      <c r="J21" s="225"/>
      <c r="K21" s="225"/>
    </row>
    <row r="22" spans="2:17" x14ac:dyDescent="0.2">
      <c r="B22" s="253" t="s">
        <v>533</v>
      </c>
      <c r="C22" s="222">
        <v>28561855</v>
      </c>
      <c r="D22" s="222">
        <v>58362392</v>
      </c>
      <c r="E22" s="222">
        <v>14174965</v>
      </c>
      <c r="F22" s="222">
        <v>36385553</v>
      </c>
      <c r="G22" s="222">
        <v>32810542</v>
      </c>
      <c r="H22" s="222">
        <v>38217452</v>
      </c>
      <c r="I22" s="222">
        <v>10978729</v>
      </c>
      <c r="J22" s="222">
        <v>10491485</v>
      </c>
      <c r="K22" s="397">
        <v>9806802</v>
      </c>
      <c r="L22" s="222">
        <v>12595403</v>
      </c>
      <c r="M22" s="222">
        <v>13081117</v>
      </c>
      <c r="N22" s="222">
        <v>151099602</v>
      </c>
      <c r="O22" s="222">
        <v>89019918</v>
      </c>
      <c r="P22" s="222">
        <v>102743694</v>
      </c>
    </row>
    <row r="23" spans="2:17" x14ac:dyDescent="0.2">
      <c r="B23" s="253" t="s">
        <v>534</v>
      </c>
      <c r="C23" s="222">
        <v>48362717</v>
      </c>
      <c r="D23" s="222">
        <v>61274668</v>
      </c>
      <c r="E23" s="222">
        <v>76150980</v>
      </c>
      <c r="F23" s="222">
        <v>87428602</v>
      </c>
      <c r="G23" s="222">
        <v>107707290</v>
      </c>
      <c r="H23" s="222">
        <v>129109199</v>
      </c>
      <c r="I23" s="222">
        <v>154887569</v>
      </c>
      <c r="J23" s="222">
        <v>176133029</v>
      </c>
      <c r="K23" s="397">
        <v>201576280</v>
      </c>
      <c r="L23" s="222">
        <v>237287200</v>
      </c>
      <c r="M23" s="222">
        <v>263980909</v>
      </c>
      <c r="N23" s="222">
        <v>294644246</v>
      </c>
      <c r="O23" s="222">
        <v>323107884</v>
      </c>
      <c r="P23" s="222">
        <v>336526880</v>
      </c>
    </row>
    <row r="24" spans="2:17" x14ac:dyDescent="0.2">
      <c r="B24" s="253" t="s">
        <v>535</v>
      </c>
      <c r="C24" s="222">
        <v>38643911</v>
      </c>
      <c r="D24" s="222">
        <v>47738030</v>
      </c>
      <c r="E24" s="222">
        <v>60955357</v>
      </c>
      <c r="F24" s="222">
        <v>66891124</v>
      </c>
      <c r="G24" s="222">
        <v>80645113</v>
      </c>
      <c r="H24" s="222">
        <v>98373350</v>
      </c>
      <c r="I24" s="222">
        <v>118760598</v>
      </c>
      <c r="J24" s="222">
        <v>138187791</v>
      </c>
      <c r="K24" s="397">
        <v>159696275</v>
      </c>
      <c r="L24" s="222">
        <v>193279044</v>
      </c>
      <c r="M24" s="222">
        <v>215186530</v>
      </c>
      <c r="N24" s="222">
        <v>253144482</v>
      </c>
      <c r="O24" s="222">
        <v>274144877</v>
      </c>
      <c r="P24" s="222">
        <v>278744097</v>
      </c>
    </row>
    <row r="25" spans="2:17" x14ac:dyDescent="0.2">
      <c r="B25" s="253" t="s">
        <v>536</v>
      </c>
      <c r="C25" s="222">
        <v>26325166</v>
      </c>
      <c r="D25" s="222">
        <v>34750950</v>
      </c>
      <c r="E25" s="222">
        <v>42809380</v>
      </c>
      <c r="F25" s="222">
        <v>44853530</v>
      </c>
      <c r="G25" s="222">
        <v>56866991</v>
      </c>
      <c r="H25" s="222">
        <v>54398706</v>
      </c>
      <c r="I25" s="222">
        <v>73186398</v>
      </c>
      <c r="J25" s="222">
        <v>72053153</v>
      </c>
      <c r="K25" s="397">
        <v>85866140</v>
      </c>
      <c r="L25" s="222">
        <v>96700763</v>
      </c>
      <c r="M25" s="222">
        <v>115385078</v>
      </c>
      <c r="N25" s="222">
        <v>126287398</v>
      </c>
      <c r="O25" s="222">
        <v>143727196</v>
      </c>
      <c r="P25" s="222">
        <v>157822023</v>
      </c>
    </row>
    <row r="26" spans="2:17" x14ac:dyDescent="0.2">
      <c r="B26" s="253" t="s">
        <v>537</v>
      </c>
      <c r="C26" s="222">
        <v>21154055</v>
      </c>
      <c r="D26" s="222">
        <v>27675822</v>
      </c>
      <c r="E26" s="222">
        <v>34725276</v>
      </c>
      <c r="F26" s="222">
        <v>35270353</v>
      </c>
      <c r="G26" s="222">
        <v>38203611</v>
      </c>
      <c r="H26" s="222">
        <v>42550808</v>
      </c>
      <c r="I26" s="222">
        <v>49155594</v>
      </c>
      <c r="J26" s="222">
        <v>55194059</v>
      </c>
      <c r="K26" s="397">
        <v>64918652</v>
      </c>
      <c r="L26" s="222">
        <v>77789696</v>
      </c>
      <c r="M26" s="222">
        <v>95585828</v>
      </c>
      <c r="N26" s="222">
        <v>110648433</v>
      </c>
      <c r="O26" s="222">
        <v>125544228</v>
      </c>
      <c r="P26" s="222">
        <v>139598023</v>
      </c>
    </row>
    <row r="27" spans="2:17" x14ac:dyDescent="0.2">
      <c r="B27" s="253" t="s">
        <v>538</v>
      </c>
      <c r="C27" s="222">
        <v>6457752</v>
      </c>
      <c r="D27" s="222">
        <v>10108015</v>
      </c>
      <c r="E27" s="222">
        <v>27183638</v>
      </c>
      <c r="F27" s="222">
        <v>29215507</v>
      </c>
      <c r="G27" s="222">
        <v>17272547</v>
      </c>
      <c r="H27" s="222">
        <v>28470696</v>
      </c>
      <c r="I27" s="222">
        <v>40212278</v>
      </c>
      <c r="J27" s="222">
        <v>44154679</v>
      </c>
      <c r="K27" s="397">
        <v>52237270</v>
      </c>
      <c r="L27" s="222">
        <v>71661729</v>
      </c>
      <c r="M27" s="222">
        <v>66867482</v>
      </c>
      <c r="N27" s="222">
        <v>132116281</v>
      </c>
      <c r="O27" s="222">
        <v>157284546</v>
      </c>
      <c r="P27" s="222">
        <v>187569382</v>
      </c>
    </row>
    <row r="28" spans="2:17" x14ac:dyDescent="0.2">
      <c r="B28" s="253" t="s">
        <v>539</v>
      </c>
      <c r="C28" s="222">
        <v>14793995</v>
      </c>
      <c r="D28" s="222">
        <v>39808398</v>
      </c>
      <c r="E28" s="223">
        <v>-1876153</v>
      </c>
      <c r="F28" s="222">
        <v>7970541</v>
      </c>
      <c r="G28" s="222">
        <v>8853469</v>
      </c>
      <c r="H28" s="222">
        <v>10849925</v>
      </c>
      <c r="I28" s="222">
        <v>16018848</v>
      </c>
      <c r="J28" s="222">
        <v>15980611</v>
      </c>
      <c r="K28" s="397">
        <v>17377832</v>
      </c>
      <c r="L28" s="222">
        <v>23609773</v>
      </c>
      <c r="M28" s="222">
        <v>25385158</v>
      </c>
      <c r="N28" s="222">
        <v>24775654</v>
      </c>
      <c r="O28" s="222">
        <v>21572616</v>
      </c>
      <c r="P28" s="222">
        <v>23929706</v>
      </c>
    </row>
    <row r="29" spans="2:17" x14ac:dyDescent="0.2">
      <c r="B29" s="253" t="s">
        <v>540</v>
      </c>
      <c r="C29" s="222">
        <v>14128795</v>
      </c>
      <c r="D29" s="222">
        <v>38969919</v>
      </c>
      <c r="E29" s="223">
        <v>-3422146</v>
      </c>
      <c r="F29" s="222">
        <v>6575665</v>
      </c>
      <c r="G29" s="222">
        <v>5862322</v>
      </c>
      <c r="H29" s="222">
        <v>8038880</v>
      </c>
      <c r="I29" s="222">
        <v>12630040</v>
      </c>
      <c r="J29" s="222">
        <v>12894509</v>
      </c>
      <c r="K29" s="397">
        <v>13733855</v>
      </c>
      <c r="L29" s="222">
        <v>18411525</v>
      </c>
      <c r="M29" s="222">
        <v>17882162</v>
      </c>
      <c r="N29" s="222">
        <v>16254425</v>
      </c>
      <c r="O29" s="222">
        <v>13921324</v>
      </c>
      <c r="P29" s="222">
        <v>16002703</v>
      </c>
    </row>
    <row r="30" spans="2:17" x14ac:dyDescent="0.2">
      <c r="B30" s="219" t="s">
        <v>318</v>
      </c>
      <c r="C30" s="225"/>
      <c r="D30" s="225"/>
      <c r="E30" s="225"/>
      <c r="F30" s="225"/>
      <c r="G30" s="225"/>
      <c r="H30" s="225"/>
      <c r="I30" s="225"/>
      <c r="J30" s="225"/>
      <c r="K30" s="225"/>
    </row>
    <row r="31" spans="2:17" x14ac:dyDescent="0.2">
      <c r="B31" s="253" t="s">
        <v>358</v>
      </c>
      <c r="C31" s="222">
        <v>787237</v>
      </c>
      <c r="D31" s="222">
        <v>1763470</v>
      </c>
      <c r="E31" s="222">
        <v>2669063</v>
      </c>
      <c r="F31" s="222">
        <v>2897533</v>
      </c>
      <c r="G31" s="222">
        <v>2516580</v>
      </c>
      <c r="H31" s="222">
        <v>2733460</v>
      </c>
      <c r="I31" s="222">
        <v>2859932</v>
      </c>
      <c r="J31" s="222">
        <v>3021178</v>
      </c>
      <c r="K31" s="397">
        <v>3204532</v>
      </c>
      <c r="L31" s="222">
        <v>3198917</v>
      </c>
      <c r="M31" s="222">
        <v>3411519</v>
      </c>
      <c r="N31" s="222">
        <v>3688832</v>
      </c>
      <c r="O31" s="222">
        <v>3972105</v>
      </c>
      <c r="P31" s="222">
        <v>4134104</v>
      </c>
    </row>
    <row r="32" spans="2:17" x14ac:dyDescent="0.2">
      <c r="B32" s="253" t="s">
        <v>359</v>
      </c>
      <c r="C32" s="226" t="s">
        <v>38</v>
      </c>
      <c r="D32" s="226" t="s">
        <v>38</v>
      </c>
      <c r="E32" s="226" t="s">
        <v>38</v>
      </c>
      <c r="F32" s="226" t="s">
        <v>38</v>
      </c>
      <c r="G32" s="226" t="s">
        <v>38</v>
      </c>
      <c r="H32" s="226" t="s">
        <v>38</v>
      </c>
      <c r="I32" s="226" t="s">
        <v>38</v>
      </c>
      <c r="J32" s="226" t="s">
        <v>38</v>
      </c>
      <c r="K32" s="398" t="s">
        <v>680</v>
      </c>
      <c r="L32" s="226" t="s">
        <v>38</v>
      </c>
      <c r="M32" s="226" t="s">
        <v>38</v>
      </c>
      <c r="N32" s="226" t="s">
        <v>38</v>
      </c>
      <c r="O32" s="226" t="s">
        <v>38</v>
      </c>
      <c r="P32" s="226" t="s">
        <v>38</v>
      </c>
      <c r="Q32" s="226"/>
    </row>
    <row r="33" spans="2:17" x14ac:dyDescent="0.2">
      <c r="B33" s="253" t="s">
        <v>360</v>
      </c>
      <c r="C33" s="226" t="s">
        <v>38</v>
      </c>
      <c r="D33" s="226" t="s">
        <v>38</v>
      </c>
      <c r="E33" s="226" t="s">
        <v>38</v>
      </c>
      <c r="F33" s="226" t="s">
        <v>38</v>
      </c>
      <c r="G33" s="226" t="s">
        <v>38</v>
      </c>
      <c r="H33" s="226" t="s">
        <v>38</v>
      </c>
      <c r="I33" s="226" t="s">
        <v>38</v>
      </c>
      <c r="J33" s="226" t="s">
        <v>38</v>
      </c>
      <c r="K33" s="398" t="s">
        <v>680</v>
      </c>
      <c r="L33" s="226" t="s">
        <v>38</v>
      </c>
      <c r="M33" s="226" t="s">
        <v>38</v>
      </c>
      <c r="N33" s="226" t="s">
        <v>38</v>
      </c>
      <c r="O33" s="226" t="s">
        <v>38</v>
      </c>
      <c r="P33" s="226" t="s">
        <v>38</v>
      </c>
      <c r="Q33" s="226"/>
    </row>
    <row r="34" spans="2:17" x14ac:dyDescent="0.2">
      <c r="B34" s="253" t="s">
        <v>361</v>
      </c>
      <c r="C34" s="222">
        <v>5435839</v>
      </c>
      <c r="D34" s="222">
        <v>4027860</v>
      </c>
      <c r="E34" s="222">
        <v>830219</v>
      </c>
      <c r="F34" s="222">
        <v>2328621</v>
      </c>
      <c r="G34" s="222">
        <v>10571042</v>
      </c>
      <c r="H34" s="222">
        <v>19661576</v>
      </c>
      <c r="I34" s="222">
        <v>31399908</v>
      </c>
      <c r="J34" s="222">
        <v>30306353</v>
      </c>
      <c r="K34" s="397">
        <v>40132540</v>
      </c>
      <c r="L34" s="222">
        <v>52317354</v>
      </c>
      <c r="M34" s="222">
        <v>48534032</v>
      </c>
      <c r="N34" s="222">
        <v>58599503</v>
      </c>
      <c r="O34" s="222">
        <v>59320300</v>
      </c>
      <c r="P34" s="222">
        <v>48301186</v>
      </c>
    </row>
    <row r="35" spans="2:17" x14ac:dyDescent="0.2">
      <c r="B35" s="219" t="s">
        <v>321</v>
      </c>
      <c r="C35" s="225"/>
      <c r="D35" s="225"/>
      <c r="E35" s="225"/>
      <c r="F35" s="225"/>
      <c r="G35" s="225"/>
      <c r="H35" s="225"/>
      <c r="I35" s="225"/>
      <c r="J35" s="225"/>
      <c r="K35" s="225"/>
    </row>
    <row r="36" spans="2:17" x14ac:dyDescent="0.2">
      <c r="B36" s="253" t="s">
        <v>541</v>
      </c>
      <c r="C36" s="260">
        <v>0.50990000000000002</v>
      </c>
      <c r="D36" s="260">
        <v>0.57730000000000004</v>
      </c>
      <c r="E36" s="260">
        <v>-4.3200000000000002E-2</v>
      </c>
      <c r="F36" s="260">
        <v>7.8E-2</v>
      </c>
      <c r="G36" s="260">
        <v>6.7599999999999993E-2</v>
      </c>
      <c r="H36" s="260">
        <v>9.0499999999999997E-2</v>
      </c>
      <c r="I36" s="260">
        <v>0.13270000000000001</v>
      </c>
      <c r="J36" s="260">
        <v>0.14729999999999999</v>
      </c>
      <c r="K36" s="399">
        <v>0.15079999999999999</v>
      </c>
      <c r="L36" s="260">
        <v>0.183</v>
      </c>
      <c r="M36" s="260">
        <v>0.12640000000000001</v>
      </c>
      <c r="N36" s="260">
        <v>0.12520000000000001</v>
      </c>
      <c r="O36" s="260">
        <v>0.1087</v>
      </c>
      <c r="P36" s="260">
        <v>0.1182</v>
      </c>
    </row>
    <row r="37" spans="2:17" x14ac:dyDescent="0.2">
      <c r="B37" s="253" t="s">
        <v>542</v>
      </c>
      <c r="C37" s="260">
        <v>6.4899999999999999E-2</v>
      </c>
      <c r="D37" s="260">
        <v>0.12959999999999999</v>
      </c>
      <c r="E37" s="260">
        <v>-0.01</v>
      </c>
      <c r="F37" s="260">
        <v>1.7100000000000001E-2</v>
      </c>
      <c r="G37" s="260">
        <v>1.32E-2</v>
      </c>
      <c r="H37" s="260">
        <v>1.5900000000000001E-2</v>
      </c>
      <c r="I37" s="260">
        <v>2.1100000000000001E-2</v>
      </c>
      <c r="J37" s="260">
        <v>1.8800000000000001E-2</v>
      </c>
      <c r="K37" s="399">
        <v>1.7000000000000001E-2</v>
      </c>
      <c r="L37" s="260">
        <v>1.9300000000000001E-2</v>
      </c>
      <c r="M37" s="260">
        <v>1.4200000000000001E-2</v>
      </c>
      <c r="N37" s="260">
        <v>1.2E-2</v>
      </c>
      <c r="O37" s="260">
        <v>9.2999999999999992E-3</v>
      </c>
      <c r="P37" s="260">
        <v>1.01E-2</v>
      </c>
    </row>
    <row r="38" spans="2:17" x14ac:dyDescent="0.2">
      <c r="B38" s="253" t="s">
        <v>543</v>
      </c>
      <c r="C38" s="229">
        <v>17.95</v>
      </c>
      <c r="D38" s="228">
        <v>22.1</v>
      </c>
      <c r="E38" s="229">
        <v>-1.28</v>
      </c>
      <c r="F38" s="229">
        <v>2.27</v>
      </c>
      <c r="G38" s="229">
        <v>2.33</v>
      </c>
      <c r="H38" s="229">
        <v>2.94</v>
      </c>
      <c r="I38" s="229">
        <v>4.42</v>
      </c>
      <c r="J38" s="229">
        <v>4.2699999999999996</v>
      </c>
      <c r="K38" s="240">
        <v>4.29</v>
      </c>
      <c r="L38" s="229">
        <v>5.76</v>
      </c>
      <c r="M38" s="229">
        <v>5.24</v>
      </c>
      <c r="N38" s="229">
        <v>4.41</v>
      </c>
      <c r="O38" s="228">
        <v>3.5</v>
      </c>
      <c r="P38" s="229">
        <v>3.87</v>
      </c>
    </row>
    <row r="39" spans="2:17" x14ac:dyDescent="0.2">
      <c r="B39" s="253" t="s">
        <v>544</v>
      </c>
      <c r="C39" s="260">
        <v>1.2326999999999999</v>
      </c>
      <c r="D39" s="260">
        <v>0.57969999999999999</v>
      </c>
      <c r="E39" s="260">
        <v>0.56969999999999998</v>
      </c>
      <c r="F39" s="260">
        <v>0.52729999999999999</v>
      </c>
      <c r="G39" s="260">
        <v>0.47370000000000001</v>
      </c>
      <c r="H39" s="260">
        <v>0.4325</v>
      </c>
      <c r="I39" s="260">
        <v>0.41389999999999999</v>
      </c>
      <c r="J39" s="260">
        <v>0.39939999999999998</v>
      </c>
      <c r="K39" s="399">
        <v>0.40649999999999997</v>
      </c>
      <c r="L39" s="260">
        <v>0.40250000000000002</v>
      </c>
      <c r="M39" s="260">
        <v>0.44419999999999998</v>
      </c>
      <c r="N39" s="260">
        <v>0.43709999999999999</v>
      </c>
      <c r="O39" s="260">
        <v>0.45789999999999997</v>
      </c>
      <c r="P39" s="260">
        <v>0.50080000000000002</v>
      </c>
    </row>
    <row r="40" spans="2:17" x14ac:dyDescent="0.2">
      <c r="B40" s="253" t="s">
        <v>545</v>
      </c>
      <c r="C40" s="260">
        <v>0.45710000000000001</v>
      </c>
      <c r="D40" s="260">
        <v>0.25940000000000002</v>
      </c>
      <c r="E40" s="260">
        <v>-7.9433999999999996</v>
      </c>
      <c r="F40" s="260">
        <v>4.4429999999999996</v>
      </c>
      <c r="G40" s="260">
        <v>2.9464000000000001</v>
      </c>
      <c r="H40" s="260">
        <v>3.5415999999999999</v>
      </c>
      <c r="I40" s="260">
        <v>3.1839</v>
      </c>
      <c r="J40" s="260">
        <v>3.4243000000000001</v>
      </c>
      <c r="K40" s="399">
        <v>3.8035000000000001</v>
      </c>
      <c r="L40" s="260">
        <v>3.8921999999999999</v>
      </c>
      <c r="M40" s="260">
        <v>3.7393000000000001</v>
      </c>
      <c r="N40" s="260">
        <v>8.1280000000000001</v>
      </c>
      <c r="O40" s="260">
        <v>11.2981</v>
      </c>
      <c r="P40" s="260">
        <v>11.7211</v>
      </c>
    </row>
    <row r="41" spans="2:17" x14ac:dyDescent="0.2">
      <c r="B41" s="253" t="s">
        <v>546</v>
      </c>
      <c r="C41" s="260">
        <v>0.73909999999999998</v>
      </c>
      <c r="D41" s="260">
        <v>1.2225999999999999</v>
      </c>
      <c r="E41" s="260">
        <v>0.23250000000000001</v>
      </c>
      <c r="F41" s="260">
        <v>0.54400000000000004</v>
      </c>
      <c r="G41" s="260">
        <v>0.40689999999999998</v>
      </c>
      <c r="H41" s="260">
        <v>0.38850000000000001</v>
      </c>
      <c r="I41" s="260">
        <v>9.2399999999999996E-2</v>
      </c>
      <c r="J41" s="260">
        <v>7.5899999999999995E-2</v>
      </c>
      <c r="K41" s="399">
        <v>6.1400000000000003E-2</v>
      </c>
      <c r="L41" s="260">
        <v>6.5199999999999994E-2</v>
      </c>
      <c r="M41" s="260">
        <v>6.08E-2</v>
      </c>
      <c r="N41" s="260">
        <v>0.59689999999999999</v>
      </c>
      <c r="O41" s="260">
        <v>0.32469999999999999</v>
      </c>
      <c r="P41" s="260">
        <v>0.36859999999999998</v>
      </c>
    </row>
    <row r="42" spans="2:17" x14ac:dyDescent="0.2">
      <c r="B42" s="219" t="s">
        <v>332</v>
      </c>
      <c r="C42" s="225"/>
      <c r="D42" s="225"/>
      <c r="E42" s="225"/>
      <c r="F42" s="225"/>
      <c r="G42" s="225"/>
      <c r="H42" s="225"/>
      <c r="I42" s="225"/>
      <c r="J42" s="225"/>
      <c r="K42" s="225"/>
    </row>
    <row r="43" spans="2:17" x14ac:dyDescent="0.2">
      <c r="B43" s="253" t="s">
        <v>547</v>
      </c>
      <c r="C43" s="260">
        <v>0.1</v>
      </c>
      <c r="D43" s="260">
        <v>7.9899999999999999E-2</v>
      </c>
      <c r="E43" s="260">
        <v>0.1206</v>
      </c>
      <c r="F43" s="260">
        <v>8.8700000000000001E-2</v>
      </c>
      <c r="G43" s="260">
        <v>9.8699999999999996E-2</v>
      </c>
      <c r="H43" s="260">
        <v>0.10009999999999999</v>
      </c>
      <c r="I43" s="260">
        <v>9.4500000000000001E-2</v>
      </c>
      <c r="J43" s="260">
        <v>9.2299999999999993E-2</v>
      </c>
      <c r="K43" s="399">
        <v>6.7299999999999999E-2</v>
      </c>
      <c r="L43" s="260">
        <v>7.9299999999999995E-2</v>
      </c>
      <c r="M43" s="260">
        <v>4.7300000000000002E-2</v>
      </c>
      <c r="N43" s="260">
        <v>5.2499999999999998E-2</v>
      </c>
      <c r="O43" s="260">
        <v>4.3200000000000002E-2</v>
      </c>
      <c r="P43" s="260">
        <v>4.1000000000000002E-2</v>
      </c>
    </row>
    <row r="44" spans="2:17" x14ac:dyDescent="0.2">
      <c r="B44" s="253" t="s">
        <v>548</v>
      </c>
      <c r="C44" s="260">
        <v>0.7278</v>
      </c>
      <c r="D44" s="260">
        <v>0.74119999999999997</v>
      </c>
      <c r="E44" s="260">
        <v>0.68679999999999997</v>
      </c>
      <c r="F44" s="260">
        <v>0.71530000000000005</v>
      </c>
      <c r="G44" s="260">
        <v>0.25719999999999998</v>
      </c>
      <c r="H44" s="260">
        <v>0.68789999999999996</v>
      </c>
      <c r="I44" s="260">
        <v>0.69750000000000001</v>
      </c>
      <c r="J44" s="260">
        <v>0.70930000000000004</v>
      </c>
      <c r="K44" s="399">
        <v>0.73309999999999997</v>
      </c>
      <c r="L44" s="260">
        <v>0.73419999999999996</v>
      </c>
      <c r="M44" s="260">
        <v>0.78700000000000003</v>
      </c>
      <c r="N44" s="260">
        <v>0.77329999999999999</v>
      </c>
      <c r="O44" s="260">
        <v>0.76419999999999999</v>
      </c>
      <c r="P44" s="260">
        <v>0.76970000000000005</v>
      </c>
    </row>
    <row r="45" spans="2:17" x14ac:dyDescent="0.2">
      <c r="B45" s="219" t="s">
        <v>418</v>
      </c>
      <c r="C45" s="225"/>
      <c r="D45" s="225"/>
      <c r="E45" s="225"/>
      <c r="F45" s="225"/>
      <c r="G45" s="225"/>
      <c r="H45" s="225"/>
      <c r="I45" s="225"/>
      <c r="J45" s="225"/>
      <c r="K45" s="225"/>
    </row>
    <row r="46" spans="2:17" x14ac:dyDescent="0.2">
      <c r="B46" s="253" t="s">
        <v>347</v>
      </c>
      <c r="C46" s="260">
        <v>0.12720000000000001</v>
      </c>
      <c r="D46" s="260">
        <v>0.22450000000000001</v>
      </c>
      <c r="E46" s="260">
        <v>0.23119999999999999</v>
      </c>
      <c r="F46" s="260">
        <v>0.21879999999999999</v>
      </c>
      <c r="G46" s="260">
        <v>0.19450000000000001</v>
      </c>
      <c r="H46" s="260">
        <v>0.17599999999999999</v>
      </c>
      <c r="I46" s="260">
        <v>0.1588</v>
      </c>
      <c r="J46" s="260">
        <v>0.1273</v>
      </c>
      <c r="K46" s="399">
        <v>0.11269999999999999</v>
      </c>
      <c r="L46" s="260">
        <v>0.1057</v>
      </c>
      <c r="M46" s="260">
        <v>0.11269999999999999</v>
      </c>
      <c r="N46" s="260">
        <v>9.5600000000000004E-2</v>
      </c>
      <c r="O46" s="260">
        <v>8.5800000000000001E-2</v>
      </c>
      <c r="P46" s="260">
        <v>8.5699999999999998E-2</v>
      </c>
    </row>
    <row r="47" spans="2:17" x14ac:dyDescent="0.2">
      <c r="B47" s="253" t="s">
        <v>549</v>
      </c>
      <c r="C47" s="228">
        <v>35.200000000000003</v>
      </c>
      <c r="D47" s="229">
        <v>38.28</v>
      </c>
      <c r="E47" s="229">
        <v>29.71</v>
      </c>
      <c r="F47" s="228">
        <v>29.1</v>
      </c>
      <c r="G47" s="228">
        <v>34.450000000000003</v>
      </c>
      <c r="H47" s="229">
        <v>32.479999999999997</v>
      </c>
      <c r="I47" s="228">
        <v>33.28</v>
      </c>
      <c r="J47" s="229">
        <v>28.97</v>
      </c>
      <c r="K47" s="240">
        <v>28.43</v>
      </c>
      <c r="L47" s="229">
        <v>31.45</v>
      </c>
      <c r="M47" s="229">
        <v>41.46</v>
      </c>
      <c r="N47" s="228">
        <v>35.200000000000003</v>
      </c>
      <c r="O47" s="229">
        <v>32.25</v>
      </c>
      <c r="P47" s="229">
        <v>32.729999999999997</v>
      </c>
    </row>
    <row r="48" spans="2:17" x14ac:dyDescent="0.2">
      <c r="B48" s="219" t="s">
        <v>420</v>
      </c>
      <c r="C48" s="225"/>
      <c r="D48" s="225"/>
      <c r="E48" s="225"/>
      <c r="F48" s="225"/>
      <c r="G48" s="225"/>
      <c r="H48" s="225"/>
      <c r="I48" s="225"/>
      <c r="J48" s="225"/>
      <c r="K48" s="225"/>
    </row>
    <row r="49" spans="2:16" x14ac:dyDescent="0.2">
      <c r="B49" s="254" t="s">
        <v>550</v>
      </c>
      <c r="C49" s="264">
        <v>0.38469999999999999</v>
      </c>
      <c r="D49" s="264">
        <v>0.10340000000000001</v>
      </c>
      <c r="E49" s="264">
        <v>-0.24260000000000001</v>
      </c>
      <c r="F49" s="264">
        <v>0.35410000000000003</v>
      </c>
      <c r="G49" s="264">
        <v>1.8031999999999999</v>
      </c>
      <c r="H49" s="264">
        <v>2.4458000000000002</v>
      </c>
      <c r="I49" s="264">
        <v>2.4861</v>
      </c>
      <c r="J49" s="264">
        <v>2.3502999999999998</v>
      </c>
      <c r="K49" s="403">
        <v>2.9222000000000001</v>
      </c>
      <c r="L49" s="264">
        <v>2.8416000000000001</v>
      </c>
      <c r="M49" s="264">
        <v>2.7141000000000002</v>
      </c>
      <c r="N49" s="264">
        <v>3.6051000000000002</v>
      </c>
      <c r="O49" s="264">
        <v>4.2610999999999999</v>
      </c>
      <c r="P49" s="264">
        <v>3.0183</v>
      </c>
    </row>
    <row r="50" spans="2:16" ht="13.5" thickBot="1" x14ac:dyDescent="0.25">
      <c r="B50" s="246"/>
      <c r="C50" s="263"/>
      <c r="D50" s="263"/>
      <c r="E50" s="263"/>
      <c r="F50" s="263"/>
      <c r="G50" s="263"/>
      <c r="H50" s="263"/>
      <c r="I50" s="248"/>
      <c r="J50" s="263"/>
      <c r="K50" s="402"/>
      <c r="L50" s="263"/>
      <c r="M50" s="263"/>
      <c r="N50" s="263"/>
      <c r="O50" s="263"/>
      <c r="P50" s="263"/>
    </row>
    <row r="51" spans="2:16" ht="13.5" thickTop="1" x14ac:dyDescent="0.2">
      <c r="B51" s="257" t="s">
        <v>278</v>
      </c>
    </row>
  </sheetData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1"/>
  <sheetViews>
    <sheetView workbookViewId="0">
      <pane xSplit="2" ySplit="5" topLeftCell="F6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2.75" x14ac:dyDescent="0.2"/>
  <cols>
    <col min="1" max="1" width="9.140625" style="213"/>
    <col min="2" max="2" width="53.5703125" style="213" customWidth="1"/>
    <col min="3" max="11" width="11.7109375" style="213" customWidth="1"/>
    <col min="12" max="12" width="11" style="213" customWidth="1"/>
    <col min="13" max="13" width="12.85546875" style="213" customWidth="1"/>
    <col min="14" max="14" width="11.28515625" style="213" customWidth="1"/>
    <col min="15" max="15" width="11.140625" style="213" customWidth="1"/>
    <col min="16" max="16" width="11.28515625" style="213" customWidth="1"/>
    <col min="17" max="16384" width="9.140625" style="213"/>
  </cols>
  <sheetData>
    <row r="2" spans="2:16" ht="18.75" x14ac:dyDescent="0.2">
      <c r="B2" s="212" t="s">
        <v>602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6" ht="13.5" thickBot="1" x14ac:dyDescent="0.25">
      <c r="B3" s="233" t="s">
        <v>377</v>
      </c>
      <c r="C3" s="233"/>
      <c r="D3" s="233"/>
      <c r="E3" s="233"/>
      <c r="F3" s="233"/>
      <c r="G3" s="233"/>
      <c r="H3" s="233"/>
      <c r="I3" s="233"/>
      <c r="J3" s="233"/>
      <c r="K3" s="233"/>
    </row>
    <row r="4" spans="2:16" ht="21.75" customHeight="1" thickTop="1" thickBot="1" x14ac:dyDescent="0.25">
      <c r="B4" s="249" t="s">
        <v>286</v>
      </c>
      <c r="C4" s="368">
        <v>2006</v>
      </c>
      <c r="D4" s="368">
        <v>2007</v>
      </c>
      <c r="E4" s="368">
        <v>2008</v>
      </c>
      <c r="F4" s="368">
        <v>2009</v>
      </c>
      <c r="G4" s="368">
        <v>2010</v>
      </c>
      <c r="H4" s="368">
        <v>2011</v>
      </c>
      <c r="I4" s="368">
        <v>2012</v>
      </c>
      <c r="J4" s="368">
        <v>2013</v>
      </c>
      <c r="K4" s="368">
        <v>2014</v>
      </c>
      <c r="L4" s="368">
        <v>2015</v>
      </c>
      <c r="M4" s="368">
        <v>2016</v>
      </c>
      <c r="N4" s="368">
        <v>2017</v>
      </c>
      <c r="O4" s="368">
        <v>2018</v>
      </c>
      <c r="P4" s="368">
        <v>2019</v>
      </c>
    </row>
    <row r="5" spans="2:16" ht="13.5" thickTop="1" x14ac:dyDescent="0.2">
      <c r="B5" s="230"/>
      <c r="C5" s="237"/>
      <c r="D5" s="237"/>
      <c r="E5" s="237"/>
      <c r="F5" s="237"/>
      <c r="G5" s="237"/>
      <c r="H5" s="395"/>
      <c r="I5" s="395"/>
      <c r="J5" s="395"/>
      <c r="K5" s="395"/>
    </row>
    <row r="6" spans="2:16" x14ac:dyDescent="0.2">
      <c r="B6" s="219" t="s">
        <v>287</v>
      </c>
      <c r="C6" s="220">
        <v>143198</v>
      </c>
      <c r="D6" s="220">
        <v>130909</v>
      </c>
      <c r="E6" s="220">
        <v>2575852</v>
      </c>
      <c r="F6" s="220">
        <v>2050067</v>
      </c>
      <c r="G6" s="220">
        <v>2172422</v>
      </c>
      <c r="H6" s="396">
        <v>2036876</v>
      </c>
      <c r="I6" s="396">
        <v>1530036</v>
      </c>
      <c r="J6" s="396">
        <v>2161657</v>
      </c>
      <c r="K6" s="396">
        <v>1880297</v>
      </c>
      <c r="L6" s="220">
        <v>-1075035</v>
      </c>
      <c r="M6" s="220">
        <v>-364187</v>
      </c>
      <c r="N6" s="220">
        <v>16711251</v>
      </c>
      <c r="O6" s="220">
        <v>16926069</v>
      </c>
      <c r="P6" s="220">
        <v>20115819</v>
      </c>
    </row>
    <row r="7" spans="2:16" x14ac:dyDescent="0.2">
      <c r="B7" s="253" t="s">
        <v>354</v>
      </c>
      <c r="C7" s="222">
        <v>126164</v>
      </c>
      <c r="D7" s="222">
        <v>126164</v>
      </c>
      <c r="E7" s="222">
        <v>3127164</v>
      </c>
      <c r="F7" s="222">
        <v>3127164</v>
      </c>
      <c r="G7" s="222">
        <v>3144098</v>
      </c>
      <c r="H7" s="397">
        <v>3144098</v>
      </c>
      <c r="I7" s="397">
        <v>3001000</v>
      </c>
      <c r="J7" s="397">
        <v>3001000</v>
      </c>
      <c r="K7" s="397">
        <v>3001000</v>
      </c>
      <c r="L7" s="222">
        <v>3001000</v>
      </c>
      <c r="M7" s="222">
        <v>3001000</v>
      </c>
      <c r="N7" s="222">
        <v>19365000</v>
      </c>
      <c r="O7" s="222">
        <v>19365000</v>
      </c>
      <c r="P7" s="222">
        <v>19365000</v>
      </c>
    </row>
    <row r="8" spans="2:16" x14ac:dyDescent="0.2">
      <c r="B8" s="253" t="s">
        <v>551</v>
      </c>
      <c r="C8" s="222">
        <v>12973</v>
      </c>
      <c r="D8" s="222">
        <v>12973</v>
      </c>
      <c r="E8" s="222">
        <v>498463</v>
      </c>
      <c r="F8" s="222">
        <v>498463</v>
      </c>
      <c r="G8" s="222">
        <v>520969</v>
      </c>
      <c r="H8" s="397">
        <v>649556</v>
      </c>
      <c r="I8" s="397">
        <v>636583</v>
      </c>
      <c r="J8" s="397">
        <v>713005</v>
      </c>
      <c r="K8" s="397">
        <v>743439</v>
      </c>
      <c r="L8" s="222">
        <v>713662</v>
      </c>
      <c r="M8" s="222">
        <v>713662</v>
      </c>
      <c r="N8" s="222">
        <v>1038728</v>
      </c>
      <c r="O8" s="222">
        <v>1246974</v>
      </c>
      <c r="P8" s="222">
        <v>1799383</v>
      </c>
    </row>
    <row r="9" spans="2:16" x14ac:dyDescent="0.2">
      <c r="B9" s="253" t="s">
        <v>503</v>
      </c>
      <c r="C9" s="222">
        <v>4061</v>
      </c>
      <c r="D9" s="222">
        <v>-8228</v>
      </c>
      <c r="E9" s="222">
        <v>-1049775</v>
      </c>
      <c r="F9" s="222">
        <v>-1575560</v>
      </c>
      <c r="G9" s="222">
        <v>-1492645</v>
      </c>
      <c r="H9" s="397">
        <v>-1756778</v>
      </c>
      <c r="I9" s="397">
        <v>-2107547</v>
      </c>
      <c r="J9" s="397">
        <v>-1552348</v>
      </c>
      <c r="K9" s="397">
        <v>-1864142</v>
      </c>
      <c r="L9" s="222">
        <v>-4789697</v>
      </c>
      <c r="M9" s="222">
        <v>-4078849</v>
      </c>
      <c r="N9" s="222">
        <v>-3692477</v>
      </c>
      <c r="O9" s="222">
        <v>-3685905</v>
      </c>
      <c r="P9" s="222">
        <v>-1048564</v>
      </c>
    </row>
    <row r="10" spans="2:16" x14ac:dyDescent="0.2">
      <c r="B10" s="253" t="s">
        <v>290</v>
      </c>
      <c r="C10" s="222">
        <v>2685</v>
      </c>
      <c r="D10" s="222">
        <v>2685</v>
      </c>
      <c r="E10" s="222">
        <v>2685</v>
      </c>
      <c r="F10" s="222">
        <v>2107</v>
      </c>
      <c r="G10" s="222">
        <v>-18759</v>
      </c>
      <c r="H10" s="397">
        <v>213130</v>
      </c>
      <c r="I10" s="397">
        <v>222253</v>
      </c>
      <c r="J10" s="397">
        <v>211351</v>
      </c>
      <c r="K10" s="397">
        <v>344102</v>
      </c>
      <c r="L10" s="222">
        <v>320274</v>
      </c>
      <c r="M10" s="222">
        <v>16362314</v>
      </c>
      <c r="N10" s="222">
        <v>2173</v>
      </c>
      <c r="O10" s="222">
        <v>-20845</v>
      </c>
      <c r="P10" s="222">
        <v>-7756</v>
      </c>
    </row>
    <row r="11" spans="2:16" x14ac:dyDescent="0.2">
      <c r="B11" s="219" t="s">
        <v>425</v>
      </c>
      <c r="C11" s="220">
        <v>28823</v>
      </c>
      <c r="D11" s="220">
        <v>23971</v>
      </c>
      <c r="E11" s="220">
        <v>15778578</v>
      </c>
      <c r="F11" s="220">
        <v>16098002</v>
      </c>
      <c r="G11" s="220">
        <v>17067528</v>
      </c>
      <c r="H11" s="396">
        <v>17478530</v>
      </c>
      <c r="I11" s="396">
        <v>18620754</v>
      </c>
      <c r="J11" s="396">
        <v>19279694</v>
      </c>
      <c r="K11" s="396">
        <v>19208274</v>
      </c>
      <c r="L11" s="220">
        <v>21437212</v>
      </c>
      <c r="M11" s="220">
        <v>4908344</v>
      </c>
      <c r="N11" s="220">
        <v>3616650</v>
      </c>
      <c r="O11" s="220">
        <v>3972657</v>
      </c>
      <c r="P11" s="220">
        <v>5093783</v>
      </c>
    </row>
    <row r="12" spans="2:16" x14ac:dyDescent="0.2">
      <c r="B12" s="253" t="s">
        <v>426</v>
      </c>
      <c r="C12" s="222">
        <v>15022</v>
      </c>
      <c r="D12" s="222">
        <v>23851</v>
      </c>
      <c r="E12" s="222">
        <v>15778578</v>
      </c>
      <c r="F12" s="222">
        <v>16075420</v>
      </c>
      <c r="G12" s="222">
        <v>17048185</v>
      </c>
      <c r="H12" s="397">
        <v>17446673</v>
      </c>
      <c r="I12" s="397">
        <v>18620754</v>
      </c>
      <c r="J12" s="397">
        <v>19279694</v>
      </c>
      <c r="K12" s="397">
        <v>19208274</v>
      </c>
      <c r="L12" s="222">
        <v>21437212</v>
      </c>
      <c r="M12" s="222">
        <v>4908344</v>
      </c>
      <c r="N12" s="222">
        <v>3616650</v>
      </c>
      <c r="O12" s="222">
        <v>3972657</v>
      </c>
      <c r="P12" s="222">
        <v>3093783</v>
      </c>
    </row>
    <row r="13" spans="2:16" x14ac:dyDescent="0.2">
      <c r="B13" s="253" t="s">
        <v>552</v>
      </c>
      <c r="C13" s="222">
        <v>13801</v>
      </c>
      <c r="D13" s="222">
        <v>120</v>
      </c>
      <c r="E13" s="222">
        <v>0</v>
      </c>
      <c r="F13" s="222">
        <v>22582</v>
      </c>
      <c r="G13" s="222">
        <v>19343</v>
      </c>
      <c r="H13" s="458">
        <v>31857</v>
      </c>
      <c r="I13" s="458">
        <v>0</v>
      </c>
      <c r="J13" s="458">
        <v>0</v>
      </c>
      <c r="K13" s="458">
        <v>0</v>
      </c>
      <c r="L13" s="215" t="s">
        <v>38</v>
      </c>
      <c r="M13" s="215" t="s">
        <v>38</v>
      </c>
      <c r="N13" s="215" t="s">
        <v>38</v>
      </c>
      <c r="O13" s="215" t="s">
        <v>38</v>
      </c>
      <c r="P13" s="222">
        <v>2000000</v>
      </c>
    </row>
    <row r="14" spans="2:16" x14ac:dyDescent="0.2">
      <c r="B14" s="261" t="s">
        <v>553</v>
      </c>
      <c r="C14" s="222">
        <v>966</v>
      </c>
      <c r="D14" s="222">
        <v>0</v>
      </c>
      <c r="E14" s="222">
        <v>0</v>
      </c>
      <c r="F14" s="222">
        <v>22582</v>
      </c>
      <c r="G14" s="222">
        <v>0</v>
      </c>
      <c r="H14" s="458">
        <v>0</v>
      </c>
      <c r="I14" s="458">
        <v>0</v>
      </c>
      <c r="J14" s="458">
        <v>0</v>
      </c>
      <c r="K14" s="458">
        <v>0</v>
      </c>
      <c r="L14" s="215" t="s">
        <v>38</v>
      </c>
      <c r="M14" s="215" t="s">
        <v>38</v>
      </c>
      <c r="N14" s="215" t="s">
        <v>38</v>
      </c>
      <c r="O14" s="215" t="s">
        <v>38</v>
      </c>
      <c r="P14" s="215" t="s">
        <v>38</v>
      </c>
    </row>
    <row r="15" spans="2:16" x14ac:dyDescent="0.2">
      <c r="B15" s="261" t="s">
        <v>554</v>
      </c>
      <c r="C15" s="222">
        <v>12835</v>
      </c>
      <c r="D15" s="222">
        <v>120</v>
      </c>
      <c r="E15" s="222">
        <v>0</v>
      </c>
      <c r="F15" s="222">
        <v>0</v>
      </c>
      <c r="G15" s="222">
        <v>19343</v>
      </c>
      <c r="H15" s="458">
        <v>31857</v>
      </c>
      <c r="I15" s="458">
        <v>0</v>
      </c>
      <c r="J15" s="458">
        <v>0</v>
      </c>
      <c r="K15" s="458">
        <v>0</v>
      </c>
      <c r="L15" s="215" t="s">
        <v>38</v>
      </c>
      <c r="M15" s="215" t="s">
        <v>38</v>
      </c>
      <c r="N15" s="215" t="s">
        <v>38</v>
      </c>
      <c r="O15" s="215" t="s">
        <v>38</v>
      </c>
      <c r="P15" s="222">
        <v>2000000</v>
      </c>
    </row>
    <row r="16" spans="2:16" x14ac:dyDescent="0.2">
      <c r="B16" s="219" t="s">
        <v>385</v>
      </c>
      <c r="C16" s="220">
        <v>174706</v>
      </c>
      <c r="D16" s="220">
        <v>157565</v>
      </c>
      <c r="E16" s="220">
        <v>18357115</v>
      </c>
      <c r="F16" s="220">
        <v>18150176</v>
      </c>
      <c r="G16" s="220">
        <v>19221191</v>
      </c>
      <c r="H16" s="396">
        <v>19728536</v>
      </c>
      <c r="I16" s="396">
        <v>20373043</v>
      </c>
      <c r="J16" s="396">
        <v>21652702</v>
      </c>
      <c r="K16" s="396">
        <v>21432673</v>
      </c>
      <c r="L16" s="220">
        <v>20682451</v>
      </c>
      <c r="M16" s="220">
        <v>20906471</v>
      </c>
      <c r="N16" s="220">
        <v>20330074</v>
      </c>
      <c r="O16" s="220">
        <v>20877881</v>
      </c>
      <c r="P16" s="220">
        <v>25201846</v>
      </c>
    </row>
    <row r="17" spans="2:16" x14ac:dyDescent="0.2">
      <c r="B17" s="253" t="s">
        <v>429</v>
      </c>
      <c r="C17" s="222">
        <v>138733</v>
      </c>
      <c r="D17" s="222">
        <v>117423</v>
      </c>
      <c r="E17" s="222">
        <v>18323522</v>
      </c>
      <c r="F17" s="222">
        <v>18077225</v>
      </c>
      <c r="G17" s="222">
        <v>19141486</v>
      </c>
      <c r="H17" s="397">
        <v>19359616</v>
      </c>
      <c r="I17" s="397">
        <v>20109543</v>
      </c>
      <c r="J17" s="397">
        <v>21308302</v>
      </c>
      <c r="K17" s="397">
        <v>21070101</v>
      </c>
      <c r="L17" s="222">
        <v>190014</v>
      </c>
      <c r="M17" s="222">
        <v>771688</v>
      </c>
      <c r="N17" s="222">
        <v>825113</v>
      </c>
      <c r="O17" s="222">
        <v>446407</v>
      </c>
      <c r="P17" s="222">
        <v>410337</v>
      </c>
    </row>
    <row r="18" spans="2:16" x14ac:dyDescent="0.2">
      <c r="B18" s="261" t="s">
        <v>506</v>
      </c>
      <c r="C18" s="222">
        <v>590</v>
      </c>
      <c r="D18" s="222">
        <v>309</v>
      </c>
      <c r="E18" s="222">
        <v>704067</v>
      </c>
      <c r="F18" s="222">
        <v>219559</v>
      </c>
      <c r="G18" s="222">
        <v>156235</v>
      </c>
      <c r="H18" s="397">
        <v>507360</v>
      </c>
      <c r="I18" s="397">
        <v>232253</v>
      </c>
      <c r="J18" s="397">
        <v>307476</v>
      </c>
      <c r="K18" s="397">
        <v>314661</v>
      </c>
      <c r="L18" s="222">
        <v>82376</v>
      </c>
      <c r="M18" s="222">
        <v>121378</v>
      </c>
      <c r="N18" s="222">
        <v>53531</v>
      </c>
      <c r="O18" s="222">
        <v>446407</v>
      </c>
      <c r="P18" s="222">
        <v>410337</v>
      </c>
    </row>
    <row r="19" spans="2:16" x14ac:dyDescent="0.2">
      <c r="B19" s="261" t="s">
        <v>431</v>
      </c>
      <c r="C19" s="222">
        <v>138143</v>
      </c>
      <c r="D19" s="222">
        <v>117114</v>
      </c>
      <c r="E19" s="222">
        <v>17619455</v>
      </c>
      <c r="F19" s="222">
        <v>17857666</v>
      </c>
      <c r="G19" s="222">
        <v>18985251</v>
      </c>
      <c r="H19" s="397">
        <v>18852256</v>
      </c>
      <c r="I19" s="397">
        <v>19877290</v>
      </c>
      <c r="J19" s="397">
        <v>21000826</v>
      </c>
      <c r="K19" s="397">
        <v>20755440</v>
      </c>
      <c r="L19" s="222">
        <v>107638</v>
      </c>
      <c r="M19" s="222">
        <v>650310</v>
      </c>
      <c r="N19" s="222">
        <v>771582</v>
      </c>
      <c r="O19" s="215" t="s">
        <v>38</v>
      </c>
      <c r="P19" s="215" t="s">
        <v>38</v>
      </c>
    </row>
    <row r="20" spans="2:16" x14ac:dyDescent="0.2">
      <c r="B20" s="253" t="s">
        <v>508</v>
      </c>
      <c r="C20" s="222">
        <v>35973</v>
      </c>
      <c r="D20" s="222">
        <v>40142</v>
      </c>
      <c r="E20" s="222">
        <v>33593</v>
      </c>
      <c r="F20" s="222">
        <v>72951</v>
      </c>
      <c r="G20" s="222">
        <v>79705</v>
      </c>
      <c r="H20" s="458">
        <v>368920</v>
      </c>
      <c r="I20" s="458">
        <v>263500</v>
      </c>
      <c r="J20" s="458">
        <v>344400</v>
      </c>
      <c r="K20" s="458">
        <v>362572</v>
      </c>
      <c r="L20" s="222">
        <v>20492437</v>
      </c>
      <c r="M20" s="222">
        <v>20134783</v>
      </c>
      <c r="N20" s="222">
        <v>19504961</v>
      </c>
      <c r="O20" s="222">
        <v>20431474</v>
      </c>
      <c r="P20" s="222">
        <v>24791509</v>
      </c>
    </row>
    <row r="21" spans="2:16" x14ac:dyDescent="0.2">
      <c r="B21" s="261" t="s">
        <v>555</v>
      </c>
      <c r="C21" s="222">
        <v>10289</v>
      </c>
      <c r="D21" s="222">
        <v>11098</v>
      </c>
      <c r="E21" s="222">
        <v>9188</v>
      </c>
      <c r="F21" s="222">
        <v>13622</v>
      </c>
      <c r="G21" s="222">
        <v>27521</v>
      </c>
      <c r="H21" s="458">
        <v>26537</v>
      </c>
      <c r="I21" s="215" t="s">
        <v>38</v>
      </c>
      <c r="J21" s="215" t="s">
        <v>38</v>
      </c>
      <c r="K21" s="215" t="s">
        <v>38</v>
      </c>
      <c r="L21" s="215" t="s">
        <v>38</v>
      </c>
      <c r="M21" s="215" t="s">
        <v>38</v>
      </c>
      <c r="N21" s="215" t="s">
        <v>38</v>
      </c>
      <c r="O21" s="215" t="s">
        <v>38</v>
      </c>
      <c r="P21" s="215" t="s">
        <v>38</v>
      </c>
    </row>
    <row r="22" spans="2:16" x14ac:dyDescent="0.2">
      <c r="B22" s="261" t="s">
        <v>507</v>
      </c>
      <c r="C22" s="222">
        <v>25684</v>
      </c>
      <c r="D22" s="222">
        <v>29044</v>
      </c>
      <c r="E22" s="222">
        <v>24405</v>
      </c>
      <c r="F22" s="222">
        <v>59329</v>
      </c>
      <c r="G22" s="222">
        <v>52184</v>
      </c>
      <c r="H22" s="458">
        <v>342383</v>
      </c>
      <c r="I22" s="458">
        <v>263500</v>
      </c>
      <c r="J22" s="458">
        <v>344400</v>
      </c>
      <c r="K22" s="458">
        <v>362572</v>
      </c>
      <c r="L22" s="222">
        <v>20492437</v>
      </c>
      <c r="M22" s="222">
        <v>20134783</v>
      </c>
      <c r="N22" s="222">
        <v>19504961</v>
      </c>
      <c r="O22" s="222">
        <v>20431474</v>
      </c>
      <c r="P22" s="222">
        <v>24791509</v>
      </c>
    </row>
    <row r="23" spans="2:16" x14ac:dyDescent="0.2">
      <c r="B23" s="219" t="s">
        <v>307</v>
      </c>
      <c r="C23" s="396"/>
      <c r="D23" s="396"/>
      <c r="E23" s="396"/>
      <c r="F23" s="396"/>
      <c r="G23" s="396"/>
      <c r="H23" s="396"/>
      <c r="I23" s="396"/>
      <c r="J23" s="396"/>
      <c r="K23" s="396"/>
      <c r="L23" s="222"/>
      <c r="M23" s="222"/>
      <c r="N23" s="222"/>
      <c r="O23" s="222"/>
      <c r="P23" s="222"/>
    </row>
    <row r="24" spans="2:16" x14ac:dyDescent="0.2">
      <c r="B24" s="253" t="s">
        <v>509</v>
      </c>
      <c r="C24" s="222">
        <v>11903</v>
      </c>
      <c r="D24" s="222">
        <v>3980</v>
      </c>
      <c r="E24" s="222">
        <v>3068036</v>
      </c>
      <c r="F24" s="222">
        <v>1282353</v>
      </c>
      <c r="G24" s="222">
        <v>1555757</v>
      </c>
      <c r="H24" s="397">
        <v>2642402</v>
      </c>
      <c r="I24" s="397">
        <v>2535381</v>
      </c>
      <c r="J24" s="397">
        <v>2778190</v>
      </c>
      <c r="K24" s="397">
        <v>2644721</v>
      </c>
      <c r="L24" s="222">
        <v>2509819</v>
      </c>
      <c r="M24" s="222">
        <v>2606851</v>
      </c>
      <c r="N24" s="222">
        <v>2281936</v>
      </c>
      <c r="O24" s="222">
        <v>2241405</v>
      </c>
      <c r="P24" s="222">
        <v>2850328</v>
      </c>
    </row>
    <row r="25" spans="2:16" x14ac:dyDescent="0.2">
      <c r="B25" s="253" t="s">
        <v>556</v>
      </c>
      <c r="C25" s="222">
        <v>19312</v>
      </c>
      <c r="D25" s="222">
        <v>16248</v>
      </c>
      <c r="E25" s="222">
        <v>1227434</v>
      </c>
      <c r="F25" s="222">
        <v>1297638</v>
      </c>
      <c r="G25" s="222">
        <v>1386629</v>
      </c>
      <c r="H25" s="397">
        <v>1423761</v>
      </c>
      <c r="I25" s="397">
        <v>1477605</v>
      </c>
      <c r="J25" s="397">
        <v>1323782</v>
      </c>
      <c r="K25" s="397">
        <v>1994239</v>
      </c>
      <c r="L25" s="222">
        <v>1703525</v>
      </c>
      <c r="M25" s="222">
        <v>1758099</v>
      </c>
      <c r="N25" s="222">
        <v>984643</v>
      </c>
      <c r="O25" s="222">
        <v>1404297</v>
      </c>
      <c r="P25" s="222">
        <v>1618363</v>
      </c>
    </row>
    <row r="26" spans="2:16" x14ac:dyDescent="0.2">
      <c r="B26" s="253" t="s">
        <v>511</v>
      </c>
      <c r="C26" s="222">
        <v>-7410</v>
      </c>
      <c r="D26" s="222">
        <v>-12268</v>
      </c>
      <c r="E26" s="222">
        <v>-2841</v>
      </c>
      <c r="F26" s="222">
        <v>-79008</v>
      </c>
      <c r="G26" s="222">
        <v>133131</v>
      </c>
      <c r="H26" s="397">
        <v>810055</v>
      </c>
      <c r="I26" s="397">
        <v>-123721</v>
      </c>
      <c r="J26" s="397">
        <v>487026</v>
      </c>
      <c r="K26" s="397">
        <v>304835</v>
      </c>
      <c r="L26" s="222">
        <v>-728705</v>
      </c>
      <c r="M26" s="222">
        <v>-835867</v>
      </c>
      <c r="N26" s="222">
        <v>2019114</v>
      </c>
      <c r="O26" s="222">
        <v>1254493</v>
      </c>
      <c r="P26" s="222">
        <v>953748</v>
      </c>
    </row>
    <row r="27" spans="2:16" x14ac:dyDescent="0.2">
      <c r="B27" s="253" t="s">
        <v>512</v>
      </c>
      <c r="C27" s="222">
        <v>-7470</v>
      </c>
      <c r="D27" s="222">
        <v>12289</v>
      </c>
      <c r="E27" s="222">
        <v>-389881</v>
      </c>
      <c r="F27" s="222">
        <v>-109591</v>
      </c>
      <c r="G27" s="222">
        <v>105421</v>
      </c>
      <c r="H27" s="397">
        <v>673901</v>
      </c>
      <c r="I27" s="397">
        <v>-163975</v>
      </c>
      <c r="J27" s="397">
        <v>382109</v>
      </c>
      <c r="K27" s="397">
        <v>152169</v>
      </c>
      <c r="L27" s="222">
        <v>-851960</v>
      </c>
      <c r="M27" s="222">
        <v>-865950</v>
      </c>
      <c r="N27" s="222">
        <v>1625328</v>
      </c>
      <c r="O27" s="222">
        <v>1041230</v>
      </c>
      <c r="P27" s="222">
        <v>2762047</v>
      </c>
    </row>
    <row r="28" spans="2:16" x14ac:dyDescent="0.2">
      <c r="B28" s="219" t="s">
        <v>318</v>
      </c>
      <c r="C28" s="396"/>
      <c r="D28" s="396"/>
      <c r="E28" s="396"/>
      <c r="F28" s="396"/>
      <c r="G28" s="396"/>
      <c r="H28" s="396"/>
      <c r="I28" s="396"/>
      <c r="J28" s="396"/>
      <c r="K28" s="396"/>
      <c r="L28" s="222"/>
      <c r="M28" s="222"/>
      <c r="N28" s="222"/>
      <c r="O28" s="222"/>
      <c r="P28" s="222"/>
    </row>
    <row r="29" spans="2:16" x14ac:dyDescent="0.2">
      <c r="B29" s="253" t="s">
        <v>358</v>
      </c>
      <c r="C29" s="222">
        <v>12616</v>
      </c>
      <c r="D29" s="222">
        <v>12616</v>
      </c>
      <c r="E29" s="222">
        <v>312716</v>
      </c>
      <c r="F29" s="222">
        <v>312716</v>
      </c>
      <c r="G29" s="222">
        <v>314410</v>
      </c>
      <c r="H29" s="397">
        <v>314410</v>
      </c>
      <c r="I29" s="397">
        <v>300100</v>
      </c>
      <c r="J29" s="397">
        <v>300100</v>
      </c>
      <c r="K29" s="397">
        <v>300100</v>
      </c>
      <c r="L29" s="222">
        <v>300100</v>
      </c>
      <c r="M29" s="222">
        <v>300100</v>
      </c>
      <c r="N29" s="222">
        <v>1936500</v>
      </c>
      <c r="O29" s="222">
        <v>1936500</v>
      </c>
      <c r="P29" s="222">
        <v>1936500</v>
      </c>
    </row>
    <row r="30" spans="2:16" x14ac:dyDescent="0.2">
      <c r="B30" s="253" t="s">
        <v>359</v>
      </c>
      <c r="C30" s="215" t="s">
        <v>38</v>
      </c>
      <c r="D30" s="215" t="s">
        <v>38</v>
      </c>
      <c r="E30" s="215" t="s">
        <v>38</v>
      </c>
      <c r="F30" s="215" t="s">
        <v>38</v>
      </c>
      <c r="G30" s="215" t="s">
        <v>38</v>
      </c>
      <c r="H30" s="215" t="s">
        <v>38</v>
      </c>
      <c r="I30" s="215" t="s">
        <v>38</v>
      </c>
      <c r="J30" s="215" t="s">
        <v>38</v>
      </c>
      <c r="K30" s="215" t="s">
        <v>38</v>
      </c>
      <c r="L30" s="215" t="s">
        <v>38</v>
      </c>
      <c r="M30" s="215" t="s">
        <v>38</v>
      </c>
      <c r="N30" s="215" t="s">
        <v>38</v>
      </c>
      <c r="O30" s="215" t="s">
        <v>38</v>
      </c>
      <c r="P30" s="215" t="s">
        <v>38</v>
      </c>
    </row>
    <row r="31" spans="2:16" x14ac:dyDescent="0.2">
      <c r="B31" s="253" t="s">
        <v>360</v>
      </c>
      <c r="C31" s="215" t="s">
        <v>38</v>
      </c>
      <c r="D31" s="215" t="s">
        <v>38</v>
      </c>
      <c r="E31" s="215" t="s">
        <v>38</v>
      </c>
      <c r="F31" s="215" t="s">
        <v>38</v>
      </c>
      <c r="G31" s="215" t="s">
        <v>38</v>
      </c>
      <c r="H31" s="215" t="s">
        <v>38</v>
      </c>
      <c r="I31" s="215" t="s">
        <v>38</v>
      </c>
      <c r="J31" s="215" t="s">
        <v>38</v>
      </c>
      <c r="K31" s="215" t="s">
        <v>38</v>
      </c>
      <c r="L31" s="215" t="s">
        <v>38</v>
      </c>
      <c r="M31" s="215" t="s">
        <v>38</v>
      </c>
      <c r="N31" s="215" t="s">
        <v>38</v>
      </c>
      <c r="O31" s="215" t="s">
        <v>38</v>
      </c>
      <c r="P31" s="215" t="s">
        <v>38</v>
      </c>
    </row>
    <row r="32" spans="2:16" x14ac:dyDescent="0.2">
      <c r="B32" s="253" t="s">
        <v>361</v>
      </c>
      <c r="C32" s="222">
        <v>-16397</v>
      </c>
      <c r="D32" s="222">
        <v>-13691</v>
      </c>
      <c r="E32" s="222">
        <v>-227022</v>
      </c>
      <c r="F32" s="222">
        <v>651531</v>
      </c>
      <c r="G32" s="222">
        <v>2324105</v>
      </c>
      <c r="H32" s="397">
        <v>2438308</v>
      </c>
      <c r="I32" s="397">
        <v>771675</v>
      </c>
      <c r="J32" s="397">
        <v>-729709</v>
      </c>
      <c r="K32" s="397">
        <v>-1001618</v>
      </c>
      <c r="L32" s="222">
        <v>405834</v>
      </c>
      <c r="M32" s="222">
        <v>-249704</v>
      </c>
      <c r="N32" s="222">
        <v>-319770</v>
      </c>
      <c r="O32" s="222">
        <v>-2788782</v>
      </c>
      <c r="P32" s="222">
        <v>4436460</v>
      </c>
    </row>
    <row r="33" spans="2:16" x14ac:dyDescent="0.2">
      <c r="B33" s="219" t="s">
        <v>321</v>
      </c>
      <c r="C33" s="225"/>
      <c r="D33" s="225"/>
      <c r="E33" s="225"/>
      <c r="F33" s="225"/>
      <c r="G33" s="225"/>
      <c r="H33" s="225"/>
      <c r="I33" s="225"/>
      <c r="J33" s="225"/>
      <c r="K33" s="225"/>
    </row>
    <row r="34" spans="2:16" x14ac:dyDescent="0.2">
      <c r="B34" s="253" t="s">
        <v>557</v>
      </c>
      <c r="C34" s="260">
        <v>-5.2200000000000003E-2</v>
      </c>
      <c r="D34" s="260">
        <v>9.3899999999999997E-2</v>
      </c>
      <c r="E34" s="260">
        <v>-0.15140000000000001</v>
      </c>
      <c r="F34" s="260">
        <v>-5.3499999999999999E-2</v>
      </c>
      <c r="G34" s="260">
        <v>4.8500000000000001E-2</v>
      </c>
      <c r="H34" s="399">
        <v>0.33090000000000003</v>
      </c>
      <c r="I34" s="399">
        <v>-0.1072</v>
      </c>
      <c r="J34" s="399">
        <v>0.17680000000000001</v>
      </c>
      <c r="K34" s="399">
        <v>8.09E-2</v>
      </c>
      <c r="L34" s="260">
        <v>0.79249999999999998</v>
      </c>
      <c r="M34" s="260">
        <v>2.3778000000000001</v>
      </c>
      <c r="N34" s="260">
        <v>9.7299999999999998E-2</v>
      </c>
      <c r="O34" s="260">
        <v>6.1499999999999999E-2</v>
      </c>
      <c r="P34" s="260">
        <v>0.13730000000000001</v>
      </c>
    </row>
    <row r="35" spans="2:16" x14ac:dyDescent="0.2">
      <c r="B35" s="253" t="s">
        <v>558</v>
      </c>
      <c r="C35" s="260">
        <v>-4.6800000000000001E-2</v>
      </c>
      <c r="D35" s="260">
        <v>9.1899999999999996E-2</v>
      </c>
      <c r="E35" s="260">
        <v>-0.1512</v>
      </c>
      <c r="F35" s="260">
        <v>-5.28E-2</v>
      </c>
      <c r="G35" s="260">
        <v>4.8500000000000001E-2</v>
      </c>
      <c r="H35" s="399">
        <v>0.29530000000000001</v>
      </c>
      <c r="I35" s="399">
        <v>-9.3600000000000003E-2</v>
      </c>
      <c r="J35" s="399">
        <v>0.161</v>
      </c>
      <c r="K35" s="399">
        <v>6.8400000000000002E-2</v>
      </c>
      <c r="L35" s="260">
        <v>1.1288</v>
      </c>
      <c r="M35" s="260">
        <v>-5.4100000000000002E-2</v>
      </c>
      <c r="N35" s="260">
        <v>9.7199999999999995E-2</v>
      </c>
      <c r="O35" s="260">
        <v>6.1600000000000002E-2</v>
      </c>
      <c r="P35" s="260">
        <v>0.1249</v>
      </c>
    </row>
    <row r="36" spans="2:16" x14ac:dyDescent="0.2">
      <c r="B36" s="253" t="s">
        <v>515</v>
      </c>
      <c r="C36" s="260">
        <v>-4.2799999999999998E-2</v>
      </c>
      <c r="D36" s="260">
        <v>7.8E-2</v>
      </c>
      <c r="E36" s="260">
        <v>-2.12E-2</v>
      </c>
      <c r="F36" s="260">
        <v>-6.0000000000000001E-3</v>
      </c>
      <c r="G36" s="260">
        <v>5.4999999999999997E-3</v>
      </c>
      <c r="H36" s="399">
        <v>3.4200000000000001E-2</v>
      </c>
      <c r="I36" s="399">
        <v>-8.0000000000000002E-3</v>
      </c>
      <c r="J36" s="399">
        <v>1.7600000000000001E-2</v>
      </c>
      <c r="K36" s="399">
        <v>7.1000000000000004E-3</v>
      </c>
      <c r="L36" s="260">
        <v>-4.1200000000000001E-2</v>
      </c>
      <c r="M36" s="260">
        <v>-4.1399999999999999E-2</v>
      </c>
      <c r="N36" s="260">
        <v>7.9899999999999999E-2</v>
      </c>
      <c r="O36" s="260">
        <v>4.99E-2</v>
      </c>
      <c r="P36" s="260">
        <v>0.1096</v>
      </c>
    </row>
    <row r="37" spans="2:16" x14ac:dyDescent="0.2">
      <c r="B37" s="253" t="s">
        <v>516</v>
      </c>
      <c r="C37" s="229">
        <v>-2.61</v>
      </c>
      <c r="D37" s="229">
        <v>-1.32</v>
      </c>
      <c r="E37" s="229">
        <v>-432.04</v>
      </c>
      <c r="F37" s="229">
        <v>-16.420000000000002</v>
      </c>
      <c r="G37" s="229">
        <v>10.42</v>
      </c>
      <c r="H37" s="240">
        <v>1.76</v>
      </c>
      <c r="I37" s="240">
        <v>-11.94</v>
      </c>
      <c r="J37" s="240">
        <v>2.72</v>
      </c>
      <c r="K37" s="240">
        <v>6.54</v>
      </c>
      <c r="L37" s="229">
        <v>-2.34</v>
      </c>
      <c r="M37" s="228">
        <v>-2.1</v>
      </c>
      <c r="N37" s="229">
        <v>0.49</v>
      </c>
      <c r="O37" s="229">
        <v>1.1200000000000001</v>
      </c>
      <c r="P37" s="228">
        <v>1.7</v>
      </c>
    </row>
    <row r="38" spans="2:16" x14ac:dyDescent="0.2">
      <c r="B38" s="253" t="s">
        <v>517</v>
      </c>
      <c r="C38" s="229">
        <v>-0.59</v>
      </c>
      <c r="D38" s="229">
        <v>0.97</v>
      </c>
      <c r="E38" s="229">
        <v>-1.25</v>
      </c>
      <c r="F38" s="229">
        <v>-0.35</v>
      </c>
      <c r="G38" s="229">
        <v>0.34</v>
      </c>
      <c r="H38" s="240">
        <v>2.14</v>
      </c>
      <c r="I38" s="240">
        <v>-0.55000000000000004</v>
      </c>
      <c r="J38" s="240">
        <v>1.27</v>
      </c>
      <c r="K38" s="240">
        <v>0.51</v>
      </c>
      <c r="L38" s="229">
        <v>-2.84</v>
      </c>
      <c r="M38" s="229">
        <v>-2.89</v>
      </c>
      <c r="N38" s="229">
        <v>0.84</v>
      </c>
      <c r="O38" s="229">
        <v>0.54</v>
      </c>
      <c r="P38" s="229">
        <v>1.43</v>
      </c>
    </row>
    <row r="39" spans="2:16" x14ac:dyDescent="0.2">
      <c r="B39" s="219" t="s">
        <v>332</v>
      </c>
      <c r="C39" s="225"/>
      <c r="D39" s="225"/>
      <c r="E39" s="225"/>
      <c r="F39" s="225"/>
      <c r="G39" s="225"/>
      <c r="H39" s="225"/>
      <c r="I39" s="225"/>
      <c r="J39" s="225"/>
      <c r="K39" s="225"/>
    </row>
    <row r="40" spans="2:16" x14ac:dyDescent="0.2">
      <c r="B40" s="253" t="s">
        <v>518</v>
      </c>
      <c r="C40" s="260">
        <v>3.3999999999999998E-3</v>
      </c>
      <c r="D40" s="260">
        <v>2E-3</v>
      </c>
      <c r="E40" s="260">
        <v>3.8399999999999997E-2</v>
      </c>
      <c r="F40" s="260">
        <v>1.21E-2</v>
      </c>
      <c r="G40" s="260">
        <v>8.0999999999999996E-3</v>
      </c>
      <c r="H40" s="399">
        <v>2.5700000000000001E-2</v>
      </c>
      <c r="I40" s="399">
        <v>1.14E-2</v>
      </c>
      <c r="J40" s="399">
        <v>1.4200000000000001E-2</v>
      </c>
      <c r="K40" s="399">
        <v>1.47E-2</v>
      </c>
      <c r="L40" s="260">
        <v>4.0000000000000001E-3</v>
      </c>
      <c r="M40" s="260">
        <v>5.7999999999999996E-3</v>
      </c>
      <c r="N40" s="260">
        <v>2.5999999999999999E-3</v>
      </c>
      <c r="O40" s="260">
        <v>2.1399999999999999E-2</v>
      </c>
      <c r="P40" s="260">
        <v>1.6299999999999999E-2</v>
      </c>
    </row>
    <row r="41" spans="2:16" x14ac:dyDescent="0.2">
      <c r="B41" s="253" t="s">
        <v>559</v>
      </c>
      <c r="C41" s="229">
        <v>9.24</v>
      </c>
      <c r="D41" s="229">
        <v>4.92</v>
      </c>
      <c r="E41" s="229">
        <v>1.1599999999999999</v>
      </c>
      <c r="F41" s="229">
        <v>1.1200000000000001</v>
      </c>
      <c r="G41" s="229">
        <v>1.1200000000000001</v>
      </c>
      <c r="H41" s="240">
        <v>1.1100000000000001</v>
      </c>
      <c r="I41" s="240">
        <v>1.08</v>
      </c>
      <c r="J41" s="240">
        <v>1.1100000000000001</v>
      </c>
      <c r="K41" s="240">
        <v>1.1000000000000001</v>
      </c>
      <c r="L41" s="229">
        <v>0.01</v>
      </c>
      <c r="M41" s="229">
        <v>0.16</v>
      </c>
      <c r="N41" s="229">
        <v>0.23</v>
      </c>
      <c r="O41" s="229">
        <v>0.11</v>
      </c>
      <c r="P41" s="229">
        <v>0.13</v>
      </c>
    </row>
    <row r="42" spans="2:16" x14ac:dyDescent="0.2">
      <c r="B42" s="253" t="s">
        <v>560</v>
      </c>
      <c r="C42" s="229">
        <v>0.16</v>
      </c>
      <c r="D42" s="229">
        <v>0.15</v>
      </c>
      <c r="E42" s="229">
        <v>0.86</v>
      </c>
      <c r="F42" s="229">
        <v>0.89</v>
      </c>
      <c r="G42" s="229">
        <v>0.89</v>
      </c>
      <c r="H42" s="240">
        <v>0.89</v>
      </c>
      <c r="I42" s="240">
        <v>0.91</v>
      </c>
      <c r="J42" s="240">
        <v>0.89</v>
      </c>
      <c r="K42" s="240">
        <v>0.9</v>
      </c>
      <c r="L42" s="229">
        <v>1.04</v>
      </c>
      <c r="M42" s="229">
        <v>0.23</v>
      </c>
      <c r="N42" s="229">
        <v>0.18</v>
      </c>
      <c r="O42" s="229">
        <v>0.19</v>
      </c>
      <c r="P42" s="228">
        <v>0.2</v>
      </c>
    </row>
    <row r="43" spans="2:16" x14ac:dyDescent="0.2">
      <c r="B43" s="253" t="s">
        <v>561</v>
      </c>
      <c r="C43" s="260">
        <v>5.8900000000000001E-2</v>
      </c>
      <c r="D43" s="260">
        <v>7.0400000000000004E-2</v>
      </c>
      <c r="E43" s="260">
        <v>5.0000000000000001E-4</v>
      </c>
      <c r="F43" s="260">
        <v>8.0000000000000004E-4</v>
      </c>
      <c r="G43" s="260">
        <v>1.4E-3</v>
      </c>
      <c r="H43" s="399">
        <v>1.2999999999999999E-3</v>
      </c>
      <c r="I43" s="399">
        <v>0</v>
      </c>
      <c r="J43" s="399">
        <v>0</v>
      </c>
      <c r="K43" s="399">
        <v>0</v>
      </c>
      <c r="L43" s="260">
        <v>0</v>
      </c>
      <c r="M43" s="260">
        <v>0</v>
      </c>
      <c r="N43" s="260">
        <v>0</v>
      </c>
      <c r="O43" s="260">
        <v>0</v>
      </c>
      <c r="P43" s="260">
        <v>0</v>
      </c>
    </row>
    <row r="44" spans="2:16" x14ac:dyDescent="0.2">
      <c r="B44" s="219" t="s">
        <v>418</v>
      </c>
      <c r="C44" s="225"/>
      <c r="D44" s="225"/>
      <c r="E44" s="225"/>
      <c r="F44" s="225"/>
      <c r="G44" s="225"/>
      <c r="H44" s="225"/>
      <c r="I44" s="225"/>
      <c r="J44" s="225"/>
      <c r="K44" s="225"/>
    </row>
    <row r="45" spans="2:16" x14ac:dyDescent="0.2">
      <c r="B45" s="253" t="s">
        <v>347</v>
      </c>
      <c r="C45" s="260">
        <v>0.81969999999999998</v>
      </c>
      <c r="D45" s="260">
        <v>0.83079999999999998</v>
      </c>
      <c r="E45" s="260">
        <v>0.14030000000000001</v>
      </c>
      <c r="F45" s="260">
        <v>0.113</v>
      </c>
      <c r="G45" s="260">
        <v>0.113</v>
      </c>
      <c r="H45" s="399">
        <v>0.1032</v>
      </c>
      <c r="I45" s="399">
        <v>7.51E-2</v>
      </c>
      <c r="J45" s="399">
        <v>9.98E-2</v>
      </c>
      <c r="K45" s="399">
        <v>8.77E-2</v>
      </c>
      <c r="L45" s="260">
        <v>-5.1999999999999998E-2</v>
      </c>
      <c r="M45" s="260">
        <v>-1.7399999999999999E-2</v>
      </c>
      <c r="N45" s="260">
        <v>0.82199999999999995</v>
      </c>
      <c r="O45" s="260">
        <v>0.81069999999999998</v>
      </c>
      <c r="P45" s="260">
        <v>0.79820000000000002</v>
      </c>
    </row>
    <row r="46" spans="2:16" x14ac:dyDescent="0.2">
      <c r="B46" s="253" t="s">
        <v>419</v>
      </c>
      <c r="C46" s="229">
        <v>11.35</v>
      </c>
      <c r="D46" s="229">
        <v>10.38</v>
      </c>
      <c r="E46" s="229">
        <v>8.24</v>
      </c>
      <c r="F46" s="229">
        <v>6.56</v>
      </c>
      <c r="G46" s="229">
        <v>6.91</v>
      </c>
      <c r="H46" s="240">
        <v>6.48</v>
      </c>
      <c r="I46" s="240">
        <v>5.0999999999999996</v>
      </c>
      <c r="J46" s="240">
        <v>7.2</v>
      </c>
      <c r="K46" s="240">
        <v>6.27</v>
      </c>
      <c r="L46" s="229">
        <v>-3.58</v>
      </c>
      <c r="M46" s="229">
        <v>-1.21</v>
      </c>
      <c r="N46" s="229">
        <v>8.6300000000000008</v>
      </c>
      <c r="O46" s="229">
        <v>8.74</v>
      </c>
      <c r="P46" s="229">
        <v>10.39</v>
      </c>
    </row>
    <row r="47" spans="2:16" x14ac:dyDescent="0.2">
      <c r="B47" s="219" t="s">
        <v>420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9"/>
      <c r="M47" s="229"/>
      <c r="N47" s="229"/>
      <c r="O47" s="229"/>
      <c r="P47" s="229"/>
    </row>
    <row r="48" spans="2:16" x14ac:dyDescent="0.2">
      <c r="B48" s="253" t="s">
        <v>562</v>
      </c>
      <c r="C48" s="228">
        <v>2.2000000000000002</v>
      </c>
      <c r="D48" s="229">
        <v>-1.1100000000000001</v>
      </c>
      <c r="E48" s="229">
        <v>0.57999999999999996</v>
      </c>
      <c r="F48" s="229">
        <v>-5.95</v>
      </c>
      <c r="G48" s="229">
        <v>22.05</v>
      </c>
      <c r="H48" s="401">
        <v>3.62</v>
      </c>
      <c r="I48" s="401">
        <v>-4.71</v>
      </c>
      <c r="J48" s="401">
        <v>-1.91</v>
      </c>
      <c r="K48" s="401">
        <v>-6.58</v>
      </c>
      <c r="L48" s="228">
        <v>-0.48</v>
      </c>
      <c r="M48" s="228">
        <v>0.28999999999999998</v>
      </c>
      <c r="N48" s="228">
        <v>-0.2</v>
      </c>
      <c r="O48" s="228">
        <v>-2.68</v>
      </c>
      <c r="P48" s="228">
        <v>1.61</v>
      </c>
    </row>
    <row r="49" spans="2:16" x14ac:dyDescent="0.2">
      <c r="B49" s="254" t="s">
        <v>502</v>
      </c>
      <c r="C49" s="234">
        <v>-1.0900000000000001</v>
      </c>
      <c r="D49" s="234">
        <v>-0.56999999999999995</v>
      </c>
      <c r="E49" s="234">
        <v>-0.01</v>
      </c>
      <c r="F49" s="234">
        <v>0.04</v>
      </c>
      <c r="G49" s="234">
        <v>0.14000000000000001</v>
      </c>
      <c r="H49" s="400">
        <v>0.14000000000000001</v>
      </c>
      <c r="I49" s="400">
        <v>0.04</v>
      </c>
      <c r="J49" s="400">
        <v>-0.04</v>
      </c>
      <c r="K49" s="400">
        <v>-0.05</v>
      </c>
      <c r="L49" s="229">
        <v>0.02</v>
      </c>
      <c r="M49" s="229">
        <v>-0.05</v>
      </c>
      <c r="N49" s="229">
        <v>-0.09</v>
      </c>
      <c r="O49" s="228">
        <v>-0.7</v>
      </c>
      <c r="P49" s="229">
        <v>1.43</v>
      </c>
    </row>
    <row r="50" spans="2:16" ht="13.5" thickBot="1" x14ac:dyDescent="0.25">
      <c r="B50" s="246"/>
      <c r="C50" s="247"/>
      <c r="D50" s="247"/>
      <c r="E50" s="247"/>
      <c r="F50" s="247"/>
      <c r="G50" s="247"/>
      <c r="H50" s="383"/>
      <c r="I50" s="383"/>
      <c r="J50" s="383"/>
      <c r="K50" s="383"/>
      <c r="L50" s="247"/>
      <c r="M50" s="247"/>
      <c r="N50" s="247"/>
      <c r="O50" s="247"/>
      <c r="P50" s="247"/>
    </row>
    <row r="51" spans="2:16" ht="13.5" thickTop="1" x14ac:dyDescent="0.2">
      <c r="B51" s="257" t="s">
        <v>278</v>
      </c>
    </row>
  </sheetData>
  <pageMargins left="0.7" right="0.7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1"/>
  <sheetViews>
    <sheetView topLeftCell="C40" workbookViewId="0">
      <selection activeCell="O58" sqref="O58"/>
    </sheetView>
  </sheetViews>
  <sheetFormatPr defaultRowHeight="12.75" x14ac:dyDescent="0.2"/>
  <cols>
    <col min="1" max="1" width="9.140625" style="213"/>
    <col min="2" max="2" width="31.7109375" style="213" customWidth="1"/>
    <col min="3" max="11" width="11.28515625" style="213" customWidth="1"/>
    <col min="12" max="16384" width="9.140625" style="213"/>
  </cols>
  <sheetData>
    <row r="2" spans="2:16" ht="18.75" x14ac:dyDescent="0.2">
      <c r="B2" s="212" t="s">
        <v>603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2:16" x14ac:dyDescent="0.2">
      <c r="B3" s="233" t="s">
        <v>377</v>
      </c>
      <c r="C3" s="233"/>
      <c r="D3" s="233"/>
      <c r="E3" s="233"/>
      <c r="F3" s="233"/>
      <c r="G3" s="233"/>
      <c r="H3" s="233"/>
      <c r="I3" s="233"/>
      <c r="J3" s="233"/>
      <c r="K3" s="233"/>
    </row>
    <row r="4" spans="2:16" ht="13.5" thickBot="1" x14ac:dyDescent="0.25">
      <c r="B4" s="430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2:16" ht="25.5" customHeight="1" thickTop="1" thickBot="1" x14ac:dyDescent="0.25">
      <c r="B5" s="249" t="s">
        <v>286</v>
      </c>
      <c r="C5" s="368" t="s">
        <v>150</v>
      </c>
      <c r="D5" s="368" t="s">
        <v>151</v>
      </c>
      <c r="E5" s="368" t="s">
        <v>152</v>
      </c>
      <c r="F5" s="368" t="s">
        <v>153</v>
      </c>
      <c r="G5" s="368" t="s">
        <v>669</v>
      </c>
      <c r="H5" s="368" t="s">
        <v>670</v>
      </c>
      <c r="I5" s="368" t="s">
        <v>671</v>
      </c>
      <c r="J5" s="368" t="s">
        <v>672</v>
      </c>
      <c r="K5" s="368" t="s">
        <v>673</v>
      </c>
      <c r="L5" s="368" t="s">
        <v>674</v>
      </c>
      <c r="M5" s="368" t="s">
        <v>675</v>
      </c>
      <c r="N5" s="368" t="s">
        <v>676</v>
      </c>
      <c r="O5" s="368" t="s">
        <v>677</v>
      </c>
      <c r="P5" s="368" t="s">
        <v>678</v>
      </c>
    </row>
    <row r="6" spans="2:16" ht="13.5" thickTop="1" x14ac:dyDescent="0.2">
      <c r="B6" s="230"/>
      <c r="C6" s="237"/>
      <c r="D6" s="237"/>
      <c r="E6" s="237"/>
      <c r="F6" s="237"/>
      <c r="G6" s="237"/>
      <c r="H6" s="237"/>
      <c r="I6" s="237"/>
      <c r="J6" s="237"/>
      <c r="K6" s="237"/>
    </row>
    <row r="7" spans="2:16" x14ac:dyDescent="0.2">
      <c r="B7" s="219" t="s">
        <v>287</v>
      </c>
      <c r="C7" s="220">
        <v>2469945</v>
      </c>
      <c r="D7" s="220">
        <v>3835782</v>
      </c>
      <c r="E7" s="220">
        <v>3795510</v>
      </c>
      <c r="F7" s="220">
        <v>-375302</v>
      </c>
      <c r="G7" s="220">
        <v>-1339491</v>
      </c>
      <c r="H7" s="220">
        <v>-2128737</v>
      </c>
      <c r="I7" s="220">
        <v>16897</v>
      </c>
      <c r="J7" s="220">
        <v>17654</v>
      </c>
      <c r="K7" s="220">
        <v>17494</v>
      </c>
      <c r="L7" s="220">
        <v>18374</v>
      </c>
      <c r="M7" s="220">
        <v>18653</v>
      </c>
      <c r="N7" s="220">
        <v>18276</v>
      </c>
      <c r="O7" s="220">
        <v>18890</v>
      </c>
      <c r="P7" s="220">
        <v>14389</v>
      </c>
    </row>
    <row r="8" spans="2:16" x14ac:dyDescent="0.2">
      <c r="B8" s="253" t="s">
        <v>354</v>
      </c>
      <c r="C8" s="222">
        <v>2723692</v>
      </c>
      <c r="D8" s="222">
        <v>4168907</v>
      </c>
      <c r="E8" s="222">
        <v>4168907</v>
      </c>
      <c r="F8" s="222">
        <v>4205980</v>
      </c>
      <c r="G8" s="222">
        <v>4205980</v>
      </c>
      <c r="H8" s="222">
        <v>4205980</v>
      </c>
      <c r="I8" s="222">
        <v>25073</v>
      </c>
      <c r="J8" s="222">
        <v>25073</v>
      </c>
      <c r="K8" s="222">
        <v>25073</v>
      </c>
      <c r="L8" s="222">
        <v>25073</v>
      </c>
      <c r="M8" s="222">
        <v>25073</v>
      </c>
      <c r="N8" s="222">
        <v>25072</v>
      </c>
      <c r="O8" s="222">
        <v>25073</v>
      </c>
      <c r="P8" s="222">
        <v>25073</v>
      </c>
    </row>
    <row r="9" spans="2:16" x14ac:dyDescent="0.2">
      <c r="B9" s="253" t="s">
        <v>258</v>
      </c>
      <c r="C9" s="222">
        <v>0</v>
      </c>
      <c r="D9" s="222">
        <v>0</v>
      </c>
      <c r="E9" s="222">
        <v>0</v>
      </c>
      <c r="F9" s="222">
        <v>290145</v>
      </c>
      <c r="G9" s="222">
        <v>237605</v>
      </c>
      <c r="H9" s="222">
        <v>162223</v>
      </c>
      <c r="I9" s="222">
        <v>752</v>
      </c>
      <c r="J9" s="222">
        <v>752</v>
      </c>
      <c r="K9" s="222">
        <v>752</v>
      </c>
      <c r="L9" s="222">
        <v>752</v>
      </c>
      <c r="M9" s="222">
        <v>752</v>
      </c>
      <c r="N9" s="222">
        <v>752</v>
      </c>
      <c r="O9" s="222">
        <v>752</v>
      </c>
      <c r="P9" s="222">
        <v>752</v>
      </c>
    </row>
    <row r="10" spans="2:16" x14ac:dyDescent="0.2">
      <c r="B10" s="253" t="s">
        <v>424</v>
      </c>
      <c r="C10" s="222">
        <v>-253747</v>
      </c>
      <c r="D10" s="222">
        <v>-333125</v>
      </c>
      <c r="E10" s="222">
        <v>-373397</v>
      </c>
      <c r="F10" s="222">
        <v>-4871427</v>
      </c>
      <c r="G10" s="222">
        <v>-5783076</v>
      </c>
      <c r="H10" s="222">
        <v>-6496940</v>
      </c>
      <c r="I10" s="222">
        <v>-8928</v>
      </c>
      <c r="J10" s="222">
        <v>-8171</v>
      </c>
      <c r="K10" s="222">
        <v>-8331</v>
      </c>
      <c r="L10" s="222">
        <v>-7451</v>
      </c>
      <c r="M10" s="222">
        <v>-7172</v>
      </c>
      <c r="N10" s="222">
        <v>-7548</v>
      </c>
      <c r="O10" s="222">
        <v>-6935</v>
      </c>
      <c r="P10" s="222">
        <v>-11436</v>
      </c>
    </row>
    <row r="11" spans="2:16" x14ac:dyDescent="0.2">
      <c r="B11" s="253" t="s">
        <v>290</v>
      </c>
      <c r="C11" s="222">
        <v>4423</v>
      </c>
      <c r="D11" s="222">
        <v>0</v>
      </c>
      <c r="E11" s="222">
        <v>12000</v>
      </c>
      <c r="F11" s="222">
        <v>769105</v>
      </c>
      <c r="G11" s="222">
        <v>743249</v>
      </c>
      <c r="H11" s="222">
        <v>667521</v>
      </c>
      <c r="I11" s="222">
        <v>20892</v>
      </c>
      <c r="J11" s="222">
        <v>20892</v>
      </c>
      <c r="K11" s="222">
        <v>17724</v>
      </c>
      <c r="L11" s="222">
        <v>18118</v>
      </c>
      <c r="M11" s="222">
        <v>15697</v>
      </c>
      <c r="N11" s="222">
        <v>22759</v>
      </c>
      <c r="O11" s="222">
        <v>20609</v>
      </c>
      <c r="P11" s="222">
        <v>19655</v>
      </c>
    </row>
    <row r="12" spans="2:16" x14ac:dyDescent="0.2">
      <c r="B12" s="219" t="s">
        <v>425</v>
      </c>
      <c r="C12" s="220">
        <v>1656455</v>
      </c>
      <c r="D12" s="220">
        <v>220219</v>
      </c>
      <c r="E12" s="220">
        <v>247193</v>
      </c>
      <c r="F12" s="220">
        <v>6390690</v>
      </c>
      <c r="G12" s="220">
        <v>6769505</v>
      </c>
      <c r="H12" s="220">
        <v>6511448</v>
      </c>
      <c r="I12" s="220">
        <v>2562</v>
      </c>
      <c r="J12" s="220">
        <v>2982</v>
      </c>
      <c r="K12" s="220">
        <v>4594</v>
      </c>
      <c r="L12" s="220">
        <v>4680</v>
      </c>
      <c r="M12" s="220">
        <v>4824</v>
      </c>
      <c r="N12" s="220">
        <v>5226</v>
      </c>
      <c r="O12" s="220">
        <v>3876</v>
      </c>
      <c r="P12" s="220">
        <v>5479</v>
      </c>
    </row>
    <row r="13" spans="2:16" x14ac:dyDescent="0.2">
      <c r="B13" s="253" t="s">
        <v>426</v>
      </c>
      <c r="C13" s="222">
        <v>1607231</v>
      </c>
      <c r="D13" s="222">
        <v>54861</v>
      </c>
      <c r="E13" s="222">
        <v>224871</v>
      </c>
      <c r="F13" s="222">
        <v>5765399</v>
      </c>
      <c r="G13" s="222">
        <v>6348032</v>
      </c>
      <c r="H13" s="222">
        <v>6057018</v>
      </c>
      <c r="I13" s="222">
        <v>2405</v>
      </c>
      <c r="J13" s="222">
        <v>2912</v>
      </c>
      <c r="K13" s="222">
        <v>4572</v>
      </c>
      <c r="L13" s="222">
        <v>4680</v>
      </c>
      <c r="M13" s="222">
        <v>4488</v>
      </c>
      <c r="N13" s="222">
        <v>4928</v>
      </c>
      <c r="O13" s="222">
        <v>3693</v>
      </c>
      <c r="P13" s="222">
        <v>5220</v>
      </c>
    </row>
    <row r="14" spans="2:16" x14ac:dyDescent="0.2">
      <c r="B14" s="253" t="s">
        <v>427</v>
      </c>
      <c r="C14" s="222">
        <v>49224</v>
      </c>
      <c r="D14" s="222">
        <v>165358</v>
      </c>
      <c r="E14" s="222">
        <v>22322</v>
      </c>
      <c r="F14" s="222">
        <v>625291</v>
      </c>
      <c r="G14" s="222">
        <v>421473</v>
      </c>
      <c r="H14" s="222">
        <v>454430</v>
      </c>
      <c r="I14" s="222">
        <v>157</v>
      </c>
      <c r="J14" s="222">
        <v>70</v>
      </c>
      <c r="K14" s="222">
        <v>22</v>
      </c>
      <c r="L14" s="222">
        <v>0</v>
      </c>
      <c r="M14" s="222">
        <v>336</v>
      </c>
      <c r="N14" s="222">
        <v>298</v>
      </c>
      <c r="O14" s="222">
        <v>183</v>
      </c>
      <c r="P14" s="222">
        <v>259</v>
      </c>
    </row>
    <row r="15" spans="2:16" x14ac:dyDescent="0.2">
      <c r="B15" s="219" t="s">
        <v>428</v>
      </c>
      <c r="C15" s="220">
        <v>4130823</v>
      </c>
      <c r="D15" s="220">
        <v>4056001</v>
      </c>
      <c r="E15" s="220">
        <v>4054703</v>
      </c>
      <c r="F15" s="220">
        <v>6784493</v>
      </c>
      <c r="G15" s="220">
        <v>6173263</v>
      </c>
      <c r="H15" s="220">
        <v>5050232</v>
      </c>
      <c r="I15" s="220">
        <v>40351</v>
      </c>
      <c r="J15" s="220">
        <v>41528</v>
      </c>
      <c r="K15" s="220">
        <v>39812</v>
      </c>
      <c r="L15" s="220">
        <v>41172</v>
      </c>
      <c r="M15" s="220">
        <v>39174</v>
      </c>
      <c r="N15" s="220">
        <v>46261</v>
      </c>
      <c r="O15" s="220">
        <v>43375</v>
      </c>
      <c r="P15" s="220">
        <v>39523</v>
      </c>
    </row>
    <row r="16" spans="2:16" x14ac:dyDescent="0.2">
      <c r="B16" s="253" t="s">
        <v>429</v>
      </c>
      <c r="C16" s="222">
        <v>117301</v>
      </c>
      <c r="D16" s="222">
        <v>146100</v>
      </c>
      <c r="E16" s="222">
        <v>144913</v>
      </c>
      <c r="F16" s="222">
        <v>2728074</v>
      </c>
      <c r="G16" s="222">
        <v>3565932</v>
      </c>
      <c r="H16" s="222">
        <v>2772110</v>
      </c>
      <c r="I16" s="222">
        <v>36256</v>
      </c>
      <c r="J16" s="222">
        <v>37976</v>
      </c>
      <c r="K16" s="222">
        <v>36712</v>
      </c>
      <c r="L16" s="222">
        <v>38443</v>
      </c>
      <c r="M16" s="222">
        <v>36711</v>
      </c>
      <c r="N16" s="222">
        <v>44178</v>
      </c>
      <c r="O16" s="222">
        <v>41532</v>
      </c>
      <c r="P16" s="222">
        <v>11002</v>
      </c>
    </row>
    <row r="17" spans="2:17" x14ac:dyDescent="0.2">
      <c r="B17" s="261" t="s">
        <v>506</v>
      </c>
      <c r="C17" s="222">
        <v>50824</v>
      </c>
      <c r="D17" s="222">
        <v>8821</v>
      </c>
      <c r="E17" s="222">
        <v>6496</v>
      </c>
      <c r="F17" s="222">
        <v>321524</v>
      </c>
      <c r="G17" s="222">
        <v>542959</v>
      </c>
      <c r="H17" s="222">
        <v>464660</v>
      </c>
      <c r="I17" s="222">
        <v>615</v>
      </c>
      <c r="J17" s="222">
        <v>1106</v>
      </c>
      <c r="K17" s="222">
        <v>3734</v>
      </c>
      <c r="L17" s="222">
        <v>72</v>
      </c>
      <c r="M17" s="222">
        <v>2769</v>
      </c>
      <c r="N17" s="222">
        <v>1605</v>
      </c>
      <c r="O17" s="222">
        <v>5335</v>
      </c>
      <c r="P17" s="222">
        <v>1396</v>
      </c>
    </row>
    <row r="18" spans="2:17" x14ac:dyDescent="0.2">
      <c r="B18" s="261" t="s">
        <v>563</v>
      </c>
      <c r="C18" s="222">
        <v>66477</v>
      </c>
      <c r="D18" s="222">
        <v>137279</v>
      </c>
      <c r="E18" s="222">
        <v>138417</v>
      </c>
      <c r="F18" s="222">
        <v>2406550</v>
      </c>
      <c r="G18" s="222">
        <v>3022973</v>
      </c>
      <c r="H18" s="222">
        <v>2307450</v>
      </c>
      <c r="I18" s="222">
        <v>35641</v>
      </c>
      <c r="J18" s="222">
        <v>36870</v>
      </c>
      <c r="K18" s="222">
        <v>32978</v>
      </c>
      <c r="L18" s="222">
        <v>38371</v>
      </c>
      <c r="M18" s="222">
        <v>33942</v>
      </c>
      <c r="N18" s="222">
        <v>42573</v>
      </c>
      <c r="O18" s="222">
        <v>36197</v>
      </c>
      <c r="P18" s="222">
        <v>9606</v>
      </c>
    </row>
    <row r="19" spans="2:17" x14ac:dyDescent="0.2">
      <c r="B19" s="253" t="s">
        <v>508</v>
      </c>
      <c r="C19" s="222">
        <v>4013522</v>
      </c>
      <c r="D19" s="222">
        <v>3909901</v>
      </c>
      <c r="E19" s="222">
        <v>3909790</v>
      </c>
      <c r="F19" s="222">
        <v>4056419</v>
      </c>
      <c r="G19" s="222">
        <v>2607331</v>
      </c>
      <c r="H19" s="222">
        <v>2278122</v>
      </c>
      <c r="I19" s="222">
        <v>4095</v>
      </c>
      <c r="J19" s="222">
        <v>3552</v>
      </c>
      <c r="K19" s="222">
        <v>3100</v>
      </c>
      <c r="L19" s="222">
        <v>2729</v>
      </c>
      <c r="M19" s="222">
        <v>2463</v>
      </c>
      <c r="N19" s="222">
        <v>2083</v>
      </c>
      <c r="O19" s="222">
        <v>1843</v>
      </c>
      <c r="P19" s="222">
        <v>28521</v>
      </c>
    </row>
    <row r="20" spans="2:17" x14ac:dyDescent="0.2">
      <c r="B20" s="261" t="s">
        <v>564</v>
      </c>
      <c r="C20" s="222">
        <v>3862483</v>
      </c>
      <c r="D20" s="222">
        <v>3862483</v>
      </c>
      <c r="E20" s="222">
        <v>3862483</v>
      </c>
      <c r="F20" s="222">
        <v>3929756</v>
      </c>
      <c r="G20" s="222">
        <v>2399507</v>
      </c>
      <c r="H20" s="222">
        <v>2110508</v>
      </c>
      <c r="I20" s="222">
        <v>4075</v>
      </c>
      <c r="J20" s="222">
        <v>3532</v>
      </c>
      <c r="K20" s="222">
        <v>3080</v>
      </c>
      <c r="L20" s="222">
        <v>2502</v>
      </c>
      <c r="M20" s="222">
        <v>2244</v>
      </c>
      <c r="N20" s="222">
        <v>1965</v>
      </c>
      <c r="O20" s="222">
        <v>98</v>
      </c>
      <c r="P20" s="222">
        <v>26925</v>
      </c>
    </row>
    <row r="21" spans="2:17" x14ac:dyDescent="0.2">
      <c r="B21" s="261" t="s">
        <v>563</v>
      </c>
      <c r="C21" s="222">
        <v>151039</v>
      </c>
      <c r="D21" s="222">
        <v>47418</v>
      </c>
      <c r="E21" s="222">
        <v>47307</v>
      </c>
      <c r="F21" s="222">
        <v>126663</v>
      </c>
      <c r="G21" s="222">
        <v>207824</v>
      </c>
      <c r="H21" s="222">
        <v>167614</v>
      </c>
      <c r="I21" s="222">
        <v>20</v>
      </c>
      <c r="J21" s="222">
        <v>20</v>
      </c>
      <c r="K21" s="222">
        <v>20</v>
      </c>
      <c r="L21" s="222">
        <v>227</v>
      </c>
      <c r="M21" s="222">
        <v>219</v>
      </c>
      <c r="N21" s="222">
        <v>118</v>
      </c>
      <c r="O21" s="222">
        <v>1745</v>
      </c>
      <c r="P21" s="222">
        <v>1596</v>
      </c>
    </row>
    <row r="22" spans="2:17" x14ac:dyDescent="0.2">
      <c r="B22" s="219" t="s">
        <v>307</v>
      </c>
      <c r="C22" s="396"/>
      <c r="D22" s="396"/>
      <c r="E22" s="396"/>
      <c r="F22" s="396"/>
      <c r="G22" s="396"/>
      <c r="H22" s="396"/>
      <c r="I22" s="396"/>
      <c r="J22" s="396"/>
      <c r="K22" s="396"/>
      <c r="L22" s="456"/>
      <c r="M22" s="456"/>
      <c r="N22" s="456"/>
      <c r="O22" s="456"/>
      <c r="P22" s="456"/>
    </row>
    <row r="23" spans="2:17" x14ac:dyDescent="0.2">
      <c r="B23" s="253" t="s">
        <v>509</v>
      </c>
      <c r="C23" s="222">
        <v>66066</v>
      </c>
      <c r="D23" s="222">
        <v>30045</v>
      </c>
      <c r="E23" s="222">
        <v>20342</v>
      </c>
      <c r="F23" s="222">
        <v>10367521</v>
      </c>
      <c r="G23" s="222">
        <v>9526726</v>
      </c>
      <c r="H23" s="222">
        <v>10247746</v>
      </c>
      <c r="I23" s="222">
        <v>4796</v>
      </c>
      <c r="J23" s="222">
        <v>4980</v>
      </c>
      <c r="K23" s="222">
        <v>4935</v>
      </c>
      <c r="L23" s="222">
        <v>9000</v>
      </c>
      <c r="M23" s="222">
        <v>8000</v>
      </c>
      <c r="N23" s="222">
        <v>3500</v>
      </c>
      <c r="O23" s="222">
        <v>5940</v>
      </c>
      <c r="P23" s="222">
        <v>5043</v>
      </c>
    </row>
    <row r="24" spans="2:17" x14ac:dyDescent="0.2">
      <c r="B24" s="253" t="s">
        <v>565</v>
      </c>
      <c r="C24" s="222">
        <v>47981</v>
      </c>
      <c r="D24" s="222">
        <v>47794</v>
      </c>
      <c r="E24" s="222">
        <v>48378</v>
      </c>
      <c r="F24" s="222">
        <v>3270874</v>
      </c>
      <c r="G24" s="222">
        <v>2881637</v>
      </c>
      <c r="H24" s="222">
        <v>2784555</v>
      </c>
      <c r="I24" s="222">
        <v>1285</v>
      </c>
      <c r="J24" s="222">
        <v>1929</v>
      </c>
      <c r="K24" s="222">
        <v>2854</v>
      </c>
      <c r="L24" s="222">
        <v>1966</v>
      </c>
      <c r="M24" s="222">
        <v>3125</v>
      </c>
      <c r="N24" s="222">
        <v>2657</v>
      </c>
      <c r="O24" s="222">
        <v>4537</v>
      </c>
      <c r="P24" s="222">
        <v>7493</v>
      </c>
    </row>
    <row r="25" spans="2:17" x14ac:dyDescent="0.2">
      <c r="B25" s="253" t="s">
        <v>566</v>
      </c>
      <c r="C25" s="222">
        <v>157109</v>
      </c>
      <c r="D25" s="222">
        <v>53967</v>
      </c>
      <c r="E25" s="222">
        <v>55628</v>
      </c>
      <c r="F25" s="222">
        <v>288659</v>
      </c>
      <c r="G25" s="222">
        <v>233972</v>
      </c>
      <c r="H25" s="222">
        <v>225077</v>
      </c>
      <c r="I25" s="222">
        <v>57</v>
      </c>
      <c r="J25" s="222">
        <v>14</v>
      </c>
      <c r="K25" s="222">
        <v>27</v>
      </c>
      <c r="L25" s="222">
        <v>21</v>
      </c>
      <c r="M25" s="222">
        <v>32</v>
      </c>
      <c r="N25" s="222">
        <v>23</v>
      </c>
      <c r="O25" s="222">
        <v>16</v>
      </c>
      <c r="P25" s="222">
        <v>10</v>
      </c>
    </row>
    <row r="26" spans="2:17" x14ac:dyDescent="0.2">
      <c r="B26" s="253" t="s">
        <v>567</v>
      </c>
      <c r="C26" s="222">
        <v>-139283</v>
      </c>
      <c r="D26" s="222">
        <v>-79379</v>
      </c>
      <c r="E26" s="222">
        <v>-65588</v>
      </c>
      <c r="F26" s="222">
        <v>-1935167</v>
      </c>
      <c r="G26" s="222">
        <v>-1600143</v>
      </c>
      <c r="H26" s="222">
        <v>-1075243</v>
      </c>
      <c r="I26" s="222">
        <v>3454</v>
      </c>
      <c r="J26" s="222">
        <v>3037</v>
      </c>
      <c r="K26" s="222">
        <v>2054</v>
      </c>
      <c r="L26" s="222">
        <v>2034</v>
      </c>
      <c r="M26" s="222">
        <v>4844</v>
      </c>
      <c r="N26" s="222">
        <v>764</v>
      </c>
      <c r="O26" s="222">
        <v>1387</v>
      </c>
      <c r="P26" s="222">
        <v>-2460</v>
      </c>
    </row>
    <row r="27" spans="2:17" x14ac:dyDescent="0.2">
      <c r="B27" s="253" t="s">
        <v>568</v>
      </c>
      <c r="C27" s="222">
        <v>-139283</v>
      </c>
      <c r="D27" s="222">
        <v>-79379</v>
      </c>
      <c r="E27" s="222">
        <v>-91307</v>
      </c>
      <c r="F27" s="222">
        <v>-1948392</v>
      </c>
      <c r="G27" s="222">
        <v>-1580976</v>
      </c>
      <c r="H27" s="222">
        <v>-1127043</v>
      </c>
      <c r="I27" s="222">
        <v>1981</v>
      </c>
      <c r="J27" s="222">
        <v>1841</v>
      </c>
      <c r="K27" s="222">
        <v>1338</v>
      </c>
      <c r="L27" s="222">
        <v>1375</v>
      </c>
      <c r="M27" s="222">
        <v>1292</v>
      </c>
      <c r="N27" s="222">
        <v>799</v>
      </c>
      <c r="O27" s="222">
        <v>1202</v>
      </c>
      <c r="P27" s="222">
        <v>-787</v>
      </c>
    </row>
    <row r="28" spans="2:17" x14ac:dyDescent="0.2">
      <c r="B28" s="219" t="s">
        <v>318</v>
      </c>
      <c r="C28" s="396"/>
      <c r="D28" s="396"/>
      <c r="E28" s="396"/>
      <c r="F28" s="396"/>
      <c r="G28" s="396"/>
      <c r="H28" s="396"/>
      <c r="I28" s="396"/>
      <c r="J28" s="396"/>
      <c r="K28" s="396"/>
      <c r="L28" s="456"/>
      <c r="M28" s="456"/>
      <c r="N28" s="456"/>
      <c r="O28" s="456"/>
      <c r="P28" s="456"/>
    </row>
    <row r="29" spans="2:17" x14ac:dyDescent="0.2">
      <c r="B29" s="253" t="s">
        <v>358</v>
      </c>
      <c r="C29" s="222">
        <v>272369</v>
      </c>
      <c r="D29" s="222">
        <v>416891</v>
      </c>
      <c r="E29" s="222">
        <v>416891</v>
      </c>
      <c r="F29" s="222">
        <v>420598</v>
      </c>
      <c r="G29" s="222">
        <v>420598</v>
      </c>
      <c r="H29" s="222">
        <v>420598</v>
      </c>
      <c r="I29" s="222">
        <v>2507</v>
      </c>
      <c r="J29" s="222">
        <v>2507</v>
      </c>
      <c r="K29" s="222">
        <v>2507</v>
      </c>
      <c r="L29" s="222">
        <v>2507</v>
      </c>
      <c r="M29" s="222">
        <v>2507</v>
      </c>
      <c r="N29" s="222">
        <v>2507</v>
      </c>
      <c r="O29" s="222">
        <v>2507</v>
      </c>
      <c r="P29" s="222">
        <v>2507</v>
      </c>
      <c r="Q29" s="222"/>
    </row>
    <row r="30" spans="2:17" x14ac:dyDescent="0.2">
      <c r="B30" s="253" t="s">
        <v>359</v>
      </c>
      <c r="C30" s="459" t="s">
        <v>38</v>
      </c>
      <c r="D30" s="459" t="s">
        <v>38</v>
      </c>
      <c r="E30" s="459" t="s">
        <v>38</v>
      </c>
      <c r="F30" s="459" t="s">
        <v>38</v>
      </c>
      <c r="G30" s="459" t="s">
        <v>38</v>
      </c>
      <c r="H30" s="215" t="s">
        <v>38</v>
      </c>
      <c r="I30" s="215" t="s">
        <v>38</v>
      </c>
      <c r="J30" s="215" t="s">
        <v>38</v>
      </c>
      <c r="K30" s="215" t="s">
        <v>38</v>
      </c>
      <c r="L30" s="215" t="s">
        <v>38</v>
      </c>
      <c r="M30" s="215" t="s">
        <v>38</v>
      </c>
      <c r="N30" s="215" t="s">
        <v>38</v>
      </c>
      <c r="O30" s="215" t="s">
        <v>38</v>
      </c>
      <c r="P30" s="215" t="s">
        <v>38</v>
      </c>
      <c r="Q30" s="222"/>
    </row>
    <row r="31" spans="2:17" x14ac:dyDescent="0.2">
      <c r="B31" s="253" t="s">
        <v>360</v>
      </c>
      <c r="C31" s="459" t="s">
        <v>38</v>
      </c>
      <c r="D31" s="459" t="s">
        <v>38</v>
      </c>
      <c r="E31" s="459" t="s">
        <v>38</v>
      </c>
      <c r="F31" s="459" t="s">
        <v>38</v>
      </c>
      <c r="G31" s="459" t="s">
        <v>38</v>
      </c>
      <c r="H31" s="215" t="s">
        <v>38</v>
      </c>
      <c r="I31" s="215" t="s">
        <v>38</v>
      </c>
      <c r="J31" s="215" t="s">
        <v>38</v>
      </c>
      <c r="K31" s="215" t="s">
        <v>38</v>
      </c>
      <c r="L31" s="215" t="s">
        <v>38</v>
      </c>
      <c r="M31" s="215" t="s">
        <v>38</v>
      </c>
      <c r="N31" s="215" t="s">
        <v>38</v>
      </c>
      <c r="O31" s="215" t="s">
        <v>38</v>
      </c>
      <c r="P31" s="215" t="s">
        <v>38</v>
      </c>
    </row>
    <row r="32" spans="2:17" x14ac:dyDescent="0.2">
      <c r="B32" s="253" t="s">
        <v>361</v>
      </c>
      <c r="C32" s="222">
        <v>-115064</v>
      </c>
      <c r="D32" s="222">
        <v>-73203</v>
      </c>
      <c r="E32" s="222">
        <v>-79925</v>
      </c>
      <c r="F32" s="222">
        <v>-229951</v>
      </c>
      <c r="G32" s="222">
        <v>-53271</v>
      </c>
      <c r="H32" s="222">
        <v>-1013494</v>
      </c>
      <c r="I32" s="222">
        <v>1173</v>
      </c>
      <c r="J32" s="222">
        <v>1002</v>
      </c>
      <c r="K32" s="222">
        <v>37015</v>
      </c>
      <c r="L32" s="222">
        <v>-3194</v>
      </c>
      <c r="M32" s="222">
        <v>3718</v>
      </c>
      <c r="N32" s="222">
        <v>-78</v>
      </c>
      <c r="O32" s="222">
        <v>2285</v>
      </c>
      <c r="P32" s="222">
        <v>-4167</v>
      </c>
    </row>
    <row r="33" spans="2:16" x14ac:dyDescent="0.2">
      <c r="B33" s="219" t="s">
        <v>321</v>
      </c>
      <c r="C33" s="225"/>
      <c r="D33" s="225"/>
      <c r="E33" s="225"/>
      <c r="F33" s="225"/>
      <c r="G33" s="225"/>
      <c r="H33" s="225"/>
      <c r="I33" s="225"/>
      <c r="J33" s="225"/>
      <c r="K33" s="225"/>
    </row>
    <row r="34" spans="2:16" x14ac:dyDescent="0.2">
      <c r="B34" s="253" t="s">
        <v>569</v>
      </c>
      <c r="C34" s="260">
        <v>-5.6399999999999999E-2</v>
      </c>
      <c r="D34" s="260">
        <v>-2.07E-2</v>
      </c>
      <c r="E34" s="260">
        <v>-2.41E-2</v>
      </c>
      <c r="F34" s="260">
        <v>5.1914999999999996</v>
      </c>
      <c r="G34" s="260">
        <v>1.1802999999999999</v>
      </c>
      <c r="H34" s="260">
        <v>0.52939999999999998</v>
      </c>
      <c r="I34" s="260">
        <v>0.1172</v>
      </c>
      <c r="J34" s="260">
        <v>0.1043</v>
      </c>
      <c r="K34" s="260">
        <v>7.6499999999999999E-2</v>
      </c>
      <c r="L34" s="260">
        <v>7.4800000000000005E-2</v>
      </c>
      <c r="M34" s="260">
        <v>6.93E-2</v>
      </c>
      <c r="N34" s="260">
        <v>4.3700000000000003E-2</v>
      </c>
      <c r="O34" s="260">
        <v>6.3600000000000004E-2</v>
      </c>
      <c r="P34" s="260">
        <v>-5.4699999999999999E-2</v>
      </c>
    </row>
    <row r="35" spans="2:16" x14ac:dyDescent="0.2">
      <c r="B35" s="253" t="s">
        <v>570</v>
      </c>
      <c r="C35" s="260">
        <v>-5.5199999999999999E-2</v>
      </c>
      <c r="D35" s="260">
        <v>-1.9800000000000002E-2</v>
      </c>
      <c r="E35" s="260">
        <v>-2.3800000000000002E-2</v>
      </c>
      <c r="F35" s="260">
        <v>-1.9118999999999999</v>
      </c>
      <c r="G35" s="260">
        <v>9.0460999999999991</v>
      </c>
      <c r="H35" s="260">
        <v>1.1194</v>
      </c>
      <c r="I35" s="260">
        <v>5.2200000000000003E-2</v>
      </c>
      <c r="J35" s="260">
        <v>4.7699999999999999E-2</v>
      </c>
      <c r="K35" s="260">
        <v>3.7999999999999999E-2</v>
      </c>
      <c r="L35" s="260">
        <v>3.7699999999999997E-2</v>
      </c>
      <c r="M35" s="260">
        <v>3.7199999999999997E-2</v>
      </c>
      <c r="N35" s="260">
        <v>1.9300000000000001E-2</v>
      </c>
      <c r="O35" s="260">
        <v>3.0300000000000001E-2</v>
      </c>
      <c r="P35" s="260">
        <v>-2.29E-2</v>
      </c>
    </row>
    <row r="36" spans="2:16" x14ac:dyDescent="0.2">
      <c r="B36" s="253" t="s">
        <v>571</v>
      </c>
      <c r="C36" s="260">
        <v>-3.3700000000000001E-2</v>
      </c>
      <c r="D36" s="260">
        <v>-1.9599999999999999E-2</v>
      </c>
      <c r="E36" s="260">
        <v>-2.2499999999999999E-2</v>
      </c>
      <c r="F36" s="260">
        <v>-0.28720000000000001</v>
      </c>
      <c r="G36" s="260">
        <v>-0.25609999999999999</v>
      </c>
      <c r="H36" s="260">
        <v>-0.22320000000000001</v>
      </c>
      <c r="I36" s="260">
        <v>4.9099999999999998E-2</v>
      </c>
      <c r="J36" s="260">
        <v>4.4299999999999999E-2</v>
      </c>
      <c r="K36" s="260">
        <v>3.3599999999999998E-2</v>
      </c>
      <c r="L36" s="260">
        <v>3.3399999999999999E-2</v>
      </c>
      <c r="M36" s="260">
        <v>3.3000000000000002E-2</v>
      </c>
      <c r="N36" s="260">
        <v>1.7299999999999999E-2</v>
      </c>
      <c r="O36" s="260">
        <v>2.7699999999999999E-2</v>
      </c>
      <c r="P36" s="260">
        <v>-1.9900000000000001E-2</v>
      </c>
    </row>
    <row r="37" spans="2:16" x14ac:dyDescent="0.2">
      <c r="B37" s="253" t="s">
        <v>572</v>
      </c>
      <c r="C37" s="260">
        <v>-2.1082000000000001</v>
      </c>
      <c r="D37" s="260">
        <v>-2.6419999999999999</v>
      </c>
      <c r="E37" s="260">
        <v>-4.4885999999999999</v>
      </c>
      <c r="F37" s="260">
        <v>-0.18790000000000001</v>
      </c>
      <c r="G37" s="260">
        <v>-0.16600000000000001</v>
      </c>
      <c r="H37" s="260">
        <v>-0.11</v>
      </c>
      <c r="I37" s="260">
        <v>0.41310000000000002</v>
      </c>
      <c r="J37" s="260">
        <v>0.36969999999999997</v>
      </c>
      <c r="K37" s="260">
        <v>0.27110000000000001</v>
      </c>
      <c r="L37" s="260">
        <v>0.15279999999999999</v>
      </c>
      <c r="M37" s="260">
        <v>0.1615</v>
      </c>
      <c r="N37" s="260">
        <v>0.2283</v>
      </c>
      <c r="O37" s="260">
        <v>0.2024</v>
      </c>
      <c r="P37" s="260">
        <v>-0.15609999999999999</v>
      </c>
    </row>
    <row r="38" spans="2:16" x14ac:dyDescent="0.2">
      <c r="B38" s="253" t="s">
        <v>573</v>
      </c>
      <c r="C38" s="260">
        <v>0.72629999999999995</v>
      </c>
      <c r="D38" s="260">
        <v>1.5907</v>
      </c>
      <c r="E38" s="260">
        <v>2.3782000000000001</v>
      </c>
      <c r="F38" s="260">
        <v>0.3155</v>
      </c>
      <c r="G38" s="260">
        <v>0.30249999999999999</v>
      </c>
      <c r="H38" s="260">
        <v>0.2717</v>
      </c>
      <c r="I38" s="260">
        <v>0.26790000000000003</v>
      </c>
      <c r="J38" s="260">
        <v>0.38729999999999998</v>
      </c>
      <c r="K38" s="260">
        <v>0.57830000000000004</v>
      </c>
      <c r="L38" s="260">
        <v>0.21840000000000001</v>
      </c>
      <c r="M38" s="260">
        <v>0.3906</v>
      </c>
      <c r="N38" s="260">
        <v>0.7591</v>
      </c>
      <c r="O38" s="260">
        <v>0.76380000000000003</v>
      </c>
      <c r="P38" s="260">
        <v>1.4858</v>
      </c>
    </row>
    <row r="39" spans="2:16" x14ac:dyDescent="0.2">
      <c r="B39" s="253" t="s">
        <v>574</v>
      </c>
      <c r="C39" s="229">
        <v>-0.51</v>
      </c>
      <c r="D39" s="229">
        <v>-0.19</v>
      </c>
      <c r="E39" s="229">
        <v>-0.22</v>
      </c>
      <c r="F39" s="229">
        <v>-4.63</v>
      </c>
      <c r="G39" s="229">
        <v>-3.76</v>
      </c>
      <c r="H39" s="229">
        <v>-2.68</v>
      </c>
      <c r="I39" s="229">
        <v>0.79</v>
      </c>
      <c r="J39" s="229">
        <v>0.73</v>
      </c>
      <c r="K39" s="229">
        <v>0.53</v>
      </c>
      <c r="L39" s="229">
        <v>0.55000000000000004</v>
      </c>
      <c r="M39" s="229">
        <v>0.52</v>
      </c>
      <c r="N39" s="229">
        <v>0.32</v>
      </c>
      <c r="O39" s="229">
        <v>0.48</v>
      </c>
      <c r="P39" s="229">
        <v>-0.31</v>
      </c>
    </row>
    <row r="40" spans="2:16" x14ac:dyDescent="0.2">
      <c r="B40" s="219" t="s">
        <v>332</v>
      </c>
      <c r="C40" s="225"/>
      <c r="D40" s="225"/>
      <c r="E40" s="225"/>
      <c r="F40" s="225"/>
      <c r="G40" s="225"/>
      <c r="H40" s="225"/>
      <c r="I40" s="225"/>
      <c r="J40" s="225"/>
      <c r="K40" s="225"/>
    </row>
    <row r="41" spans="2:16" x14ac:dyDescent="0.2">
      <c r="B41" s="253" t="s">
        <v>518</v>
      </c>
      <c r="C41" s="260">
        <v>1.23E-2</v>
      </c>
      <c r="D41" s="260">
        <v>2.2000000000000001E-3</v>
      </c>
      <c r="E41" s="260">
        <v>1.6000000000000001E-3</v>
      </c>
      <c r="F41" s="260">
        <v>4.7399999999999998E-2</v>
      </c>
      <c r="G41" s="260">
        <v>8.7999999999999995E-2</v>
      </c>
      <c r="H41" s="260">
        <v>9.1999999999999998E-2</v>
      </c>
      <c r="I41" s="260">
        <v>1.52E-2</v>
      </c>
      <c r="J41" s="260">
        <v>2.6599999999999999E-2</v>
      </c>
      <c r="K41" s="260">
        <v>9.3799999999999994E-2</v>
      </c>
      <c r="L41" s="260">
        <v>1.6999999999999999E-3</v>
      </c>
      <c r="M41" s="260">
        <v>7.0699999999999999E-2</v>
      </c>
      <c r="N41" s="260">
        <v>3.4700000000000002E-2</v>
      </c>
      <c r="O41" s="260">
        <v>0.123</v>
      </c>
      <c r="P41" s="260">
        <v>3.5299999999999998E-2</v>
      </c>
    </row>
    <row r="42" spans="2:16" x14ac:dyDescent="0.2">
      <c r="B42" s="253" t="s">
        <v>559</v>
      </c>
      <c r="C42" s="229">
        <v>7.0000000000000007E-2</v>
      </c>
      <c r="D42" s="229">
        <v>2.66</v>
      </c>
      <c r="E42" s="229">
        <v>0.64</v>
      </c>
      <c r="F42" s="229">
        <v>0.47</v>
      </c>
      <c r="G42" s="229">
        <v>0.56000000000000005</v>
      </c>
      <c r="H42" s="229">
        <v>0.46</v>
      </c>
      <c r="I42" s="229">
        <v>15.08</v>
      </c>
      <c r="J42" s="229">
        <v>13.04</v>
      </c>
      <c r="K42" s="229">
        <v>8.0299999999999994</v>
      </c>
      <c r="L42" s="229">
        <v>8.2100000000000009</v>
      </c>
      <c r="M42" s="229">
        <v>8.18</v>
      </c>
      <c r="N42" s="229">
        <v>8.9600000000000009</v>
      </c>
      <c r="O42" s="229">
        <v>11.25</v>
      </c>
      <c r="P42" s="229">
        <v>2.11</v>
      </c>
    </row>
    <row r="43" spans="2:16" x14ac:dyDescent="0.2">
      <c r="B43" s="253" t="s">
        <v>560</v>
      </c>
      <c r="C43" s="228">
        <v>0.4</v>
      </c>
      <c r="D43" s="229">
        <v>0.05</v>
      </c>
      <c r="E43" s="229">
        <v>0.06</v>
      </c>
      <c r="F43" s="229">
        <v>0.94</v>
      </c>
      <c r="G43" s="228">
        <v>1.1000000000000001</v>
      </c>
      <c r="H43" s="229">
        <v>1.29</v>
      </c>
      <c r="I43" s="229">
        <v>0.06</v>
      </c>
      <c r="J43" s="229">
        <v>7.0000000000000007E-2</v>
      </c>
      <c r="K43" s="229">
        <v>0.12</v>
      </c>
      <c r="L43" s="229">
        <v>0.11</v>
      </c>
      <c r="M43" s="229">
        <v>0.12</v>
      </c>
      <c r="N43" s="229">
        <v>0.11</v>
      </c>
      <c r="O43" s="229">
        <v>0.09</v>
      </c>
      <c r="P43" s="229">
        <v>0.14000000000000001</v>
      </c>
    </row>
    <row r="44" spans="2:16" ht="13.5" customHeight="1" x14ac:dyDescent="0.2">
      <c r="B44" s="219" t="s">
        <v>418</v>
      </c>
      <c r="C44" s="225"/>
      <c r="D44" s="225"/>
      <c r="E44" s="225"/>
      <c r="F44" s="225"/>
      <c r="G44" s="225"/>
      <c r="H44" s="225"/>
      <c r="I44" s="225"/>
      <c r="J44" s="225"/>
      <c r="K44" s="225"/>
    </row>
    <row r="45" spans="2:16" x14ac:dyDescent="0.2">
      <c r="B45" s="253" t="s">
        <v>347</v>
      </c>
      <c r="C45" s="260">
        <v>0.59789999999999999</v>
      </c>
      <c r="D45" s="260">
        <v>0.94569999999999999</v>
      </c>
      <c r="E45" s="260">
        <v>0.93610000000000004</v>
      </c>
      <c r="F45" s="260">
        <v>-5.5300000000000002E-2</v>
      </c>
      <c r="G45" s="260">
        <v>-0.217</v>
      </c>
      <c r="H45" s="260">
        <v>-0.42149999999999999</v>
      </c>
      <c r="I45" s="260">
        <v>0.41880000000000001</v>
      </c>
      <c r="J45" s="260">
        <v>0.42509999999999998</v>
      </c>
      <c r="K45" s="260">
        <v>0.43940000000000001</v>
      </c>
      <c r="L45" s="260">
        <v>0.44629999999999997</v>
      </c>
      <c r="M45" s="260">
        <v>0.47620000000000001</v>
      </c>
      <c r="N45" s="260">
        <v>0.39510000000000001</v>
      </c>
      <c r="O45" s="260">
        <v>0.4355</v>
      </c>
      <c r="P45" s="260">
        <v>0.36409999999999998</v>
      </c>
    </row>
    <row r="46" spans="2:16" x14ac:dyDescent="0.2">
      <c r="B46" s="253" t="s">
        <v>419</v>
      </c>
      <c r="C46" s="229">
        <v>9.07</v>
      </c>
      <c r="D46" s="228">
        <v>9.1999999999999993</v>
      </c>
      <c r="E46" s="228">
        <v>9.1</v>
      </c>
      <c r="F46" s="229">
        <v>-0.89</v>
      </c>
      <c r="G46" s="229">
        <v>-3.18</v>
      </c>
      <c r="H46" s="229">
        <v>-5.0599999999999996</v>
      </c>
      <c r="I46" s="229">
        <v>6.74</v>
      </c>
      <c r="J46" s="229">
        <v>7.04</v>
      </c>
      <c r="K46" s="229">
        <v>6.98</v>
      </c>
      <c r="L46" s="229">
        <v>7.33</v>
      </c>
      <c r="M46" s="229">
        <v>7.44</v>
      </c>
      <c r="N46" s="229">
        <v>7.29</v>
      </c>
      <c r="O46" s="229">
        <v>7.29</v>
      </c>
      <c r="P46" s="229">
        <v>5.74</v>
      </c>
    </row>
    <row r="47" spans="2:16" x14ac:dyDescent="0.2">
      <c r="B47" s="219" t="s">
        <v>420</v>
      </c>
      <c r="C47" s="225"/>
      <c r="D47" s="225"/>
      <c r="E47" s="225"/>
      <c r="F47" s="225"/>
      <c r="G47" s="225"/>
      <c r="H47" s="225"/>
      <c r="I47" s="225"/>
      <c r="J47" s="225"/>
      <c r="K47" s="225"/>
    </row>
    <row r="48" spans="2:16" x14ac:dyDescent="0.2">
      <c r="B48" s="253" t="s">
        <v>575</v>
      </c>
      <c r="C48" s="229">
        <v>0.83</v>
      </c>
      <c r="D48" s="229">
        <v>0.92</v>
      </c>
      <c r="E48" s="229">
        <v>0.88</v>
      </c>
      <c r="F48" s="229">
        <v>0.12</v>
      </c>
      <c r="G48" s="229">
        <v>0.03</v>
      </c>
      <c r="H48" s="228">
        <v>0.9</v>
      </c>
      <c r="I48" s="229">
        <v>0.59</v>
      </c>
      <c r="J48" s="229">
        <v>0.54</v>
      </c>
      <c r="K48" s="229">
        <v>27.66</v>
      </c>
      <c r="L48" s="239">
        <v>-2.3199999999999998</v>
      </c>
      <c r="M48" s="239">
        <v>2.88</v>
      </c>
      <c r="N48" s="239">
        <v>-0.1</v>
      </c>
      <c r="O48" s="239">
        <v>1.9</v>
      </c>
      <c r="P48" s="239">
        <v>5.29</v>
      </c>
    </row>
    <row r="49" spans="2:16" x14ac:dyDescent="0.2">
      <c r="B49" s="254" t="s">
        <v>502</v>
      </c>
      <c r="C49" s="234">
        <v>-7.0000000000000007E-2</v>
      </c>
      <c r="D49" s="234">
        <v>-1.33</v>
      </c>
      <c r="E49" s="234">
        <v>-0.36</v>
      </c>
      <c r="F49" s="234">
        <v>-0.04</v>
      </c>
      <c r="G49" s="234">
        <v>-0.01</v>
      </c>
      <c r="H49" s="234">
        <v>-0.17</v>
      </c>
      <c r="I49" s="234">
        <v>0.49</v>
      </c>
      <c r="J49" s="234">
        <v>0.34</v>
      </c>
      <c r="K49" s="239">
        <v>8.1</v>
      </c>
      <c r="L49" s="239">
        <v>-0.68</v>
      </c>
      <c r="M49" s="239">
        <v>0.83</v>
      </c>
      <c r="N49" s="239">
        <v>-0.02</v>
      </c>
      <c r="O49" s="239">
        <v>0.62</v>
      </c>
      <c r="P49" s="239">
        <v>-0.8</v>
      </c>
    </row>
    <row r="50" spans="2:16" ht="13.5" thickBot="1" x14ac:dyDescent="0.25">
      <c r="B50" s="246"/>
      <c r="C50" s="247"/>
      <c r="D50" s="247"/>
      <c r="E50" s="247"/>
      <c r="F50" s="247"/>
      <c r="G50" s="247"/>
      <c r="H50" s="247"/>
      <c r="I50" s="247"/>
      <c r="J50" s="247"/>
      <c r="K50" s="248"/>
      <c r="L50" s="248"/>
      <c r="M50" s="248"/>
      <c r="N50" s="248"/>
      <c r="O50" s="248"/>
      <c r="P50" s="248"/>
    </row>
    <row r="51" spans="2:16" ht="13.5" thickTop="1" x14ac:dyDescent="0.2">
      <c r="B51" s="257" t="s">
        <v>278</v>
      </c>
    </row>
  </sheetData>
  <pageMargins left="0.7" right="0.7" top="0.75" bottom="0.75" header="0.3" footer="0.3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78"/>
  <sheetViews>
    <sheetView topLeftCell="A26" workbookViewId="0">
      <selection activeCell="B62" sqref="B62"/>
    </sheetView>
  </sheetViews>
  <sheetFormatPr defaultRowHeight="12.75" x14ac:dyDescent="0.2"/>
  <cols>
    <col min="1" max="1" width="9.140625" style="213"/>
    <col min="2" max="2" width="30.140625" style="213" customWidth="1"/>
    <col min="3" max="4" width="9" style="213" bestFit="1" customWidth="1"/>
    <col min="5" max="5" width="8.7109375" style="213" bestFit="1" customWidth="1"/>
    <col min="6" max="8" width="9" style="213" bestFit="1" customWidth="1"/>
    <col min="9" max="12" width="9.5703125" style="213" bestFit="1" customWidth="1"/>
    <col min="13" max="16384" width="9.140625" style="213"/>
  </cols>
  <sheetData>
    <row r="2" spans="2:12" ht="18.75" customHeight="1" x14ac:dyDescent="0.3">
      <c r="B2" s="245" t="s">
        <v>576</v>
      </c>
      <c r="C2" s="245"/>
      <c r="D2" s="245"/>
      <c r="E2" s="245"/>
      <c r="F2" s="245"/>
      <c r="G2" s="245"/>
    </row>
    <row r="3" spans="2:12" ht="13.5" thickBot="1" x14ac:dyDescent="0.25">
      <c r="B3" s="233" t="s">
        <v>377</v>
      </c>
      <c r="C3" s="233"/>
      <c r="D3" s="233"/>
      <c r="E3" s="233"/>
      <c r="F3" s="233"/>
      <c r="G3" s="233" t="s">
        <v>679</v>
      </c>
    </row>
    <row r="4" spans="2:12" s="218" customFormat="1" ht="18.75" customHeight="1" thickTop="1" thickBot="1" x14ac:dyDescent="0.25">
      <c r="B4" s="249" t="s">
        <v>286</v>
      </c>
      <c r="C4" s="368">
        <v>2010</v>
      </c>
      <c r="D4" s="368">
        <v>2011</v>
      </c>
      <c r="E4" s="368">
        <v>2012</v>
      </c>
      <c r="F4" s="368">
        <v>2013</v>
      </c>
      <c r="G4" s="368">
        <v>2014</v>
      </c>
      <c r="H4" s="368">
        <v>2015</v>
      </c>
      <c r="I4" s="368">
        <v>2016</v>
      </c>
      <c r="J4" s="368">
        <v>2017</v>
      </c>
      <c r="K4" s="368">
        <v>2018</v>
      </c>
      <c r="L4" s="368">
        <v>2019</v>
      </c>
    </row>
    <row r="5" spans="2:12" ht="13.5" thickTop="1" x14ac:dyDescent="0.2">
      <c r="B5" s="230"/>
      <c r="C5" s="237"/>
      <c r="D5" s="237"/>
      <c r="E5" s="237"/>
      <c r="F5" s="237"/>
      <c r="G5" s="237"/>
    </row>
    <row r="6" spans="2:12" x14ac:dyDescent="0.2">
      <c r="B6" s="219" t="s">
        <v>287</v>
      </c>
      <c r="C6" s="220">
        <v>5639937</v>
      </c>
      <c r="D6" s="220">
        <v>7730242</v>
      </c>
      <c r="E6" s="220">
        <v>11103669</v>
      </c>
      <c r="F6" s="220">
        <v>14904978</v>
      </c>
      <c r="G6" s="220">
        <v>18079359</v>
      </c>
      <c r="H6" s="220">
        <v>23893485</v>
      </c>
      <c r="I6" s="220">
        <v>28125443</v>
      </c>
      <c r="J6" s="220">
        <v>35872132</v>
      </c>
      <c r="K6" s="220">
        <v>50874057</v>
      </c>
      <c r="L6" s="220">
        <v>49876781</v>
      </c>
    </row>
    <row r="7" spans="2:12" x14ac:dyDescent="0.2">
      <c r="B7" s="253" t="s">
        <v>354</v>
      </c>
      <c r="C7" s="222">
        <v>6030480</v>
      </c>
      <c r="D7" s="222">
        <v>8128478</v>
      </c>
      <c r="E7" s="222">
        <v>11198478</v>
      </c>
      <c r="F7" s="222">
        <v>14460458</v>
      </c>
      <c r="G7" s="222">
        <v>16323080</v>
      </c>
      <c r="H7" s="222">
        <v>19889988</v>
      </c>
      <c r="I7" s="222">
        <v>21443298</v>
      </c>
      <c r="J7" s="222">
        <v>24477784</v>
      </c>
      <c r="K7" s="222">
        <v>27678113</v>
      </c>
      <c r="L7" s="222">
        <v>29348283</v>
      </c>
    </row>
    <row r="8" spans="2:12" x14ac:dyDescent="0.2">
      <c r="B8" s="253" t="s">
        <v>258</v>
      </c>
      <c r="C8" s="222">
        <v>621504</v>
      </c>
      <c r="D8" s="222">
        <v>695597</v>
      </c>
      <c r="E8" s="222">
        <v>853998</v>
      </c>
      <c r="F8" s="222">
        <v>1086785</v>
      </c>
      <c r="G8" s="222">
        <v>1513220</v>
      </c>
      <c r="H8" s="222">
        <v>2093205</v>
      </c>
      <c r="I8" s="222">
        <v>2977973</v>
      </c>
      <c r="J8" s="222">
        <v>4126727</v>
      </c>
      <c r="K8" s="222">
        <v>14570204</v>
      </c>
      <c r="L8" s="222">
        <v>25370483</v>
      </c>
    </row>
    <row r="9" spans="2:12" x14ac:dyDescent="0.2">
      <c r="B9" s="253" t="s">
        <v>289</v>
      </c>
      <c r="C9" s="222">
        <v>-1012047</v>
      </c>
      <c r="D9" s="222">
        <v>-1093833</v>
      </c>
      <c r="E9" s="222">
        <v>-948807</v>
      </c>
      <c r="F9" s="222">
        <v>-642265</v>
      </c>
      <c r="G9" s="222">
        <v>243059</v>
      </c>
      <c r="H9" s="222">
        <v>1910292</v>
      </c>
      <c r="I9" s="222">
        <v>3704172</v>
      </c>
      <c r="J9" s="222">
        <v>7267621</v>
      </c>
      <c r="K9" s="222">
        <v>8625740</v>
      </c>
      <c r="L9" s="222">
        <v>-4841985</v>
      </c>
    </row>
    <row r="10" spans="2:12" x14ac:dyDescent="0.2">
      <c r="B10" s="253" t="s">
        <v>290</v>
      </c>
      <c r="C10" s="222">
        <v>94536</v>
      </c>
      <c r="D10" s="222">
        <v>139099</v>
      </c>
      <c r="E10" s="222">
        <v>-359829</v>
      </c>
      <c r="F10" s="222">
        <v>-2118380</v>
      </c>
      <c r="G10" s="222">
        <v>-3130498</v>
      </c>
      <c r="H10" s="222">
        <v>-4800615</v>
      </c>
      <c r="I10" s="222">
        <v>-3610302</v>
      </c>
      <c r="J10" s="222">
        <v>-3463477</v>
      </c>
      <c r="K10" s="222">
        <v>-2901342</v>
      </c>
      <c r="L10" s="222">
        <v>-3412483</v>
      </c>
    </row>
    <row r="11" spans="2:12" x14ac:dyDescent="0.2">
      <c r="B11" s="219" t="s">
        <v>577</v>
      </c>
      <c r="C11" s="220">
        <v>15542803</v>
      </c>
      <c r="D11" s="220">
        <v>23336647</v>
      </c>
      <c r="E11" s="220">
        <v>33958469</v>
      </c>
      <c r="F11" s="220">
        <v>45228787</v>
      </c>
      <c r="G11" s="220">
        <v>54856247</v>
      </c>
      <c r="H11" s="220">
        <v>78882571</v>
      </c>
      <c r="I11" s="220">
        <v>145615827</v>
      </c>
      <c r="J11" s="220">
        <v>215106548</v>
      </c>
      <c r="K11" s="220">
        <v>278539757</v>
      </c>
      <c r="L11" s="220">
        <v>327735178</v>
      </c>
    </row>
    <row r="12" spans="2:12" x14ac:dyDescent="0.2">
      <c r="B12" s="253" t="s">
        <v>292</v>
      </c>
      <c r="C12" s="222">
        <v>25276</v>
      </c>
      <c r="D12" s="222">
        <v>70864</v>
      </c>
      <c r="E12" s="222">
        <v>70068</v>
      </c>
      <c r="F12" s="222">
        <v>58169</v>
      </c>
      <c r="G12" s="222">
        <v>125342</v>
      </c>
      <c r="H12" s="222">
        <v>79230</v>
      </c>
      <c r="I12" s="222">
        <v>110670</v>
      </c>
      <c r="J12" s="222">
        <v>136194</v>
      </c>
      <c r="K12" s="222">
        <v>141654</v>
      </c>
      <c r="L12" s="215" t="s">
        <v>38</v>
      </c>
    </row>
    <row r="13" spans="2:12" x14ac:dyDescent="0.2">
      <c r="B13" s="253" t="s">
        <v>293</v>
      </c>
      <c r="C13" s="222">
        <v>4523903</v>
      </c>
      <c r="D13" s="222">
        <v>8206039</v>
      </c>
      <c r="E13" s="222">
        <v>7848419</v>
      </c>
      <c r="F13" s="222">
        <v>8000678</v>
      </c>
      <c r="G13" s="222">
        <v>8664284</v>
      </c>
      <c r="H13" s="222">
        <v>10893373</v>
      </c>
      <c r="I13" s="222">
        <v>13728881</v>
      </c>
      <c r="J13" s="222">
        <v>13017323</v>
      </c>
      <c r="K13" s="222">
        <v>17011065</v>
      </c>
      <c r="L13" s="222">
        <v>19665384</v>
      </c>
    </row>
    <row r="14" spans="2:12" x14ac:dyDescent="0.2">
      <c r="B14" s="253" t="s">
        <v>294</v>
      </c>
      <c r="C14" s="222">
        <v>10156333</v>
      </c>
      <c r="D14" s="222">
        <v>13927279</v>
      </c>
      <c r="E14" s="222">
        <v>23153800</v>
      </c>
      <c r="F14" s="222">
        <v>33581490</v>
      </c>
      <c r="G14" s="222">
        <v>42730482</v>
      </c>
      <c r="H14" s="222">
        <v>63084832</v>
      </c>
      <c r="I14" s="222">
        <v>120173249</v>
      </c>
      <c r="J14" s="222">
        <v>185909900</v>
      </c>
      <c r="K14" s="222">
        <v>238556412</v>
      </c>
      <c r="L14" s="222">
        <v>265937619</v>
      </c>
    </row>
    <row r="15" spans="2:12" x14ac:dyDescent="0.2">
      <c r="B15" s="253" t="s">
        <v>295</v>
      </c>
      <c r="C15" s="222">
        <v>837291</v>
      </c>
      <c r="D15" s="222">
        <v>1132465</v>
      </c>
      <c r="E15" s="222">
        <v>2886182</v>
      </c>
      <c r="F15" s="222">
        <v>3588450</v>
      </c>
      <c r="G15" s="222">
        <v>3336139</v>
      </c>
      <c r="H15" s="222">
        <v>4825136</v>
      </c>
      <c r="I15" s="222">
        <v>11603027</v>
      </c>
      <c r="J15" s="222">
        <v>16043131</v>
      </c>
      <c r="K15" s="222">
        <v>22830626</v>
      </c>
      <c r="L15" s="222">
        <v>42132175</v>
      </c>
    </row>
    <row r="16" spans="2:12" x14ac:dyDescent="0.2">
      <c r="B16" s="219" t="s">
        <v>296</v>
      </c>
      <c r="C16" s="220">
        <v>21277276</v>
      </c>
      <c r="D16" s="220">
        <v>31205989</v>
      </c>
      <c r="E16" s="220">
        <v>44702309</v>
      </c>
      <c r="F16" s="220">
        <v>58015386</v>
      </c>
      <c r="G16" s="220">
        <v>69805108</v>
      </c>
      <c r="H16" s="220">
        <v>97975441</v>
      </c>
      <c r="I16" s="220">
        <v>170130968</v>
      </c>
      <c r="J16" s="220">
        <v>247515203</v>
      </c>
      <c r="K16" s="220">
        <v>326512472</v>
      </c>
      <c r="L16" s="220">
        <v>374199478</v>
      </c>
    </row>
    <row r="17" spans="2:12" x14ac:dyDescent="0.2">
      <c r="B17" s="253" t="s">
        <v>297</v>
      </c>
      <c r="C17" s="222">
        <v>866002</v>
      </c>
      <c r="D17" s="222">
        <v>1258586</v>
      </c>
      <c r="E17" s="222">
        <v>1925914</v>
      </c>
      <c r="F17" s="222">
        <v>2908717</v>
      </c>
      <c r="G17" s="222">
        <v>3464599</v>
      </c>
      <c r="H17" s="222">
        <v>4700656</v>
      </c>
      <c r="I17" s="222">
        <v>9534721</v>
      </c>
      <c r="J17" s="222">
        <v>12224551</v>
      </c>
      <c r="K17" s="222">
        <v>16246986</v>
      </c>
      <c r="L17" s="222">
        <v>17695183</v>
      </c>
    </row>
    <row r="18" spans="2:12" x14ac:dyDescent="0.2">
      <c r="B18" s="253" t="s">
        <v>298</v>
      </c>
      <c r="C18" s="222">
        <v>2541106</v>
      </c>
      <c r="D18" s="222">
        <v>5760120</v>
      </c>
      <c r="E18" s="222">
        <v>6640086</v>
      </c>
      <c r="F18" s="222">
        <v>7217115</v>
      </c>
      <c r="G18" s="222">
        <v>6502405</v>
      </c>
      <c r="H18" s="222">
        <v>10562456</v>
      </c>
      <c r="I18" s="222">
        <v>23705997</v>
      </c>
      <c r="J18" s="222">
        <v>26690384</v>
      </c>
      <c r="K18" s="222">
        <v>43464211</v>
      </c>
      <c r="L18" s="222">
        <v>41679439</v>
      </c>
    </row>
    <row r="19" spans="2:12" x14ac:dyDescent="0.2">
      <c r="B19" s="253" t="s">
        <v>299</v>
      </c>
      <c r="C19" s="222">
        <v>1361105</v>
      </c>
      <c r="D19" s="222">
        <v>1837790</v>
      </c>
      <c r="E19" s="222">
        <v>1035762</v>
      </c>
      <c r="F19" s="222">
        <v>1518118</v>
      </c>
      <c r="G19" s="222">
        <v>1150351</v>
      </c>
      <c r="H19" s="222">
        <v>3675981</v>
      </c>
      <c r="I19" s="222">
        <v>2151981</v>
      </c>
      <c r="J19" s="222">
        <v>4292591</v>
      </c>
      <c r="K19" s="222">
        <v>9833315</v>
      </c>
      <c r="L19" s="222">
        <v>5400000</v>
      </c>
    </row>
    <row r="20" spans="2:12" x14ac:dyDescent="0.2">
      <c r="B20" s="253" t="s">
        <v>300</v>
      </c>
      <c r="C20" s="222">
        <v>4542943</v>
      </c>
      <c r="D20" s="222">
        <v>4807021</v>
      </c>
      <c r="E20" s="222">
        <v>10956306</v>
      </c>
      <c r="F20" s="222">
        <v>12655954</v>
      </c>
      <c r="G20" s="222">
        <v>14565967</v>
      </c>
      <c r="H20" s="222">
        <v>13520656</v>
      </c>
      <c r="I20" s="222">
        <v>30964763</v>
      </c>
      <c r="J20" s="222">
        <v>44674356</v>
      </c>
      <c r="K20" s="222">
        <v>37008966</v>
      </c>
      <c r="L20" s="222">
        <v>51476547</v>
      </c>
    </row>
    <row r="21" spans="2:12" x14ac:dyDescent="0.2">
      <c r="B21" s="253" t="s">
        <v>301</v>
      </c>
      <c r="C21" s="222">
        <v>9816348</v>
      </c>
      <c r="D21" s="222">
        <v>14675415</v>
      </c>
      <c r="E21" s="222">
        <v>20039163</v>
      </c>
      <c r="F21" s="222">
        <v>28316645</v>
      </c>
      <c r="G21" s="222">
        <v>36892137</v>
      </c>
      <c r="H21" s="222">
        <v>55351880</v>
      </c>
      <c r="I21" s="222">
        <v>89637080</v>
      </c>
      <c r="J21" s="222">
        <v>136663986</v>
      </c>
      <c r="K21" s="222">
        <v>189658351</v>
      </c>
      <c r="L21" s="222">
        <v>214743266</v>
      </c>
    </row>
    <row r="22" spans="2:12" x14ac:dyDescent="0.2">
      <c r="B22" s="253" t="s">
        <v>302</v>
      </c>
      <c r="C22" s="222">
        <v>349434</v>
      </c>
      <c r="D22" s="222">
        <v>231687</v>
      </c>
      <c r="E22" s="222">
        <v>213511</v>
      </c>
      <c r="F22" s="222">
        <v>284021</v>
      </c>
      <c r="G22" s="222">
        <v>444029</v>
      </c>
      <c r="H22" s="222">
        <v>894820</v>
      </c>
      <c r="I22" s="222">
        <v>2279323</v>
      </c>
      <c r="J22" s="222">
        <v>2459310</v>
      </c>
      <c r="K22" s="222">
        <v>5105742</v>
      </c>
      <c r="L22" s="222">
        <v>13159865</v>
      </c>
    </row>
    <row r="23" spans="2:12" x14ac:dyDescent="0.2">
      <c r="B23" s="253" t="s">
        <v>303</v>
      </c>
      <c r="C23" s="222">
        <v>341760</v>
      </c>
      <c r="D23" s="222">
        <v>397722</v>
      </c>
      <c r="E23" s="222">
        <v>240149</v>
      </c>
      <c r="F23" s="222">
        <v>272650</v>
      </c>
      <c r="G23" s="222">
        <v>380440</v>
      </c>
      <c r="H23" s="222">
        <v>652421</v>
      </c>
      <c r="I23" s="222">
        <v>1894075</v>
      </c>
      <c r="J23" s="222">
        <v>2537140</v>
      </c>
      <c r="K23" s="222">
        <v>4509407</v>
      </c>
      <c r="L23" s="222">
        <v>11643695</v>
      </c>
    </row>
    <row r="24" spans="2:12" x14ac:dyDescent="0.2">
      <c r="B24" s="253" t="s">
        <v>578</v>
      </c>
      <c r="C24" s="222">
        <v>9474588</v>
      </c>
      <c r="D24" s="222">
        <v>14277693</v>
      </c>
      <c r="E24" s="222">
        <v>19799014</v>
      </c>
      <c r="F24" s="222">
        <v>28043995</v>
      </c>
      <c r="G24" s="222">
        <v>36511697</v>
      </c>
      <c r="H24" s="222">
        <v>54699459</v>
      </c>
      <c r="I24" s="222">
        <v>87743005</v>
      </c>
      <c r="J24" s="222">
        <v>134126846</v>
      </c>
      <c r="K24" s="222">
        <v>185148944</v>
      </c>
      <c r="L24" s="222">
        <v>203099571</v>
      </c>
    </row>
    <row r="25" spans="2:12" x14ac:dyDescent="0.2">
      <c r="B25" s="253" t="s">
        <v>305</v>
      </c>
      <c r="C25" s="222">
        <v>819620</v>
      </c>
      <c r="D25" s="222">
        <v>1100024</v>
      </c>
      <c r="E25" s="222">
        <v>1533778</v>
      </c>
      <c r="F25" s="222">
        <v>1914457</v>
      </c>
      <c r="G25" s="222">
        <v>2526436</v>
      </c>
      <c r="H25" s="222">
        <v>3557475</v>
      </c>
      <c r="I25" s="222">
        <v>5142024</v>
      </c>
      <c r="J25" s="222">
        <v>7256382</v>
      </c>
      <c r="K25" s="222">
        <v>10805498</v>
      </c>
      <c r="L25" s="222">
        <v>25212110</v>
      </c>
    </row>
    <row r="26" spans="2:12" x14ac:dyDescent="0.2">
      <c r="B26" s="253" t="s">
        <v>306</v>
      </c>
      <c r="C26" s="222">
        <v>1671912</v>
      </c>
      <c r="D26" s="222">
        <v>2164755</v>
      </c>
      <c r="E26" s="222">
        <v>2811449</v>
      </c>
      <c r="F26" s="222">
        <v>3757030</v>
      </c>
      <c r="G26" s="222">
        <v>5083653</v>
      </c>
      <c r="H26" s="222">
        <v>7258758</v>
      </c>
      <c r="I26" s="222">
        <v>10888477</v>
      </c>
      <c r="J26" s="222">
        <v>18250093</v>
      </c>
      <c r="K26" s="222">
        <v>24004552</v>
      </c>
      <c r="L26" s="222">
        <v>29636628</v>
      </c>
    </row>
    <row r="27" spans="2:12" ht="14.25" x14ac:dyDescent="0.2">
      <c r="B27" s="219" t="s">
        <v>307</v>
      </c>
      <c r="C27" s="460"/>
      <c r="D27" s="460"/>
      <c r="E27" s="460"/>
      <c r="F27" s="460"/>
      <c r="G27" s="460"/>
      <c r="H27" s="456"/>
      <c r="I27" s="456"/>
      <c r="J27" s="456"/>
      <c r="K27" s="456"/>
      <c r="L27" s="456"/>
    </row>
    <row r="28" spans="2:12" x14ac:dyDescent="0.2">
      <c r="B28" s="253" t="s">
        <v>579</v>
      </c>
      <c r="C28" s="222">
        <v>3488851</v>
      </c>
      <c r="D28" s="222">
        <v>4672635</v>
      </c>
      <c r="E28" s="222">
        <v>6372001</v>
      </c>
      <c r="F28" s="222">
        <v>8849209</v>
      </c>
      <c r="G28" s="222">
        <v>11612712</v>
      </c>
      <c r="H28" s="222">
        <v>15164038</v>
      </c>
      <c r="I28" s="222">
        <v>23150854</v>
      </c>
      <c r="J28" s="222">
        <v>35657987</v>
      </c>
      <c r="K28" s="222">
        <v>50401036</v>
      </c>
      <c r="L28" s="222">
        <v>66026127</v>
      </c>
    </row>
    <row r="29" spans="2:12" x14ac:dyDescent="0.2">
      <c r="B29" s="253" t="s">
        <v>580</v>
      </c>
      <c r="C29" s="222">
        <v>999960</v>
      </c>
      <c r="D29" s="222">
        <v>1574430</v>
      </c>
      <c r="E29" s="222">
        <v>2299555</v>
      </c>
      <c r="F29" s="222">
        <v>3065137</v>
      </c>
      <c r="G29" s="222">
        <v>3446738</v>
      </c>
      <c r="H29" s="222">
        <v>4050260</v>
      </c>
      <c r="I29" s="222">
        <v>6749847</v>
      </c>
      <c r="J29" s="222">
        <v>11298551</v>
      </c>
      <c r="K29" s="222">
        <v>15845443</v>
      </c>
      <c r="L29" s="222">
        <v>26674021</v>
      </c>
    </row>
    <row r="30" spans="2:12" x14ac:dyDescent="0.2">
      <c r="B30" s="253" t="s">
        <v>310</v>
      </c>
      <c r="C30" s="222">
        <v>2488891</v>
      </c>
      <c r="D30" s="222">
        <v>3098205</v>
      </c>
      <c r="E30" s="222">
        <v>4072446</v>
      </c>
      <c r="F30" s="222">
        <v>5784071</v>
      </c>
      <c r="G30" s="222">
        <v>8165974</v>
      </c>
      <c r="H30" s="222">
        <v>11113778</v>
      </c>
      <c r="I30" s="222">
        <v>16401007</v>
      </c>
      <c r="J30" s="222">
        <v>24359436</v>
      </c>
      <c r="K30" s="222">
        <v>34555591</v>
      </c>
      <c r="L30" s="222">
        <v>39352106</v>
      </c>
    </row>
    <row r="31" spans="2:12" x14ac:dyDescent="0.2">
      <c r="B31" s="253" t="s">
        <v>311</v>
      </c>
      <c r="C31" s="222">
        <v>416985</v>
      </c>
      <c r="D31" s="222">
        <v>322638</v>
      </c>
      <c r="E31" s="222">
        <v>459681</v>
      </c>
      <c r="F31" s="222">
        <v>427890</v>
      </c>
      <c r="G31" s="222">
        <v>526450</v>
      </c>
      <c r="H31" s="222">
        <v>764028</v>
      </c>
      <c r="I31" s="222">
        <v>2168562</v>
      </c>
      <c r="J31" s="222">
        <v>1949653</v>
      </c>
      <c r="K31" s="222">
        <v>4526916</v>
      </c>
      <c r="L31" s="222">
        <v>17066832</v>
      </c>
    </row>
    <row r="32" spans="2:12" x14ac:dyDescent="0.2">
      <c r="B32" s="253" t="s">
        <v>312</v>
      </c>
      <c r="C32" s="222">
        <v>2071906</v>
      </c>
      <c r="D32" s="222">
        <v>2775567</v>
      </c>
      <c r="E32" s="222">
        <v>3612764</v>
      </c>
      <c r="F32" s="222">
        <v>5356183</v>
      </c>
      <c r="G32" s="222">
        <v>7639524</v>
      </c>
      <c r="H32" s="222">
        <v>10349750</v>
      </c>
      <c r="I32" s="222">
        <v>14232445</v>
      </c>
      <c r="J32" s="222">
        <v>22409783</v>
      </c>
      <c r="K32" s="222">
        <v>30028672</v>
      </c>
      <c r="L32" s="222">
        <v>22285274</v>
      </c>
    </row>
    <row r="33" spans="2:12" x14ac:dyDescent="0.2">
      <c r="B33" s="253" t="s">
        <v>313</v>
      </c>
      <c r="C33" s="222">
        <v>894406</v>
      </c>
      <c r="D33" s="222">
        <v>1177240</v>
      </c>
      <c r="E33" s="222">
        <v>1766391</v>
      </c>
      <c r="F33" s="222">
        <v>2368991</v>
      </c>
      <c r="G33" s="222">
        <v>4285093</v>
      </c>
      <c r="H33" s="222">
        <v>4364967</v>
      </c>
      <c r="I33" s="222">
        <v>5283756</v>
      </c>
      <c r="J33" s="222">
        <v>12897011</v>
      </c>
      <c r="K33" s="222">
        <v>13725984</v>
      </c>
      <c r="L33" s="222">
        <v>15254362</v>
      </c>
    </row>
    <row r="34" spans="2:12" x14ac:dyDescent="0.2">
      <c r="B34" s="253" t="s">
        <v>314</v>
      </c>
      <c r="C34" s="222">
        <v>3152138</v>
      </c>
      <c r="D34" s="222">
        <v>3885891</v>
      </c>
      <c r="E34" s="222">
        <v>4966319</v>
      </c>
      <c r="F34" s="222">
        <v>6639437</v>
      </c>
      <c r="G34" s="222">
        <v>9908871</v>
      </c>
      <c r="H34" s="222">
        <v>11260825</v>
      </c>
      <c r="I34" s="222">
        <v>14720318</v>
      </c>
      <c r="J34" s="222">
        <v>27590761</v>
      </c>
      <c r="K34" s="222">
        <v>36248542</v>
      </c>
      <c r="L34" s="222">
        <v>47217779</v>
      </c>
    </row>
    <row r="35" spans="2:12" x14ac:dyDescent="0.2">
      <c r="B35" s="253" t="s">
        <v>315</v>
      </c>
      <c r="C35" s="222">
        <v>3099993</v>
      </c>
      <c r="D35" s="222">
        <v>3834020</v>
      </c>
      <c r="E35" s="222">
        <v>4921992</v>
      </c>
      <c r="F35" s="222">
        <v>6417572</v>
      </c>
      <c r="G35" s="222">
        <v>8674769</v>
      </c>
      <c r="H35" s="222">
        <v>11085219</v>
      </c>
      <c r="I35" s="222">
        <v>14602859</v>
      </c>
      <c r="J35" s="222">
        <v>27272924</v>
      </c>
      <c r="K35" s="222">
        <v>25848779</v>
      </c>
      <c r="L35" s="222">
        <v>47103526</v>
      </c>
    </row>
    <row r="36" spans="2:12" x14ac:dyDescent="0.2">
      <c r="B36" s="253" t="s">
        <v>316</v>
      </c>
      <c r="C36" s="222">
        <v>-185825</v>
      </c>
      <c r="D36" s="222">
        <v>67062</v>
      </c>
      <c r="E36" s="222">
        <v>410687</v>
      </c>
      <c r="F36" s="222">
        <v>1085738</v>
      </c>
      <c r="G36" s="222">
        <v>2015767</v>
      </c>
      <c r="H36" s="222">
        <v>3453890</v>
      </c>
      <c r="I36" s="222">
        <v>4795884</v>
      </c>
      <c r="J36" s="222">
        <v>7716038</v>
      </c>
      <c r="K36" s="222">
        <v>7506113</v>
      </c>
      <c r="L36" s="222">
        <v>-9678143</v>
      </c>
    </row>
    <row r="37" spans="2:12" x14ac:dyDescent="0.2">
      <c r="B37" s="253" t="s">
        <v>317</v>
      </c>
      <c r="C37" s="222">
        <v>58680</v>
      </c>
      <c r="D37" s="222">
        <v>24805</v>
      </c>
      <c r="E37" s="222">
        <v>342430</v>
      </c>
      <c r="F37" s="222">
        <v>690450</v>
      </c>
      <c r="G37" s="222">
        <v>1600899</v>
      </c>
      <c r="H37" s="222">
        <v>2654184</v>
      </c>
      <c r="I37" s="222">
        <v>3180677</v>
      </c>
      <c r="J37" s="222">
        <v>5292818</v>
      </c>
      <c r="K37" s="222">
        <v>3892955</v>
      </c>
      <c r="L37" s="222">
        <v>-11921469</v>
      </c>
    </row>
    <row r="38" spans="2:12" ht="14.25" x14ac:dyDescent="0.2">
      <c r="B38" s="219" t="s">
        <v>318</v>
      </c>
      <c r="C38" s="460"/>
      <c r="D38" s="460"/>
      <c r="E38" s="460"/>
      <c r="F38" s="460"/>
      <c r="G38" s="460"/>
      <c r="H38" s="456"/>
      <c r="I38" s="456"/>
      <c r="J38" s="456"/>
      <c r="K38" s="456"/>
      <c r="L38" s="456"/>
    </row>
    <row r="39" spans="2:12" x14ac:dyDescent="0.2">
      <c r="B39" s="253" t="s">
        <v>358</v>
      </c>
      <c r="C39" s="222">
        <v>603048</v>
      </c>
      <c r="D39" s="222">
        <v>812847</v>
      </c>
      <c r="E39" s="222">
        <v>1119847</v>
      </c>
      <c r="F39" s="222">
        <v>1446045</v>
      </c>
      <c r="G39" s="222">
        <v>1632307</v>
      </c>
      <c r="H39" s="222">
        <v>1988998</v>
      </c>
      <c r="I39" s="222">
        <v>2126929</v>
      </c>
      <c r="J39" s="222">
        <v>2398762</v>
      </c>
      <c r="K39" s="222">
        <v>2882921</v>
      </c>
      <c r="L39" s="222">
        <v>2934828</v>
      </c>
    </row>
    <row r="40" spans="2:12" x14ac:dyDescent="0.2">
      <c r="B40" s="253" t="s">
        <v>359</v>
      </c>
      <c r="C40" s="215" t="s">
        <v>38</v>
      </c>
      <c r="D40" s="215" t="s">
        <v>38</v>
      </c>
      <c r="E40" s="215" t="s">
        <v>38</v>
      </c>
      <c r="F40" s="215" t="s">
        <v>38</v>
      </c>
      <c r="G40" s="215" t="s">
        <v>680</v>
      </c>
      <c r="H40" s="461" t="s">
        <v>38</v>
      </c>
      <c r="I40" s="215" t="s">
        <v>38</v>
      </c>
      <c r="J40" s="215" t="s">
        <v>38</v>
      </c>
      <c r="K40" s="215" t="s">
        <v>38</v>
      </c>
      <c r="L40" s="215" t="s">
        <v>38</v>
      </c>
    </row>
    <row r="41" spans="2:12" x14ac:dyDescent="0.2">
      <c r="B41" s="253" t="s">
        <v>360</v>
      </c>
      <c r="C41" s="215" t="s">
        <v>38</v>
      </c>
      <c r="D41" s="215" t="s">
        <v>38</v>
      </c>
      <c r="E41" s="215" t="s">
        <v>38</v>
      </c>
      <c r="F41" s="215" t="s">
        <v>38</v>
      </c>
      <c r="G41" s="215" t="s">
        <v>680</v>
      </c>
      <c r="H41" s="461" t="s">
        <v>38</v>
      </c>
      <c r="I41" s="215" t="s">
        <v>38</v>
      </c>
      <c r="J41" s="215" t="s">
        <v>38</v>
      </c>
      <c r="K41" s="215" t="s">
        <v>38</v>
      </c>
      <c r="L41" s="215" t="s">
        <v>38</v>
      </c>
    </row>
    <row r="42" spans="2:12" x14ac:dyDescent="0.2">
      <c r="B42" s="253" t="s">
        <v>361</v>
      </c>
      <c r="C42" s="222">
        <v>1101019</v>
      </c>
      <c r="D42" s="222">
        <v>-1893180</v>
      </c>
      <c r="E42" s="222">
        <v>5083948</v>
      </c>
      <c r="F42" s="222">
        <v>3451222</v>
      </c>
      <c r="G42" s="222">
        <v>1161828</v>
      </c>
      <c r="H42" s="222">
        <v>3820707</v>
      </c>
      <c r="I42" s="222">
        <v>27949865</v>
      </c>
      <c r="J42" s="222">
        <v>18399378</v>
      </c>
      <c r="K42" s="222">
        <v>804447</v>
      </c>
      <c r="L42" s="222">
        <v>1900558</v>
      </c>
    </row>
    <row r="43" spans="2:12" x14ac:dyDescent="0.2">
      <c r="B43" s="253" t="s">
        <v>362</v>
      </c>
      <c r="C43" s="222">
        <v>136590</v>
      </c>
      <c r="D43" s="222">
        <v>277178</v>
      </c>
      <c r="E43" s="222">
        <v>529532</v>
      </c>
      <c r="F43" s="222">
        <v>394917</v>
      </c>
      <c r="G43" s="222">
        <v>132388</v>
      </c>
      <c r="H43" s="222">
        <v>65963</v>
      </c>
      <c r="I43" s="222">
        <v>103140</v>
      </c>
      <c r="J43" s="222">
        <v>286493</v>
      </c>
      <c r="K43" s="222">
        <v>201377</v>
      </c>
      <c r="L43" s="222">
        <v>526897</v>
      </c>
    </row>
    <row r="44" spans="2:12" ht="14.25" x14ac:dyDescent="0.2">
      <c r="B44" s="219" t="s">
        <v>321</v>
      </c>
      <c r="C44" s="238"/>
      <c r="D44" s="238"/>
      <c r="E44" s="238"/>
      <c r="F44" s="238"/>
      <c r="G44" s="238"/>
    </row>
    <row r="45" spans="2:12" x14ac:dyDescent="0.2">
      <c r="B45" s="253" t="s">
        <v>363</v>
      </c>
      <c r="C45" s="260">
        <v>0.71340000000000003</v>
      </c>
      <c r="D45" s="260">
        <v>0.66310000000000002</v>
      </c>
      <c r="E45" s="260">
        <v>0.6391</v>
      </c>
      <c r="F45" s="260">
        <v>0.65359999999999996</v>
      </c>
      <c r="G45" s="260">
        <v>0.70320000000000005</v>
      </c>
      <c r="H45" s="260">
        <v>0.7329</v>
      </c>
      <c r="I45" s="260">
        <v>0.70840000000000003</v>
      </c>
      <c r="J45" s="260">
        <v>0.68310000000000004</v>
      </c>
      <c r="K45" s="260">
        <v>0.68559999999999999</v>
      </c>
      <c r="L45" s="260">
        <v>0.59599999999999997</v>
      </c>
    </row>
    <row r="46" spans="2:12" x14ac:dyDescent="0.2">
      <c r="B46" s="253" t="s">
        <v>323</v>
      </c>
      <c r="C46" s="260">
        <v>0.11700000000000001</v>
      </c>
      <c r="D46" s="260">
        <v>9.9299999999999999E-2</v>
      </c>
      <c r="E46" s="260">
        <v>9.11E-2</v>
      </c>
      <c r="F46" s="260">
        <v>9.9699999999999997E-2</v>
      </c>
      <c r="G46" s="260">
        <v>0.11700000000000001</v>
      </c>
      <c r="H46" s="260">
        <v>0.1134</v>
      </c>
      <c r="I46" s="260">
        <v>9.64E-2</v>
      </c>
      <c r="J46" s="260">
        <v>9.8400000000000001E-2</v>
      </c>
      <c r="K46" s="260">
        <v>0.10580000000000001</v>
      </c>
      <c r="L46" s="260">
        <v>0.1052</v>
      </c>
    </row>
    <row r="47" spans="2:12" x14ac:dyDescent="0.2">
      <c r="B47" s="253" t="s">
        <v>324</v>
      </c>
      <c r="C47" s="260">
        <v>1.04E-2</v>
      </c>
      <c r="D47" s="260">
        <v>3.2000000000000002E-3</v>
      </c>
      <c r="E47" s="260">
        <v>3.0800000000000001E-2</v>
      </c>
      <c r="F47" s="260">
        <v>4.6300000000000001E-2</v>
      </c>
      <c r="G47" s="260">
        <v>8.8499999999999995E-2</v>
      </c>
      <c r="H47" s="260">
        <v>0.1111</v>
      </c>
      <c r="I47" s="260">
        <v>0.11310000000000001</v>
      </c>
      <c r="J47" s="260">
        <v>0.14749999999999999</v>
      </c>
      <c r="K47" s="260">
        <v>7.6499999999999999E-2</v>
      </c>
      <c r="L47" s="260">
        <v>-0.23899999999999999</v>
      </c>
    </row>
    <row r="48" spans="2:12" x14ac:dyDescent="0.2">
      <c r="B48" s="253" t="s">
        <v>325</v>
      </c>
      <c r="C48" s="260">
        <v>2.8E-3</v>
      </c>
      <c r="D48" s="260">
        <v>8.0000000000000004E-4</v>
      </c>
      <c r="E48" s="260">
        <v>7.7000000000000002E-3</v>
      </c>
      <c r="F48" s="260">
        <v>1.1900000000000001E-2</v>
      </c>
      <c r="G48" s="260">
        <v>2.29E-2</v>
      </c>
      <c r="H48" s="260">
        <v>2.7099999999999999E-2</v>
      </c>
      <c r="I48" s="260">
        <v>1.8700000000000001E-2</v>
      </c>
      <c r="J48" s="260">
        <v>2.1399999999999999E-2</v>
      </c>
      <c r="K48" s="260">
        <v>1.1900000000000001E-2</v>
      </c>
      <c r="L48" s="260">
        <v>-3.1899999999999998E-2</v>
      </c>
    </row>
    <row r="49" spans="2:12" x14ac:dyDescent="0.2">
      <c r="B49" s="253" t="s">
        <v>581</v>
      </c>
      <c r="C49" s="260">
        <v>4.2000000000000003E-2</v>
      </c>
      <c r="D49" s="260">
        <v>3.7699999999999997E-2</v>
      </c>
      <c r="E49" s="260">
        <v>3.95E-2</v>
      </c>
      <c r="F49" s="260">
        <v>4.0800000000000003E-2</v>
      </c>
      <c r="G49" s="260">
        <v>6.1400000000000003E-2</v>
      </c>
      <c r="H49" s="260">
        <v>4.4600000000000001E-2</v>
      </c>
      <c r="I49" s="260">
        <v>3.1099999999999999E-2</v>
      </c>
      <c r="J49" s="260">
        <v>5.21E-2</v>
      </c>
      <c r="K49" s="260">
        <v>4.2000000000000003E-2</v>
      </c>
      <c r="L49" s="260">
        <v>4.0800000000000003E-2</v>
      </c>
    </row>
    <row r="50" spans="2:12" x14ac:dyDescent="0.2">
      <c r="B50" s="253" t="s">
        <v>582</v>
      </c>
      <c r="C50" s="260">
        <v>9.74E-2</v>
      </c>
      <c r="D50" s="260">
        <v>8.8900000000000007E-2</v>
      </c>
      <c r="E50" s="260">
        <v>8.0799999999999997E-2</v>
      </c>
      <c r="F50" s="260">
        <v>9.2299999999999993E-2</v>
      </c>
      <c r="G50" s="260">
        <v>0.1094</v>
      </c>
      <c r="H50" s="260">
        <v>0.1056</v>
      </c>
      <c r="I50" s="260">
        <v>8.3699999999999997E-2</v>
      </c>
      <c r="J50" s="260">
        <v>9.0499999999999997E-2</v>
      </c>
      <c r="K50" s="260">
        <v>9.1999999999999998E-2</v>
      </c>
      <c r="L50" s="260">
        <v>5.96E-2</v>
      </c>
    </row>
    <row r="51" spans="2:12" x14ac:dyDescent="0.2">
      <c r="B51" s="253" t="s">
        <v>328</v>
      </c>
      <c r="C51" s="260">
        <v>0.28660000000000002</v>
      </c>
      <c r="D51" s="260">
        <v>0.33689999999999998</v>
      </c>
      <c r="E51" s="260">
        <v>0.3609</v>
      </c>
      <c r="F51" s="260">
        <v>0.34639999999999999</v>
      </c>
      <c r="G51" s="260">
        <v>0.29680000000000001</v>
      </c>
      <c r="H51" s="260">
        <v>0.2671</v>
      </c>
      <c r="I51" s="260">
        <v>0.29160000000000003</v>
      </c>
      <c r="J51" s="260">
        <v>0.31690000000000002</v>
      </c>
      <c r="K51" s="260">
        <v>0.31440000000000001</v>
      </c>
      <c r="L51" s="260">
        <v>0.40400000000000003</v>
      </c>
    </row>
    <row r="52" spans="2:12" x14ac:dyDescent="0.2">
      <c r="B52" s="253" t="s">
        <v>583</v>
      </c>
      <c r="C52" s="260">
        <v>-16.68</v>
      </c>
      <c r="D52" s="260">
        <v>57.17</v>
      </c>
      <c r="E52" s="260">
        <v>11.98</v>
      </c>
      <c r="F52" s="260">
        <v>5.91</v>
      </c>
      <c r="G52" s="260">
        <v>4.3</v>
      </c>
      <c r="H52" s="260">
        <v>3.21</v>
      </c>
      <c r="I52" s="260">
        <v>3.04</v>
      </c>
      <c r="J52" s="260">
        <v>3.53</v>
      </c>
      <c r="K52" s="260">
        <v>3.44</v>
      </c>
      <c r="L52" s="260">
        <v>-4.87</v>
      </c>
    </row>
    <row r="53" spans="2:12" x14ac:dyDescent="0.2">
      <c r="B53" s="253" t="s">
        <v>330</v>
      </c>
      <c r="C53" s="260">
        <v>0.71909999999999996</v>
      </c>
      <c r="D53" s="260">
        <v>0.6643</v>
      </c>
      <c r="E53" s="260">
        <v>0.61019999999999996</v>
      </c>
      <c r="F53" s="260">
        <v>0.59179999999999999</v>
      </c>
      <c r="G53" s="260">
        <v>0.62329999999999997</v>
      </c>
      <c r="H53" s="260">
        <v>0.5766</v>
      </c>
      <c r="I53" s="260">
        <v>0.51770000000000005</v>
      </c>
      <c r="J53" s="260">
        <v>0.56820000000000004</v>
      </c>
      <c r="K53" s="260">
        <v>0.56530000000000002</v>
      </c>
      <c r="L53" s="260">
        <v>0.58089999999999997</v>
      </c>
    </row>
    <row r="54" spans="2:12" x14ac:dyDescent="0.2">
      <c r="B54" s="253" t="s">
        <v>584</v>
      </c>
      <c r="C54" s="229">
        <v>3.47</v>
      </c>
      <c r="D54" s="229">
        <v>3.26</v>
      </c>
      <c r="E54" s="229">
        <v>2.79</v>
      </c>
      <c r="F54" s="229">
        <v>2.71</v>
      </c>
      <c r="G54" s="229">
        <v>2.02</v>
      </c>
      <c r="H54" s="229">
        <v>2.54</v>
      </c>
      <c r="I54" s="229">
        <v>2.76</v>
      </c>
      <c r="J54" s="229">
        <v>2.11</v>
      </c>
      <c r="K54" s="229">
        <v>1.88</v>
      </c>
      <c r="L54" s="229">
        <v>3.09</v>
      </c>
    </row>
    <row r="55" spans="2:12" x14ac:dyDescent="0.2">
      <c r="B55" s="253" t="s">
        <v>368</v>
      </c>
      <c r="C55" s="228">
        <v>0.1</v>
      </c>
      <c r="D55" s="229">
        <v>0.03</v>
      </c>
      <c r="E55" s="229">
        <v>0.31</v>
      </c>
      <c r="F55" s="229">
        <v>0.48</v>
      </c>
      <c r="G55" s="229">
        <v>0.98</v>
      </c>
      <c r="H55" s="229">
        <v>1.33</v>
      </c>
      <c r="I55" s="229">
        <v>1.5</v>
      </c>
      <c r="J55" s="229">
        <v>2.21</v>
      </c>
      <c r="K55" s="229">
        <v>1.35</v>
      </c>
      <c r="L55" s="229">
        <v>-4.0599999999999996</v>
      </c>
    </row>
    <row r="56" spans="2:12" ht="14.25" x14ac:dyDescent="0.2">
      <c r="B56" s="219" t="s">
        <v>332</v>
      </c>
      <c r="C56" s="238"/>
      <c r="D56" s="238"/>
      <c r="E56" s="238"/>
      <c r="F56" s="238"/>
      <c r="G56" s="238"/>
    </row>
    <row r="57" spans="2:12" x14ac:dyDescent="0.2">
      <c r="B57" s="253" t="s">
        <v>333</v>
      </c>
      <c r="C57" s="260">
        <v>0.16009999999999999</v>
      </c>
      <c r="D57" s="260">
        <v>0.22489999999999999</v>
      </c>
      <c r="E57" s="260">
        <v>0.19159999999999999</v>
      </c>
      <c r="F57" s="260">
        <v>0.17449999999999999</v>
      </c>
      <c r="G57" s="260">
        <v>0.14280000000000001</v>
      </c>
      <c r="H57" s="260">
        <v>0.15579999999999999</v>
      </c>
      <c r="I57" s="260">
        <v>0.19539999999999999</v>
      </c>
      <c r="J57" s="260">
        <v>0.15720000000000001</v>
      </c>
      <c r="K57" s="260">
        <v>0.18290000000000001</v>
      </c>
      <c r="L57" s="260">
        <v>0.15870000000000001</v>
      </c>
    </row>
    <row r="58" spans="2:12" x14ac:dyDescent="0.2">
      <c r="B58" s="253" t="s">
        <v>334</v>
      </c>
      <c r="C58" s="260">
        <v>0.2135</v>
      </c>
      <c r="D58" s="260">
        <v>0.154</v>
      </c>
      <c r="E58" s="260">
        <v>0.24510000000000001</v>
      </c>
      <c r="F58" s="260">
        <v>0.21809999999999999</v>
      </c>
      <c r="G58" s="260">
        <v>0.2087</v>
      </c>
      <c r="H58" s="260">
        <v>0.13800000000000001</v>
      </c>
      <c r="I58" s="260">
        <v>0.182</v>
      </c>
      <c r="J58" s="260">
        <v>0.18049999999999999</v>
      </c>
      <c r="K58" s="260">
        <v>0.1133</v>
      </c>
      <c r="L58" s="260">
        <v>0.1376</v>
      </c>
    </row>
    <row r="59" spans="2:12" x14ac:dyDescent="0.2">
      <c r="B59" s="253" t="s">
        <v>335</v>
      </c>
      <c r="C59" s="260">
        <v>0.44529999999999997</v>
      </c>
      <c r="D59" s="260">
        <v>0.45750000000000002</v>
      </c>
      <c r="E59" s="260">
        <v>0.44290000000000002</v>
      </c>
      <c r="F59" s="260">
        <v>0.4834</v>
      </c>
      <c r="G59" s="260">
        <v>0.52310000000000001</v>
      </c>
      <c r="H59" s="260">
        <v>0.55830000000000002</v>
      </c>
      <c r="I59" s="260">
        <v>0.51570000000000005</v>
      </c>
      <c r="J59" s="260">
        <v>0.54190000000000005</v>
      </c>
      <c r="K59" s="260">
        <v>0.56710000000000005</v>
      </c>
      <c r="L59" s="260">
        <v>0.54279999999999995</v>
      </c>
    </row>
    <row r="60" spans="2:12" x14ac:dyDescent="0.2">
      <c r="B60" s="253" t="s">
        <v>336</v>
      </c>
      <c r="C60" s="260">
        <v>0.4773</v>
      </c>
      <c r="D60" s="260">
        <v>0.44629999999999997</v>
      </c>
      <c r="E60" s="260">
        <v>0.51800000000000002</v>
      </c>
      <c r="F60" s="260">
        <v>0.57879999999999998</v>
      </c>
      <c r="G60" s="260">
        <v>0.61209999999999998</v>
      </c>
      <c r="H60" s="260">
        <v>0.64390000000000003</v>
      </c>
      <c r="I60" s="260">
        <v>0.70640000000000003</v>
      </c>
      <c r="J60" s="260">
        <v>0.75109999999999999</v>
      </c>
      <c r="K60" s="260">
        <v>0.73060000000000003</v>
      </c>
      <c r="L60" s="260">
        <v>0.7107</v>
      </c>
    </row>
    <row r="61" spans="2:12" x14ac:dyDescent="0.2">
      <c r="B61" s="253" t="s">
        <v>337</v>
      </c>
      <c r="C61" s="260">
        <v>0.73050000000000004</v>
      </c>
      <c r="D61" s="260">
        <v>0.74780000000000002</v>
      </c>
      <c r="E61" s="260">
        <v>0.75970000000000004</v>
      </c>
      <c r="F61" s="260">
        <v>0.77959999999999996</v>
      </c>
      <c r="G61" s="260">
        <v>0.78580000000000005</v>
      </c>
      <c r="H61" s="260">
        <v>0.80510000000000004</v>
      </c>
      <c r="I61" s="260">
        <v>0.85589999999999999</v>
      </c>
      <c r="J61" s="260">
        <v>0.86909999999999998</v>
      </c>
      <c r="K61" s="260">
        <v>0.85309999999999997</v>
      </c>
      <c r="L61" s="260">
        <v>0.87580000000000002</v>
      </c>
    </row>
    <row r="62" spans="2:12" x14ac:dyDescent="0.2">
      <c r="B62" s="253" t="s">
        <v>338</v>
      </c>
      <c r="C62" s="260">
        <v>0.96650000000000003</v>
      </c>
      <c r="D62" s="260">
        <v>1.0537000000000001</v>
      </c>
      <c r="E62" s="260">
        <v>0.86550000000000005</v>
      </c>
      <c r="F62" s="260">
        <v>0.84319999999999995</v>
      </c>
      <c r="G62" s="260">
        <v>0.86339999999999995</v>
      </c>
      <c r="H62" s="260">
        <v>0.87739999999999996</v>
      </c>
      <c r="I62" s="260">
        <v>0.74590000000000001</v>
      </c>
      <c r="J62" s="260">
        <v>0.73509999999999998</v>
      </c>
      <c r="K62" s="260">
        <v>0.79500000000000004</v>
      </c>
      <c r="L62" s="260">
        <v>0.8075</v>
      </c>
    </row>
    <row r="63" spans="2:12" x14ac:dyDescent="0.2">
      <c r="B63" s="253" t="s">
        <v>585</v>
      </c>
      <c r="C63" s="260">
        <v>0.66869999999999996</v>
      </c>
      <c r="D63" s="260">
        <v>0.66300000000000003</v>
      </c>
      <c r="E63" s="260">
        <v>0.64639999999999997</v>
      </c>
      <c r="F63" s="260">
        <v>0.68100000000000005</v>
      </c>
      <c r="G63" s="260">
        <v>0.71779999999999999</v>
      </c>
      <c r="H63" s="260">
        <v>0.74819999999999998</v>
      </c>
      <c r="I63" s="260">
        <v>0.6694</v>
      </c>
      <c r="J63" s="260">
        <v>0.68700000000000006</v>
      </c>
      <c r="K63" s="260">
        <v>0.74209999999999998</v>
      </c>
      <c r="L63" s="260">
        <v>0.75190000000000001</v>
      </c>
    </row>
    <row r="64" spans="2:12" ht="14.25" x14ac:dyDescent="0.2">
      <c r="B64" s="219" t="s">
        <v>340</v>
      </c>
      <c r="C64" s="238"/>
      <c r="D64" s="238"/>
      <c r="E64" s="238"/>
      <c r="F64" s="238"/>
      <c r="G64" s="238"/>
    </row>
    <row r="65" spans="2:21" x14ac:dyDescent="0.2">
      <c r="B65" s="253" t="s">
        <v>369</v>
      </c>
      <c r="C65" s="260">
        <v>3.56E-2</v>
      </c>
      <c r="D65" s="260">
        <v>1.5800000000000002E-2</v>
      </c>
      <c r="E65" s="260">
        <v>1.0699999999999999E-2</v>
      </c>
      <c r="F65" s="260">
        <v>0.01</v>
      </c>
      <c r="G65" s="260">
        <v>1.2E-2</v>
      </c>
      <c r="H65" s="260">
        <v>1.6199999999999999E-2</v>
      </c>
      <c r="I65" s="260">
        <v>2.5399999999999999E-2</v>
      </c>
      <c r="J65" s="260">
        <v>1.7999999999999999E-2</v>
      </c>
      <c r="K65" s="260">
        <v>2.69E-2</v>
      </c>
      <c r="L65" s="260">
        <v>6.13E-2</v>
      </c>
    </row>
    <row r="66" spans="2:21" x14ac:dyDescent="0.2">
      <c r="B66" s="253" t="s">
        <v>586</v>
      </c>
      <c r="C66" s="260">
        <v>3.4799999999999998E-2</v>
      </c>
      <c r="D66" s="260">
        <v>2.7099999999999999E-2</v>
      </c>
      <c r="E66" s="260">
        <v>1.2E-2</v>
      </c>
      <c r="F66" s="260">
        <v>9.5999999999999992E-3</v>
      </c>
      <c r="G66" s="260">
        <v>1.03E-2</v>
      </c>
      <c r="H66" s="260">
        <v>1.18E-2</v>
      </c>
      <c r="I66" s="260">
        <v>2.1100000000000001E-2</v>
      </c>
      <c r="J66" s="260">
        <v>1.8599999999999998E-2</v>
      </c>
      <c r="K66" s="260">
        <v>2.3800000000000002E-2</v>
      </c>
      <c r="L66" s="260">
        <v>5.4199999999999998E-2</v>
      </c>
    </row>
    <row r="67" spans="2:21" x14ac:dyDescent="0.2">
      <c r="B67" s="253" t="s">
        <v>587</v>
      </c>
      <c r="C67" s="260">
        <v>6.2E-2</v>
      </c>
      <c r="D67" s="260">
        <v>0.03</v>
      </c>
      <c r="E67" s="260">
        <v>1.9199999999999998E-2</v>
      </c>
      <c r="F67" s="260">
        <v>1.9099999999999999E-2</v>
      </c>
      <c r="G67" s="260">
        <v>2.46E-2</v>
      </c>
      <c r="H67" s="260">
        <v>3.7499999999999999E-2</v>
      </c>
      <c r="I67" s="260">
        <v>8.1000000000000003E-2</v>
      </c>
      <c r="J67" s="260">
        <v>6.8599999999999994E-2</v>
      </c>
      <c r="K67" s="260">
        <v>0.1004</v>
      </c>
      <c r="L67" s="260">
        <v>0.26379999999999998</v>
      </c>
    </row>
    <row r="68" spans="2:21" x14ac:dyDescent="0.2">
      <c r="B68" s="253" t="s">
        <v>370</v>
      </c>
      <c r="C68" s="260">
        <v>1.2201</v>
      </c>
      <c r="D68" s="260">
        <v>0.81120000000000003</v>
      </c>
      <c r="E68" s="260">
        <v>1.9140999999999999</v>
      </c>
      <c r="F68" s="260">
        <v>1.5693999999999999</v>
      </c>
      <c r="G68" s="260">
        <v>1.3837999999999999</v>
      </c>
      <c r="H68" s="260">
        <v>1.1711</v>
      </c>
      <c r="I68" s="260">
        <v>1.1449</v>
      </c>
      <c r="J68" s="260">
        <v>0.76839999999999997</v>
      </c>
      <c r="K68" s="260">
        <v>1.0039</v>
      </c>
      <c r="L68" s="260">
        <v>1.4658</v>
      </c>
    </row>
    <row r="69" spans="2:21" x14ac:dyDescent="0.2">
      <c r="B69" s="253" t="s">
        <v>345</v>
      </c>
      <c r="C69" s="260">
        <v>0.97799999999999998</v>
      </c>
      <c r="D69" s="260">
        <v>1.7165999999999999</v>
      </c>
      <c r="E69" s="260">
        <v>1.1248</v>
      </c>
      <c r="F69" s="260">
        <v>0.96</v>
      </c>
      <c r="G69" s="260">
        <v>0.85680000000000001</v>
      </c>
      <c r="H69" s="260">
        <v>0.72909999999999997</v>
      </c>
      <c r="I69" s="260">
        <v>0.83099999999999996</v>
      </c>
      <c r="J69" s="260">
        <v>1.0316000000000001</v>
      </c>
      <c r="K69" s="260">
        <v>0.88319999999999999</v>
      </c>
      <c r="L69" s="260">
        <v>0.88480000000000003</v>
      </c>
    </row>
    <row r="70" spans="2:21" ht="14.25" x14ac:dyDescent="0.2">
      <c r="B70" s="219" t="s">
        <v>346</v>
      </c>
      <c r="C70" s="238"/>
      <c r="D70" s="238"/>
      <c r="E70" s="238"/>
      <c r="F70" s="238"/>
      <c r="G70" s="238"/>
    </row>
    <row r="71" spans="2:21" x14ac:dyDescent="0.2">
      <c r="B71" s="253" t="s">
        <v>347</v>
      </c>
      <c r="C71" s="260">
        <v>0.2651</v>
      </c>
      <c r="D71" s="260">
        <v>0.2477</v>
      </c>
      <c r="E71" s="260">
        <v>0.24840000000000001</v>
      </c>
      <c r="F71" s="260">
        <v>0.25690000000000002</v>
      </c>
      <c r="G71" s="260">
        <v>0.25900000000000001</v>
      </c>
      <c r="H71" s="260">
        <v>0.24390000000000001</v>
      </c>
      <c r="I71" s="260">
        <v>0.1653</v>
      </c>
      <c r="J71" s="260">
        <v>0.1449</v>
      </c>
      <c r="K71" s="260">
        <v>0.15579999999999999</v>
      </c>
      <c r="L71" s="260">
        <v>0.1333</v>
      </c>
    </row>
    <row r="72" spans="2:21" x14ac:dyDescent="0.2">
      <c r="B72" s="253" t="s">
        <v>372</v>
      </c>
      <c r="C72" s="229">
        <v>0.02</v>
      </c>
      <c r="D72" s="229">
        <v>0.04</v>
      </c>
      <c r="E72" s="229">
        <v>0.05</v>
      </c>
      <c r="F72" s="229">
        <v>0.03</v>
      </c>
      <c r="G72" s="229">
        <v>0.01</v>
      </c>
      <c r="H72" s="226" t="s">
        <v>38</v>
      </c>
      <c r="I72" s="226" t="s">
        <v>38</v>
      </c>
      <c r="J72" s="229">
        <v>0.01</v>
      </c>
      <c r="K72" s="226" t="s">
        <v>38</v>
      </c>
      <c r="L72" s="229">
        <v>0.01</v>
      </c>
    </row>
    <row r="73" spans="2:21" x14ac:dyDescent="0.2">
      <c r="B73" s="253" t="s">
        <v>373</v>
      </c>
      <c r="C73" s="229">
        <v>9.35</v>
      </c>
      <c r="D73" s="229">
        <v>9.51</v>
      </c>
      <c r="E73" s="229">
        <v>9.92</v>
      </c>
      <c r="F73" s="229">
        <v>10.31</v>
      </c>
      <c r="G73" s="229">
        <v>11.08</v>
      </c>
      <c r="H73" s="229">
        <v>12.01</v>
      </c>
      <c r="I73" s="229">
        <v>13.22</v>
      </c>
      <c r="J73" s="229">
        <v>14.95</v>
      </c>
      <c r="K73" s="229">
        <v>17.649999999999999</v>
      </c>
      <c r="L73" s="229">
        <v>16.989999999999998</v>
      </c>
    </row>
    <row r="74" spans="2:21" x14ac:dyDescent="0.2">
      <c r="B74" s="253" t="s">
        <v>588</v>
      </c>
      <c r="C74" s="228">
        <v>1.8</v>
      </c>
      <c r="D74" s="228">
        <v>1.8</v>
      </c>
      <c r="E74" s="229">
        <v>2.09</v>
      </c>
      <c r="F74" s="229">
        <v>2.25</v>
      </c>
      <c r="G74" s="229">
        <v>2.36</v>
      </c>
      <c r="H74" s="229">
        <v>2.64</v>
      </c>
      <c r="I74" s="229">
        <v>4.2699999999999996</v>
      </c>
      <c r="J74" s="229">
        <v>5.18</v>
      </c>
      <c r="K74" s="229">
        <v>4.6900000000000004</v>
      </c>
      <c r="L74" s="229">
        <v>5.33</v>
      </c>
    </row>
    <row r="75" spans="2:21" ht="14.25" x14ac:dyDescent="0.2">
      <c r="B75" s="219" t="s">
        <v>350</v>
      </c>
      <c r="C75" s="238"/>
      <c r="D75" s="238"/>
      <c r="E75" s="238"/>
      <c r="F75" s="238"/>
      <c r="G75" s="238"/>
    </row>
    <row r="76" spans="2:21" x14ac:dyDescent="0.2">
      <c r="B76" s="254" t="s">
        <v>589</v>
      </c>
      <c r="C76" s="234">
        <v>18.760000000000002</v>
      </c>
      <c r="D76" s="234">
        <v>-76.319999999999993</v>
      </c>
      <c r="E76" s="234">
        <v>14.85</v>
      </c>
      <c r="F76" s="239">
        <v>5</v>
      </c>
      <c r="G76" s="239">
        <v>0.73</v>
      </c>
      <c r="H76" s="239">
        <v>1.44</v>
      </c>
      <c r="I76" s="239">
        <v>8.7899999999999991</v>
      </c>
      <c r="J76" s="239">
        <v>3.48</v>
      </c>
      <c r="K76" s="239">
        <v>0.21</v>
      </c>
      <c r="L76" s="239">
        <v>-0.16</v>
      </c>
      <c r="M76" s="239"/>
      <c r="N76" s="239"/>
      <c r="O76" s="239"/>
      <c r="P76" s="239"/>
      <c r="Q76" s="239"/>
      <c r="R76" s="239"/>
      <c r="S76" s="239"/>
      <c r="T76" s="239"/>
      <c r="U76" s="239"/>
    </row>
    <row r="77" spans="2:21" ht="13.5" thickBot="1" x14ac:dyDescent="0.25">
      <c r="B77" s="246"/>
      <c r="C77" s="247"/>
      <c r="D77" s="247"/>
      <c r="E77" s="247"/>
      <c r="F77" s="248"/>
      <c r="G77" s="248"/>
      <c r="H77" s="248"/>
      <c r="I77" s="248"/>
      <c r="J77" s="248"/>
      <c r="K77" s="248"/>
      <c r="L77" s="248"/>
      <c r="M77" s="239"/>
      <c r="N77" s="239"/>
      <c r="O77" s="239"/>
      <c r="P77" s="239"/>
      <c r="Q77" s="239"/>
      <c r="R77" s="239"/>
      <c r="S77" s="239"/>
      <c r="T77" s="239"/>
      <c r="U77" s="239"/>
    </row>
    <row r="78" spans="2:21" ht="13.5" thickTop="1" x14ac:dyDescent="0.2">
      <c r="B78" s="257" t="s">
        <v>278</v>
      </c>
    </row>
  </sheetData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47"/>
  <sheetViews>
    <sheetView showGridLines="0" topLeftCell="A25" zoomScale="91" zoomScaleNormal="91" workbookViewId="0">
      <selection activeCell="B44" sqref="B44"/>
    </sheetView>
  </sheetViews>
  <sheetFormatPr defaultRowHeight="11.25" x14ac:dyDescent="0.2"/>
  <cols>
    <col min="1" max="1" width="9.140625" style="92"/>
    <col min="2" max="2" width="2.7109375" style="92" customWidth="1"/>
    <col min="3" max="3" width="26.140625" style="92" bestFit="1" customWidth="1"/>
    <col min="4" max="23" width="9.140625" style="92"/>
    <col min="24" max="24" width="5.5703125" style="92" customWidth="1"/>
    <col min="25" max="25" width="3.42578125" style="92" customWidth="1"/>
    <col min="26" max="26" width="26.140625" style="92" bestFit="1" customWidth="1"/>
    <col min="27" max="27" width="10.7109375" style="92" bestFit="1" customWidth="1"/>
    <col min="28" max="36" width="9.140625" style="92"/>
    <col min="37" max="37" width="9.140625" style="92" bestFit="1"/>
    <col min="38" max="38" width="4.7109375" style="92" customWidth="1"/>
    <col min="39" max="39" width="3.5703125" style="92" customWidth="1"/>
    <col min="40" max="40" width="33.7109375" style="92" customWidth="1"/>
    <col min="41" max="42" width="10" style="92" bestFit="1" customWidth="1"/>
    <col min="43" max="44" width="10.28515625" style="92" bestFit="1" customWidth="1"/>
    <col min="45" max="45" width="10" style="92" bestFit="1" customWidth="1"/>
    <col min="46" max="48" width="10.28515625" style="92" bestFit="1" customWidth="1"/>
    <col min="49" max="49" width="10" style="92" bestFit="1" customWidth="1"/>
    <col min="50" max="52" width="10.28515625" style="92" bestFit="1" customWidth="1"/>
    <col min="53" max="54" width="11.7109375" style="92" bestFit="1" customWidth="1"/>
    <col min="55" max="56" width="12.140625" style="92" bestFit="1" customWidth="1"/>
    <col min="57" max="57" width="11.7109375" style="92" bestFit="1" customWidth="1"/>
    <col min="58" max="58" width="9.7109375" style="92" customWidth="1"/>
    <col min="59" max="16384" width="9.140625" style="92"/>
  </cols>
  <sheetData>
    <row r="2" spans="2:57" ht="18.75" customHeight="1" x14ac:dyDescent="0.3">
      <c r="B2" s="122" t="s">
        <v>61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57" x14ac:dyDescent="0.2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57" ht="12" thickBo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129"/>
      <c r="Q4" s="129"/>
      <c r="R4" s="129"/>
      <c r="S4" s="129"/>
      <c r="T4" s="129"/>
      <c r="U4" s="129"/>
      <c r="V4" s="129"/>
      <c r="W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</row>
    <row r="5" spans="2:57" s="113" customFormat="1" ht="24" customHeight="1" thickTop="1" thickBot="1" x14ac:dyDescent="0.25">
      <c r="B5" s="116"/>
      <c r="C5" s="116" t="s">
        <v>1</v>
      </c>
      <c r="D5" s="58">
        <v>1961</v>
      </c>
      <c r="E5" s="55">
        <v>1962</v>
      </c>
      <c r="F5" s="55">
        <v>1963</v>
      </c>
      <c r="G5" s="55">
        <v>1964</v>
      </c>
      <c r="H5" s="55">
        <v>1965</v>
      </c>
      <c r="I5" s="55">
        <v>1966</v>
      </c>
      <c r="J5" s="55">
        <v>1967</v>
      </c>
      <c r="K5" s="55">
        <v>1968</v>
      </c>
      <c r="L5" s="58">
        <v>1969</v>
      </c>
      <c r="M5" s="55">
        <v>1970</v>
      </c>
      <c r="N5" s="58">
        <v>1971</v>
      </c>
      <c r="O5" s="55">
        <v>1972</v>
      </c>
      <c r="P5" s="58">
        <v>1973</v>
      </c>
      <c r="Q5" s="55">
        <v>1974</v>
      </c>
      <c r="R5" s="58">
        <v>1975</v>
      </c>
      <c r="S5" s="55">
        <v>1976</v>
      </c>
      <c r="T5" s="58">
        <v>1977</v>
      </c>
      <c r="U5" s="55">
        <v>1978</v>
      </c>
      <c r="V5" s="58">
        <v>1979</v>
      </c>
      <c r="W5" s="55">
        <v>1980</v>
      </c>
      <c r="Y5" s="130"/>
      <c r="Z5" s="130" t="s">
        <v>1</v>
      </c>
      <c r="AA5" s="58">
        <v>1981</v>
      </c>
      <c r="AB5" s="55">
        <v>1982</v>
      </c>
      <c r="AC5" s="58">
        <v>1983</v>
      </c>
      <c r="AD5" s="55">
        <v>1984</v>
      </c>
      <c r="AE5" s="58">
        <v>1985</v>
      </c>
      <c r="AF5" s="55">
        <v>1986</v>
      </c>
      <c r="AG5" s="58">
        <v>1987</v>
      </c>
      <c r="AH5" s="55">
        <v>1988</v>
      </c>
      <c r="AI5" s="58">
        <v>1989</v>
      </c>
      <c r="AJ5" s="55">
        <v>1990</v>
      </c>
      <c r="AK5" s="58">
        <v>1991</v>
      </c>
      <c r="AL5" s="59"/>
      <c r="AM5" s="130"/>
      <c r="AN5" s="130" t="s">
        <v>1</v>
      </c>
      <c r="AO5" s="55">
        <v>1992</v>
      </c>
      <c r="AP5" s="58">
        <v>1993</v>
      </c>
      <c r="AQ5" s="55">
        <v>1994</v>
      </c>
      <c r="AR5" s="58">
        <v>1995</v>
      </c>
      <c r="AS5" s="55">
        <v>1996</v>
      </c>
      <c r="AT5" s="58">
        <v>1997</v>
      </c>
      <c r="AU5" s="55">
        <v>1998</v>
      </c>
      <c r="AV5" s="58">
        <v>1999</v>
      </c>
      <c r="AW5" s="55">
        <v>2000</v>
      </c>
      <c r="AX5" s="58">
        <v>2001</v>
      </c>
      <c r="AY5" s="55">
        <v>2002</v>
      </c>
      <c r="AZ5" s="58">
        <v>2003</v>
      </c>
      <c r="BA5" s="55">
        <v>2004</v>
      </c>
      <c r="BB5" s="58">
        <v>2005</v>
      </c>
      <c r="BC5" s="58">
        <v>2006</v>
      </c>
      <c r="BD5" s="58">
        <v>2007</v>
      </c>
      <c r="BE5" s="58">
        <v>2008</v>
      </c>
    </row>
    <row r="6" spans="2:57" ht="12" thickTop="1" x14ac:dyDescent="0.2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AO6" s="131"/>
    </row>
    <row r="7" spans="2:57" ht="12.75" customHeight="1" x14ac:dyDescent="0.2">
      <c r="B7" s="4">
        <v>1</v>
      </c>
      <c r="C7" s="2" t="s">
        <v>3</v>
      </c>
      <c r="D7" s="72">
        <v>234</v>
      </c>
      <c r="E7" s="72">
        <v>281.89999999999998</v>
      </c>
      <c r="F7" s="72">
        <v>338.7</v>
      </c>
      <c r="G7" s="72">
        <v>358</v>
      </c>
      <c r="H7" s="72">
        <v>420.2</v>
      </c>
      <c r="I7" s="72">
        <v>444.9</v>
      </c>
      <c r="J7" s="72">
        <v>450.4</v>
      </c>
      <c r="K7" s="72">
        <v>578.1</v>
      </c>
      <c r="L7" s="72">
        <v>542</v>
      </c>
      <c r="M7" s="72">
        <v>576.20000000000005</v>
      </c>
      <c r="N7" s="72">
        <v>478.5</v>
      </c>
      <c r="O7" s="72">
        <v>493.1</v>
      </c>
      <c r="P7" s="45">
        <v>459</v>
      </c>
      <c r="Q7" s="45"/>
      <c r="R7" s="45"/>
      <c r="S7" s="45"/>
      <c r="T7" s="45"/>
      <c r="U7" s="45"/>
      <c r="V7" s="45"/>
      <c r="W7" s="45"/>
      <c r="X7" s="131"/>
      <c r="Y7" s="4">
        <v>1</v>
      </c>
      <c r="Z7" s="2" t="s">
        <v>6</v>
      </c>
      <c r="AA7" s="45">
        <v>1050.2</v>
      </c>
      <c r="AB7" s="45">
        <v>1157.0999999999999</v>
      </c>
      <c r="AC7" s="45">
        <v>1688.3</v>
      </c>
      <c r="AD7" s="45">
        <v>1861.1</v>
      </c>
      <c r="AE7" s="45">
        <v>1921.4</v>
      </c>
      <c r="AF7" s="45">
        <v>1834.6</v>
      </c>
      <c r="AG7" s="45">
        <v>3370.1</v>
      </c>
      <c r="AH7" s="45">
        <v>4812.6000000000004</v>
      </c>
      <c r="AI7" s="45">
        <v>6029.1</v>
      </c>
      <c r="AJ7" s="45">
        <v>6920.7</v>
      </c>
      <c r="AK7" s="45">
        <v>13060.5</v>
      </c>
      <c r="AL7" s="1"/>
      <c r="AM7" s="8">
        <v>1</v>
      </c>
      <c r="AN7" s="2" t="s">
        <v>6</v>
      </c>
      <c r="AO7" s="46">
        <v>48125.5</v>
      </c>
      <c r="AP7" s="46">
        <v>38911.199999999997</v>
      </c>
      <c r="AQ7" s="46">
        <v>76772.3</v>
      </c>
      <c r="AR7" s="46">
        <v>46237</v>
      </c>
      <c r="AS7" s="46">
        <v>37744.199999999997</v>
      </c>
      <c r="AT7" s="46">
        <v>35549.599999999999</v>
      </c>
      <c r="AU7" s="46">
        <v>25133.9</v>
      </c>
      <c r="AV7" s="46">
        <v>27432.9</v>
      </c>
      <c r="AW7" s="46">
        <v>43777.599999999999</v>
      </c>
      <c r="AX7" s="46">
        <v>38400.199999999997</v>
      </c>
      <c r="AY7" s="46">
        <v>41091.599999999999</v>
      </c>
      <c r="AZ7" s="46">
        <v>65681.100000000006</v>
      </c>
      <c r="BA7" s="46">
        <v>88777</v>
      </c>
      <c r="BB7" s="46">
        <f>BB8+BB9+BB10</f>
        <v>102867.9</v>
      </c>
      <c r="BC7" s="46">
        <f>BC8+BC9+BC10</f>
        <v>98718.399999999994</v>
      </c>
      <c r="BD7" s="46">
        <v>136239.70000000001</v>
      </c>
      <c r="BE7" s="46">
        <v>128951.2</v>
      </c>
    </row>
    <row r="8" spans="2:57" x14ac:dyDescent="0.2">
      <c r="B8" s="4"/>
      <c r="C8" s="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45"/>
      <c r="Q8" s="45"/>
      <c r="R8" s="45"/>
      <c r="S8" s="45"/>
      <c r="T8" s="45"/>
      <c r="U8" s="45"/>
      <c r="V8" s="45"/>
      <c r="W8" s="45"/>
      <c r="X8" s="131"/>
      <c r="Y8" s="4"/>
      <c r="Z8" s="2" t="s">
        <v>17</v>
      </c>
      <c r="AA8" s="45">
        <v>854.7</v>
      </c>
      <c r="AB8" s="45">
        <v>945.1</v>
      </c>
      <c r="AC8" s="45">
        <v>1409.9</v>
      </c>
      <c r="AD8" s="45">
        <v>1486.5</v>
      </c>
      <c r="AE8" s="45">
        <v>1521.2</v>
      </c>
      <c r="AF8" s="45">
        <v>1453</v>
      </c>
      <c r="AG8" s="45">
        <v>2935</v>
      </c>
      <c r="AH8" s="45">
        <v>4370.8999999999996</v>
      </c>
      <c r="AI8" s="45">
        <v>5609.6</v>
      </c>
      <c r="AJ8" s="45">
        <v>6447.3</v>
      </c>
      <c r="AK8" s="45">
        <v>11669.2</v>
      </c>
      <c r="AM8" s="4"/>
      <c r="AN8" s="2" t="s">
        <v>39</v>
      </c>
      <c r="AO8" s="46">
        <v>19083.8</v>
      </c>
      <c r="AP8" s="46">
        <v>11903.8</v>
      </c>
      <c r="AQ8" s="46">
        <v>25490.3</v>
      </c>
      <c r="AR8" s="46">
        <v>15068.7</v>
      </c>
      <c r="AS8" s="46">
        <v>12758.8</v>
      </c>
      <c r="AT8" s="46">
        <v>12378.8</v>
      </c>
      <c r="AU8" s="46">
        <v>9966.2000000000007</v>
      </c>
      <c r="AV8" s="46">
        <v>9320.9</v>
      </c>
      <c r="AW8" s="46">
        <v>12245</v>
      </c>
      <c r="AX8" s="46">
        <v>13115.8</v>
      </c>
      <c r="AY8" s="46">
        <v>12479.4</v>
      </c>
      <c r="AZ8" s="46">
        <v>17211.400000000001</v>
      </c>
      <c r="BA8" s="46">
        <v>22749.4</v>
      </c>
      <c r="BB8" s="46">
        <v>21382.3</v>
      </c>
      <c r="BC8" s="92">
        <v>18685.5</v>
      </c>
      <c r="BD8" s="92">
        <v>19617.099999999999</v>
      </c>
      <c r="BE8" s="92">
        <v>23016.6</v>
      </c>
    </row>
    <row r="9" spans="2:57" ht="12.75" customHeight="1" x14ac:dyDescent="0.2">
      <c r="B9" s="4">
        <v>2</v>
      </c>
      <c r="C9" s="2" t="s">
        <v>4</v>
      </c>
      <c r="D9" s="72">
        <v>67.900000000000006</v>
      </c>
      <c r="E9" s="72">
        <v>80</v>
      </c>
      <c r="F9" s="72">
        <v>86.3</v>
      </c>
      <c r="G9" s="72">
        <v>94.1</v>
      </c>
      <c r="H9" s="72">
        <v>109.2</v>
      </c>
      <c r="I9" s="72">
        <v>115.7</v>
      </c>
      <c r="J9" s="72">
        <v>118.8</v>
      </c>
      <c r="K9" s="72">
        <v>136</v>
      </c>
      <c r="L9" s="72">
        <v>162</v>
      </c>
      <c r="M9" s="72">
        <v>184.8</v>
      </c>
      <c r="N9" s="72">
        <v>156.5</v>
      </c>
      <c r="O9" s="72">
        <v>136.6</v>
      </c>
      <c r="P9" s="45">
        <v>158.30000000000001</v>
      </c>
      <c r="Q9" s="45">
        <v>107.7</v>
      </c>
      <c r="R9" s="45">
        <v>131.9</v>
      </c>
      <c r="S9" s="45">
        <v>139.6</v>
      </c>
      <c r="T9" s="45">
        <v>159.9</v>
      </c>
      <c r="U9" s="45">
        <v>225.7</v>
      </c>
      <c r="V9" s="45">
        <v>241.8</v>
      </c>
      <c r="W9" s="45">
        <v>229.9</v>
      </c>
      <c r="X9" s="131"/>
      <c r="Y9" s="4"/>
      <c r="Z9" s="2" t="s">
        <v>18</v>
      </c>
      <c r="AA9" s="45">
        <v>195.5</v>
      </c>
      <c r="AB9" s="45">
        <v>212</v>
      </c>
      <c r="AC9" s="45">
        <v>278.39999999999998</v>
      </c>
      <c r="AD9" s="45">
        <v>374.6</v>
      </c>
      <c r="AE9" s="45">
        <v>400.2</v>
      </c>
      <c r="AF9" s="45">
        <v>381.6</v>
      </c>
      <c r="AG9" s="45">
        <v>435.1</v>
      </c>
      <c r="AH9" s="45">
        <v>441.7</v>
      </c>
      <c r="AI9" s="45">
        <v>419.5</v>
      </c>
      <c r="AJ9" s="45">
        <v>473.4</v>
      </c>
      <c r="AK9" s="45">
        <v>1391.3</v>
      </c>
      <c r="AM9" s="4"/>
      <c r="AN9" s="2" t="s">
        <v>45</v>
      </c>
      <c r="AO9" s="46">
        <v>15281.9</v>
      </c>
      <c r="AP9" s="46">
        <v>10491.7</v>
      </c>
      <c r="AQ9" s="46">
        <v>20118.400000000001</v>
      </c>
      <c r="AR9" s="46">
        <v>9117.1</v>
      </c>
      <c r="AS9" s="46">
        <v>7273.7</v>
      </c>
      <c r="AT9" s="46">
        <v>9168.2000000000007</v>
      </c>
      <c r="AU9" s="46">
        <v>6840</v>
      </c>
      <c r="AV9" s="46">
        <v>7343</v>
      </c>
      <c r="AW9" s="46">
        <v>13281.7</v>
      </c>
      <c r="AX9" s="46">
        <v>11116.3</v>
      </c>
      <c r="AY9" s="46">
        <v>13267.5</v>
      </c>
      <c r="AZ9" s="46">
        <v>24597.3</v>
      </c>
      <c r="BA9" s="46">
        <v>33157.9</v>
      </c>
      <c r="BB9" s="46">
        <v>50927.199999999997</v>
      </c>
      <c r="BC9" s="92">
        <v>51215.4</v>
      </c>
      <c r="BD9" s="92">
        <v>82095.5</v>
      </c>
      <c r="BE9" s="92">
        <v>78611.8</v>
      </c>
    </row>
    <row r="10" spans="2:57" x14ac:dyDescent="0.2">
      <c r="B10" s="4"/>
      <c r="C10" s="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45"/>
      <c r="Q10" s="45"/>
      <c r="R10" s="45"/>
      <c r="S10" s="45"/>
      <c r="T10" s="45"/>
      <c r="U10" s="45"/>
      <c r="V10" s="45"/>
      <c r="W10" s="45"/>
      <c r="X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"/>
      <c r="AM10" s="4"/>
      <c r="AN10" s="2" t="s">
        <v>46</v>
      </c>
      <c r="AO10" s="46">
        <v>13759.8</v>
      </c>
      <c r="AP10" s="46">
        <v>16515.7</v>
      </c>
      <c r="AQ10" s="46">
        <v>31163.599999999999</v>
      </c>
      <c r="AR10" s="46">
        <v>22051.200000000001</v>
      </c>
      <c r="AS10" s="46">
        <v>17711.7</v>
      </c>
      <c r="AT10" s="46">
        <v>14002.6</v>
      </c>
      <c r="AU10" s="46">
        <v>8327.7000000000007</v>
      </c>
      <c r="AV10" s="46">
        <v>10769</v>
      </c>
      <c r="AW10" s="46">
        <v>18250.900000000001</v>
      </c>
      <c r="AX10" s="46">
        <v>14168.1</v>
      </c>
      <c r="AY10" s="46">
        <v>15344.7</v>
      </c>
      <c r="AZ10" s="46">
        <v>23872.400000000001</v>
      </c>
      <c r="BA10" s="46">
        <v>32869.699999999997</v>
      </c>
      <c r="BB10" s="46">
        <v>30558.400000000001</v>
      </c>
      <c r="BC10" s="92">
        <v>28817.5</v>
      </c>
      <c r="BD10" s="92">
        <v>34527.1</v>
      </c>
      <c r="BE10" s="92">
        <v>27322.799999999999</v>
      </c>
    </row>
    <row r="11" spans="2:57" x14ac:dyDescent="0.2">
      <c r="B11" s="4">
        <v>3</v>
      </c>
      <c r="C11" s="2" t="s">
        <v>5</v>
      </c>
      <c r="D11" s="72">
        <v>171.1</v>
      </c>
      <c r="E11" s="72">
        <v>196.9</v>
      </c>
      <c r="F11" s="72">
        <v>220.1</v>
      </c>
      <c r="G11" s="72">
        <v>244.2</v>
      </c>
      <c r="H11" s="72">
        <v>240.3</v>
      </c>
      <c r="I11" s="72">
        <v>275.3</v>
      </c>
      <c r="J11" s="72">
        <v>258.60000000000002</v>
      </c>
      <c r="K11" s="72">
        <v>257.8</v>
      </c>
      <c r="L11" s="72">
        <v>287.89999999999998</v>
      </c>
      <c r="M11" s="72">
        <v>280.60000000000002</v>
      </c>
      <c r="N11" s="72">
        <v>27</v>
      </c>
      <c r="O11" s="72">
        <v>29.9</v>
      </c>
      <c r="P11" s="45">
        <v>94.4</v>
      </c>
      <c r="Q11" s="45">
        <v>81.400000000000006</v>
      </c>
      <c r="R11" s="45">
        <v>136.4</v>
      </c>
      <c r="S11" s="45">
        <v>142.80000000000001</v>
      </c>
      <c r="T11" s="45">
        <v>139.1</v>
      </c>
      <c r="U11" s="45">
        <v>159.9</v>
      </c>
      <c r="V11" s="45">
        <v>191.9</v>
      </c>
      <c r="W11" s="45">
        <v>191.4</v>
      </c>
      <c r="X11" s="131"/>
      <c r="Y11" s="4">
        <v>2</v>
      </c>
      <c r="Z11" s="2" t="s">
        <v>14</v>
      </c>
      <c r="AA11" s="45">
        <v>924.1</v>
      </c>
      <c r="AB11" s="45">
        <v>1537.2</v>
      </c>
      <c r="AC11" s="45">
        <v>1899.9</v>
      </c>
      <c r="AD11" s="45">
        <v>3445.7</v>
      </c>
      <c r="AE11" s="45">
        <v>3647.9</v>
      </c>
      <c r="AF11" s="45">
        <v>4383.6000000000004</v>
      </c>
      <c r="AG11" s="45">
        <v>5667.5</v>
      </c>
      <c r="AH11" s="45">
        <v>6489.2</v>
      </c>
      <c r="AI11" s="45">
        <v>7921</v>
      </c>
      <c r="AJ11" s="45">
        <v>8174</v>
      </c>
      <c r="AK11" s="45">
        <v>11396.2</v>
      </c>
      <c r="AL11" s="1"/>
      <c r="AM11" s="4"/>
      <c r="AN11" s="2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</row>
    <row r="12" spans="2:57" x14ac:dyDescent="0.2">
      <c r="B12" s="4"/>
      <c r="C12" s="1"/>
      <c r="D12" s="94"/>
      <c r="E12" s="73"/>
      <c r="F12" s="73"/>
      <c r="G12" s="73"/>
      <c r="H12" s="73"/>
      <c r="I12" s="73"/>
      <c r="J12" s="73"/>
      <c r="K12" s="73"/>
      <c r="L12" s="73"/>
      <c r="M12" s="73"/>
      <c r="N12" s="72"/>
      <c r="O12" s="72"/>
      <c r="P12" s="45"/>
      <c r="Q12" s="45"/>
      <c r="R12" s="45"/>
      <c r="S12" s="45"/>
      <c r="T12" s="45"/>
      <c r="U12" s="45"/>
      <c r="V12" s="45"/>
      <c r="W12" s="45"/>
      <c r="X12" s="131"/>
      <c r="Y12" s="4"/>
      <c r="Z12" s="1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M12" s="8">
        <v>2</v>
      </c>
      <c r="AN12" s="2" t="s">
        <v>40</v>
      </c>
      <c r="AO12" s="46">
        <v>41128.6</v>
      </c>
      <c r="AP12" s="46">
        <v>43759.9</v>
      </c>
      <c r="AQ12" s="46">
        <v>76912.399999999994</v>
      </c>
      <c r="AR12" s="46">
        <v>50864.3</v>
      </c>
      <c r="AS12" s="46">
        <v>73563.8</v>
      </c>
      <c r="AT12" s="46">
        <v>75467.600000000006</v>
      </c>
      <c r="AU12" s="46">
        <v>47332</v>
      </c>
      <c r="AV12" s="46">
        <v>48059.4</v>
      </c>
      <c r="AW12" s="46">
        <v>56046.5</v>
      </c>
      <c r="AX12" s="46">
        <v>47974.400000000001</v>
      </c>
      <c r="AY12" s="46">
        <v>50751.6</v>
      </c>
      <c r="AZ12" s="46">
        <v>108198.3</v>
      </c>
      <c r="BA12" s="46">
        <v>158736.9</v>
      </c>
      <c r="BB12" s="46">
        <v>170637.7</v>
      </c>
      <c r="BC12" s="92">
        <v>221897.3</v>
      </c>
      <c r="BD12" s="92">
        <v>273765.2</v>
      </c>
      <c r="BE12" s="92">
        <v>319084</v>
      </c>
    </row>
    <row r="13" spans="2:57" ht="12.75" customHeight="1" x14ac:dyDescent="0.2">
      <c r="B13" s="4">
        <v>4</v>
      </c>
      <c r="C13" s="2" t="s">
        <v>6</v>
      </c>
      <c r="D13" s="72">
        <v>496.1</v>
      </c>
      <c r="E13" s="72">
        <f>E14+E15</f>
        <v>589.20000000000005</v>
      </c>
      <c r="F13" s="72">
        <f>F14+F15</f>
        <v>640.1</v>
      </c>
      <c r="G13" s="72">
        <f>G14+G15</f>
        <v>615.9</v>
      </c>
      <c r="H13" s="72">
        <f>H14+H15</f>
        <v>591.5</v>
      </c>
      <c r="I13" s="72">
        <v>589.9</v>
      </c>
      <c r="J13" s="72">
        <v>559.6</v>
      </c>
      <c r="K13" s="72">
        <v>770.8</v>
      </c>
      <c r="L13" s="72">
        <v>851.5</v>
      </c>
      <c r="M13" s="72">
        <v>1000.5</v>
      </c>
      <c r="N13" s="72">
        <v>1060</v>
      </c>
      <c r="O13" s="72">
        <v>966.5</v>
      </c>
      <c r="P13" s="45">
        <v>1276.5999999999999</v>
      </c>
      <c r="Q13" s="45">
        <v>966.6</v>
      </c>
      <c r="R13" s="45">
        <v>1107.5</v>
      </c>
      <c r="S13" s="45">
        <v>1033.8</v>
      </c>
      <c r="T13" s="45">
        <v>1051.5</v>
      </c>
      <c r="U13" s="45">
        <v>1118.8</v>
      </c>
      <c r="V13" s="45">
        <v>1302</v>
      </c>
      <c r="W13" s="45">
        <v>1033.5</v>
      </c>
      <c r="X13" s="131"/>
      <c r="Y13" s="4">
        <v>3</v>
      </c>
      <c r="Z13" s="10" t="s">
        <v>29</v>
      </c>
      <c r="AA13" s="49">
        <v>456.5</v>
      </c>
      <c r="AB13" s="45">
        <v>765.2</v>
      </c>
      <c r="AC13" s="45">
        <v>1090.9000000000001</v>
      </c>
      <c r="AD13" s="45">
        <v>1762.9</v>
      </c>
      <c r="AE13" s="45">
        <v>1714.4</v>
      </c>
      <c r="AF13" s="45">
        <v>1965.9</v>
      </c>
      <c r="AG13" s="45">
        <v>2366</v>
      </c>
      <c r="AH13" s="45">
        <v>3036.3</v>
      </c>
      <c r="AI13" s="45">
        <v>3433</v>
      </c>
      <c r="AJ13" s="45">
        <v>3630.7</v>
      </c>
      <c r="AK13" s="45">
        <v>4614.6000000000004</v>
      </c>
      <c r="AM13" s="8"/>
      <c r="AN13" s="9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</row>
    <row r="14" spans="2:57" x14ac:dyDescent="0.2">
      <c r="B14" s="4"/>
      <c r="C14" s="2" t="s">
        <v>17</v>
      </c>
      <c r="D14" s="72">
        <v>460.3</v>
      </c>
      <c r="E14" s="72">
        <v>515.6</v>
      </c>
      <c r="F14" s="72">
        <v>535.9</v>
      </c>
      <c r="G14" s="72">
        <v>512.5</v>
      </c>
      <c r="H14" s="72">
        <v>492.4</v>
      </c>
      <c r="I14" s="72">
        <v>464.7</v>
      </c>
      <c r="J14" s="72">
        <v>443.8</v>
      </c>
      <c r="K14" s="72">
        <v>553.4</v>
      </c>
      <c r="L14" s="72">
        <v>641.5</v>
      </c>
      <c r="M14" s="72">
        <v>812</v>
      </c>
      <c r="N14" s="72">
        <v>944.5</v>
      </c>
      <c r="O14" s="72">
        <v>846</v>
      </c>
      <c r="P14" s="45">
        <v>1106</v>
      </c>
      <c r="Q14" s="45">
        <v>834.8</v>
      </c>
      <c r="R14" s="45">
        <v>946.5</v>
      </c>
      <c r="S14" s="45">
        <v>892.7</v>
      </c>
      <c r="T14" s="45">
        <v>868.1</v>
      </c>
      <c r="U14" s="45">
        <v>932.2</v>
      </c>
      <c r="V14" s="45">
        <v>1110</v>
      </c>
      <c r="W14" s="45">
        <v>867.3</v>
      </c>
      <c r="X14" s="131"/>
      <c r="Y14" s="4"/>
      <c r="Z14" s="2"/>
      <c r="AA14" s="50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M14" s="8">
        <v>3</v>
      </c>
      <c r="AN14" s="2" t="s">
        <v>29</v>
      </c>
      <c r="AO14" s="46">
        <v>1680.5</v>
      </c>
      <c r="AP14" s="46">
        <v>1803.7</v>
      </c>
      <c r="AQ14" s="46">
        <v>3660.2</v>
      </c>
      <c r="AR14" s="46">
        <v>2123.6</v>
      </c>
      <c r="AS14" s="46">
        <v>2240.4</v>
      </c>
      <c r="AT14" s="46">
        <v>1575.9</v>
      </c>
      <c r="AU14" s="46">
        <v>1476.7</v>
      </c>
      <c r="AV14" s="46">
        <v>1340.2</v>
      </c>
      <c r="AW14" s="46">
        <v>1527.5</v>
      </c>
      <c r="AX14" s="46">
        <v>1516.7</v>
      </c>
      <c r="AY14" s="46">
        <v>2062.3000000000002</v>
      </c>
      <c r="AZ14" s="46">
        <v>4301.8999999999996</v>
      </c>
      <c r="BA14" s="46">
        <v>6752.1</v>
      </c>
      <c r="BB14" s="46">
        <v>9341.1</v>
      </c>
      <c r="BC14" s="92">
        <v>11322.9</v>
      </c>
      <c r="BD14" s="92">
        <v>18781.3</v>
      </c>
      <c r="BE14" s="92">
        <v>25274.799999999999</v>
      </c>
    </row>
    <row r="15" spans="2:57" ht="12.75" customHeight="1" x14ac:dyDescent="0.2">
      <c r="B15" s="4"/>
      <c r="C15" s="2" t="s">
        <v>18</v>
      </c>
      <c r="D15" s="72">
        <v>35.799999999999997</v>
      </c>
      <c r="E15" s="72">
        <v>73.599999999999994</v>
      </c>
      <c r="F15" s="72">
        <v>104.2</v>
      </c>
      <c r="G15" s="72">
        <v>103.4</v>
      </c>
      <c r="H15" s="72">
        <v>99.1</v>
      </c>
      <c r="I15" s="72">
        <v>125.2</v>
      </c>
      <c r="J15" s="72">
        <v>115.8</v>
      </c>
      <c r="K15" s="72">
        <v>217.4</v>
      </c>
      <c r="L15" s="72">
        <v>210</v>
      </c>
      <c r="M15" s="72">
        <v>188.5</v>
      </c>
      <c r="N15" s="72">
        <v>115</v>
      </c>
      <c r="O15" s="72">
        <v>120</v>
      </c>
      <c r="P15" s="45">
        <v>169</v>
      </c>
      <c r="Q15" s="45">
        <v>131.80000000000001</v>
      </c>
      <c r="R15" s="45">
        <v>160.9</v>
      </c>
      <c r="S15" s="45">
        <v>141.1</v>
      </c>
      <c r="T15" s="45">
        <v>183.4</v>
      </c>
      <c r="U15" s="45">
        <v>186.6</v>
      </c>
      <c r="V15" s="45">
        <v>192</v>
      </c>
      <c r="W15" s="45">
        <v>166.2</v>
      </c>
      <c r="X15" s="131"/>
      <c r="Y15" s="4">
        <v>4</v>
      </c>
      <c r="Z15" s="2" t="s">
        <v>15</v>
      </c>
      <c r="AA15" s="45">
        <v>548.29999999999995</v>
      </c>
      <c r="AB15" s="45">
        <v>724.2</v>
      </c>
      <c r="AC15" s="45">
        <v>917.1</v>
      </c>
      <c r="AD15" s="45">
        <v>1159</v>
      </c>
      <c r="AE15" s="45">
        <v>1276.7</v>
      </c>
      <c r="AF15" s="45">
        <v>1529.2</v>
      </c>
      <c r="AG15" s="45">
        <v>1958.9</v>
      </c>
      <c r="AH15" s="45">
        <v>3042.3</v>
      </c>
      <c r="AI15" s="45">
        <v>2988</v>
      </c>
      <c r="AJ15" s="45">
        <v>3738.8</v>
      </c>
      <c r="AK15" s="45">
        <v>4264.3999999999996</v>
      </c>
      <c r="AL15" s="1"/>
      <c r="AM15" s="8"/>
      <c r="AN15" s="9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</row>
    <row r="16" spans="2:57" x14ac:dyDescent="0.2">
      <c r="B16" s="4"/>
      <c r="C16" s="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94"/>
      <c r="O16" s="94"/>
      <c r="P16" s="47"/>
      <c r="Q16" s="47"/>
      <c r="R16" s="47"/>
      <c r="S16" s="47"/>
      <c r="T16" s="47"/>
      <c r="U16" s="47"/>
      <c r="V16" s="47"/>
      <c r="W16" s="47"/>
      <c r="X16" s="131"/>
      <c r="Y16" s="4"/>
      <c r="Z16" s="2"/>
      <c r="AA16" s="4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"/>
      <c r="AM16" s="8">
        <v>4</v>
      </c>
      <c r="AN16" s="2" t="s">
        <v>41</v>
      </c>
      <c r="AO16" s="46">
        <v>5606.9</v>
      </c>
      <c r="AP16" s="46">
        <v>9628.5</v>
      </c>
      <c r="AQ16" s="46">
        <v>13068.9</v>
      </c>
      <c r="AR16" s="46">
        <v>5238.8999999999996</v>
      </c>
      <c r="AS16" s="46">
        <v>8268.7000000000007</v>
      </c>
      <c r="AT16" s="46">
        <v>7511.1</v>
      </c>
      <c r="AU16" s="46">
        <v>6231.8</v>
      </c>
      <c r="AV16" s="46">
        <v>6522.3</v>
      </c>
      <c r="AW16" s="46">
        <v>8025</v>
      </c>
      <c r="AX16" s="46">
        <v>7932.8</v>
      </c>
      <c r="AY16" s="46">
        <v>10194.6</v>
      </c>
      <c r="AZ16" s="46">
        <v>30549.8</v>
      </c>
      <c r="BA16" s="46">
        <v>38715.9</v>
      </c>
      <c r="BB16" s="46">
        <v>40240</v>
      </c>
      <c r="BC16" s="92">
        <v>70584</v>
      </c>
      <c r="BD16" s="92">
        <v>102500.7</v>
      </c>
      <c r="BE16" s="92">
        <v>73650.3</v>
      </c>
    </row>
    <row r="17" spans="2:57" x14ac:dyDescent="0.2">
      <c r="B17" s="4">
        <v>5</v>
      </c>
      <c r="C17" s="2" t="s">
        <v>7</v>
      </c>
      <c r="D17" s="72">
        <v>329.4</v>
      </c>
      <c r="E17" s="72">
        <v>336.6</v>
      </c>
      <c r="F17" s="72">
        <v>349.8</v>
      </c>
      <c r="G17" s="72">
        <v>374.1</v>
      </c>
      <c r="H17" s="72">
        <v>493.3</v>
      </c>
      <c r="I17" s="72">
        <v>461.3</v>
      </c>
      <c r="J17" s="72">
        <v>496.7</v>
      </c>
      <c r="K17" s="72">
        <v>554.29999999999995</v>
      </c>
      <c r="L17" s="72">
        <v>718.6</v>
      </c>
      <c r="M17" s="72">
        <v>932.3</v>
      </c>
      <c r="N17" s="72">
        <v>819</v>
      </c>
      <c r="O17" s="72">
        <v>647</v>
      </c>
      <c r="P17" s="45">
        <v>597</v>
      </c>
      <c r="Q17" s="45">
        <v>428.2</v>
      </c>
      <c r="R17" s="45">
        <v>740.4</v>
      </c>
      <c r="S17" s="45">
        <v>736.4</v>
      </c>
      <c r="T17" s="45">
        <v>916.1</v>
      </c>
      <c r="U17" s="45">
        <v>1157.0999999999999</v>
      </c>
      <c r="V17" s="45">
        <v>1611.4</v>
      </c>
      <c r="W17" s="45">
        <v>1533.3</v>
      </c>
      <c r="X17" s="131"/>
      <c r="Y17" s="4">
        <v>5</v>
      </c>
      <c r="Z17" s="2" t="s">
        <v>11</v>
      </c>
      <c r="AA17" s="45">
        <v>264.60000000000002</v>
      </c>
      <c r="AB17" s="45">
        <v>405.4</v>
      </c>
      <c r="AC17" s="45">
        <v>601.4</v>
      </c>
      <c r="AD17" s="45">
        <v>849.3</v>
      </c>
      <c r="AE17" s="45">
        <v>840.9</v>
      </c>
      <c r="AF17" s="45">
        <v>791.9</v>
      </c>
      <c r="AG17" s="45">
        <v>877</v>
      </c>
      <c r="AH17" s="45">
        <v>1041.7</v>
      </c>
      <c r="AI17" s="45">
        <v>990.4</v>
      </c>
      <c r="AJ17" s="45">
        <v>1122</v>
      </c>
      <c r="AK17" s="45">
        <v>1435.9</v>
      </c>
      <c r="AL17" s="1"/>
      <c r="AM17" s="8"/>
      <c r="AN17" s="9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</row>
    <row r="18" spans="2:57" ht="12.75" customHeight="1" x14ac:dyDescent="0.2">
      <c r="B18" s="4"/>
      <c r="C18" s="1"/>
      <c r="D18" s="94"/>
      <c r="E18" s="73"/>
      <c r="F18" s="73"/>
      <c r="G18" s="73"/>
      <c r="H18" s="73"/>
      <c r="I18" s="73"/>
      <c r="J18" s="73"/>
      <c r="K18" s="73"/>
      <c r="L18" s="73"/>
      <c r="M18" s="73"/>
      <c r="N18" s="72"/>
      <c r="O18" s="72"/>
      <c r="P18" s="45"/>
      <c r="Q18" s="45"/>
      <c r="R18" s="45"/>
      <c r="S18" s="45"/>
      <c r="T18" s="45"/>
      <c r="U18" s="45"/>
      <c r="V18" s="45"/>
      <c r="W18" s="45"/>
      <c r="X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"/>
      <c r="AM18" s="8">
        <v>5</v>
      </c>
      <c r="AN18" s="2" t="s">
        <v>42</v>
      </c>
      <c r="AO18" s="46">
        <v>3620</v>
      </c>
      <c r="AP18" s="46">
        <v>5061.7</v>
      </c>
      <c r="AQ18" s="46">
        <v>8232</v>
      </c>
      <c r="AR18" s="46">
        <v>4840.8999999999996</v>
      </c>
      <c r="AS18" s="46">
        <v>5555.7</v>
      </c>
      <c r="AT18" s="46">
        <v>2662.5</v>
      </c>
      <c r="AU18" s="46">
        <v>2020.9</v>
      </c>
      <c r="AV18" s="46">
        <v>1615.1</v>
      </c>
      <c r="AW18" s="46">
        <v>2098.6999999999998</v>
      </c>
      <c r="AX18" s="46">
        <v>2119.3000000000002</v>
      </c>
      <c r="AY18" s="46">
        <v>2355.3000000000002</v>
      </c>
      <c r="AZ18" s="46">
        <v>4447.6000000000004</v>
      </c>
      <c r="BA18" s="46">
        <v>7202.5</v>
      </c>
      <c r="BB18" s="46">
        <v>9056.5</v>
      </c>
      <c r="BC18" s="92">
        <v>18625.5</v>
      </c>
      <c r="BD18" s="92">
        <v>25306.1</v>
      </c>
      <c r="BE18" s="92">
        <v>21402.5</v>
      </c>
    </row>
    <row r="19" spans="2:57" ht="12.75" customHeight="1" x14ac:dyDescent="0.2">
      <c r="B19" s="4">
        <v>6</v>
      </c>
      <c r="C19" s="2" t="s">
        <v>8</v>
      </c>
      <c r="D19" s="72">
        <v>179.5</v>
      </c>
      <c r="E19" s="72">
        <f>E20+E21</f>
        <v>208.6</v>
      </c>
      <c r="F19" s="72">
        <f>F20+F21</f>
        <v>215.4</v>
      </c>
      <c r="G19" s="72">
        <f>G20+G21</f>
        <v>254.20000000000002</v>
      </c>
      <c r="H19" s="72">
        <f>H20+H21</f>
        <v>241.7</v>
      </c>
      <c r="I19" s="72">
        <v>257.7</v>
      </c>
      <c r="J19" s="72">
        <v>251.8</v>
      </c>
      <c r="K19" s="72">
        <v>356.4</v>
      </c>
      <c r="L19" s="72">
        <v>398.6</v>
      </c>
      <c r="M19" s="72">
        <v>449</v>
      </c>
      <c r="N19" s="72">
        <v>372</v>
      </c>
      <c r="O19" s="72">
        <v>325</v>
      </c>
      <c r="P19" s="45">
        <v>377</v>
      </c>
      <c r="Q19" s="45">
        <v>305.8</v>
      </c>
      <c r="R19" s="45">
        <v>555.5</v>
      </c>
      <c r="S19" s="45">
        <v>545.5</v>
      </c>
      <c r="T19" s="45">
        <v>628.6</v>
      </c>
      <c r="U19" s="45">
        <v>744.9</v>
      </c>
      <c r="V19" s="45">
        <v>872.1</v>
      </c>
      <c r="W19" s="45">
        <v>819.3</v>
      </c>
      <c r="X19" s="131"/>
      <c r="Y19" s="4">
        <v>6</v>
      </c>
      <c r="Z19" s="2" t="s">
        <v>9</v>
      </c>
      <c r="AA19" s="45">
        <v>288.2</v>
      </c>
      <c r="AB19" s="45">
        <v>356.5</v>
      </c>
      <c r="AC19" s="45">
        <v>373.2</v>
      </c>
      <c r="AD19" s="45">
        <v>591.79999999999995</v>
      </c>
      <c r="AE19" s="45">
        <v>683.2</v>
      </c>
      <c r="AF19" s="45">
        <v>952.1</v>
      </c>
      <c r="AG19" s="45">
        <v>1386.2</v>
      </c>
      <c r="AH19" s="45">
        <v>1807.7</v>
      </c>
      <c r="AI19" s="45">
        <v>1818.9</v>
      </c>
      <c r="AJ19" s="45">
        <v>1764.6</v>
      </c>
      <c r="AK19" s="45">
        <v>2309.5</v>
      </c>
      <c r="AL19" s="1"/>
      <c r="AM19" s="8"/>
      <c r="AN19" s="9"/>
      <c r="AO19" s="47"/>
      <c r="AP19" s="47"/>
      <c r="AQ19" s="47"/>
      <c r="AR19" s="47"/>
      <c r="AS19" s="47"/>
      <c r="AT19" s="47"/>
      <c r="AU19" s="47"/>
      <c r="AV19" s="46"/>
      <c r="AW19" s="46"/>
      <c r="AX19" s="46"/>
      <c r="AY19" s="46"/>
      <c r="AZ19" s="46"/>
      <c r="BA19" s="46"/>
      <c r="BB19" s="46"/>
    </row>
    <row r="20" spans="2:57" x14ac:dyDescent="0.2">
      <c r="B20" s="4"/>
      <c r="C20" s="2" t="s">
        <v>19</v>
      </c>
      <c r="D20" s="72">
        <v>58.2</v>
      </c>
      <c r="E20" s="72">
        <v>87.1</v>
      </c>
      <c r="F20" s="72">
        <v>127.5</v>
      </c>
      <c r="G20" s="72">
        <v>147.30000000000001</v>
      </c>
      <c r="H20" s="72">
        <v>135.9</v>
      </c>
      <c r="I20" s="72">
        <v>135.19999999999999</v>
      </c>
      <c r="J20" s="72">
        <v>129.5</v>
      </c>
      <c r="K20" s="72">
        <v>178.8</v>
      </c>
      <c r="L20" s="72">
        <v>200.6</v>
      </c>
      <c r="M20" s="72">
        <v>202.2</v>
      </c>
      <c r="N20" s="72">
        <v>167</v>
      </c>
      <c r="O20" s="72">
        <v>145</v>
      </c>
      <c r="P20" s="45">
        <v>162</v>
      </c>
      <c r="Q20" s="45">
        <v>118.2</v>
      </c>
      <c r="R20" s="45">
        <v>230.5</v>
      </c>
      <c r="S20" s="45">
        <v>215.6</v>
      </c>
      <c r="T20" s="45">
        <v>214.8</v>
      </c>
      <c r="U20" s="45">
        <v>268.89999999999998</v>
      </c>
      <c r="V20" s="45">
        <v>296.2</v>
      </c>
      <c r="W20" s="45">
        <v>253.4</v>
      </c>
      <c r="X20" s="131"/>
      <c r="Y20" s="4"/>
      <c r="Z20" s="2"/>
      <c r="AA20" s="48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M20" s="8">
        <v>6</v>
      </c>
      <c r="AN20" s="2" t="s">
        <v>43</v>
      </c>
      <c r="AO20" s="46">
        <v>6839.2</v>
      </c>
      <c r="AP20" s="46">
        <v>7587.8</v>
      </c>
      <c r="AQ20" s="46">
        <v>9632.4</v>
      </c>
      <c r="AR20" s="46">
        <v>6118.8</v>
      </c>
      <c r="AS20" s="46">
        <v>5255.5</v>
      </c>
      <c r="AT20" s="46">
        <v>4743.8999999999996</v>
      </c>
      <c r="AU20" s="46">
        <v>4189.6000000000004</v>
      </c>
      <c r="AV20" s="46">
        <v>4133.3</v>
      </c>
      <c r="AW20" s="46">
        <v>3827.3</v>
      </c>
      <c r="AX20" s="46">
        <v>4526.2</v>
      </c>
      <c r="AY20" s="46">
        <v>4523.2</v>
      </c>
      <c r="AZ20" s="46">
        <v>7223.9</v>
      </c>
      <c r="BA20" s="46">
        <v>11078.3</v>
      </c>
      <c r="BB20" s="46">
        <v>12805.3</v>
      </c>
      <c r="BC20" s="92">
        <v>17299</v>
      </c>
      <c r="BD20" s="92">
        <v>19421.400000000001</v>
      </c>
      <c r="BE20" s="92">
        <v>20632.400000000001</v>
      </c>
    </row>
    <row r="21" spans="2:57" ht="12.75" customHeight="1" x14ac:dyDescent="0.2">
      <c r="B21" s="4"/>
      <c r="C21" s="2" t="s">
        <v>20</v>
      </c>
      <c r="D21" s="72">
        <v>121.3</v>
      </c>
      <c r="E21" s="72">
        <v>121.5</v>
      </c>
      <c r="F21" s="72">
        <v>87.9</v>
      </c>
      <c r="G21" s="72">
        <v>106.9</v>
      </c>
      <c r="H21" s="72">
        <v>105.8</v>
      </c>
      <c r="I21" s="72">
        <v>122.5</v>
      </c>
      <c r="J21" s="72">
        <v>122.3</v>
      </c>
      <c r="K21" s="72">
        <v>177.6</v>
      </c>
      <c r="L21" s="72">
        <v>198</v>
      </c>
      <c r="M21" s="72">
        <v>246.8</v>
      </c>
      <c r="N21" s="72">
        <v>204</v>
      </c>
      <c r="O21" s="72">
        <v>179</v>
      </c>
      <c r="P21" s="45">
        <v>215</v>
      </c>
      <c r="Q21" s="45">
        <v>187.6</v>
      </c>
      <c r="R21" s="45">
        <v>325</v>
      </c>
      <c r="S21" s="45">
        <v>329.8</v>
      </c>
      <c r="T21" s="45">
        <v>413.7</v>
      </c>
      <c r="U21" s="45">
        <v>476</v>
      </c>
      <c r="V21" s="45">
        <v>575.9</v>
      </c>
      <c r="W21" s="45">
        <v>565.9</v>
      </c>
      <c r="X21" s="131"/>
      <c r="Y21" s="4">
        <v>7</v>
      </c>
      <c r="Z21" s="2" t="s">
        <v>30</v>
      </c>
      <c r="AA21" s="45">
        <v>1383</v>
      </c>
      <c r="AB21" s="45">
        <v>2370.4</v>
      </c>
      <c r="AC21" s="45">
        <v>2802.9</v>
      </c>
      <c r="AD21" s="45">
        <v>4148.8</v>
      </c>
      <c r="AE21" s="45">
        <v>5088.8999999999996</v>
      </c>
      <c r="AF21" s="45">
        <v>5605</v>
      </c>
      <c r="AG21" s="45">
        <v>6924.5</v>
      </c>
      <c r="AH21" s="45">
        <v>7784.6</v>
      </c>
      <c r="AI21" s="45">
        <v>9626.4</v>
      </c>
      <c r="AJ21" s="45">
        <v>10097.1</v>
      </c>
      <c r="AK21" s="45">
        <v>14581.4</v>
      </c>
      <c r="AM21" s="8"/>
      <c r="AN21" s="9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</row>
    <row r="22" spans="2:57" x14ac:dyDescent="0.2">
      <c r="B22" s="4"/>
      <c r="C22" s="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132"/>
      <c r="O22" s="73"/>
      <c r="P22" s="131"/>
      <c r="Q22" s="131"/>
      <c r="R22" s="131"/>
      <c r="S22" s="131"/>
      <c r="T22" s="131"/>
      <c r="U22" s="131"/>
      <c r="V22" s="131"/>
      <c r="W22" s="131"/>
      <c r="X22" s="131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1"/>
      <c r="AM22" s="8">
        <v>7</v>
      </c>
      <c r="AN22" s="2" t="s">
        <v>11</v>
      </c>
      <c r="AO22" s="46">
        <v>3944.3</v>
      </c>
      <c r="AP22" s="46">
        <v>3971.8</v>
      </c>
      <c r="AQ22" s="46">
        <v>6693.8</v>
      </c>
      <c r="AR22" s="46">
        <v>5004.6000000000004</v>
      </c>
      <c r="AS22" s="46">
        <v>4717.5</v>
      </c>
      <c r="AT22" s="46">
        <v>3420.2</v>
      </c>
      <c r="AU22" s="46">
        <v>2489.9</v>
      </c>
      <c r="AV22" s="46">
        <v>2816.2</v>
      </c>
      <c r="AW22" s="46">
        <v>3936.3</v>
      </c>
      <c r="AX22" s="46">
        <v>4538</v>
      </c>
      <c r="AY22" s="46">
        <v>6536.1</v>
      </c>
      <c r="AZ22" s="46">
        <v>11998.9</v>
      </c>
      <c r="BA22" s="46">
        <v>16420</v>
      </c>
      <c r="BB22" s="46">
        <v>16641.5</v>
      </c>
      <c r="BC22" s="92">
        <v>21784.799999999999</v>
      </c>
      <c r="BD22" s="92">
        <v>32305.9</v>
      </c>
      <c r="BE22" s="92">
        <v>29209.9</v>
      </c>
    </row>
    <row r="23" spans="2:57" x14ac:dyDescent="0.2">
      <c r="B23" s="4">
        <v>7</v>
      </c>
      <c r="C23" s="2" t="s">
        <v>10</v>
      </c>
      <c r="D23" s="72">
        <v>75.7</v>
      </c>
      <c r="E23" s="72">
        <f>E24+E25+E26</f>
        <v>81.8</v>
      </c>
      <c r="F23" s="72">
        <f>F24+F25+F26</f>
        <v>93.5</v>
      </c>
      <c r="G23" s="72">
        <f>G24+G25+G26</f>
        <v>99.4</v>
      </c>
      <c r="H23" s="72">
        <f>H24+H25+H26</f>
        <v>88.4</v>
      </c>
      <c r="I23" s="72">
        <f>I24+I25+I26</f>
        <v>180.60000000000002</v>
      </c>
      <c r="J23" s="72">
        <v>164.5</v>
      </c>
      <c r="K23" s="72">
        <v>225.7</v>
      </c>
      <c r="L23" s="72">
        <v>387.5</v>
      </c>
      <c r="M23" s="72">
        <v>464.8</v>
      </c>
      <c r="N23" s="72">
        <v>350</v>
      </c>
      <c r="O23" s="72">
        <v>261</v>
      </c>
      <c r="P23" s="45">
        <v>344</v>
      </c>
      <c r="Q23" s="45">
        <v>247.6</v>
      </c>
      <c r="R23" s="45">
        <v>324.2</v>
      </c>
      <c r="S23" s="45">
        <v>360.1</v>
      </c>
      <c r="T23" s="45">
        <v>346</v>
      </c>
      <c r="U23" s="45">
        <v>363.8</v>
      </c>
      <c r="V23" s="45">
        <v>381.5</v>
      </c>
      <c r="W23" s="45">
        <v>408.1</v>
      </c>
      <c r="X23" s="131"/>
      <c r="Y23" s="4">
        <v>8</v>
      </c>
      <c r="Z23" s="2" t="s">
        <v>31</v>
      </c>
      <c r="AA23" s="45">
        <v>300.3</v>
      </c>
      <c r="AB23" s="45">
        <v>307.89999999999998</v>
      </c>
      <c r="AC23" s="45">
        <v>999.8</v>
      </c>
      <c r="AD23" s="45">
        <v>1476.3</v>
      </c>
      <c r="AE23" s="45">
        <v>2070.8000000000002</v>
      </c>
      <c r="AF23" s="45">
        <v>2609.6999999999998</v>
      </c>
      <c r="AG23" s="45">
        <v>3315.8</v>
      </c>
      <c r="AH23" s="45">
        <v>3262.7</v>
      </c>
      <c r="AI23" s="45">
        <v>3384.5</v>
      </c>
      <c r="AJ23" s="45">
        <v>3476.2</v>
      </c>
      <c r="AK23" s="45">
        <v>2529.3000000000002</v>
      </c>
      <c r="AL23" s="1"/>
      <c r="AM23" s="8"/>
      <c r="AN23" s="9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</row>
    <row r="24" spans="2:57" x14ac:dyDescent="0.2">
      <c r="B24" s="4"/>
      <c r="C24" s="2" t="s">
        <v>21</v>
      </c>
      <c r="D24" s="72">
        <v>15.7</v>
      </c>
      <c r="E24" s="72">
        <v>14.2</v>
      </c>
      <c r="F24" s="72">
        <v>16.600000000000001</v>
      </c>
      <c r="G24" s="72">
        <v>15</v>
      </c>
      <c r="H24" s="72">
        <v>8.8000000000000007</v>
      </c>
      <c r="I24" s="72">
        <v>6.8</v>
      </c>
      <c r="J24" s="72">
        <v>6.8</v>
      </c>
      <c r="K24" s="72">
        <v>4.9000000000000004</v>
      </c>
      <c r="L24" s="72"/>
      <c r="M24" s="72"/>
      <c r="N24" s="132"/>
      <c r="O24" s="73"/>
      <c r="P24" s="132"/>
      <c r="Q24" s="132"/>
      <c r="R24" s="132"/>
      <c r="S24" s="132"/>
      <c r="T24" s="132"/>
      <c r="U24" s="132"/>
      <c r="V24" s="132"/>
      <c r="W24" s="132"/>
      <c r="X24" s="131"/>
      <c r="Y24" s="4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M24" s="8">
        <v>8</v>
      </c>
      <c r="AN24" s="2" t="s">
        <v>9</v>
      </c>
      <c r="AO24" s="46">
        <v>6693.1</v>
      </c>
      <c r="AP24" s="46">
        <v>11446.5</v>
      </c>
      <c r="AQ24" s="46">
        <v>31381.4</v>
      </c>
      <c r="AR24" s="46">
        <v>22197.599999999999</v>
      </c>
      <c r="AS24" s="46">
        <v>18354.400000000001</v>
      </c>
      <c r="AT24" s="46">
        <v>14768.2</v>
      </c>
      <c r="AU24" s="46">
        <v>6513.3</v>
      </c>
      <c r="AV24" s="46">
        <v>6115.8</v>
      </c>
      <c r="AW24" s="46">
        <v>10206.200000000001</v>
      </c>
      <c r="AX24" s="46">
        <v>10209.6</v>
      </c>
      <c r="AY24" s="46">
        <v>15758.5</v>
      </c>
      <c r="AZ24" s="46">
        <v>33542.1</v>
      </c>
      <c r="BA24" s="46">
        <v>65111</v>
      </c>
      <c r="BB24" s="46">
        <v>68391.100000000006</v>
      </c>
      <c r="BC24" s="92">
        <v>133118.20000000001</v>
      </c>
      <c r="BD24" s="92">
        <v>165628</v>
      </c>
      <c r="BE24" s="92">
        <v>117132.7</v>
      </c>
    </row>
    <row r="25" spans="2:57" ht="12.75" customHeight="1" x14ac:dyDescent="0.2">
      <c r="B25" s="4"/>
      <c r="C25" s="2" t="s">
        <v>22</v>
      </c>
      <c r="D25" s="72">
        <v>26.7</v>
      </c>
      <c r="E25" s="72">
        <v>26.9</v>
      </c>
      <c r="F25" s="72">
        <v>35.6</v>
      </c>
      <c r="G25" s="72">
        <v>32.700000000000003</v>
      </c>
      <c r="H25" s="72">
        <v>29.6</v>
      </c>
      <c r="I25" s="72">
        <v>61.4</v>
      </c>
      <c r="J25" s="72">
        <v>57.1</v>
      </c>
      <c r="K25" s="72">
        <v>103.6</v>
      </c>
      <c r="L25" s="72"/>
      <c r="M25" s="72"/>
      <c r="N25" s="132"/>
      <c r="O25" s="73"/>
      <c r="P25" s="132"/>
      <c r="Q25" s="132"/>
      <c r="R25" s="132"/>
      <c r="S25" s="132"/>
      <c r="T25" s="132"/>
      <c r="U25" s="132"/>
      <c r="V25" s="132"/>
      <c r="W25" s="132"/>
      <c r="X25" s="131"/>
      <c r="Y25" s="4">
        <v>9</v>
      </c>
      <c r="Z25" s="2" t="s">
        <v>32</v>
      </c>
      <c r="AA25" s="45">
        <v>246.8</v>
      </c>
      <c r="AB25" s="45">
        <v>251.4</v>
      </c>
      <c r="AC25" s="45">
        <v>363.1</v>
      </c>
      <c r="AD25" s="45">
        <v>763.4</v>
      </c>
      <c r="AE25" s="45">
        <v>1048.0999999999999</v>
      </c>
      <c r="AF25" s="45">
        <v>1212.8</v>
      </c>
      <c r="AG25" s="45">
        <v>1641.6</v>
      </c>
      <c r="AH25" s="45">
        <v>2159</v>
      </c>
      <c r="AI25" s="45">
        <v>2221.6999999999998</v>
      </c>
      <c r="AJ25" s="45">
        <v>2753.5</v>
      </c>
      <c r="AK25" s="45">
        <v>4220.3999999999996</v>
      </c>
      <c r="AL25" s="1"/>
      <c r="AM25" s="8"/>
      <c r="AN25" s="9"/>
      <c r="AO25" s="46"/>
      <c r="AP25" s="46"/>
      <c r="AQ25" s="46"/>
      <c r="AR25" s="46"/>
      <c r="AS25" s="46"/>
      <c r="AT25" s="46"/>
      <c r="AU25" s="46"/>
      <c r="AV25" s="47"/>
      <c r="AW25" s="47"/>
      <c r="AX25" s="47"/>
      <c r="AY25" s="47"/>
      <c r="AZ25" s="47"/>
      <c r="BA25" s="47"/>
      <c r="BB25" s="47"/>
    </row>
    <row r="26" spans="2:57" x14ac:dyDescent="0.2">
      <c r="B26" s="4"/>
      <c r="C26" s="2" t="s">
        <v>23</v>
      </c>
      <c r="D26" s="72">
        <v>33.299999999999997</v>
      </c>
      <c r="E26" s="72">
        <v>40.700000000000003</v>
      </c>
      <c r="F26" s="72">
        <v>41.3</v>
      </c>
      <c r="G26" s="72">
        <v>51.7</v>
      </c>
      <c r="H26" s="72">
        <v>50</v>
      </c>
      <c r="I26" s="72">
        <v>112.4</v>
      </c>
      <c r="J26" s="72">
        <v>100.6</v>
      </c>
      <c r="K26" s="72">
        <v>117.2</v>
      </c>
      <c r="L26" s="72"/>
      <c r="M26" s="72"/>
      <c r="N26" s="132"/>
      <c r="O26" s="73"/>
      <c r="P26" s="132"/>
      <c r="Q26" s="132"/>
      <c r="R26" s="132"/>
      <c r="S26" s="132"/>
      <c r="T26" s="132"/>
      <c r="U26" s="132"/>
      <c r="V26" s="132"/>
      <c r="W26" s="132"/>
      <c r="X26" s="131"/>
      <c r="Y26" s="1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M26" s="8">
        <v>9</v>
      </c>
      <c r="AN26" s="2" t="s">
        <v>30</v>
      </c>
      <c r="AO26" s="46">
        <v>36830.1</v>
      </c>
      <c r="AP26" s="46">
        <v>29413.9</v>
      </c>
      <c r="AQ26" s="46">
        <v>62180.9</v>
      </c>
      <c r="AR26" s="46">
        <v>59779.9</v>
      </c>
      <c r="AS26" s="46">
        <v>111851.1</v>
      </c>
      <c r="AT26" s="46">
        <v>117023.9</v>
      </c>
      <c r="AU26" s="46">
        <v>46521.7</v>
      </c>
      <c r="AV26" s="46">
        <v>51955.7</v>
      </c>
      <c r="AW26" s="46">
        <v>87452.3</v>
      </c>
      <c r="AX26" s="46">
        <v>79676.600000000006</v>
      </c>
      <c r="AY26" s="46">
        <v>104477.1</v>
      </c>
      <c r="AZ26" s="46">
        <v>191543.2</v>
      </c>
      <c r="BA26" s="46">
        <v>485745.7</v>
      </c>
      <c r="BB26" s="46">
        <v>890868</v>
      </c>
      <c r="BC26" s="92">
        <v>1081476.8999999999</v>
      </c>
      <c r="BD26" s="92">
        <v>1096778.6000000001</v>
      </c>
      <c r="BE26" s="92">
        <v>1116253.8</v>
      </c>
    </row>
    <row r="27" spans="2:57" x14ac:dyDescent="0.2">
      <c r="B27" s="4"/>
      <c r="C27" s="2"/>
      <c r="D27" s="94"/>
      <c r="E27" s="73"/>
      <c r="F27" s="73"/>
      <c r="G27" s="73"/>
      <c r="H27" s="73"/>
      <c r="I27" s="73"/>
      <c r="J27" s="73"/>
      <c r="K27" s="73"/>
      <c r="L27" s="73"/>
      <c r="M27" s="73"/>
      <c r="N27" s="132"/>
      <c r="O27" s="73"/>
      <c r="P27" s="131"/>
      <c r="Q27" s="131"/>
      <c r="R27" s="131"/>
      <c r="S27" s="131"/>
      <c r="T27" s="131"/>
      <c r="U27" s="131"/>
      <c r="V27" s="131"/>
      <c r="W27" s="131"/>
      <c r="X27" s="131"/>
      <c r="Y27" s="4">
        <v>10</v>
      </c>
      <c r="Z27" s="2" t="s">
        <v>33</v>
      </c>
      <c r="AA27" s="45">
        <v>1121</v>
      </c>
      <c r="AB27" s="45">
        <v>1504.6</v>
      </c>
      <c r="AC27" s="45">
        <v>2589.9</v>
      </c>
      <c r="AD27" s="45">
        <v>3589.1</v>
      </c>
      <c r="AE27" s="45">
        <v>3661.4</v>
      </c>
      <c r="AF27" s="45">
        <v>3537.6</v>
      </c>
      <c r="AG27" s="45">
        <v>4109.6000000000004</v>
      </c>
      <c r="AH27" s="45">
        <v>4715.3999999999996</v>
      </c>
      <c r="AI27" s="45">
        <v>5522</v>
      </c>
      <c r="AJ27" s="45">
        <v>6948.7</v>
      </c>
      <c r="AK27" s="45">
        <v>10026.700000000001</v>
      </c>
      <c r="AM27" s="8"/>
      <c r="AN27" s="9"/>
      <c r="AO27" s="47"/>
      <c r="AP27" s="47"/>
      <c r="AQ27" s="47"/>
      <c r="AR27" s="47"/>
      <c r="AS27" s="47"/>
      <c r="AT27" s="47"/>
      <c r="AU27" s="47"/>
      <c r="AV27" s="46"/>
      <c r="AW27" s="46"/>
      <c r="AX27" s="46"/>
      <c r="AY27" s="46"/>
      <c r="AZ27" s="46"/>
      <c r="BA27" s="46"/>
      <c r="BB27" s="46"/>
    </row>
    <row r="28" spans="2:57" x14ac:dyDescent="0.2">
      <c r="B28" s="4">
        <v>8</v>
      </c>
      <c r="C28" s="2" t="s">
        <v>11</v>
      </c>
      <c r="D28" s="72">
        <v>70.8</v>
      </c>
      <c r="E28" s="72">
        <v>96.1</v>
      </c>
      <c r="F28" s="72">
        <v>96.8</v>
      </c>
      <c r="G28" s="72">
        <v>98.7</v>
      </c>
      <c r="H28" s="72">
        <v>90.2</v>
      </c>
      <c r="I28" s="72">
        <v>79.7</v>
      </c>
      <c r="J28" s="72">
        <v>68.3</v>
      </c>
      <c r="K28" s="72">
        <v>86.6</v>
      </c>
      <c r="L28" s="72">
        <v>85</v>
      </c>
      <c r="M28" s="72">
        <v>101.1</v>
      </c>
      <c r="N28" s="72">
        <v>58</v>
      </c>
      <c r="O28" s="72">
        <v>53</v>
      </c>
      <c r="P28" s="45">
        <v>126</v>
      </c>
      <c r="Q28" s="45">
        <v>96.2</v>
      </c>
      <c r="R28" s="45">
        <v>169.2</v>
      </c>
      <c r="S28" s="45">
        <v>142.80000000000001</v>
      </c>
      <c r="T28" s="45">
        <v>140</v>
      </c>
      <c r="U28" s="45">
        <v>239.5</v>
      </c>
      <c r="V28" s="45">
        <v>309.89999999999998</v>
      </c>
      <c r="W28" s="45">
        <v>236.4</v>
      </c>
      <c r="X28" s="131"/>
      <c r="Z28" s="2" t="s">
        <v>34</v>
      </c>
      <c r="AA28" s="45">
        <v>216.6</v>
      </c>
      <c r="AB28" s="45">
        <v>317.7</v>
      </c>
      <c r="AC28" s="45">
        <v>331.7</v>
      </c>
      <c r="AD28" s="45">
        <v>453.1</v>
      </c>
      <c r="AE28" s="45">
        <v>525.1</v>
      </c>
      <c r="AF28" s="45">
        <v>514.29999999999995</v>
      </c>
      <c r="AG28" s="45">
        <v>620.6</v>
      </c>
      <c r="AH28" s="45">
        <v>781.1</v>
      </c>
      <c r="AI28" s="45">
        <v>1078.3</v>
      </c>
      <c r="AJ28" s="45">
        <v>1088.9000000000001</v>
      </c>
      <c r="AK28" s="45">
        <v>1399.9</v>
      </c>
      <c r="AM28" s="8">
        <v>10</v>
      </c>
      <c r="AN28" s="2" t="s">
        <v>31</v>
      </c>
      <c r="AO28" s="46">
        <v>10594.2</v>
      </c>
      <c r="AP28" s="46">
        <v>7171.6</v>
      </c>
      <c r="AQ28" s="46">
        <v>8717.1</v>
      </c>
      <c r="AR28" s="46">
        <v>23855.200000000001</v>
      </c>
      <c r="AS28" s="46">
        <v>30151.7</v>
      </c>
      <c r="AT28" s="46">
        <v>140734.1</v>
      </c>
      <c r="AU28" s="46">
        <v>63969.599999999999</v>
      </c>
      <c r="AV28" s="46">
        <v>80273.3</v>
      </c>
      <c r="AW28" s="46">
        <v>106174.39999999999</v>
      </c>
      <c r="AX28" s="46">
        <v>70772.3</v>
      </c>
      <c r="AY28" s="46">
        <v>70092.3</v>
      </c>
      <c r="AZ28" s="46">
        <v>123285.3</v>
      </c>
      <c r="BA28" s="46">
        <v>193624.2</v>
      </c>
      <c r="BB28" s="46">
        <v>285409.59999999998</v>
      </c>
      <c r="BC28" s="92">
        <v>209459.1</v>
      </c>
      <c r="BD28" s="92">
        <v>284446.8</v>
      </c>
      <c r="BE28" s="92">
        <v>203953.2</v>
      </c>
    </row>
    <row r="29" spans="2:57" x14ac:dyDescent="0.2">
      <c r="B29" s="4"/>
      <c r="C29" s="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45"/>
      <c r="Q29" s="45"/>
      <c r="R29" s="45"/>
      <c r="S29" s="45"/>
      <c r="T29" s="45"/>
      <c r="U29" s="45"/>
      <c r="V29" s="45"/>
      <c r="W29" s="45"/>
      <c r="X29" s="131"/>
      <c r="Z29" s="2" t="s">
        <v>35</v>
      </c>
      <c r="AA29" s="45">
        <v>263.5</v>
      </c>
      <c r="AB29" s="45">
        <v>295.89999999999998</v>
      </c>
      <c r="AC29" s="45">
        <v>462.4</v>
      </c>
      <c r="AD29" s="45">
        <v>561</v>
      </c>
      <c r="AE29" s="45">
        <v>453.5</v>
      </c>
      <c r="AF29" s="45">
        <v>419.5</v>
      </c>
      <c r="AG29" s="45">
        <v>448.5</v>
      </c>
      <c r="AH29" s="45">
        <v>433.8</v>
      </c>
      <c r="AI29" s="45">
        <v>417.9</v>
      </c>
      <c r="AJ29" s="45">
        <v>468.3</v>
      </c>
      <c r="AK29" s="45">
        <v>577.1</v>
      </c>
      <c r="AL29" s="1"/>
      <c r="AM29" s="8"/>
      <c r="AN29" s="9"/>
      <c r="AO29" s="51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</row>
    <row r="30" spans="2:57" x14ac:dyDescent="0.2">
      <c r="B30" s="4">
        <v>9</v>
      </c>
      <c r="C30" s="2" t="s">
        <v>12</v>
      </c>
      <c r="D30" s="72">
        <v>98.7</v>
      </c>
      <c r="E30" s="72">
        <v>108.9</v>
      </c>
      <c r="F30" s="72">
        <v>108.5</v>
      </c>
      <c r="G30" s="72">
        <v>104.3</v>
      </c>
      <c r="H30" s="72">
        <v>95</v>
      </c>
      <c r="I30" s="72">
        <v>120.4</v>
      </c>
      <c r="J30" s="72">
        <v>142.4</v>
      </c>
      <c r="K30" s="72">
        <v>221.1</v>
      </c>
      <c r="L30" s="72">
        <v>212.3</v>
      </c>
      <c r="M30" s="72">
        <v>266.3</v>
      </c>
      <c r="N30" s="72">
        <v>218</v>
      </c>
      <c r="O30" s="72">
        <v>165</v>
      </c>
      <c r="P30" s="45">
        <v>177</v>
      </c>
      <c r="Q30" s="45">
        <v>118.6</v>
      </c>
      <c r="R30" s="45">
        <v>181.3</v>
      </c>
      <c r="S30" s="45">
        <v>160.1</v>
      </c>
      <c r="T30" s="45">
        <v>163.69999999999999</v>
      </c>
      <c r="U30" s="45">
        <v>211.1</v>
      </c>
      <c r="V30" s="45">
        <v>297</v>
      </c>
      <c r="W30" s="45">
        <v>227.5</v>
      </c>
      <c r="X30" s="131"/>
      <c r="Z30" s="2" t="s">
        <v>36</v>
      </c>
      <c r="AA30" s="45">
        <v>118.6</v>
      </c>
      <c r="AB30" s="45">
        <v>114.2</v>
      </c>
      <c r="AC30" s="45">
        <v>480.2</v>
      </c>
      <c r="AD30" s="45">
        <v>717.6</v>
      </c>
      <c r="AE30" s="45">
        <v>750.1</v>
      </c>
      <c r="AF30" s="45">
        <v>819.7</v>
      </c>
      <c r="AG30" s="45">
        <v>968.8</v>
      </c>
      <c r="AH30" s="45">
        <v>934.7</v>
      </c>
      <c r="AI30" s="45">
        <v>1412.8</v>
      </c>
      <c r="AJ30" s="45">
        <v>414.5</v>
      </c>
      <c r="AK30" s="45">
        <v>479.5</v>
      </c>
      <c r="AM30" s="8">
        <v>11</v>
      </c>
      <c r="AN30" s="2" t="s">
        <v>44</v>
      </c>
      <c r="AO30" s="46">
        <v>33232.6</v>
      </c>
      <c r="AP30" s="46">
        <v>33024.699999999997</v>
      </c>
      <c r="AQ30" s="46">
        <v>75346.8</v>
      </c>
      <c r="AR30" s="46">
        <v>43508.4</v>
      </c>
      <c r="AS30" s="46">
        <v>42703.7</v>
      </c>
      <c r="AT30" s="46">
        <v>41541.599999999999</v>
      </c>
      <c r="AU30" s="46">
        <v>28666.1</v>
      </c>
      <c r="AV30" s="46">
        <v>29257.1</v>
      </c>
      <c r="AW30" s="46">
        <v>36097.5</v>
      </c>
      <c r="AX30" s="46">
        <v>38382.9</v>
      </c>
      <c r="AY30" s="46">
        <v>55007.6</v>
      </c>
      <c r="AZ30" s="46">
        <v>99674.2</v>
      </c>
      <c r="BA30" s="46">
        <v>187113.60000000001</v>
      </c>
      <c r="BB30" s="46">
        <f>SUM(BB31:BB34)</f>
        <v>295904.8</v>
      </c>
      <c r="BC30" s="46">
        <f>SUM(BC31:BC34)</f>
        <v>714827.98</v>
      </c>
      <c r="BD30" s="46">
        <v>1553484.6</v>
      </c>
      <c r="BE30" s="46">
        <v>1412024.6</v>
      </c>
    </row>
    <row r="31" spans="2:57" ht="12.75" customHeight="1" x14ac:dyDescent="0.2">
      <c r="B31" s="4"/>
      <c r="C31" s="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45"/>
      <c r="Q31" s="45"/>
      <c r="R31" s="45"/>
      <c r="S31" s="45"/>
      <c r="T31" s="45"/>
      <c r="U31" s="45"/>
      <c r="V31" s="45"/>
      <c r="W31" s="45"/>
      <c r="X31" s="131"/>
      <c r="Z31" s="2" t="s">
        <v>27</v>
      </c>
      <c r="AA31" s="45">
        <v>522.29999999999995</v>
      </c>
      <c r="AB31" s="45">
        <v>776.8</v>
      </c>
      <c r="AC31" s="45">
        <v>1315.6</v>
      </c>
      <c r="AD31" s="45">
        <v>1857.4</v>
      </c>
      <c r="AE31" s="45">
        <v>1932.7</v>
      </c>
      <c r="AF31" s="45">
        <v>1784.1</v>
      </c>
      <c r="AG31" s="45">
        <v>2071.6999999999998</v>
      </c>
      <c r="AH31" s="45">
        <v>2565.8000000000002</v>
      </c>
      <c r="AI31" s="45">
        <v>2613</v>
      </c>
      <c r="AJ31" s="45">
        <v>4977</v>
      </c>
      <c r="AK31" s="45">
        <v>7570.2</v>
      </c>
      <c r="AL31" s="1"/>
      <c r="AM31" s="4"/>
      <c r="AN31" s="2" t="s">
        <v>47</v>
      </c>
      <c r="AO31" s="46">
        <v>19469</v>
      </c>
      <c r="AP31" s="46">
        <v>16736.7</v>
      </c>
      <c r="AQ31" s="46">
        <v>45756.5</v>
      </c>
      <c r="AR31" s="46">
        <v>26221.5</v>
      </c>
      <c r="AS31" s="46">
        <v>25873.1</v>
      </c>
      <c r="AT31" s="46">
        <v>25458</v>
      </c>
      <c r="AU31" s="46">
        <v>15443</v>
      </c>
      <c r="AV31" s="46">
        <v>16229.2</v>
      </c>
      <c r="AW31" s="46">
        <v>20098.8</v>
      </c>
      <c r="AX31" s="46">
        <v>21411</v>
      </c>
      <c r="AY31" s="46">
        <v>36327.599999999999</v>
      </c>
      <c r="AZ31" s="46">
        <v>65012.2</v>
      </c>
      <c r="BA31" s="46">
        <v>143108.29999999999</v>
      </c>
      <c r="BB31" s="46">
        <v>248705.8</v>
      </c>
      <c r="BC31" s="92">
        <v>641269.69999999995</v>
      </c>
      <c r="BD31" s="92">
        <v>1404146.1</v>
      </c>
      <c r="BE31" s="92">
        <v>1225487.3999999999</v>
      </c>
    </row>
    <row r="32" spans="2:57" ht="12" thickBot="1" x14ac:dyDescent="0.25">
      <c r="B32" s="4">
        <v>10</v>
      </c>
      <c r="C32" s="2" t="s">
        <v>13</v>
      </c>
      <c r="D32" s="72">
        <v>300.3</v>
      </c>
      <c r="E32" s="72">
        <f>SUM(E33:E36)</f>
        <v>314</v>
      </c>
      <c r="F32" s="72">
        <f>SUM(F33:F36)</f>
        <v>327.5</v>
      </c>
      <c r="G32" s="72">
        <f>SUM(G33:G36)</f>
        <v>448.6</v>
      </c>
      <c r="H32" s="72">
        <f>SUM(H33:H36)</f>
        <v>430.7</v>
      </c>
      <c r="I32" s="72">
        <f>SUM(I33:I36)</f>
        <v>514.6</v>
      </c>
      <c r="J32" s="72">
        <v>554.5</v>
      </c>
      <c r="K32" s="72">
        <v>711.6</v>
      </c>
      <c r="L32" s="72">
        <v>890.2</v>
      </c>
      <c r="M32" s="72">
        <v>1073.4000000000001</v>
      </c>
      <c r="N32" s="72">
        <f>SUM(N33:N36)</f>
        <v>1172.3</v>
      </c>
      <c r="O32" s="72">
        <f>SUM(O33:O36)</f>
        <v>1136.5999999999999</v>
      </c>
      <c r="P32" s="45">
        <f>SUM(P33:P36)</f>
        <v>1449.9</v>
      </c>
      <c r="Q32" s="45">
        <v>1194</v>
      </c>
      <c r="R32" s="45">
        <v>1356.2</v>
      </c>
      <c r="S32" s="45">
        <v>1423.1</v>
      </c>
      <c r="T32" s="45">
        <v>1673.8</v>
      </c>
      <c r="U32" s="45">
        <v>2033.4</v>
      </c>
      <c r="V32" s="45">
        <v>2269.3000000000002</v>
      </c>
      <c r="W32" s="45">
        <v>2021.8</v>
      </c>
      <c r="X32" s="131"/>
      <c r="Y32" s="129"/>
      <c r="Z32" s="129"/>
      <c r="AA32" s="53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1"/>
      <c r="AM32" s="4"/>
      <c r="AN32" s="2" t="s">
        <v>48</v>
      </c>
      <c r="AO32" s="46">
        <v>5868.8</v>
      </c>
      <c r="AP32" s="46">
        <v>6451.4</v>
      </c>
      <c r="AQ32" s="46">
        <v>9628.4</v>
      </c>
      <c r="AR32" s="46">
        <v>5105.3</v>
      </c>
      <c r="AS32" s="46">
        <v>3656.6</v>
      </c>
      <c r="AT32" s="46">
        <v>3723.4</v>
      </c>
      <c r="AU32" s="46">
        <v>3061.8</v>
      </c>
      <c r="AV32" s="46">
        <v>2954.6</v>
      </c>
      <c r="AW32" s="46">
        <v>3425.7</v>
      </c>
      <c r="AX32" s="46">
        <v>3497</v>
      </c>
      <c r="AY32" s="46">
        <v>4655.3999999999996</v>
      </c>
      <c r="AZ32" s="46">
        <v>7184</v>
      </c>
      <c r="BA32" s="46">
        <v>8903</v>
      </c>
      <c r="BB32" s="46">
        <v>6942.4</v>
      </c>
      <c r="BC32" s="92">
        <v>6568.5</v>
      </c>
      <c r="BD32" s="92">
        <v>6886.7</v>
      </c>
      <c r="BE32" s="92">
        <v>6571.3</v>
      </c>
    </row>
    <row r="33" spans="2:57" ht="12.75" thickTop="1" thickBot="1" x14ac:dyDescent="0.25">
      <c r="B33" s="1"/>
      <c r="C33" s="2" t="s">
        <v>24</v>
      </c>
      <c r="D33" s="72">
        <v>64.400000000000006</v>
      </c>
      <c r="E33" s="72">
        <v>56.1</v>
      </c>
      <c r="F33" s="72">
        <v>72.599999999999994</v>
      </c>
      <c r="G33" s="72">
        <v>107.6</v>
      </c>
      <c r="H33" s="72">
        <v>99.8</v>
      </c>
      <c r="I33" s="72">
        <v>111.6</v>
      </c>
      <c r="J33" s="72">
        <v>129.30000000000001</v>
      </c>
      <c r="K33" s="72">
        <v>159.4</v>
      </c>
      <c r="L33" s="72">
        <v>205.8</v>
      </c>
      <c r="M33" s="72">
        <v>244.8</v>
      </c>
      <c r="N33" s="72">
        <v>320.39999999999998</v>
      </c>
      <c r="O33" s="72">
        <v>289.5</v>
      </c>
      <c r="P33" s="45">
        <v>629</v>
      </c>
      <c r="Q33" s="45">
        <v>550.6</v>
      </c>
      <c r="R33" s="45">
        <v>720.7</v>
      </c>
      <c r="S33" s="45">
        <v>753.4</v>
      </c>
      <c r="T33" s="45">
        <v>853</v>
      </c>
      <c r="U33" s="45">
        <v>919.6</v>
      </c>
      <c r="V33" s="45">
        <v>1112</v>
      </c>
      <c r="W33" s="45">
        <v>939.5</v>
      </c>
      <c r="X33" s="131"/>
      <c r="Y33" s="114"/>
      <c r="Z33" s="65" t="s">
        <v>62</v>
      </c>
      <c r="AA33" s="61">
        <v>6583</v>
      </c>
      <c r="AB33" s="61">
        <v>9379.9</v>
      </c>
      <c r="AC33" s="61">
        <v>13326.5</v>
      </c>
      <c r="AD33" s="61">
        <v>19647.400000000001</v>
      </c>
      <c r="AE33" s="61">
        <v>21953.5</v>
      </c>
      <c r="AF33" s="61">
        <v>24422.400000000001</v>
      </c>
      <c r="AG33" s="61">
        <v>31617.1</v>
      </c>
      <c r="AH33" s="61">
        <v>38151.4</v>
      </c>
      <c r="AI33" s="61">
        <v>43934.9</v>
      </c>
      <c r="AJ33" s="61">
        <v>48626.400000000001</v>
      </c>
      <c r="AK33" s="61">
        <v>68438.899999999994</v>
      </c>
      <c r="AL33" s="1"/>
      <c r="AM33" s="4"/>
      <c r="AN33" s="2" t="s">
        <v>49</v>
      </c>
      <c r="AO33" s="46">
        <v>3484.4</v>
      </c>
      <c r="AP33" s="46">
        <v>4339.3999999999996</v>
      </c>
      <c r="AQ33" s="46">
        <v>10027.6</v>
      </c>
      <c r="AR33" s="46">
        <v>5702.1</v>
      </c>
      <c r="AS33" s="46">
        <v>5076.3</v>
      </c>
      <c r="AT33" s="46">
        <v>4913.8</v>
      </c>
      <c r="AU33" s="46">
        <v>3690.4</v>
      </c>
      <c r="AV33" s="46">
        <v>3253.2</v>
      </c>
      <c r="AW33" s="46">
        <v>3631.3</v>
      </c>
      <c r="AX33" s="46">
        <v>3558.4</v>
      </c>
      <c r="AY33" s="46">
        <v>3692.9</v>
      </c>
      <c r="AZ33" s="46">
        <v>7094.7</v>
      </c>
      <c r="BA33" s="46">
        <v>6661.3</v>
      </c>
      <c r="BB33" s="46">
        <v>7424.8</v>
      </c>
      <c r="BC33" s="92">
        <v>8472.2999999999993</v>
      </c>
      <c r="BD33" s="92">
        <v>7402.6</v>
      </c>
      <c r="BE33" s="92">
        <v>6057.1</v>
      </c>
    </row>
    <row r="34" spans="2:57" ht="12" thickTop="1" x14ac:dyDescent="0.2">
      <c r="B34" s="1"/>
      <c r="C34" s="2" t="s">
        <v>25</v>
      </c>
      <c r="D34" s="45">
        <v>13.2</v>
      </c>
      <c r="E34" s="45">
        <v>15.8</v>
      </c>
      <c r="F34" s="45">
        <v>15.5</v>
      </c>
      <c r="G34" s="45">
        <v>18.8</v>
      </c>
      <c r="H34" s="45">
        <v>18.399999999999999</v>
      </c>
      <c r="I34" s="45">
        <v>23.2</v>
      </c>
      <c r="J34" s="45">
        <v>26.2</v>
      </c>
      <c r="K34" s="45">
        <v>37.6</v>
      </c>
      <c r="L34" s="45">
        <v>54.7</v>
      </c>
      <c r="M34" s="45">
        <v>62.2</v>
      </c>
      <c r="N34" s="45">
        <v>53.9</v>
      </c>
      <c r="O34" s="45">
        <v>47</v>
      </c>
      <c r="P34" s="45">
        <v>53.9</v>
      </c>
      <c r="Q34" s="45">
        <v>48.9</v>
      </c>
      <c r="R34" s="45">
        <v>62.9</v>
      </c>
      <c r="S34" s="45">
        <v>62.2</v>
      </c>
      <c r="T34" s="45">
        <v>65.599999999999994</v>
      </c>
      <c r="U34" s="45">
        <v>93.2</v>
      </c>
      <c r="V34" s="45">
        <v>89.9</v>
      </c>
      <c r="W34" s="45">
        <v>59.3</v>
      </c>
      <c r="X34" s="131"/>
      <c r="Y34" s="113"/>
      <c r="Z34" s="96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M34" s="4"/>
      <c r="AN34" s="2" t="s">
        <v>50</v>
      </c>
      <c r="AO34" s="46">
        <v>4410.3999999999996</v>
      </c>
      <c r="AP34" s="46">
        <v>5437.2</v>
      </c>
      <c r="AQ34" s="46">
        <v>9934.2999999999993</v>
      </c>
      <c r="AR34" s="46">
        <v>6456.2</v>
      </c>
      <c r="AS34" s="46">
        <v>8097.7</v>
      </c>
      <c r="AT34" s="46">
        <v>7446.4</v>
      </c>
      <c r="AU34" s="46">
        <v>6470.9</v>
      </c>
      <c r="AV34" s="46">
        <v>6820.1</v>
      </c>
      <c r="AW34" s="46">
        <v>8941.7000000000007</v>
      </c>
      <c r="AX34" s="46">
        <v>9916.5</v>
      </c>
      <c r="AY34" s="46">
        <v>10331.700000000001</v>
      </c>
      <c r="AZ34" s="46">
        <v>20383.3</v>
      </c>
      <c r="BA34" s="46">
        <v>28441</v>
      </c>
      <c r="BB34" s="46">
        <v>32831.800000000003</v>
      </c>
      <c r="BC34" s="92">
        <v>58517.48</v>
      </c>
      <c r="BD34" s="92">
        <v>135049.1</v>
      </c>
      <c r="BE34" s="92">
        <v>173908.7</v>
      </c>
    </row>
    <row r="35" spans="2:57" ht="12.75" customHeight="1" x14ac:dyDescent="0.2">
      <c r="B35" s="1"/>
      <c r="C35" s="2" t="s">
        <v>26</v>
      </c>
      <c r="D35" s="45">
        <v>41.3</v>
      </c>
      <c r="E35" s="45">
        <v>40.700000000000003</v>
      </c>
      <c r="F35" s="45">
        <v>36.9</v>
      </c>
      <c r="G35" s="45">
        <v>68.8</v>
      </c>
      <c r="H35" s="45">
        <v>79.8</v>
      </c>
      <c r="I35" s="45">
        <v>150.69999999999999</v>
      </c>
      <c r="J35" s="45">
        <v>180.9</v>
      </c>
      <c r="K35" s="45">
        <v>239.1</v>
      </c>
      <c r="L35" s="45">
        <v>299.10000000000002</v>
      </c>
      <c r="M35" s="45">
        <v>407.7</v>
      </c>
      <c r="N35" s="45">
        <v>403.5</v>
      </c>
      <c r="O35" s="45">
        <v>349.6</v>
      </c>
      <c r="P35" s="45">
        <v>418</v>
      </c>
      <c r="Q35" s="45">
        <v>311</v>
      </c>
      <c r="R35" s="45">
        <v>375.1</v>
      </c>
      <c r="S35" s="45">
        <v>409</v>
      </c>
      <c r="T35" s="45">
        <v>508.8</v>
      </c>
      <c r="U35" s="45">
        <v>677.4</v>
      </c>
      <c r="V35" s="45">
        <v>574.70000000000005</v>
      </c>
      <c r="W35" s="45">
        <v>508</v>
      </c>
      <c r="X35" s="131"/>
      <c r="AL35" s="1"/>
      <c r="AM35" s="8"/>
      <c r="AN35" s="9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</row>
    <row r="36" spans="2:57" x14ac:dyDescent="0.2">
      <c r="B36" s="1"/>
      <c r="C36" s="2" t="s">
        <v>27</v>
      </c>
      <c r="D36" s="45">
        <v>181.4</v>
      </c>
      <c r="E36" s="45">
        <v>201.4</v>
      </c>
      <c r="F36" s="45">
        <v>202.5</v>
      </c>
      <c r="G36" s="45">
        <v>253.4</v>
      </c>
      <c r="H36" s="45">
        <v>232.7</v>
      </c>
      <c r="I36" s="45">
        <v>229.1</v>
      </c>
      <c r="J36" s="45">
        <v>218.1</v>
      </c>
      <c r="K36" s="45">
        <v>275.5</v>
      </c>
      <c r="L36" s="45">
        <v>330.6</v>
      </c>
      <c r="M36" s="45">
        <v>358.7</v>
      </c>
      <c r="N36" s="45">
        <v>394.5</v>
      </c>
      <c r="O36" s="45">
        <v>450.5</v>
      </c>
      <c r="P36" s="45">
        <v>349</v>
      </c>
      <c r="Q36" s="45">
        <v>283.39999999999998</v>
      </c>
      <c r="R36" s="45">
        <v>197.5</v>
      </c>
      <c r="S36" s="45">
        <v>198.5</v>
      </c>
      <c r="T36" s="45">
        <v>246.4</v>
      </c>
      <c r="U36" s="45">
        <v>343.2</v>
      </c>
      <c r="V36" s="45">
        <v>492.7</v>
      </c>
      <c r="W36" s="45">
        <v>515</v>
      </c>
      <c r="X36" s="131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"/>
      <c r="AM36" s="8">
        <v>12</v>
      </c>
      <c r="AN36" s="2" t="s">
        <v>13</v>
      </c>
      <c r="AO36" s="46">
        <v>20062.2</v>
      </c>
      <c r="AP36" s="46">
        <v>22648</v>
      </c>
      <c r="AQ36" s="46">
        <v>31979.9</v>
      </c>
      <c r="AR36" s="46">
        <v>23557.599999999999</v>
      </c>
      <c r="AS36" s="46">
        <v>27807.1</v>
      </c>
      <c r="AT36" s="46">
        <v>24597.3</v>
      </c>
      <c r="AU36" s="46">
        <v>24739.200000000001</v>
      </c>
      <c r="AV36" s="46">
        <v>26699</v>
      </c>
      <c r="AW36" s="46">
        <v>32691</v>
      </c>
      <c r="AX36" s="46">
        <v>33200.5</v>
      </c>
      <c r="AY36" s="46">
        <v>44787.5</v>
      </c>
      <c r="AZ36" s="46">
        <v>65988.2</v>
      </c>
      <c r="BA36" s="46">
        <v>98198</v>
      </c>
      <c r="BB36" s="46">
        <f>SUM(BB37:BB41)</f>
        <v>111039.1</v>
      </c>
      <c r="BC36" s="46">
        <f>SUM(BC37:BC41)</f>
        <v>167292.9</v>
      </c>
      <c r="BD36" s="46">
        <v>272125.09999999998</v>
      </c>
      <c r="BE36" s="46">
        <v>276555.5</v>
      </c>
    </row>
    <row r="37" spans="2:57" ht="14.25" customHeight="1" thickBot="1" x14ac:dyDescent="0.25">
      <c r="B37" s="1"/>
      <c r="C37" s="6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131"/>
      <c r="O37" s="48"/>
      <c r="P37" s="131"/>
      <c r="Q37" s="131"/>
      <c r="R37" s="131"/>
      <c r="S37" s="131"/>
      <c r="T37" s="131"/>
      <c r="U37" s="131"/>
      <c r="V37" s="131"/>
      <c r="W37" s="131"/>
      <c r="X37" s="131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"/>
      <c r="AM37" s="4"/>
      <c r="AN37" s="2" t="s">
        <v>51</v>
      </c>
      <c r="AO37" s="46">
        <v>897.5</v>
      </c>
      <c r="AP37" s="46">
        <v>468</v>
      </c>
      <c r="AQ37" s="46">
        <v>495.2</v>
      </c>
      <c r="AR37" s="46">
        <v>247</v>
      </c>
      <c r="AS37" s="46">
        <v>245.7</v>
      </c>
      <c r="AT37" s="46">
        <v>241.2</v>
      </c>
      <c r="AU37" s="46">
        <v>259.89999999999998</v>
      </c>
      <c r="AV37" s="46">
        <v>296.60000000000002</v>
      </c>
      <c r="AW37" s="46">
        <v>366.2</v>
      </c>
      <c r="AX37" s="46">
        <v>348.7</v>
      </c>
      <c r="AY37" s="46">
        <v>376.9</v>
      </c>
      <c r="AZ37" s="46">
        <v>1049</v>
      </c>
      <c r="BA37" s="46">
        <v>1801.9</v>
      </c>
      <c r="BB37" s="46">
        <v>1649.5</v>
      </c>
      <c r="BC37" s="92">
        <v>2587.6999999999998</v>
      </c>
      <c r="BD37" s="92">
        <v>6747.2</v>
      </c>
      <c r="BE37" s="92">
        <v>6289.7</v>
      </c>
    </row>
    <row r="38" spans="2:57" ht="15" customHeight="1" thickTop="1" thickBot="1" x14ac:dyDescent="0.25">
      <c r="B38" s="114"/>
      <c r="C38" s="55" t="s">
        <v>62</v>
      </c>
      <c r="D38" s="61">
        <v>2024.6</v>
      </c>
      <c r="E38" s="61">
        <v>2294.1</v>
      </c>
      <c r="F38" s="61">
        <v>2476.6</v>
      </c>
      <c r="G38" s="61">
        <v>2691.5</v>
      </c>
      <c r="H38" s="61">
        <v>2800.5</v>
      </c>
      <c r="I38" s="61">
        <v>3040.1</v>
      </c>
      <c r="J38" s="61">
        <v>3065.6</v>
      </c>
      <c r="K38" s="61">
        <v>3898.4</v>
      </c>
      <c r="L38" s="61">
        <v>4534.8</v>
      </c>
      <c r="M38" s="61">
        <v>5329.1</v>
      </c>
      <c r="N38" s="61">
        <v>4713.8999999999996</v>
      </c>
      <c r="O38" s="61">
        <v>4215.2</v>
      </c>
      <c r="P38" s="61">
        <v>5061</v>
      </c>
      <c r="Q38" s="61">
        <v>3546.1</v>
      </c>
      <c r="R38" s="61">
        <v>4702.6000000000004</v>
      </c>
      <c r="S38" s="61">
        <v>4684.1000000000004</v>
      </c>
      <c r="T38" s="61">
        <v>5218.8</v>
      </c>
      <c r="U38" s="61">
        <v>6254.2</v>
      </c>
      <c r="V38" s="61">
        <v>7476.9</v>
      </c>
      <c r="W38" s="61">
        <v>6701.2</v>
      </c>
      <c r="X38" s="131"/>
      <c r="AA38" s="134"/>
      <c r="AB38" s="133"/>
      <c r="AC38" s="133"/>
      <c r="AD38" s="133"/>
      <c r="AE38" s="133"/>
      <c r="AF38" s="133"/>
      <c r="AG38" s="133"/>
      <c r="AH38" s="133"/>
      <c r="AI38" s="133"/>
      <c r="AJ38" s="133"/>
      <c r="AK38" s="134"/>
      <c r="AL38" s="1"/>
      <c r="AM38" s="4"/>
      <c r="AN38" s="2" t="s">
        <v>52</v>
      </c>
      <c r="AO38" s="46">
        <v>12466.7</v>
      </c>
      <c r="AP38" s="46">
        <v>14450.3</v>
      </c>
      <c r="AQ38" s="46">
        <v>19994.2</v>
      </c>
      <c r="AR38" s="46">
        <v>14860.9</v>
      </c>
      <c r="AS38" s="46">
        <v>18358</v>
      </c>
      <c r="AT38" s="46">
        <v>16079.8</v>
      </c>
      <c r="AU38" s="46">
        <v>16993.3</v>
      </c>
      <c r="AV38" s="46">
        <v>18773.7</v>
      </c>
      <c r="AW38" s="46">
        <v>24179.599999999999</v>
      </c>
      <c r="AX38" s="46">
        <v>21407</v>
      </c>
      <c r="AY38" s="46">
        <v>26363</v>
      </c>
      <c r="AZ38" s="46">
        <v>35029.199999999997</v>
      </c>
      <c r="BA38" s="46">
        <v>53805.3</v>
      </c>
      <c r="BB38" s="46">
        <v>58615.5</v>
      </c>
      <c r="BC38" s="92">
        <v>93927.8</v>
      </c>
      <c r="BD38" s="92">
        <v>137684.29999999999</v>
      </c>
      <c r="BE38" s="92">
        <v>154896.79999999999</v>
      </c>
    </row>
    <row r="39" spans="2:57" ht="12" thickTop="1" x14ac:dyDescent="0.2">
      <c r="B39" s="135" t="s">
        <v>280</v>
      </c>
      <c r="C39" s="113"/>
      <c r="D39" s="136"/>
      <c r="E39" s="136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131"/>
      <c r="AL39" s="1"/>
      <c r="AM39" s="1"/>
      <c r="AN39" s="2" t="s">
        <v>53</v>
      </c>
      <c r="AO39" s="46">
        <v>864.1</v>
      </c>
      <c r="AP39" s="46">
        <v>1002.7</v>
      </c>
      <c r="AQ39" s="46">
        <v>1669.8</v>
      </c>
      <c r="AR39" s="46">
        <v>1333.3</v>
      </c>
      <c r="AS39" s="46">
        <v>1163.3</v>
      </c>
      <c r="AT39" s="46">
        <v>907.6</v>
      </c>
      <c r="AU39" s="46">
        <v>740.7</v>
      </c>
      <c r="AV39" s="46">
        <v>680.1</v>
      </c>
      <c r="AW39" s="46">
        <v>740.3</v>
      </c>
      <c r="AX39" s="46">
        <v>924.2</v>
      </c>
      <c r="AY39" s="46">
        <v>1273.0999999999999</v>
      </c>
      <c r="AZ39" s="46">
        <v>2995</v>
      </c>
      <c r="BA39" s="46">
        <v>3797.5</v>
      </c>
      <c r="BB39" s="46">
        <v>4278.5</v>
      </c>
      <c r="BC39" s="92">
        <v>4673.3</v>
      </c>
      <c r="BD39" s="92">
        <v>9274.2000000000007</v>
      </c>
      <c r="BE39" s="92">
        <v>12229.9</v>
      </c>
    </row>
    <row r="40" spans="2:57" x14ac:dyDescent="0.2">
      <c r="D40" s="2"/>
      <c r="E40" s="2"/>
      <c r="F40" s="2"/>
      <c r="G40" s="2"/>
      <c r="H40" s="2"/>
      <c r="I40" s="2"/>
      <c r="J40" s="2"/>
      <c r="K40" s="2"/>
      <c r="L40" s="2"/>
      <c r="N40" s="14"/>
      <c r="O40" s="10"/>
      <c r="X40" s="131"/>
      <c r="AL40" s="1"/>
      <c r="AM40" s="1"/>
      <c r="AN40" s="2" t="s">
        <v>54</v>
      </c>
      <c r="AO40" s="46">
        <v>544</v>
      </c>
      <c r="AP40" s="46">
        <v>388.8</v>
      </c>
      <c r="AQ40" s="46">
        <v>611.79999999999995</v>
      </c>
      <c r="AR40" s="46">
        <v>427.2</v>
      </c>
      <c r="AS40" s="46">
        <v>328</v>
      </c>
      <c r="AT40" s="46">
        <v>308.8</v>
      </c>
      <c r="AU40" s="46">
        <v>320.5</v>
      </c>
      <c r="AV40" s="46">
        <v>345</v>
      </c>
      <c r="AW40" s="46">
        <v>393.1</v>
      </c>
      <c r="AX40" s="46">
        <v>248.2</v>
      </c>
      <c r="AY40" s="46">
        <v>226.8</v>
      </c>
      <c r="AZ40" s="46">
        <v>512.4</v>
      </c>
      <c r="BA40" s="46">
        <v>720.8</v>
      </c>
      <c r="BB40" s="46">
        <v>451.8</v>
      </c>
      <c r="BC40" s="92">
        <v>607.5</v>
      </c>
      <c r="BD40" s="92">
        <v>566</v>
      </c>
      <c r="BE40" s="92">
        <v>676.3</v>
      </c>
    </row>
    <row r="41" spans="2:57" x14ac:dyDescent="0.2">
      <c r="B41" s="64" t="s">
        <v>590</v>
      </c>
      <c r="C41" s="123"/>
      <c r="D41" s="113"/>
      <c r="E41" s="113"/>
      <c r="F41" s="113"/>
      <c r="G41" s="113"/>
      <c r="H41" s="113"/>
      <c r="I41" s="113"/>
      <c r="J41" s="113"/>
      <c r="K41" s="113"/>
      <c r="L41" s="113"/>
      <c r="M41" s="137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31"/>
      <c r="AM41" s="1"/>
      <c r="AN41" s="2" t="s">
        <v>55</v>
      </c>
      <c r="AO41" s="46">
        <v>5289.9</v>
      </c>
      <c r="AP41" s="46">
        <v>6338.2</v>
      </c>
      <c r="AQ41" s="46">
        <v>9208.9</v>
      </c>
      <c r="AR41" s="46">
        <v>6689.2</v>
      </c>
      <c r="AS41" s="46">
        <v>7712.1</v>
      </c>
      <c r="AT41" s="46">
        <v>7059.9</v>
      </c>
      <c r="AU41" s="46">
        <v>6424.8</v>
      </c>
      <c r="AV41" s="46">
        <v>6603.6</v>
      </c>
      <c r="AW41" s="46">
        <v>7011.8</v>
      </c>
      <c r="AX41" s="46">
        <v>10272.4</v>
      </c>
      <c r="AY41" s="46">
        <v>16547.7</v>
      </c>
      <c r="AZ41" s="46">
        <v>26402.6</v>
      </c>
      <c r="BA41" s="46">
        <v>38072.5</v>
      </c>
      <c r="BB41" s="46">
        <v>46043.8</v>
      </c>
      <c r="BC41" s="92">
        <v>65496.6</v>
      </c>
      <c r="BD41" s="92">
        <v>117853.4</v>
      </c>
      <c r="BE41" s="92">
        <v>102462.7</v>
      </c>
    </row>
    <row r="42" spans="2:57" s="113" customFormat="1" ht="19.5" customHeight="1" thickBot="1" x14ac:dyDescent="0.25">
      <c r="B42" s="63" t="s">
        <v>58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137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59"/>
      <c r="AM42" s="92"/>
      <c r="AN42" s="92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92"/>
      <c r="BD42" s="92"/>
      <c r="BE42" s="92"/>
    </row>
    <row r="43" spans="2:57" s="113" customFormat="1" ht="16.5" customHeight="1" thickTop="1" thickBot="1" x14ac:dyDescent="0.25">
      <c r="B43" s="15" t="s">
        <v>59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137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59"/>
      <c r="AM43" s="126"/>
      <c r="AN43" s="127" t="s">
        <v>62</v>
      </c>
      <c r="AO43" s="125">
        <v>218357.2</v>
      </c>
      <c r="AP43" s="125">
        <v>214428.7</v>
      </c>
      <c r="AQ43" s="125">
        <v>404578.3</v>
      </c>
      <c r="AR43" s="125">
        <v>293326.8</v>
      </c>
      <c r="AS43" s="125">
        <v>368213.8</v>
      </c>
      <c r="AT43" s="125">
        <v>469595.9</v>
      </c>
      <c r="AU43" s="125">
        <v>259284.7</v>
      </c>
      <c r="AV43" s="125">
        <v>286220.3</v>
      </c>
      <c r="AW43" s="125">
        <v>391860.3</v>
      </c>
      <c r="AX43" s="125">
        <v>339249.5</v>
      </c>
      <c r="AY43" s="125">
        <v>407637.7</v>
      </c>
      <c r="AZ43" s="125">
        <v>746434.5</v>
      </c>
      <c r="BA43" s="125">
        <v>1357475.2</v>
      </c>
      <c r="BB43" s="125">
        <f>BB7+BB14+BB16+BB18+BB20+BB22+BB24+BB26+BB28+BB30+BB36+BB12</f>
        <v>2013202.6</v>
      </c>
      <c r="BC43" s="125">
        <f>BC7+BC14+BC16+BC18+BC20+BC22+BC24+BC26+BC28+BC30+BC36+BC12</f>
        <v>2766406.98</v>
      </c>
      <c r="BD43" s="125">
        <v>3980783.4</v>
      </c>
      <c r="BE43" s="125">
        <v>3744124.7</v>
      </c>
    </row>
    <row r="44" spans="2:57" s="113" customFormat="1" ht="14.25" customHeight="1" thickBot="1" x14ac:dyDescent="0.25">
      <c r="B44" s="92" t="s">
        <v>813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M44" s="110"/>
      <c r="AN44" s="110" t="s">
        <v>63</v>
      </c>
      <c r="AO44" s="60">
        <v>724.9</v>
      </c>
      <c r="AP44" s="60">
        <v>893.6</v>
      </c>
      <c r="AQ44" s="60">
        <v>1832.2</v>
      </c>
      <c r="AR44" s="60">
        <v>2293.1999999999998</v>
      </c>
      <c r="AS44" s="60">
        <v>5232.5</v>
      </c>
      <c r="AT44" s="60">
        <v>8023.1</v>
      </c>
      <c r="AU44" s="60">
        <v>15004.2</v>
      </c>
      <c r="AV44" s="60">
        <v>25532.799999999999</v>
      </c>
      <c r="AW44" s="60">
        <v>48108.6</v>
      </c>
      <c r="AX44" s="60">
        <v>29165.3</v>
      </c>
      <c r="AY44" s="60">
        <v>29140.7</v>
      </c>
      <c r="AZ44" s="60">
        <v>53076.9</v>
      </c>
      <c r="BA44" s="60">
        <v>96957.8</v>
      </c>
      <c r="BB44" s="60">
        <v>88301.2</v>
      </c>
      <c r="BC44" s="124">
        <v>79454.539999999994</v>
      </c>
      <c r="BD44" s="124">
        <v>54042.38</v>
      </c>
      <c r="BE44" s="124">
        <v>63316.12</v>
      </c>
    </row>
    <row r="45" spans="2:57" ht="11.25" customHeight="1" thickTop="1" x14ac:dyDescent="0.2"/>
    <row r="47" spans="2:57" x14ac:dyDescent="0.2"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Z48"/>
  <sheetViews>
    <sheetView topLeftCell="A25" workbookViewId="0">
      <selection activeCell="B37" sqref="B37"/>
    </sheetView>
  </sheetViews>
  <sheetFormatPr defaultRowHeight="11.25" x14ac:dyDescent="0.2"/>
  <cols>
    <col min="1" max="1" width="7.140625" style="92" customWidth="1"/>
    <col min="2" max="2" width="2.7109375" style="92" customWidth="1"/>
    <col min="3" max="3" width="26.140625" style="92" bestFit="1" customWidth="1"/>
    <col min="4" max="37" width="9.140625" style="92"/>
    <col min="38" max="38" width="4.140625" style="92" customWidth="1"/>
    <col min="39" max="39" width="3.42578125" style="141" customWidth="1"/>
    <col min="40" max="40" width="26.140625" style="92" bestFit="1" customWidth="1"/>
    <col min="41" max="41" width="9.140625" style="92"/>
    <col min="42" max="42" width="8" style="92" customWidth="1"/>
    <col min="43" max="43" width="9.140625" style="92"/>
    <col min="44" max="44" width="7.7109375" style="92" customWidth="1"/>
    <col min="45" max="45" width="9.140625" style="92"/>
    <col min="46" max="46" width="8" style="92" customWidth="1"/>
    <col min="47" max="47" width="9.140625" style="92"/>
    <col min="48" max="48" width="7.7109375" style="92" customWidth="1"/>
    <col min="49" max="49" width="9.140625" style="92"/>
    <col min="50" max="50" width="8" style="92" customWidth="1"/>
    <col min="51" max="51" width="9.140625" style="92"/>
    <col min="52" max="52" width="8.42578125" style="92" customWidth="1"/>
    <col min="53" max="53" width="9.140625" style="92"/>
    <col min="54" max="54" width="8.28515625" style="92" customWidth="1"/>
    <col min="55" max="55" width="9.140625" style="92"/>
    <col min="56" max="56" width="8" style="92" customWidth="1"/>
    <col min="57" max="57" width="9.140625" style="92"/>
    <col min="58" max="58" width="8.42578125" style="92" customWidth="1"/>
    <col min="59" max="59" width="9.140625" style="92"/>
    <col min="60" max="60" width="7.85546875" style="92" customWidth="1"/>
    <col min="61" max="61" width="6.42578125" style="92" customWidth="1"/>
    <col min="62" max="62" width="3.5703125" style="92" customWidth="1"/>
    <col min="63" max="63" width="28.42578125" style="92" customWidth="1"/>
    <col min="64" max="64" width="9.140625" style="92"/>
    <col min="65" max="65" width="7.140625" style="92" customWidth="1"/>
    <col min="66" max="66" width="9.140625" style="92"/>
    <col min="67" max="67" width="8" style="92" customWidth="1"/>
    <col min="68" max="70" width="9.140625" style="92"/>
    <col min="71" max="71" width="7.42578125" style="92" customWidth="1"/>
    <col min="72" max="72" width="8.7109375" style="92" customWidth="1"/>
    <col min="73" max="73" width="8.28515625" style="92" customWidth="1"/>
    <col min="74" max="74" width="8.5703125" style="92" customWidth="1"/>
    <col min="75" max="75" width="8" style="92" customWidth="1"/>
    <col min="76" max="76" width="9.140625" style="92"/>
    <col min="77" max="77" width="7.5703125" style="92" customWidth="1"/>
    <col min="78" max="78" width="9.140625" style="92"/>
    <col min="79" max="79" width="7.5703125" style="92" customWidth="1"/>
    <col min="80" max="80" width="9.140625" style="92"/>
    <col min="81" max="81" width="8.28515625" style="92" customWidth="1"/>
    <col min="82" max="82" width="9.140625" style="92"/>
    <col min="83" max="83" width="7.28515625" style="92" customWidth="1"/>
    <col min="84" max="84" width="9.140625" style="92"/>
    <col min="85" max="85" width="7.5703125" style="92" customWidth="1"/>
    <col min="86" max="86" width="9.140625" style="92"/>
    <col min="87" max="87" width="7.42578125" style="92" customWidth="1"/>
    <col min="88" max="16384" width="9.140625" style="92"/>
  </cols>
  <sheetData>
    <row r="2" spans="2:104" ht="18.75" customHeight="1" x14ac:dyDescent="0.3">
      <c r="C2" s="122" t="s">
        <v>67</v>
      </c>
      <c r="D2" s="128"/>
      <c r="E2" s="128"/>
      <c r="F2" s="128"/>
      <c r="G2" s="128"/>
      <c r="H2" s="128"/>
      <c r="I2" s="14"/>
      <c r="J2" s="14"/>
      <c r="K2" s="14"/>
      <c r="L2" s="14"/>
      <c r="M2" s="14"/>
      <c r="N2" s="14"/>
      <c r="O2" s="14"/>
      <c r="P2" s="14"/>
    </row>
    <row r="3" spans="2:104" x14ac:dyDescent="0.2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04" ht="12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04" ht="14.25" customHeight="1" thickTop="1" thickBot="1" x14ac:dyDescent="0.25">
      <c r="B5" s="464" t="s">
        <v>1</v>
      </c>
      <c r="C5" s="465"/>
      <c r="D5" s="474">
        <v>1966</v>
      </c>
      <c r="E5" s="474"/>
      <c r="F5" s="473">
        <v>1967</v>
      </c>
      <c r="G5" s="478"/>
      <c r="H5" s="473">
        <v>1968</v>
      </c>
      <c r="I5" s="474"/>
      <c r="J5" s="473">
        <v>1969</v>
      </c>
      <c r="K5" s="478"/>
      <c r="L5" s="473">
        <v>1970</v>
      </c>
      <c r="M5" s="474"/>
      <c r="N5" s="473">
        <v>1971</v>
      </c>
      <c r="O5" s="478"/>
      <c r="P5" s="473">
        <v>1972</v>
      </c>
      <c r="Q5" s="474"/>
      <c r="R5" s="473">
        <v>1973</v>
      </c>
      <c r="S5" s="478"/>
      <c r="T5" s="473">
        <v>1974</v>
      </c>
      <c r="U5" s="474"/>
      <c r="V5" s="473">
        <v>1975</v>
      </c>
      <c r="W5" s="478"/>
      <c r="X5" s="473">
        <v>1976</v>
      </c>
      <c r="Y5" s="474"/>
      <c r="Z5" s="473">
        <v>1977</v>
      </c>
      <c r="AA5" s="478"/>
      <c r="AB5" s="473">
        <v>1978</v>
      </c>
      <c r="AC5" s="474"/>
      <c r="AD5" s="473">
        <v>1979</v>
      </c>
      <c r="AE5" s="478"/>
      <c r="AF5" s="473">
        <v>1980</v>
      </c>
      <c r="AG5" s="478"/>
      <c r="AH5" s="473">
        <v>1981</v>
      </c>
      <c r="AI5" s="478"/>
      <c r="AJ5" s="473">
        <v>1982</v>
      </c>
      <c r="AK5" s="474"/>
      <c r="AM5" s="468" t="s">
        <v>1</v>
      </c>
      <c r="AN5" s="469"/>
      <c r="AO5" s="473">
        <v>1983</v>
      </c>
      <c r="AP5" s="478"/>
      <c r="AQ5" s="473">
        <v>1984</v>
      </c>
      <c r="AR5" s="478"/>
      <c r="AS5" s="473">
        <v>1985</v>
      </c>
      <c r="AT5" s="478"/>
      <c r="AU5" s="473">
        <v>1986</v>
      </c>
      <c r="AV5" s="478"/>
      <c r="AW5" s="473">
        <v>1987</v>
      </c>
      <c r="AX5" s="478"/>
      <c r="AY5" s="473">
        <v>1988</v>
      </c>
      <c r="AZ5" s="478"/>
      <c r="BA5" s="473">
        <v>1989</v>
      </c>
      <c r="BB5" s="478"/>
      <c r="BC5" s="473">
        <v>1990</v>
      </c>
      <c r="BD5" s="478"/>
      <c r="BE5" s="473">
        <v>1991</v>
      </c>
      <c r="BF5" s="478"/>
      <c r="BG5" s="473">
        <v>1992</v>
      </c>
      <c r="BH5" s="474"/>
      <c r="BI5" s="3"/>
      <c r="BJ5" s="468" t="s">
        <v>1</v>
      </c>
      <c r="BK5" s="469"/>
      <c r="BL5" s="473">
        <v>1993</v>
      </c>
      <c r="BM5" s="478"/>
      <c r="BN5" s="473">
        <v>1994</v>
      </c>
      <c r="BO5" s="478"/>
      <c r="BP5" s="473">
        <v>1995</v>
      </c>
      <c r="BQ5" s="478"/>
      <c r="BR5" s="473">
        <v>1996</v>
      </c>
      <c r="BS5" s="478"/>
      <c r="BT5" s="473">
        <v>1997</v>
      </c>
      <c r="BU5" s="478"/>
      <c r="BV5" s="473">
        <v>1998</v>
      </c>
      <c r="BW5" s="478"/>
      <c r="BX5" s="473">
        <v>1999</v>
      </c>
      <c r="BY5" s="478"/>
      <c r="BZ5" s="473">
        <v>2000</v>
      </c>
      <c r="CA5" s="478"/>
      <c r="CB5" s="473">
        <v>2001</v>
      </c>
      <c r="CC5" s="478"/>
      <c r="CD5" s="473">
        <v>2002</v>
      </c>
      <c r="CE5" s="478"/>
      <c r="CF5" s="473">
        <v>2003</v>
      </c>
      <c r="CG5" s="478"/>
      <c r="CH5" s="473">
        <v>2004</v>
      </c>
      <c r="CI5" s="478"/>
      <c r="CJ5" s="473">
        <v>2005</v>
      </c>
      <c r="CK5" s="478"/>
      <c r="CL5" s="473">
        <v>2006</v>
      </c>
      <c r="CM5" s="478"/>
      <c r="CN5" s="473">
        <v>2007</v>
      </c>
      <c r="CO5" s="478"/>
      <c r="CP5" s="473">
        <v>2008</v>
      </c>
      <c r="CQ5" s="474"/>
    </row>
    <row r="6" spans="2:104" ht="23.25" thickBot="1" x14ac:dyDescent="0.25">
      <c r="B6" s="466"/>
      <c r="C6" s="467"/>
      <c r="D6" s="138" t="s">
        <v>64</v>
      </c>
      <c r="E6" s="138" t="s">
        <v>65</v>
      </c>
      <c r="F6" s="139" t="s">
        <v>64</v>
      </c>
      <c r="G6" s="140" t="s">
        <v>65</v>
      </c>
      <c r="H6" s="139" t="s">
        <v>64</v>
      </c>
      <c r="I6" s="138" t="s">
        <v>65</v>
      </c>
      <c r="J6" s="139" t="s">
        <v>64</v>
      </c>
      <c r="K6" s="140" t="s">
        <v>65</v>
      </c>
      <c r="L6" s="139" t="s">
        <v>64</v>
      </c>
      <c r="M6" s="138" t="s">
        <v>65</v>
      </c>
      <c r="N6" s="139" t="s">
        <v>64</v>
      </c>
      <c r="O6" s="140" t="s">
        <v>65</v>
      </c>
      <c r="P6" s="139" t="s">
        <v>64</v>
      </c>
      <c r="Q6" s="138" t="s">
        <v>65</v>
      </c>
      <c r="R6" s="139" t="s">
        <v>64</v>
      </c>
      <c r="S6" s="140" t="s">
        <v>65</v>
      </c>
      <c r="T6" s="139" t="s">
        <v>64</v>
      </c>
      <c r="U6" s="138" t="s">
        <v>65</v>
      </c>
      <c r="V6" s="139" t="s">
        <v>64</v>
      </c>
      <c r="W6" s="140" t="s">
        <v>65</v>
      </c>
      <c r="X6" s="139" t="s">
        <v>64</v>
      </c>
      <c r="Y6" s="138" t="s">
        <v>65</v>
      </c>
      <c r="Z6" s="139" t="s">
        <v>64</v>
      </c>
      <c r="AA6" s="140" t="s">
        <v>65</v>
      </c>
      <c r="AB6" s="139" t="s">
        <v>64</v>
      </c>
      <c r="AC6" s="138" t="s">
        <v>65</v>
      </c>
      <c r="AD6" s="139" t="s">
        <v>64</v>
      </c>
      <c r="AE6" s="140" t="s">
        <v>65</v>
      </c>
      <c r="AF6" s="139" t="s">
        <v>64</v>
      </c>
      <c r="AG6" s="140" t="s">
        <v>65</v>
      </c>
      <c r="AH6" s="139" t="s">
        <v>64</v>
      </c>
      <c r="AI6" s="140" t="s">
        <v>65</v>
      </c>
      <c r="AJ6" s="139" t="s">
        <v>64</v>
      </c>
      <c r="AK6" s="138" t="s">
        <v>65</v>
      </c>
      <c r="AM6" s="470"/>
      <c r="AN6" s="471"/>
      <c r="AO6" s="139" t="s">
        <v>64</v>
      </c>
      <c r="AP6" s="140" t="s">
        <v>65</v>
      </c>
      <c r="AQ6" s="139" t="s">
        <v>64</v>
      </c>
      <c r="AR6" s="140" t="s">
        <v>65</v>
      </c>
      <c r="AS6" s="139" t="s">
        <v>64</v>
      </c>
      <c r="AT6" s="140" t="s">
        <v>65</v>
      </c>
      <c r="AU6" s="139" t="s">
        <v>64</v>
      </c>
      <c r="AV6" s="140" t="s">
        <v>65</v>
      </c>
      <c r="AW6" s="139" t="s">
        <v>64</v>
      </c>
      <c r="AX6" s="140" t="s">
        <v>65</v>
      </c>
      <c r="AY6" s="139" t="s">
        <v>64</v>
      </c>
      <c r="AZ6" s="140" t="s">
        <v>65</v>
      </c>
      <c r="BA6" s="139" t="s">
        <v>64</v>
      </c>
      <c r="BB6" s="140" t="s">
        <v>65</v>
      </c>
      <c r="BC6" s="139" t="s">
        <v>64</v>
      </c>
      <c r="BD6" s="140" t="s">
        <v>65</v>
      </c>
      <c r="BE6" s="139" t="s">
        <v>64</v>
      </c>
      <c r="BF6" s="140" t="s">
        <v>65</v>
      </c>
      <c r="BG6" s="139" t="s">
        <v>64</v>
      </c>
      <c r="BH6" s="138" t="s">
        <v>65</v>
      </c>
      <c r="BI6" s="3"/>
      <c r="BJ6" s="470"/>
      <c r="BK6" s="471"/>
      <c r="BL6" s="139" t="s">
        <v>64</v>
      </c>
      <c r="BM6" s="140" t="s">
        <v>65</v>
      </c>
      <c r="BN6" s="139" t="s">
        <v>64</v>
      </c>
      <c r="BO6" s="140" t="s">
        <v>65</v>
      </c>
      <c r="BP6" s="139" t="s">
        <v>64</v>
      </c>
      <c r="BQ6" s="140" t="s">
        <v>65</v>
      </c>
      <c r="BR6" s="139" t="s">
        <v>64</v>
      </c>
      <c r="BS6" s="140" t="s">
        <v>65</v>
      </c>
      <c r="BT6" s="139" t="s">
        <v>64</v>
      </c>
      <c r="BU6" s="140" t="s">
        <v>65</v>
      </c>
      <c r="BV6" s="139" t="s">
        <v>64</v>
      </c>
      <c r="BW6" s="140" t="s">
        <v>65</v>
      </c>
      <c r="BX6" s="139" t="s">
        <v>64</v>
      </c>
      <c r="BY6" s="140" t="s">
        <v>65</v>
      </c>
      <c r="BZ6" s="139" t="s">
        <v>64</v>
      </c>
      <c r="CA6" s="140" t="s">
        <v>65</v>
      </c>
      <c r="CB6" s="139" t="s">
        <v>64</v>
      </c>
      <c r="CC6" s="140" t="s">
        <v>65</v>
      </c>
      <c r="CD6" s="139" t="s">
        <v>64</v>
      </c>
      <c r="CE6" s="140" t="s">
        <v>65</v>
      </c>
      <c r="CF6" s="139" t="s">
        <v>64</v>
      </c>
      <c r="CG6" s="140" t="s">
        <v>65</v>
      </c>
      <c r="CH6" s="139" t="s">
        <v>64</v>
      </c>
      <c r="CI6" s="140" t="s">
        <v>65</v>
      </c>
      <c r="CJ6" s="139" t="s">
        <v>64</v>
      </c>
      <c r="CK6" s="140" t="s">
        <v>65</v>
      </c>
      <c r="CL6" s="139" t="s">
        <v>64</v>
      </c>
      <c r="CM6" s="140" t="s">
        <v>65</v>
      </c>
      <c r="CN6" s="139" t="s">
        <v>64</v>
      </c>
      <c r="CO6" s="140" t="s">
        <v>65</v>
      </c>
      <c r="CP6" s="139" t="s">
        <v>64</v>
      </c>
      <c r="CQ6" s="138" t="s">
        <v>65</v>
      </c>
    </row>
    <row r="7" spans="2:104" ht="12" thickTop="1" x14ac:dyDescent="0.2">
      <c r="B7" s="1"/>
      <c r="C7" s="1"/>
      <c r="D7" s="32"/>
      <c r="E7" s="3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04" ht="12.75" customHeight="1" x14ac:dyDescent="0.2">
      <c r="B8" s="4">
        <v>1</v>
      </c>
      <c r="C8" s="2" t="s">
        <v>3</v>
      </c>
      <c r="D8" s="41">
        <v>3.79</v>
      </c>
      <c r="E8" s="41">
        <v>16.010000000000002</v>
      </c>
      <c r="F8" s="41">
        <v>3.67</v>
      </c>
      <c r="G8" s="41">
        <v>14.22</v>
      </c>
      <c r="H8" s="41">
        <v>3.07</v>
      </c>
      <c r="I8" s="41">
        <v>12.51</v>
      </c>
      <c r="J8" s="41">
        <v>4.9800000000000004</v>
      </c>
      <c r="K8" s="41">
        <v>15.47</v>
      </c>
      <c r="L8" s="41">
        <v>5.37</v>
      </c>
      <c r="M8" s="41">
        <v>14.27</v>
      </c>
      <c r="N8" s="41">
        <v>5.74</v>
      </c>
      <c r="O8" s="41">
        <v>15.72</v>
      </c>
      <c r="P8" s="41">
        <v>6.26</v>
      </c>
      <c r="Q8" s="41">
        <v>13.69</v>
      </c>
      <c r="R8" s="41">
        <v>8.3000000000000007</v>
      </c>
      <c r="S8" s="41">
        <v>15.66</v>
      </c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133"/>
      <c r="AM8" s="43">
        <v>1</v>
      </c>
      <c r="AN8" s="2" t="s">
        <v>6</v>
      </c>
      <c r="AO8" s="41">
        <v>5.99</v>
      </c>
      <c r="AP8" s="41">
        <v>0</v>
      </c>
      <c r="AQ8" s="41">
        <v>5.82</v>
      </c>
      <c r="AR8" s="41">
        <v>0</v>
      </c>
      <c r="AS8" s="41">
        <v>3.74</v>
      </c>
      <c r="AT8" s="41">
        <v>0</v>
      </c>
      <c r="AU8" s="41">
        <v>5.56</v>
      </c>
      <c r="AV8" s="41">
        <v>0</v>
      </c>
      <c r="AW8" s="41">
        <v>4.12</v>
      </c>
      <c r="AX8" s="41">
        <v>0</v>
      </c>
      <c r="AY8" s="41">
        <v>6.46</v>
      </c>
      <c r="AZ8" s="41">
        <v>29.7</v>
      </c>
      <c r="BA8" s="41">
        <v>5.15</v>
      </c>
      <c r="BB8" s="41">
        <v>23.7</v>
      </c>
      <c r="BC8" s="41">
        <v>6.23</v>
      </c>
      <c r="BD8" s="41">
        <v>17.23</v>
      </c>
      <c r="BE8" s="41">
        <v>5.03</v>
      </c>
      <c r="BF8" s="41">
        <v>15.66</v>
      </c>
      <c r="BG8" s="41">
        <v>1.99</v>
      </c>
      <c r="BH8" s="41">
        <v>6.03</v>
      </c>
      <c r="BI8" s="1"/>
      <c r="BJ8" s="8">
        <v>1</v>
      </c>
      <c r="BK8" s="2" t="s">
        <v>6</v>
      </c>
      <c r="BL8" s="41">
        <v>2.68</v>
      </c>
      <c r="BM8" s="41">
        <v>3.52</v>
      </c>
      <c r="BN8" s="41">
        <v>1.18</v>
      </c>
      <c r="BO8" s="41">
        <v>0</v>
      </c>
      <c r="BP8" s="41">
        <v>1.1599999999999999</v>
      </c>
      <c r="BQ8" s="41">
        <v>0</v>
      </c>
      <c r="BR8" s="41">
        <v>2.23</v>
      </c>
      <c r="BS8" s="41">
        <v>0</v>
      </c>
      <c r="BT8" s="41">
        <v>2.64</v>
      </c>
      <c r="BU8" s="41">
        <v>0</v>
      </c>
      <c r="BV8" s="41">
        <v>5.61</v>
      </c>
      <c r="BW8" s="41">
        <v>0</v>
      </c>
      <c r="BX8" s="41">
        <v>4.87</v>
      </c>
      <c r="BY8" s="41">
        <v>0</v>
      </c>
      <c r="BZ8" s="41">
        <v>5.48</v>
      </c>
      <c r="CA8" s="41">
        <v>0</v>
      </c>
      <c r="CB8" s="41">
        <v>10.39</v>
      </c>
      <c r="CC8" s="41">
        <v>38.049999999999997</v>
      </c>
      <c r="CD8" s="41">
        <v>8.01</v>
      </c>
      <c r="CE8" s="41">
        <v>18.55</v>
      </c>
      <c r="CF8" s="41">
        <v>3.72</v>
      </c>
      <c r="CG8" s="41">
        <v>10.55</v>
      </c>
      <c r="CH8" s="41">
        <v>2.57</v>
      </c>
      <c r="CI8" s="41">
        <v>7.85</v>
      </c>
      <c r="CJ8" s="41">
        <v>2.27</v>
      </c>
      <c r="CK8" s="41">
        <v>9.0299999999999994</v>
      </c>
      <c r="CL8" s="41">
        <v>2.02</v>
      </c>
      <c r="CM8" s="41">
        <v>11</v>
      </c>
      <c r="CN8" s="41">
        <v>1.17</v>
      </c>
      <c r="CO8" s="41">
        <v>9.58</v>
      </c>
      <c r="CP8" s="41">
        <v>1.43</v>
      </c>
      <c r="CQ8" s="41">
        <v>6.31</v>
      </c>
    </row>
    <row r="9" spans="2:104" x14ac:dyDescent="0.2">
      <c r="B9" s="4">
        <v>2</v>
      </c>
      <c r="C9" s="2" t="s">
        <v>4</v>
      </c>
      <c r="D9" s="41">
        <v>4.78</v>
      </c>
      <c r="E9" s="41">
        <v>17.309999999999999</v>
      </c>
      <c r="F9" s="41">
        <v>5.23</v>
      </c>
      <c r="G9" s="41">
        <v>15.53</v>
      </c>
      <c r="H9" s="41">
        <v>5.68</v>
      </c>
      <c r="I9" s="41">
        <v>17.05</v>
      </c>
      <c r="J9" s="41">
        <v>9.83</v>
      </c>
      <c r="K9" s="41">
        <v>26.47</v>
      </c>
      <c r="L9" s="41">
        <v>11.79</v>
      </c>
      <c r="M9" s="41">
        <v>29.41</v>
      </c>
      <c r="N9" s="41">
        <v>9.52</v>
      </c>
      <c r="O9" s="41">
        <v>34.270000000000003</v>
      </c>
      <c r="P9" s="41">
        <v>9.6999999999999993</v>
      </c>
      <c r="Q9" s="41">
        <v>20.69</v>
      </c>
      <c r="R9" s="41">
        <v>9.1300000000000008</v>
      </c>
      <c r="S9" s="41">
        <v>20.85</v>
      </c>
      <c r="T9" s="41">
        <v>12.44</v>
      </c>
      <c r="U9" s="41">
        <v>52</v>
      </c>
      <c r="V9" s="41">
        <v>12.92</v>
      </c>
      <c r="W9" s="41">
        <v>47.61</v>
      </c>
      <c r="X9" s="41">
        <v>11.9</v>
      </c>
      <c r="Y9" s="41">
        <v>41.88</v>
      </c>
      <c r="Z9" s="41">
        <v>10.82</v>
      </c>
      <c r="AA9" s="41">
        <v>39.78</v>
      </c>
      <c r="AB9" s="41">
        <v>5.07</v>
      </c>
      <c r="AC9" s="41">
        <v>32.590000000000003</v>
      </c>
      <c r="AD9" s="41">
        <v>5.88</v>
      </c>
      <c r="AE9" s="41">
        <v>32.67</v>
      </c>
      <c r="AF9" s="41">
        <v>6.09</v>
      </c>
      <c r="AG9" s="41">
        <v>32.869999999999997</v>
      </c>
      <c r="AH9" s="41">
        <v>5.72</v>
      </c>
      <c r="AI9" s="41">
        <v>29.45</v>
      </c>
      <c r="AJ9" s="41">
        <v>6.77</v>
      </c>
      <c r="AK9" s="41">
        <v>54.23</v>
      </c>
      <c r="AL9" s="133"/>
      <c r="AM9" s="43"/>
      <c r="AN9" s="2" t="s">
        <v>17</v>
      </c>
      <c r="AO9" s="41">
        <v>6.04</v>
      </c>
      <c r="AP9" s="41">
        <v>0</v>
      </c>
      <c r="AQ9" s="41">
        <v>6.01</v>
      </c>
      <c r="AR9" s="41">
        <v>0</v>
      </c>
      <c r="AS9" s="41">
        <v>3.75</v>
      </c>
      <c r="AT9" s="41">
        <v>0</v>
      </c>
      <c r="AU9" s="41">
        <v>5.67</v>
      </c>
      <c r="AV9" s="41">
        <v>0</v>
      </c>
      <c r="AW9" s="41">
        <v>4.28</v>
      </c>
      <c r="AX9" s="41">
        <v>0</v>
      </c>
      <c r="AY9" s="41">
        <v>6.78</v>
      </c>
      <c r="AZ9" s="41">
        <v>32.450000000000003</v>
      </c>
      <c r="BA9" s="41">
        <v>5.15</v>
      </c>
      <c r="BB9" s="41">
        <v>25.13</v>
      </c>
      <c r="BC9" s="41">
        <v>6.38</v>
      </c>
      <c r="BD9" s="41">
        <v>17.97</v>
      </c>
      <c r="BE9" s="41">
        <v>5.55</v>
      </c>
      <c r="BF9" s="41">
        <v>16.68</v>
      </c>
      <c r="BG9" s="41">
        <v>2.4</v>
      </c>
      <c r="BH9" s="41">
        <v>9.17</v>
      </c>
      <c r="BJ9" s="4"/>
      <c r="BK9" s="2" t="s">
        <v>39</v>
      </c>
      <c r="BL9" s="41">
        <v>1.9</v>
      </c>
      <c r="BM9" s="41">
        <v>0</v>
      </c>
      <c r="BN9" s="41">
        <v>0.93</v>
      </c>
      <c r="BO9" s="41">
        <v>0</v>
      </c>
      <c r="BP9" s="41">
        <v>1.32</v>
      </c>
      <c r="BQ9" s="41">
        <v>0</v>
      </c>
      <c r="BR9" s="41">
        <v>2.14</v>
      </c>
      <c r="BS9" s="41">
        <v>0</v>
      </c>
      <c r="BT9" s="41">
        <v>3.64</v>
      </c>
      <c r="BU9" s="41">
        <v>0</v>
      </c>
      <c r="BV9" s="41">
        <v>5.54</v>
      </c>
      <c r="BW9" s="41">
        <v>0</v>
      </c>
      <c r="BX9" s="41">
        <v>3.72</v>
      </c>
      <c r="BY9" s="41">
        <v>0</v>
      </c>
      <c r="BZ9" s="41">
        <v>6.21</v>
      </c>
      <c r="CA9" s="41">
        <v>0</v>
      </c>
      <c r="CB9" s="41">
        <v>15.78</v>
      </c>
      <c r="CC9" s="41">
        <v>59.35</v>
      </c>
      <c r="CD9" s="41">
        <v>7.1</v>
      </c>
      <c r="CE9" s="41">
        <v>7.71</v>
      </c>
      <c r="CF9" s="41">
        <v>3.21</v>
      </c>
      <c r="CG9" s="41">
        <v>12.18</v>
      </c>
      <c r="CH9" s="41">
        <v>2.16</v>
      </c>
      <c r="CI9" s="41">
        <v>7.94</v>
      </c>
      <c r="CJ9" s="41">
        <v>1.7</v>
      </c>
      <c r="CK9" s="41">
        <v>5.14</v>
      </c>
      <c r="CL9" s="41">
        <v>2.95</v>
      </c>
      <c r="CM9" s="41">
        <v>14.91</v>
      </c>
      <c r="CN9" s="41">
        <v>1.85</v>
      </c>
      <c r="CO9" s="41">
        <v>7.99</v>
      </c>
      <c r="CP9" s="41">
        <v>1.26</v>
      </c>
      <c r="CQ9" s="41">
        <v>3.72</v>
      </c>
    </row>
    <row r="10" spans="2:104" ht="12.75" customHeight="1" x14ac:dyDescent="0.2">
      <c r="B10" s="4">
        <v>3</v>
      </c>
      <c r="C10" s="2" t="s">
        <v>5</v>
      </c>
      <c r="D10" s="41">
        <v>0</v>
      </c>
      <c r="E10" s="41">
        <v>1.31</v>
      </c>
      <c r="F10" s="41">
        <v>0</v>
      </c>
      <c r="G10" s="41">
        <v>20.25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1.0900000000000001</v>
      </c>
      <c r="S10" s="41">
        <v>0</v>
      </c>
      <c r="T10" s="41">
        <v>14.41</v>
      </c>
      <c r="U10" s="41">
        <v>37.450000000000003</v>
      </c>
      <c r="V10" s="41">
        <v>14.27</v>
      </c>
      <c r="W10" s="41">
        <v>33.11</v>
      </c>
      <c r="X10" s="41">
        <v>13.77</v>
      </c>
      <c r="Y10" s="41">
        <v>29.86</v>
      </c>
      <c r="Z10" s="41">
        <v>14.4</v>
      </c>
      <c r="AA10" s="41">
        <v>19.37</v>
      </c>
      <c r="AB10" s="41">
        <v>5.5</v>
      </c>
      <c r="AC10" s="41">
        <v>12.29</v>
      </c>
      <c r="AD10" s="41">
        <v>7.62</v>
      </c>
      <c r="AE10" s="41">
        <v>14.19</v>
      </c>
      <c r="AF10" s="41">
        <v>7.67</v>
      </c>
      <c r="AG10" s="41">
        <v>13.95</v>
      </c>
      <c r="AH10" s="41">
        <v>9.6300000000000008</v>
      </c>
      <c r="AI10" s="41">
        <v>24.32</v>
      </c>
      <c r="AJ10" s="41">
        <v>11.41</v>
      </c>
      <c r="AK10" s="41">
        <v>22.48</v>
      </c>
      <c r="AL10" s="133"/>
      <c r="AN10" s="2" t="s">
        <v>18</v>
      </c>
      <c r="AO10" s="41">
        <v>5.4</v>
      </c>
      <c r="AP10" s="41">
        <v>2.5099999999999998</v>
      </c>
      <c r="AQ10" s="41">
        <v>4.95</v>
      </c>
      <c r="AR10" s="41">
        <v>4.96</v>
      </c>
      <c r="AS10" s="41">
        <v>3.56</v>
      </c>
      <c r="AT10" s="41">
        <v>5.31</v>
      </c>
      <c r="AU10" s="41">
        <v>5.04</v>
      </c>
      <c r="AV10" s="41">
        <v>0.67</v>
      </c>
      <c r="AW10" s="41">
        <v>2.96</v>
      </c>
      <c r="AX10" s="41">
        <v>0</v>
      </c>
      <c r="AY10" s="41">
        <v>3.04</v>
      </c>
      <c r="AZ10" s="41">
        <v>1.77</v>
      </c>
      <c r="BA10" s="41">
        <v>5.07</v>
      </c>
      <c r="BB10" s="41">
        <v>3.37</v>
      </c>
      <c r="BC10" s="41">
        <v>3.94</v>
      </c>
      <c r="BD10" s="41">
        <v>6.01</v>
      </c>
      <c r="BE10" s="41">
        <v>0.9</v>
      </c>
      <c r="BF10" s="41">
        <v>7.53</v>
      </c>
      <c r="BG10" s="41">
        <v>1.43</v>
      </c>
      <c r="BH10" s="41">
        <v>1.84</v>
      </c>
      <c r="BJ10" s="4"/>
      <c r="BK10" s="2" t="s">
        <v>45</v>
      </c>
      <c r="BL10" s="41">
        <v>3.91</v>
      </c>
      <c r="BM10" s="41">
        <v>0</v>
      </c>
      <c r="BN10" s="41">
        <v>0.54</v>
      </c>
      <c r="BO10" s="41">
        <v>0</v>
      </c>
      <c r="BP10" s="41">
        <v>0.8</v>
      </c>
      <c r="BQ10" s="41">
        <v>0</v>
      </c>
      <c r="BR10" s="41">
        <v>0.55000000000000004</v>
      </c>
      <c r="BS10" s="41">
        <v>0</v>
      </c>
      <c r="BT10" s="41">
        <v>1.22</v>
      </c>
      <c r="BU10" s="41">
        <v>0</v>
      </c>
      <c r="BV10" s="41">
        <v>7.53</v>
      </c>
      <c r="BW10" s="41">
        <v>0</v>
      </c>
      <c r="BX10" s="41">
        <v>8.41</v>
      </c>
      <c r="BY10" s="41">
        <v>7.07</v>
      </c>
      <c r="BZ10" s="41">
        <v>8.17</v>
      </c>
      <c r="CA10" s="41">
        <v>9.56</v>
      </c>
      <c r="CB10" s="41">
        <v>17.02</v>
      </c>
      <c r="CC10" s="41">
        <v>52.23</v>
      </c>
      <c r="CD10" s="41">
        <v>9.4700000000000006</v>
      </c>
      <c r="CE10" s="41">
        <v>24.76</v>
      </c>
      <c r="CF10" s="41">
        <v>3.54</v>
      </c>
      <c r="CG10" s="41">
        <v>10.31</v>
      </c>
      <c r="CH10" s="41">
        <v>2.85</v>
      </c>
      <c r="CI10" s="41">
        <v>10.74</v>
      </c>
      <c r="CJ10" s="41">
        <v>2.2400000000000002</v>
      </c>
      <c r="CK10" s="41">
        <v>11.06</v>
      </c>
      <c r="CL10" s="41">
        <v>2.2599999999999998</v>
      </c>
      <c r="CM10" s="41">
        <v>13.56</v>
      </c>
      <c r="CN10" s="41">
        <v>1.23</v>
      </c>
      <c r="CO10" s="41">
        <v>10.64</v>
      </c>
      <c r="CP10" s="41">
        <v>1.74</v>
      </c>
      <c r="CQ10" s="41">
        <v>8.02</v>
      </c>
    </row>
    <row r="11" spans="2:104" x14ac:dyDescent="0.2">
      <c r="B11" s="4"/>
      <c r="C11" s="2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133"/>
      <c r="AN11" s="2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1"/>
      <c r="BJ11" s="4"/>
      <c r="BK11" s="2" t="s">
        <v>46</v>
      </c>
      <c r="BL11" s="41">
        <v>2.63</v>
      </c>
      <c r="BM11" s="41">
        <v>10.9</v>
      </c>
      <c r="BN11" s="41">
        <v>1.63</v>
      </c>
      <c r="BO11" s="41">
        <v>5.09</v>
      </c>
      <c r="BP11" s="41">
        <v>1.19</v>
      </c>
      <c r="BQ11" s="41">
        <v>5.42</v>
      </c>
      <c r="BR11" s="41">
        <v>3.02</v>
      </c>
      <c r="BS11" s="41">
        <v>9.94</v>
      </c>
      <c r="BT11" s="41">
        <v>2.66</v>
      </c>
      <c r="BU11" s="41">
        <v>1.44</v>
      </c>
      <c r="BV11" s="41">
        <v>4.3099999999999996</v>
      </c>
      <c r="BW11" s="41">
        <v>6.44</v>
      </c>
      <c r="BX11" s="41">
        <v>3.59</v>
      </c>
      <c r="BY11" s="41">
        <v>3.48</v>
      </c>
      <c r="BZ11" s="41">
        <v>3.7</v>
      </c>
      <c r="CA11" s="41">
        <v>0</v>
      </c>
      <c r="CB11" s="41">
        <v>1.88</v>
      </c>
      <c r="CC11" s="41">
        <v>12.92</v>
      </c>
      <c r="CD11" s="41">
        <v>7.25</v>
      </c>
      <c r="CE11" s="41">
        <v>21.13</v>
      </c>
      <c r="CF11" s="41">
        <v>4.33</v>
      </c>
      <c r="CG11" s="41">
        <v>9.49</v>
      </c>
      <c r="CH11" s="41">
        <v>2.5499999999999998</v>
      </c>
      <c r="CI11" s="41">
        <v>4.45</v>
      </c>
      <c r="CJ11" s="41">
        <v>2.73</v>
      </c>
      <c r="CK11" s="41">
        <v>8.6300000000000008</v>
      </c>
      <c r="CL11" s="41">
        <v>0.87</v>
      </c>
      <c r="CM11" s="41">
        <v>3.29</v>
      </c>
      <c r="CN11" s="41">
        <v>0.57999999999999996</v>
      </c>
      <c r="CO11" s="41">
        <v>6.98</v>
      </c>
      <c r="CP11" s="41">
        <v>0.61</v>
      </c>
      <c r="CQ11" s="41">
        <v>3.35</v>
      </c>
    </row>
    <row r="12" spans="2:104" x14ac:dyDescent="0.2">
      <c r="B12" s="4">
        <v>4</v>
      </c>
      <c r="C12" s="2" t="s">
        <v>6</v>
      </c>
      <c r="D12" s="41">
        <v>4.83</v>
      </c>
      <c r="E12" s="41">
        <v>12.13</v>
      </c>
      <c r="F12" s="41">
        <v>6.23</v>
      </c>
      <c r="G12" s="41">
        <v>12.29</v>
      </c>
      <c r="H12" s="41">
        <v>5.43</v>
      </c>
      <c r="I12" s="41">
        <v>9.39</v>
      </c>
      <c r="J12" s="41">
        <v>6.33</v>
      </c>
      <c r="K12" s="41">
        <v>10.69</v>
      </c>
      <c r="L12" s="41">
        <v>5.28</v>
      </c>
      <c r="M12" s="41">
        <v>11.58</v>
      </c>
      <c r="N12" s="41">
        <v>4.68</v>
      </c>
      <c r="O12" s="41">
        <v>10.15</v>
      </c>
      <c r="P12" s="41">
        <v>6.22</v>
      </c>
      <c r="Q12" s="41">
        <v>5.69</v>
      </c>
      <c r="R12" s="41">
        <v>4.84</v>
      </c>
      <c r="S12" s="41">
        <v>3.64</v>
      </c>
      <c r="T12" s="41">
        <v>15.4</v>
      </c>
      <c r="U12" s="41">
        <v>35.51</v>
      </c>
      <c r="V12" s="41">
        <v>6.19</v>
      </c>
      <c r="W12" s="41">
        <v>0</v>
      </c>
      <c r="X12" s="41">
        <v>5.99</v>
      </c>
      <c r="Y12" s="41">
        <v>0</v>
      </c>
      <c r="Z12" s="41">
        <v>7.28</v>
      </c>
      <c r="AA12" s="41">
        <v>0</v>
      </c>
      <c r="AB12" s="41">
        <v>3.19</v>
      </c>
      <c r="AC12" s="41">
        <v>0</v>
      </c>
      <c r="AD12" s="41">
        <v>4.0599999999999996</v>
      </c>
      <c r="AE12" s="41">
        <v>0</v>
      </c>
      <c r="AF12" s="41">
        <v>7.13</v>
      </c>
      <c r="AG12" s="41">
        <v>0</v>
      </c>
      <c r="AH12" s="41">
        <v>8.16</v>
      </c>
      <c r="AI12" s="41">
        <v>1.6</v>
      </c>
      <c r="AJ12" s="41">
        <v>7.67</v>
      </c>
      <c r="AK12" s="41">
        <v>8.42</v>
      </c>
      <c r="AL12" s="133"/>
      <c r="AM12" s="43">
        <v>2</v>
      </c>
      <c r="AN12" s="2" t="s">
        <v>14</v>
      </c>
      <c r="AO12" s="41">
        <v>5.89</v>
      </c>
      <c r="AP12" s="41">
        <v>8.89</v>
      </c>
      <c r="AQ12" s="41">
        <v>4.9400000000000004</v>
      </c>
      <c r="AR12" s="41">
        <v>6.69</v>
      </c>
      <c r="AS12" s="41">
        <v>5.8</v>
      </c>
      <c r="AT12" s="41">
        <v>9.58</v>
      </c>
      <c r="AU12" s="41">
        <v>6.3</v>
      </c>
      <c r="AV12" s="41">
        <v>10.66</v>
      </c>
      <c r="AW12" s="41">
        <v>5.99</v>
      </c>
      <c r="AX12" s="41">
        <v>10.86</v>
      </c>
      <c r="AY12" s="41">
        <v>5.79</v>
      </c>
      <c r="AZ12" s="41">
        <v>9.0500000000000007</v>
      </c>
      <c r="BA12" s="41">
        <v>4.95</v>
      </c>
      <c r="BB12" s="41">
        <v>7.39</v>
      </c>
      <c r="BC12" s="41">
        <v>5.99</v>
      </c>
      <c r="BD12" s="41">
        <v>11.38</v>
      </c>
      <c r="BE12" s="41">
        <v>4.04</v>
      </c>
      <c r="BF12" s="41">
        <v>9.82</v>
      </c>
      <c r="BG12" s="41">
        <v>2.16</v>
      </c>
      <c r="BH12" s="41">
        <v>4.37</v>
      </c>
      <c r="BI12" s="1"/>
      <c r="BJ12" s="4"/>
      <c r="BK12" s="2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</row>
    <row r="13" spans="2:104" x14ac:dyDescent="0.2">
      <c r="B13" s="4"/>
      <c r="C13" s="2" t="s">
        <v>17</v>
      </c>
      <c r="D13" s="41">
        <v>4.59</v>
      </c>
      <c r="E13" s="41">
        <v>11.64</v>
      </c>
      <c r="F13" s="41">
        <v>6.13</v>
      </c>
      <c r="G13" s="41">
        <v>12.88</v>
      </c>
      <c r="H13" s="41">
        <v>5.46</v>
      </c>
      <c r="I13" s="41">
        <v>10.06</v>
      </c>
      <c r="J13" s="41">
        <v>6.47</v>
      </c>
      <c r="K13" s="41">
        <v>10.83</v>
      </c>
      <c r="L13" s="41">
        <v>5.43</v>
      </c>
      <c r="M13" s="41">
        <v>11.83</v>
      </c>
      <c r="N13" s="41">
        <v>4.79</v>
      </c>
      <c r="O13" s="41">
        <v>10.26</v>
      </c>
      <c r="P13" s="41">
        <v>6.35</v>
      </c>
      <c r="Q13" s="41">
        <v>6.32</v>
      </c>
      <c r="R13" s="41">
        <v>5.0999999999999996</v>
      </c>
      <c r="S13" s="41">
        <v>4.26</v>
      </c>
      <c r="T13" s="41">
        <v>15.75</v>
      </c>
      <c r="U13" s="41">
        <v>37.049999999999997</v>
      </c>
      <c r="V13" s="41">
        <v>5.07</v>
      </c>
      <c r="W13" s="41">
        <v>0</v>
      </c>
      <c r="X13" s="41">
        <v>5.0999999999999996</v>
      </c>
      <c r="Y13" s="41">
        <v>0</v>
      </c>
      <c r="Z13" s="41">
        <v>7.26</v>
      </c>
      <c r="AA13" s="41">
        <v>0</v>
      </c>
      <c r="AB13" s="41">
        <v>3.2</v>
      </c>
      <c r="AC13" s="41">
        <v>0</v>
      </c>
      <c r="AD13" s="41">
        <v>3.71</v>
      </c>
      <c r="AE13" s="41">
        <v>0</v>
      </c>
      <c r="AF13" s="41">
        <v>6.68</v>
      </c>
      <c r="AG13" s="41">
        <v>0</v>
      </c>
      <c r="AH13" s="41">
        <v>8.14</v>
      </c>
      <c r="AI13" s="41">
        <v>0.03</v>
      </c>
      <c r="AJ13" s="41">
        <v>8.02</v>
      </c>
      <c r="AK13" s="41">
        <v>7.1</v>
      </c>
      <c r="AL13" s="133"/>
      <c r="AM13" s="43">
        <v>3</v>
      </c>
      <c r="AN13" s="10" t="s">
        <v>29</v>
      </c>
      <c r="AO13" s="41">
        <v>4.88</v>
      </c>
      <c r="AP13" s="41">
        <v>4.3899999999999997</v>
      </c>
      <c r="AQ13" s="41">
        <v>3.7</v>
      </c>
      <c r="AR13" s="41">
        <v>9.4499999999999993</v>
      </c>
      <c r="AS13" s="41">
        <v>4.45</v>
      </c>
      <c r="AT13" s="41">
        <v>7.73</v>
      </c>
      <c r="AU13" s="41">
        <v>6</v>
      </c>
      <c r="AV13" s="41">
        <v>12.78</v>
      </c>
      <c r="AW13" s="41">
        <v>3.84</v>
      </c>
      <c r="AX13" s="41">
        <v>3.51</v>
      </c>
      <c r="AY13" s="41">
        <v>4.07</v>
      </c>
      <c r="AZ13" s="41">
        <v>3.69</v>
      </c>
      <c r="BA13" s="41">
        <v>4.3899999999999997</v>
      </c>
      <c r="BB13" s="41">
        <v>6.13</v>
      </c>
      <c r="BC13" s="41">
        <v>5.6</v>
      </c>
      <c r="BD13" s="41">
        <v>5.73</v>
      </c>
      <c r="BE13" s="41">
        <v>5.21</v>
      </c>
      <c r="BF13" s="41">
        <v>7.96</v>
      </c>
      <c r="BG13" s="41">
        <v>0.93</v>
      </c>
      <c r="BH13" s="41">
        <v>2.3199999999999998</v>
      </c>
      <c r="BJ13" s="8">
        <v>2</v>
      </c>
      <c r="BK13" s="2" t="s">
        <v>40</v>
      </c>
      <c r="BL13" s="41">
        <v>2.02</v>
      </c>
      <c r="BM13" s="41">
        <v>8.77</v>
      </c>
      <c r="BN13" s="41">
        <v>1.89</v>
      </c>
      <c r="BO13" s="41">
        <v>7</v>
      </c>
      <c r="BP13" s="41">
        <v>3.56</v>
      </c>
      <c r="BQ13" s="41">
        <v>11.51</v>
      </c>
      <c r="BR13" s="41">
        <v>5.07</v>
      </c>
      <c r="BS13" s="41">
        <v>15.43</v>
      </c>
      <c r="BT13" s="41">
        <v>5.7</v>
      </c>
      <c r="BU13" s="41">
        <v>16.329999999999998</v>
      </c>
      <c r="BV13" s="41">
        <v>8.57</v>
      </c>
      <c r="BW13" s="41">
        <v>20.89</v>
      </c>
      <c r="BX13" s="41">
        <v>9.84</v>
      </c>
      <c r="BY13" s="41">
        <v>18.21</v>
      </c>
      <c r="BZ13" s="41">
        <v>7.34</v>
      </c>
      <c r="CA13" s="41">
        <v>4.8499999999999996</v>
      </c>
      <c r="CB13" s="41">
        <v>9.1999999999999993</v>
      </c>
      <c r="CC13" s="41">
        <v>6.88</v>
      </c>
      <c r="CD13" s="41">
        <v>10.72</v>
      </c>
      <c r="CE13" s="41">
        <v>14.75</v>
      </c>
      <c r="CF13" s="41">
        <v>5.8</v>
      </c>
      <c r="CG13" s="41">
        <v>13.03</v>
      </c>
      <c r="CH13" s="41">
        <v>4.05</v>
      </c>
      <c r="CI13" s="41">
        <v>4.95</v>
      </c>
      <c r="CJ13" s="41">
        <v>6.6</v>
      </c>
      <c r="CK13" s="41">
        <v>14.45</v>
      </c>
      <c r="CL13" s="41">
        <v>6.26</v>
      </c>
      <c r="CM13" s="41">
        <v>13.35</v>
      </c>
      <c r="CN13" s="41">
        <v>4.6900000000000004</v>
      </c>
      <c r="CO13" s="41">
        <v>10.14</v>
      </c>
      <c r="CP13" s="41">
        <v>4.25</v>
      </c>
      <c r="CQ13" s="41">
        <v>12.48</v>
      </c>
    </row>
    <row r="14" spans="2:104" ht="12.75" customHeight="1" x14ac:dyDescent="0.2">
      <c r="B14" s="4"/>
      <c r="C14" s="2" t="s">
        <v>18</v>
      </c>
      <c r="D14" s="41">
        <v>5.0999999999999996</v>
      </c>
      <c r="E14" s="41">
        <v>12.51</v>
      </c>
      <c r="F14" s="41">
        <v>6.29</v>
      </c>
      <c r="G14" s="41">
        <v>9.1999999999999993</v>
      </c>
      <c r="H14" s="41">
        <v>4.96</v>
      </c>
      <c r="I14" s="41">
        <v>5.95</v>
      </c>
      <c r="J14" s="41">
        <v>5.24</v>
      </c>
      <c r="K14" s="41">
        <v>9.36</v>
      </c>
      <c r="L14" s="41">
        <v>3.97</v>
      </c>
      <c r="M14" s="41">
        <v>9.1300000000000008</v>
      </c>
      <c r="N14" s="41">
        <v>3.49</v>
      </c>
      <c r="O14" s="41">
        <v>8.6199999999999992</v>
      </c>
      <c r="P14" s="41">
        <v>4.63</v>
      </c>
      <c r="Q14" s="41">
        <v>0.63</v>
      </c>
      <c r="R14" s="41">
        <v>2.59</v>
      </c>
      <c r="S14" s="41">
        <v>0</v>
      </c>
      <c r="T14" s="41">
        <v>11.1</v>
      </c>
      <c r="U14" s="41">
        <v>20.65</v>
      </c>
      <c r="V14" s="41">
        <v>12.47</v>
      </c>
      <c r="W14" s="41">
        <v>26.28</v>
      </c>
      <c r="X14" s="41">
        <v>12.01</v>
      </c>
      <c r="Y14" s="41">
        <v>7.78</v>
      </c>
      <c r="Z14" s="41">
        <v>6.96</v>
      </c>
      <c r="AA14" s="41">
        <v>6.36</v>
      </c>
      <c r="AB14" s="41">
        <v>3.01</v>
      </c>
      <c r="AC14" s="41">
        <v>0.72</v>
      </c>
      <c r="AD14" s="41">
        <v>5.84</v>
      </c>
      <c r="AE14" s="41">
        <v>0</v>
      </c>
      <c r="AF14" s="41">
        <v>8.67</v>
      </c>
      <c r="AG14" s="41">
        <v>0</v>
      </c>
      <c r="AH14" s="41">
        <v>8.07</v>
      </c>
      <c r="AI14" s="41">
        <v>7.97</v>
      </c>
      <c r="AJ14" s="41">
        <v>6.09</v>
      </c>
      <c r="AK14" s="41">
        <v>13.83</v>
      </c>
      <c r="AL14" s="133"/>
      <c r="AM14" s="43">
        <v>4</v>
      </c>
      <c r="AN14" s="2" t="s">
        <v>15</v>
      </c>
      <c r="AO14" s="41">
        <v>12.98</v>
      </c>
      <c r="AP14" s="41">
        <v>39.380000000000003</v>
      </c>
      <c r="AQ14" s="41">
        <v>10.27</v>
      </c>
      <c r="AR14" s="41">
        <v>20.46</v>
      </c>
      <c r="AS14" s="41">
        <v>7.91</v>
      </c>
      <c r="AT14" s="41">
        <v>13.74</v>
      </c>
      <c r="AU14" s="41">
        <v>10.18</v>
      </c>
      <c r="AV14" s="41">
        <v>18.68</v>
      </c>
      <c r="AW14" s="41">
        <v>11.76</v>
      </c>
      <c r="AX14" s="41">
        <v>19.72</v>
      </c>
      <c r="AY14" s="41">
        <v>5.82</v>
      </c>
      <c r="AZ14" s="41">
        <v>10.48</v>
      </c>
      <c r="BA14" s="41">
        <v>8.24</v>
      </c>
      <c r="BB14" s="41">
        <v>24.78</v>
      </c>
      <c r="BC14" s="41">
        <v>7.29</v>
      </c>
      <c r="BD14" s="41">
        <v>18.18</v>
      </c>
      <c r="BE14" s="41">
        <v>6.25</v>
      </c>
      <c r="BF14" s="41">
        <v>21.14</v>
      </c>
      <c r="BG14" s="41">
        <v>1.33</v>
      </c>
      <c r="BH14" s="41">
        <v>0.81</v>
      </c>
      <c r="BJ14" s="8">
        <v>3</v>
      </c>
      <c r="BK14" s="2" t="s">
        <v>29</v>
      </c>
      <c r="BL14" s="41">
        <v>0.99</v>
      </c>
      <c r="BM14" s="41">
        <v>0</v>
      </c>
      <c r="BN14" s="41">
        <v>0.76</v>
      </c>
      <c r="BO14" s="41">
        <v>0</v>
      </c>
      <c r="BP14" s="41">
        <v>3.02</v>
      </c>
      <c r="BQ14" s="41">
        <v>0</v>
      </c>
      <c r="BR14" s="41">
        <v>1.91</v>
      </c>
      <c r="BS14" s="41">
        <v>4</v>
      </c>
      <c r="BT14" s="41">
        <v>6.81</v>
      </c>
      <c r="BU14" s="41">
        <v>17.97</v>
      </c>
      <c r="BV14" s="41">
        <v>9.18</v>
      </c>
      <c r="BW14" s="41">
        <v>19.399999999999999</v>
      </c>
      <c r="BX14" s="41">
        <v>7.95</v>
      </c>
      <c r="BY14" s="41">
        <v>0</v>
      </c>
      <c r="BZ14" s="41">
        <v>6.48</v>
      </c>
      <c r="CA14" s="41">
        <v>0</v>
      </c>
      <c r="CB14" s="41">
        <v>8.19</v>
      </c>
      <c r="CC14" s="41">
        <v>10.9</v>
      </c>
      <c r="CD14" s="41">
        <v>6.91</v>
      </c>
      <c r="CE14" s="41">
        <v>0</v>
      </c>
      <c r="CF14" s="41">
        <v>4.7</v>
      </c>
      <c r="CG14" s="41">
        <v>0</v>
      </c>
      <c r="CH14" s="41">
        <v>4.1900000000000004</v>
      </c>
      <c r="CI14" s="41">
        <v>15.43</v>
      </c>
      <c r="CJ14" s="41">
        <v>7.21</v>
      </c>
      <c r="CK14" s="41">
        <v>23.15</v>
      </c>
      <c r="CL14" s="41">
        <v>3.27</v>
      </c>
      <c r="CM14" s="41">
        <v>13.8</v>
      </c>
      <c r="CN14" s="41">
        <v>2.37</v>
      </c>
      <c r="CO14" s="41">
        <v>11.05</v>
      </c>
      <c r="CP14" s="41">
        <v>3.58</v>
      </c>
      <c r="CQ14" s="41">
        <v>8.59</v>
      </c>
    </row>
    <row r="15" spans="2:104" x14ac:dyDescent="0.2">
      <c r="B15" s="4"/>
      <c r="C15" s="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133"/>
      <c r="AM15" s="43">
        <v>5</v>
      </c>
      <c r="AN15" s="2" t="s">
        <v>11</v>
      </c>
      <c r="AO15" s="41">
        <v>5.76</v>
      </c>
      <c r="AP15" s="41">
        <v>12.36</v>
      </c>
      <c r="AQ15" s="41">
        <v>3.43</v>
      </c>
      <c r="AR15" s="41">
        <v>9.94</v>
      </c>
      <c r="AS15" s="41">
        <v>6.32</v>
      </c>
      <c r="AT15" s="41">
        <v>6.34</v>
      </c>
      <c r="AU15" s="41">
        <v>7.35</v>
      </c>
      <c r="AV15" s="41">
        <v>12.58</v>
      </c>
      <c r="AW15" s="41">
        <v>5.84</v>
      </c>
      <c r="AX15" s="41">
        <v>4.68</v>
      </c>
      <c r="AY15" s="41">
        <v>4.34</v>
      </c>
      <c r="AZ15" s="41">
        <v>5.29</v>
      </c>
      <c r="BA15" s="41">
        <v>5.86</v>
      </c>
      <c r="BB15" s="41">
        <v>0</v>
      </c>
      <c r="BC15" s="41">
        <v>5.64</v>
      </c>
      <c r="BD15" s="41">
        <v>0</v>
      </c>
      <c r="BE15" s="41">
        <v>5.24</v>
      </c>
      <c r="BF15" s="41">
        <v>6.19</v>
      </c>
      <c r="BG15" s="41">
        <v>2.0499999999999998</v>
      </c>
      <c r="BH15" s="41">
        <v>2.76</v>
      </c>
      <c r="BJ15" s="8">
        <v>4</v>
      </c>
      <c r="BK15" s="2" t="s">
        <v>41</v>
      </c>
      <c r="BL15" s="41">
        <v>0.82</v>
      </c>
      <c r="BM15" s="41">
        <v>0</v>
      </c>
      <c r="BN15" s="41">
        <v>1.2</v>
      </c>
      <c r="BO15" s="41">
        <v>8.69</v>
      </c>
      <c r="BP15" s="41">
        <v>3.66</v>
      </c>
      <c r="BQ15" s="41">
        <v>2.82</v>
      </c>
      <c r="BR15" s="41">
        <v>1.35</v>
      </c>
      <c r="BS15" s="41">
        <v>6.36</v>
      </c>
      <c r="BT15" s="41">
        <v>5.47</v>
      </c>
      <c r="BU15" s="41">
        <v>15.52</v>
      </c>
      <c r="BV15" s="41">
        <v>6.72</v>
      </c>
      <c r="BW15" s="41">
        <v>18.73</v>
      </c>
      <c r="BX15" s="41">
        <v>7.18</v>
      </c>
      <c r="BY15" s="41">
        <v>19.149999999999999</v>
      </c>
      <c r="BZ15" s="41">
        <v>10.27</v>
      </c>
      <c r="CA15" s="41">
        <v>40.56</v>
      </c>
      <c r="CB15" s="41">
        <v>13.66</v>
      </c>
      <c r="CC15" s="41">
        <v>29.89</v>
      </c>
      <c r="CD15" s="41">
        <v>10.220000000000001</v>
      </c>
      <c r="CE15" s="41">
        <v>30.02</v>
      </c>
      <c r="CF15" s="41">
        <v>4.7699999999999996</v>
      </c>
      <c r="CG15" s="41">
        <v>19.03</v>
      </c>
      <c r="CH15" s="41">
        <v>5.27</v>
      </c>
      <c r="CI15" s="41">
        <v>23.96</v>
      </c>
      <c r="CJ15" s="41">
        <v>3.84</v>
      </c>
      <c r="CK15" s="41">
        <v>26.56</v>
      </c>
      <c r="CL15" s="41">
        <v>4.04</v>
      </c>
      <c r="CM15" s="41">
        <v>17.600000000000001</v>
      </c>
      <c r="CN15" s="41">
        <v>2.5299999999999998</v>
      </c>
      <c r="CO15" s="41">
        <v>26.16</v>
      </c>
      <c r="CP15" s="41">
        <v>3.67</v>
      </c>
      <c r="CQ15" s="41">
        <v>18.39</v>
      </c>
      <c r="CS15" s="41"/>
      <c r="CT15" s="41"/>
      <c r="CU15" s="41"/>
      <c r="CV15" s="41"/>
      <c r="CW15" s="41"/>
      <c r="CX15" s="41"/>
      <c r="CY15" s="41"/>
      <c r="CZ15" s="41"/>
    </row>
    <row r="16" spans="2:104" ht="12.75" customHeight="1" x14ac:dyDescent="0.2">
      <c r="B16" s="4">
        <v>5</v>
      </c>
      <c r="C16" s="2" t="s">
        <v>7</v>
      </c>
      <c r="D16" s="41">
        <v>5.17</v>
      </c>
      <c r="E16" s="41">
        <v>11.75</v>
      </c>
      <c r="F16" s="41">
        <v>6.59</v>
      </c>
      <c r="G16" s="41">
        <v>16.32</v>
      </c>
      <c r="H16" s="41">
        <v>7.41</v>
      </c>
      <c r="I16" s="41">
        <v>13.91</v>
      </c>
      <c r="J16" s="41">
        <v>6.13</v>
      </c>
      <c r="K16" s="41">
        <v>16.100000000000001</v>
      </c>
      <c r="L16" s="41">
        <v>5.21</v>
      </c>
      <c r="M16" s="41">
        <v>14.17</v>
      </c>
      <c r="N16" s="41">
        <v>6.34</v>
      </c>
      <c r="O16" s="41">
        <v>17</v>
      </c>
      <c r="P16" s="41">
        <v>7.41</v>
      </c>
      <c r="Q16" s="41">
        <v>14.93</v>
      </c>
      <c r="R16" s="41">
        <v>5.48</v>
      </c>
      <c r="S16" s="41">
        <v>13.68</v>
      </c>
      <c r="T16" s="41">
        <v>7.4</v>
      </c>
      <c r="U16" s="41">
        <v>12.65</v>
      </c>
      <c r="V16" s="41">
        <v>8.16</v>
      </c>
      <c r="W16" s="41">
        <v>14.85</v>
      </c>
      <c r="X16" s="41">
        <v>12.74</v>
      </c>
      <c r="Y16" s="41">
        <v>31.87</v>
      </c>
      <c r="Z16" s="41">
        <v>12.82</v>
      </c>
      <c r="AA16" s="41">
        <v>22.44</v>
      </c>
      <c r="AB16" s="41">
        <v>13.2</v>
      </c>
      <c r="AC16" s="41">
        <v>15.75</v>
      </c>
      <c r="AD16" s="41">
        <v>10.85</v>
      </c>
      <c r="AE16" s="41">
        <v>9.5500000000000007</v>
      </c>
      <c r="AF16" s="41">
        <v>9.61</v>
      </c>
      <c r="AG16" s="41">
        <v>10.73</v>
      </c>
      <c r="AH16" s="41">
        <v>9.98</v>
      </c>
      <c r="AI16" s="41">
        <v>18.21</v>
      </c>
      <c r="AJ16" s="41">
        <v>16.09</v>
      </c>
      <c r="AK16" s="41">
        <v>18.39</v>
      </c>
      <c r="AL16" s="133"/>
      <c r="AM16" s="43">
        <v>6</v>
      </c>
      <c r="AN16" s="2" t="s">
        <v>9</v>
      </c>
      <c r="AO16" s="41">
        <v>7.73</v>
      </c>
      <c r="AP16" s="41">
        <v>20.329999999999998</v>
      </c>
      <c r="AQ16" s="41">
        <v>5.29</v>
      </c>
      <c r="AR16" s="41">
        <v>11.91</v>
      </c>
      <c r="AS16" s="41">
        <v>6.87</v>
      </c>
      <c r="AT16" s="41">
        <v>13.06</v>
      </c>
      <c r="AU16" s="41">
        <v>7.78</v>
      </c>
      <c r="AV16" s="41">
        <v>12.75</v>
      </c>
      <c r="AW16" s="41">
        <v>5.33</v>
      </c>
      <c r="AX16" s="41">
        <v>10.35</v>
      </c>
      <c r="AY16" s="41">
        <v>7.14</v>
      </c>
      <c r="AZ16" s="41">
        <v>14.53</v>
      </c>
      <c r="BA16" s="41">
        <v>9.7100000000000009</v>
      </c>
      <c r="BB16" s="41">
        <v>20.190000000000001</v>
      </c>
      <c r="BC16" s="41">
        <v>8.8000000000000007</v>
      </c>
      <c r="BD16" s="41">
        <v>13.81</v>
      </c>
      <c r="BE16" s="41">
        <v>6.82</v>
      </c>
      <c r="BF16" s="41">
        <v>4.34</v>
      </c>
      <c r="BG16" s="41">
        <v>1.98</v>
      </c>
      <c r="BH16" s="41">
        <v>2.31</v>
      </c>
      <c r="BI16" s="1"/>
      <c r="BJ16" s="8">
        <v>5</v>
      </c>
      <c r="BK16" s="2" t="s">
        <v>42</v>
      </c>
      <c r="BL16" s="41">
        <v>2.4300000000000002</v>
      </c>
      <c r="BM16" s="41">
        <v>12.42</v>
      </c>
      <c r="BN16" s="41">
        <v>1.3</v>
      </c>
      <c r="BO16" s="41">
        <v>8.31</v>
      </c>
      <c r="BP16" s="41">
        <v>2.73</v>
      </c>
      <c r="BQ16" s="41">
        <v>12.51</v>
      </c>
      <c r="BR16" s="41">
        <v>4.24</v>
      </c>
      <c r="BS16" s="41">
        <v>15.2</v>
      </c>
      <c r="BT16" s="41">
        <v>3.78</v>
      </c>
      <c r="BU16" s="41">
        <v>23.49</v>
      </c>
      <c r="BV16" s="41">
        <v>4.09</v>
      </c>
      <c r="BW16" s="41">
        <v>20.23</v>
      </c>
      <c r="BX16" s="41">
        <v>4.4800000000000004</v>
      </c>
      <c r="BY16" s="41">
        <v>0</v>
      </c>
      <c r="BZ16" s="41">
        <v>2.59</v>
      </c>
      <c r="CA16" s="41">
        <v>0</v>
      </c>
      <c r="CB16" s="41">
        <v>7.45</v>
      </c>
      <c r="CC16" s="41">
        <v>0</v>
      </c>
      <c r="CD16" s="41">
        <v>6.61</v>
      </c>
      <c r="CE16" s="41">
        <v>5.81</v>
      </c>
      <c r="CF16" s="41">
        <v>3.53</v>
      </c>
      <c r="CG16" s="41">
        <v>5.66</v>
      </c>
      <c r="CH16" s="41">
        <v>3.24</v>
      </c>
      <c r="CI16" s="41">
        <v>9.94</v>
      </c>
      <c r="CJ16" s="41">
        <v>4.79</v>
      </c>
      <c r="CK16" s="41">
        <v>18.149999999999999</v>
      </c>
      <c r="CL16" s="41">
        <v>2.76</v>
      </c>
      <c r="CM16" s="41">
        <v>11.06</v>
      </c>
      <c r="CN16" s="41">
        <v>1.92</v>
      </c>
      <c r="CO16" s="41">
        <v>10.24</v>
      </c>
      <c r="CP16" s="41">
        <v>0.64</v>
      </c>
      <c r="CQ16" s="41">
        <v>20.09</v>
      </c>
      <c r="CS16" s="41"/>
      <c r="CT16" s="41"/>
      <c r="CU16" s="41"/>
      <c r="CV16" s="41"/>
      <c r="CW16" s="41"/>
      <c r="CX16" s="41"/>
      <c r="CY16" s="41"/>
      <c r="CZ16" s="41"/>
    </row>
    <row r="17" spans="2:104" x14ac:dyDescent="0.2"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43">
        <v>7</v>
      </c>
      <c r="AN17" s="2" t="s">
        <v>30</v>
      </c>
      <c r="AO17" s="41">
        <v>14.95</v>
      </c>
      <c r="AP17" s="41">
        <v>29.73</v>
      </c>
      <c r="AQ17" s="41">
        <v>9.5299999999999994</v>
      </c>
      <c r="AR17" s="41">
        <v>14.34</v>
      </c>
      <c r="AS17" s="41">
        <v>10.25</v>
      </c>
      <c r="AT17" s="41">
        <v>16.68</v>
      </c>
      <c r="AU17" s="41">
        <v>10.27</v>
      </c>
      <c r="AV17" s="41">
        <v>17.989999999999998</v>
      </c>
      <c r="AW17" s="41">
        <v>8.99</v>
      </c>
      <c r="AX17" s="41">
        <v>24.9</v>
      </c>
      <c r="AY17" s="41">
        <v>7.44</v>
      </c>
      <c r="AZ17" s="41">
        <v>23</v>
      </c>
      <c r="BA17" s="41">
        <v>6.65</v>
      </c>
      <c r="BB17" s="41">
        <v>20</v>
      </c>
      <c r="BC17" s="41">
        <v>8.9499999999999993</v>
      </c>
      <c r="BD17" s="41">
        <v>21.08</v>
      </c>
      <c r="BE17" s="41">
        <v>6.41</v>
      </c>
      <c r="BF17" s="41">
        <v>20.77</v>
      </c>
      <c r="BG17" s="41">
        <v>2.16</v>
      </c>
      <c r="BH17" s="41">
        <v>7.83</v>
      </c>
      <c r="BI17" s="1"/>
      <c r="BJ17" s="8">
        <v>6</v>
      </c>
      <c r="BK17" s="2" t="s">
        <v>43</v>
      </c>
      <c r="BL17" s="41">
        <v>1.91</v>
      </c>
      <c r="BM17" s="41">
        <v>9.4600000000000009</v>
      </c>
      <c r="BN17" s="41">
        <v>1.5</v>
      </c>
      <c r="BO17" s="41">
        <v>10.24</v>
      </c>
      <c r="BP17" s="41">
        <v>2.0099999999999998</v>
      </c>
      <c r="BQ17" s="41">
        <v>6.84</v>
      </c>
      <c r="BR17" s="41">
        <v>2.2799999999999998</v>
      </c>
      <c r="BS17" s="41">
        <v>12.62</v>
      </c>
      <c r="BT17" s="41">
        <v>4.91</v>
      </c>
      <c r="BU17" s="41">
        <v>21.55</v>
      </c>
      <c r="BV17" s="41">
        <v>3.34</v>
      </c>
      <c r="BW17" s="41">
        <v>3.62</v>
      </c>
      <c r="BX17" s="41">
        <v>2.92</v>
      </c>
      <c r="BY17" s="41">
        <v>0</v>
      </c>
      <c r="BZ17" s="41">
        <v>8.99</v>
      </c>
      <c r="CA17" s="41">
        <v>4.96</v>
      </c>
      <c r="CB17" s="41">
        <v>12.26</v>
      </c>
      <c r="CC17" s="41">
        <v>6.41</v>
      </c>
      <c r="CD17" s="41">
        <v>5.54</v>
      </c>
      <c r="CE17" s="41">
        <v>0</v>
      </c>
      <c r="CF17" s="41">
        <v>5.07</v>
      </c>
      <c r="CG17" s="41">
        <v>0</v>
      </c>
      <c r="CH17" s="41">
        <v>2.85</v>
      </c>
      <c r="CI17" s="41">
        <v>0</v>
      </c>
      <c r="CJ17" s="41">
        <v>3.11</v>
      </c>
      <c r="CK17" s="41">
        <v>8.23</v>
      </c>
      <c r="CL17" s="41">
        <v>2.79</v>
      </c>
      <c r="CM17" s="41">
        <v>15.78</v>
      </c>
      <c r="CN17" s="41">
        <v>2.31</v>
      </c>
      <c r="CO17" s="41">
        <v>12.92</v>
      </c>
      <c r="CP17" s="41">
        <v>1.38</v>
      </c>
      <c r="CQ17" s="41">
        <v>0</v>
      </c>
      <c r="CS17" s="41"/>
      <c r="CT17" s="41"/>
      <c r="CU17" s="41"/>
      <c r="CV17" s="41"/>
      <c r="CW17" s="41"/>
      <c r="CX17" s="41"/>
      <c r="CY17" s="41"/>
      <c r="CZ17" s="41"/>
    </row>
    <row r="18" spans="2:104" x14ac:dyDescent="0.2">
      <c r="B18" s="4">
        <v>6</v>
      </c>
      <c r="C18" s="2" t="s">
        <v>8</v>
      </c>
      <c r="D18" s="41">
        <v>3.24</v>
      </c>
      <c r="E18" s="41">
        <v>12.74</v>
      </c>
      <c r="F18" s="41">
        <v>5.08</v>
      </c>
      <c r="G18" s="41">
        <v>12.31</v>
      </c>
      <c r="H18" s="41">
        <v>4.99</v>
      </c>
      <c r="I18" s="41">
        <v>15.45</v>
      </c>
      <c r="J18" s="41">
        <v>6.27</v>
      </c>
      <c r="K18" s="41">
        <v>16.82</v>
      </c>
      <c r="L18" s="41">
        <v>7.16</v>
      </c>
      <c r="M18" s="41">
        <v>13.58</v>
      </c>
      <c r="N18" s="41">
        <v>6.71</v>
      </c>
      <c r="O18" s="41">
        <v>10.33</v>
      </c>
      <c r="P18" s="41">
        <v>5.95</v>
      </c>
      <c r="Q18" s="41">
        <v>6.33</v>
      </c>
      <c r="R18" s="41">
        <v>5.01</v>
      </c>
      <c r="S18" s="41">
        <v>2.5</v>
      </c>
      <c r="T18" s="41">
        <v>7.64</v>
      </c>
      <c r="U18" s="41">
        <v>5.48</v>
      </c>
      <c r="V18" s="41">
        <v>7.21</v>
      </c>
      <c r="W18" s="41">
        <v>15.35</v>
      </c>
      <c r="X18" s="41">
        <v>10.37</v>
      </c>
      <c r="Y18" s="41">
        <v>35.24</v>
      </c>
      <c r="Z18" s="41">
        <v>9.5399999999999991</v>
      </c>
      <c r="AA18" s="41">
        <v>11.58</v>
      </c>
      <c r="AB18" s="41">
        <v>5.25</v>
      </c>
      <c r="AC18" s="41">
        <v>10.93</v>
      </c>
      <c r="AD18" s="41">
        <v>7.02</v>
      </c>
      <c r="AE18" s="41">
        <v>14.15</v>
      </c>
      <c r="AF18" s="41">
        <v>7.86</v>
      </c>
      <c r="AG18" s="41">
        <v>12.94</v>
      </c>
      <c r="AH18" s="41">
        <v>9.7799999999999994</v>
      </c>
      <c r="AI18" s="41">
        <v>19.32</v>
      </c>
      <c r="AJ18" s="41">
        <v>7.68</v>
      </c>
      <c r="AK18" s="41">
        <v>16.64</v>
      </c>
      <c r="AL18" s="133"/>
      <c r="AM18" s="43">
        <v>8</v>
      </c>
      <c r="AN18" s="2" t="s">
        <v>31</v>
      </c>
      <c r="AO18" s="41">
        <v>12.85</v>
      </c>
      <c r="AP18" s="41">
        <v>7.14</v>
      </c>
      <c r="AQ18" s="41">
        <v>10.54</v>
      </c>
      <c r="AR18" s="41">
        <v>1.32</v>
      </c>
      <c r="AS18" s="41">
        <v>11.34</v>
      </c>
      <c r="AT18" s="41">
        <v>11.18</v>
      </c>
      <c r="AU18" s="41">
        <v>0</v>
      </c>
      <c r="AV18" s="41">
        <v>32.04</v>
      </c>
      <c r="AW18" s="41">
        <v>0</v>
      </c>
      <c r="AX18" s="41">
        <v>26.74</v>
      </c>
      <c r="AY18" s="41">
        <v>0.1</v>
      </c>
      <c r="AZ18" s="41">
        <v>0</v>
      </c>
      <c r="BA18" s="41">
        <v>0</v>
      </c>
      <c r="BB18" s="41">
        <v>0</v>
      </c>
      <c r="BC18" s="41">
        <v>0.09</v>
      </c>
      <c r="BD18" s="41">
        <v>4.74</v>
      </c>
      <c r="BE18" s="41">
        <v>0</v>
      </c>
      <c r="BF18" s="41">
        <v>13.5</v>
      </c>
      <c r="BG18" s="41">
        <v>0.32</v>
      </c>
      <c r="BH18" s="41">
        <v>0</v>
      </c>
      <c r="BI18" s="1"/>
      <c r="BJ18" s="8">
        <v>7</v>
      </c>
      <c r="BK18" s="2" t="s">
        <v>11</v>
      </c>
      <c r="BL18" s="41">
        <v>1.76</v>
      </c>
      <c r="BM18" s="41">
        <v>7.81</v>
      </c>
      <c r="BN18" s="41">
        <v>1.4</v>
      </c>
      <c r="BO18" s="41">
        <v>4.87</v>
      </c>
      <c r="BP18" s="41">
        <v>2.4900000000000002</v>
      </c>
      <c r="BQ18" s="41">
        <v>7.45</v>
      </c>
      <c r="BR18" s="41">
        <v>1.25</v>
      </c>
      <c r="BS18" s="41">
        <v>4.76</v>
      </c>
      <c r="BT18" s="41">
        <v>4.55</v>
      </c>
      <c r="BU18" s="41">
        <v>19.05</v>
      </c>
      <c r="BV18" s="41">
        <v>4.05</v>
      </c>
      <c r="BW18" s="41">
        <v>16.89</v>
      </c>
      <c r="BX18" s="41">
        <v>5.0599999999999996</v>
      </c>
      <c r="BY18" s="41">
        <v>20.75</v>
      </c>
      <c r="BZ18" s="41">
        <v>8.51</v>
      </c>
      <c r="CA18" s="41">
        <v>26.19</v>
      </c>
      <c r="CB18" s="41">
        <v>13.13</v>
      </c>
      <c r="CC18" s="41">
        <v>30.84</v>
      </c>
      <c r="CD18" s="41">
        <v>7.06</v>
      </c>
      <c r="CE18" s="41">
        <v>21.08</v>
      </c>
      <c r="CF18" s="41">
        <v>5.24</v>
      </c>
      <c r="CG18" s="41">
        <v>14.65</v>
      </c>
      <c r="CH18" s="41">
        <v>4.7699999999999996</v>
      </c>
      <c r="CI18" s="41">
        <v>15.04</v>
      </c>
      <c r="CJ18" s="41">
        <v>5.65</v>
      </c>
      <c r="CK18" s="41">
        <v>16.25</v>
      </c>
      <c r="CL18" s="41">
        <v>3.43</v>
      </c>
      <c r="CM18" s="41">
        <v>11.61</v>
      </c>
      <c r="CN18" s="41">
        <v>1.58</v>
      </c>
      <c r="CO18" s="41">
        <v>21.92</v>
      </c>
      <c r="CP18" s="41">
        <v>2.64</v>
      </c>
      <c r="CQ18" s="41">
        <v>23.13</v>
      </c>
      <c r="CS18" s="41"/>
      <c r="CT18" s="41"/>
      <c r="CU18" s="41"/>
      <c r="CV18" s="41"/>
      <c r="CW18" s="41"/>
      <c r="CX18" s="41"/>
      <c r="CY18" s="41"/>
      <c r="CZ18" s="41"/>
    </row>
    <row r="19" spans="2:104" ht="12.75" customHeight="1" x14ac:dyDescent="0.2">
      <c r="B19" s="4"/>
      <c r="C19" s="2" t="s">
        <v>19</v>
      </c>
      <c r="D19" s="41">
        <v>2.46</v>
      </c>
      <c r="E19" s="41">
        <v>12.34</v>
      </c>
      <c r="F19" s="41">
        <v>3.98</v>
      </c>
      <c r="G19" s="41">
        <v>11.51</v>
      </c>
      <c r="H19" s="41">
        <v>5.45</v>
      </c>
      <c r="I19" s="41">
        <v>11.44</v>
      </c>
      <c r="J19" s="41">
        <v>5.86</v>
      </c>
      <c r="K19" s="41">
        <v>12.93</v>
      </c>
      <c r="L19" s="41">
        <v>7.85</v>
      </c>
      <c r="M19" s="41">
        <v>15.6</v>
      </c>
      <c r="N19" s="41">
        <v>6.19</v>
      </c>
      <c r="O19" s="41">
        <v>11.19</v>
      </c>
      <c r="P19" s="41">
        <v>3.97</v>
      </c>
      <c r="Q19" s="41">
        <v>7.33</v>
      </c>
      <c r="R19" s="41">
        <v>4.7699999999999996</v>
      </c>
      <c r="S19" s="41">
        <v>4.3099999999999996</v>
      </c>
      <c r="T19" s="41">
        <v>5.67</v>
      </c>
      <c r="U19" s="41">
        <v>6.48</v>
      </c>
      <c r="V19" s="41">
        <v>5.03</v>
      </c>
      <c r="W19" s="41">
        <v>11.95</v>
      </c>
      <c r="X19" s="41">
        <v>10.44</v>
      </c>
      <c r="Y19" s="41">
        <v>23.61</v>
      </c>
      <c r="Z19" s="41">
        <v>10.57</v>
      </c>
      <c r="AA19" s="41">
        <v>19.940000000000001</v>
      </c>
      <c r="AB19" s="41">
        <v>4.2</v>
      </c>
      <c r="AC19" s="41">
        <v>13.54</v>
      </c>
      <c r="AD19" s="41">
        <v>8.3699999999999992</v>
      </c>
      <c r="AE19" s="41">
        <v>14.73</v>
      </c>
      <c r="AF19" s="41">
        <v>11.77</v>
      </c>
      <c r="AG19" s="41">
        <v>10.87</v>
      </c>
      <c r="AH19" s="41">
        <v>12.87</v>
      </c>
      <c r="AI19" s="41">
        <v>17.62</v>
      </c>
      <c r="AJ19" s="41">
        <v>7.73</v>
      </c>
      <c r="AK19" s="41">
        <v>17.809999999999999</v>
      </c>
      <c r="AL19" s="133"/>
      <c r="AM19" s="43">
        <v>9</v>
      </c>
      <c r="AN19" s="2" t="s">
        <v>32</v>
      </c>
      <c r="AO19" s="41">
        <v>8.94</v>
      </c>
      <c r="AP19" s="41">
        <v>44.42</v>
      </c>
      <c r="AQ19" s="41">
        <v>4.2699999999999996</v>
      </c>
      <c r="AR19" s="41">
        <v>25.42</v>
      </c>
      <c r="AS19" s="41">
        <v>4.67</v>
      </c>
      <c r="AT19" s="41">
        <v>20.75</v>
      </c>
      <c r="AU19" s="41">
        <v>5.03</v>
      </c>
      <c r="AV19" s="41">
        <v>23.82</v>
      </c>
      <c r="AW19" s="41">
        <v>4.76</v>
      </c>
      <c r="AX19" s="41">
        <v>18.34</v>
      </c>
      <c r="AY19" s="41">
        <v>3.97</v>
      </c>
      <c r="AZ19" s="41">
        <v>22.3</v>
      </c>
      <c r="BA19" s="41">
        <v>5.71</v>
      </c>
      <c r="BB19" s="41">
        <v>19.829999999999998</v>
      </c>
      <c r="BC19" s="41">
        <v>4.93</v>
      </c>
      <c r="BD19" s="41">
        <v>21.78</v>
      </c>
      <c r="BE19" s="41">
        <v>3.66</v>
      </c>
      <c r="BF19" s="41">
        <v>15.78</v>
      </c>
      <c r="BG19" s="41">
        <v>0.92</v>
      </c>
      <c r="BH19" s="41">
        <v>5.38</v>
      </c>
      <c r="BI19" s="1"/>
      <c r="BJ19" s="8">
        <v>8</v>
      </c>
      <c r="BK19" s="2" t="s">
        <v>9</v>
      </c>
      <c r="BL19" s="41">
        <v>5.52</v>
      </c>
      <c r="BM19" s="41">
        <v>6.79</v>
      </c>
      <c r="BN19" s="41">
        <v>2.11</v>
      </c>
      <c r="BO19" s="41">
        <v>8.39</v>
      </c>
      <c r="BP19" s="41">
        <v>2.35</v>
      </c>
      <c r="BQ19" s="41">
        <v>12.19</v>
      </c>
      <c r="BR19" s="41">
        <v>2.44</v>
      </c>
      <c r="BS19" s="41">
        <v>16.399999999999999</v>
      </c>
      <c r="BT19" s="41">
        <v>1.72</v>
      </c>
      <c r="BU19" s="41">
        <v>7.21</v>
      </c>
      <c r="BV19" s="41">
        <v>1.7</v>
      </c>
      <c r="BW19" s="41">
        <v>0</v>
      </c>
      <c r="BX19" s="41">
        <v>0.67</v>
      </c>
      <c r="BY19" s="41">
        <v>0</v>
      </c>
      <c r="BZ19" s="41">
        <v>1.82</v>
      </c>
      <c r="CA19" s="41">
        <v>0</v>
      </c>
      <c r="CB19" s="41">
        <v>3.52</v>
      </c>
      <c r="CC19" s="41">
        <v>0.54</v>
      </c>
      <c r="CD19" s="41">
        <v>2.14</v>
      </c>
      <c r="CE19" s="41">
        <v>0</v>
      </c>
      <c r="CF19" s="41">
        <v>1.48</v>
      </c>
      <c r="CG19" s="41">
        <v>0</v>
      </c>
      <c r="CH19" s="41">
        <v>0.67</v>
      </c>
      <c r="CI19" s="41">
        <v>0</v>
      </c>
      <c r="CJ19" s="41">
        <v>2.68</v>
      </c>
      <c r="CK19" s="41">
        <v>8.98</v>
      </c>
      <c r="CL19" s="41">
        <v>0.61</v>
      </c>
      <c r="CM19" s="41">
        <v>10.7</v>
      </c>
      <c r="CN19" s="41">
        <v>1.43</v>
      </c>
      <c r="CO19" s="41">
        <v>11.91</v>
      </c>
      <c r="CP19" s="41">
        <v>1.1599999999999999</v>
      </c>
      <c r="CQ19" s="41">
        <v>2.96</v>
      </c>
      <c r="CS19" s="41"/>
      <c r="CT19" s="41"/>
      <c r="CU19" s="41"/>
      <c r="CV19" s="41"/>
      <c r="CW19" s="41"/>
      <c r="CX19" s="41"/>
      <c r="CY19" s="41"/>
      <c r="CZ19" s="41"/>
    </row>
    <row r="20" spans="2:104" ht="12.75" customHeight="1" x14ac:dyDescent="0.2">
      <c r="B20" s="4"/>
      <c r="C20" s="2" t="s">
        <v>20</v>
      </c>
      <c r="D20" s="41">
        <v>4.09</v>
      </c>
      <c r="E20" s="41">
        <v>12.55</v>
      </c>
      <c r="F20" s="41">
        <v>5.76</v>
      </c>
      <c r="G20" s="41">
        <v>11.88</v>
      </c>
      <c r="H20" s="41">
        <v>4.38</v>
      </c>
      <c r="I20" s="41">
        <v>19.12</v>
      </c>
      <c r="J20" s="41">
        <v>6.47</v>
      </c>
      <c r="K20" s="41">
        <v>19.97</v>
      </c>
      <c r="L20" s="41">
        <v>6.23</v>
      </c>
      <c r="M20" s="41">
        <v>11.2</v>
      </c>
      <c r="N20" s="41">
        <v>6.58</v>
      </c>
      <c r="O20" s="41">
        <v>8.7100000000000009</v>
      </c>
      <c r="P20" s="41">
        <v>7.28</v>
      </c>
      <c r="Q20" s="41">
        <v>5.18</v>
      </c>
      <c r="R20" s="41">
        <v>4.9400000000000004</v>
      </c>
      <c r="S20" s="41">
        <v>1.05</v>
      </c>
      <c r="T20" s="41">
        <v>8.5399999999999991</v>
      </c>
      <c r="U20" s="41">
        <v>4.7</v>
      </c>
      <c r="V20" s="41">
        <v>8.25</v>
      </c>
      <c r="W20" s="41">
        <v>16.82</v>
      </c>
      <c r="X20" s="41">
        <v>9.85</v>
      </c>
      <c r="Y20" s="41">
        <v>41.13</v>
      </c>
      <c r="Z20" s="41">
        <v>8.6999999999999993</v>
      </c>
      <c r="AA20" s="41">
        <v>6.67</v>
      </c>
      <c r="AB20" s="41">
        <v>5.92</v>
      </c>
      <c r="AC20" s="41">
        <v>8.91</v>
      </c>
      <c r="AD20" s="41">
        <v>6.08</v>
      </c>
      <c r="AE20" s="41">
        <v>13.65</v>
      </c>
      <c r="AF20" s="41">
        <v>5.79</v>
      </c>
      <c r="AG20" s="41">
        <v>13.66</v>
      </c>
      <c r="AH20" s="41">
        <v>7.95</v>
      </c>
      <c r="AI20" s="41">
        <v>19.809999999999999</v>
      </c>
      <c r="AJ20" s="41">
        <v>7.64</v>
      </c>
      <c r="AK20" s="41">
        <v>16.12</v>
      </c>
      <c r="AL20" s="133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1"/>
      <c r="BJ20" s="8">
        <v>9</v>
      </c>
      <c r="BK20" s="2" t="s">
        <v>30</v>
      </c>
      <c r="BL20" s="41">
        <v>2.15</v>
      </c>
      <c r="BM20" s="41">
        <v>10.199999999999999</v>
      </c>
      <c r="BN20" s="41">
        <v>1.1299999999999999</v>
      </c>
      <c r="BO20" s="41">
        <v>7.29</v>
      </c>
      <c r="BP20" s="41">
        <v>1.54</v>
      </c>
      <c r="BQ20" s="41">
        <v>10.23</v>
      </c>
      <c r="BR20" s="41">
        <v>0.46</v>
      </c>
      <c r="BS20" s="41">
        <v>4.32</v>
      </c>
      <c r="BT20" s="41">
        <v>1.05</v>
      </c>
      <c r="BU20" s="41">
        <v>6.25</v>
      </c>
      <c r="BV20" s="41">
        <v>4.0599999999999996</v>
      </c>
      <c r="BW20" s="41">
        <v>23.34</v>
      </c>
      <c r="BX20" s="41">
        <v>18.14</v>
      </c>
      <c r="BY20" s="41">
        <v>24.83</v>
      </c>
      <c r="BZ20" s="41">
        <v>3.03</v>
      </c>
      <c r="CA20" s="41">
        <v>12.65</v>
      </c>
      <c r="CB20" s="41">
        <v>3.98</v>
      </c>
      <c r="CC20" s="41">
        <v>0</v>
      </c>
      <c r="CD20" s="41">
        <v>10.24</v>
      </c>
      <c r="CE20" s="41">
        <v>8.7899999999999991</v>
      </c>
      <c r="CF20" s="41">
        <v>8.32</v>
      </c>
      <c r="CG20" s="41">
        <v>1.8</v>
      </c>
      <c r="CH20" s="41">
        <v>3.49</v>
      </c>
      <c r="CI20" s="41">
        <v>4.99</v>
      </c>
      <c r="CJ20" s="41">
        <v>3.8</v>
      </c>
      <c r="CK20" s="41">
        <v>7.81</v>
      </c>
      <c r="CL20" s="41">
        <v>5.44</v>
      </c>
      <c r="CM20" s="41">
        <v>10.07</v>
      </c>
      <c r="CN20" s="41">
        <v>6</v>
      </c>
      <c r="CO20" s="41">
        <v>9.66</v>
      </c>
      <c r="CP20" s="41">
        <v>6.39</v>
      </c>
      <c r="CQ20" s="41">
        <v>10.27</v>
      </c>
      <c r="CS20" s="41"/>
      <c r="CT20" s="41"/>
      <c r="CU20" s="41"/>
      <c r="CV20" s="41"/>
      <c r="CW20" s="41"/>
      <c r="CX20" s="41"/>
      <c r="CY20" s="41"/>
      <c r="CZ20" s="41"/>
    </row>
    <row r="21" spans="2:104" x14ac:dyDescent="0.2"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43">
        <v>10</v>
      </c>
      <c r="AN21" s="2" t="s">
        <v>33</v>
      </c>
      <c r="AO21" s="41">
        <v>6.02</v>
      </c>
      <c r="AP21" s="41">
        <v>14.65</v>
      </c>
      <c r="AQ21" s="41">
        <v>4.34</v>
      </c>
      <c r="AR21" s="41">
        <v>9.14</v>
      </c>
      <c r="AS21" s="41">
        <v>4.74</v>
      </c>
      <c r="AT21" s="41">
        <v>10.95</v>
      </c>
      <c r="AU21" s="41">
        <v>5.13</v>
      </c>
      <c r="AV21" s="41">
        <v>4.6500000000000004</v>
      </c>
      <c r="AW21" s="41">
        <v>5.64</v>
      </c>
      <c r="AX21" s="41">
        <v>4.3899999999999997</v>
      </c>
      <c r="AY21" s="41">
        <v>5.72</v>
      </c>
      <c r="AZ21" s="41">
        <v>3.81</v>
      </c>
      <c r="BA21" s="41">
        <v>5.63</v>
      </c>
      <c r="BB21" s="41">
        <v>4.8</v>
      </c>
      <c r="BC21" s="41">
        <v>5.65</v>
      </c>
      <c r="BD21" s="41">
        <v>8.25</v>
      </c>
      <c r="BE21" s="41">
        <v>7.22</v>
      </c>
      <c r="BF21" s="41">
        <v>6.95</v>
      </c>
      <c r="BG21" s="41">
        <v>3.71</v>
      </c>
      <c r="BH21" s="41">
        <v>4.84</v>
      </c>
      <c r="BJ21" s="8">
        <v>10</v>
      </c>
      <c r="BK21" s="2" t="s">
        <v>31</v>
      </c>
      <c r="BL21" s="41">
        <v>0</v>
      </c>
      <c r="BM21" s="41">
        <v>17.489999999999998</v>
      </c>
      <c r="BN21" s="41">
        <v>0.04</v>
      </c>
      <c r="BO21" s="41">
        <v>12.19</v>
      </c>
      <c r="BP21" s="41">
        <v>2.08</v>
      </c>
      <c r="BQ21" s="41">
        <v>4.2300000000000004</v>
      </c>
      <c r="BR21" s="41">
        <v>0</v>
      </c>
      <c r="BS21" s="41">
        <v>0.94</v>
      </c>
      <c r="BT21" s="41">
        <v>1.86</v>
      </c>
      <c r="BU21" s="41">
        <v>2.61</v>
      </c>
      <c r="BV21" s="41">
        <v>10.44</v>
      </c>
      <c r="BW21" s="41">
        <v>7.24</v>
      </c>
      <c r="BX21" s="41">
        <v>8.59</v>
      </c>
      <c r="BY21" s="41">
        <v>15.86</v>
      </c>
      <c r="BZ21" s="41">
        <v>7.16</v>
      </c>
      <c r="CA21" s="41">
        <v>11.03</v>
      </c>
      <c r="CB21" s="41">
        <v>12.15</v>
      </c>
      <c r="CC21" s="41">
        <v>15.66</v>
      </c>
      <c r="CD21" s="41">
        <v>13.19</v>
      </c>
      <c r="CE21" s="41">
        <v>29.23</v>
      </c>
      <c r="CF21" s="41">
        <v>8.4600000000000009</v>
      </c>
      <c r="CG21" s="41">
        <v>21.48</v>
      </c>
      <c r="CH21" s="41">
        <v>6.79</v>
      </c>
      <c r="CI21" s="41">
        <v>16.62</v>
      </c>
      <c r="CJ21" s="41">
        <v>6.86</v>
      </c>
      <c r="CK21" s="41">
        <v>12.26</v>
      </c>
      <c r="CL21" s="41">
        <v>3.81</v>
      </c>
      <c r="CM21" s="41">
        <v>14.46</v>
      </c>
      <c r="CN21" s="41">
        <v>6.63</v>
      </c>
      <c r="CO21" s="41">
        <v>7.66</v>
      </c>
      <c r="CP21" s="41">
        <v>3.37</v>
      </c>
      <c r="CQ21" s="41">
        <v>3.6</v>
      </c>
      <c r="CS21" s="41"/>
      <c r="CT21" s="41"/>
      <c r="CU21" s="41"/>
      <c r="CV21" s="41"/>
      <c r="CW21" s="41"/>
      <c r="CX21" s="41"/>
      <c r="CY21" s="41"/>
      <c r="CZ21" s="41"/>
    </row>
    <row r="22" spans="2:104" ht="12.75" customHeight="1" x14ac:dyDescent="0.2">
      <c r="B22" s="4">
        <v>7</v>
      </c>
      <c r="C22" s="2" t="s">
        <v>10</v>
      </c>
      <c r="D22" s="41">
        <v>1.97</v>
      </c>
      <c r="E22" s="41">
        <v>31.2</v>
      </c>
      <c r="F22" s="41">
        <v>8.2100000000000009</v>
      </c>
      <c r="G22" s="41">
        <v>36.020000000000003</v>
      </c>
      <c r="H22" s="41">
        <v>4.46</v>
      </c>
      <c r="I22" s="41">
        <v>19.489999999999998</v>
      </c>
      <c r="J22" s="41">
        <v>4.13</v>
      </c>
      <c r="K22" s="41">
        <v>17.93</v>
      </c>
      <c r="L22" s="41">
        <v>4.63</v>
      </c>
      <c r="M22" s="41">
        <v>16.010000000000002</v>
      </c>
      <c r="N22" s="41">
        <v>8.7799999999999994</v>
      </c>
      <c r="O22" s="41">
        <v>15.63</v>
      </c>
      <c r="P22" s="41">
        <v>6.48</v>
      </c>
      <c r="Q22" s="41">
        <v>8.41</v>
      </c>
      <c r="R22" s="41">
        <v>1.04</v>
      </c>
      <c r="S22" s="41">
        <v>1.32</v>
      </c>
      <c r="T22" s="41">
        <v>1.6</v>
      </c>
      <c r="U22" s="41">
        <v>0</v>
      </c>
      <c r="V22" s="41">
        <v>0.25</v>
      </c>
      <c r="W22" s="41">
        <v>0</v>
      </c>
      <c r="X22" s="41">
        <v>6.39</v>
      </c>
      <c r="Y22" s="41">
        <v>33.94</v>
      </c>
      <c r="Z22" s="41">
        <v>11.16</v>
      </c>
      <c r="AA22" s="41">
        <v>21.11</v>
      </c>
      <c r="AB22" s="41">
        <v>9.9700000000000006</v>
      </c>
      <c r="AC22" s="41">
        <v>38.03</v>
      </c>
      <c r="AD22" s="41">
        <v>6.98</v>
      </c>
      <c r="AE22" s="41">
        <v>34.450000000000003</v>
      </c>
      <c r="AF22" s="41">
        <v>13.5</v>
      </c>
      <c r="AG22" s="41">
        <v>47.4</v>
      </c>
      <c r="AH22" s="41">
        <v>6.79</v>
      </c>
      <c r="AI22" s="41">
        <v>16.45</v>
      </c>
      <c r="AJ22" s="41">
        <v>5.17</v>
      </c>
      <c r="AK22" s="41">
        <v>15.88</v>
      </c>
      <c r="AL22" s="133"/>
      <c r="AN22" s="2" t="s">
        <v>34</v>
      </c>
      <c r="AO22" s="41">
        <v>10.8</v>
      </c>
      <c r="AP22" s="41">
        <v>19.23</v>
      </c>
      <c r="AQ22" s="41">
        <v>9.68</v>
      </c>
      <c r="AR22" s="41">
        <v>19.670000000000002</v>
      </c>
      <c r="AS22" s="41">
        <v>9.89</v>
      </c>
      <c r="AT22" s="41">
        <v>16.8</v>
      </c>
      <c r="AU22" s="41">
        <v>9.8000000000000007</v>
      </c>
      <c r="AV22" s="41">
        <v>10.5</v>
      </c>
      <c r="AW22" s="41">
        <v>10.130000000000001</v>
      </c>
      <c r="AX22" s="41">
        <v>13.12</v>
      </c>
      <c r="AY22" s="41">
        <v>8.77</v>
      </c>
      <c r="AZ22" s="41">
        <v>13.66</v>
      </c>
      <c r="BA22" s="41">
        <v>7.09</v>
      </c>
      <c r="BB22" s="41">
        <v>8.94</v>
      </c>
      <c r="BC22" s="41">
        <v>10.84</v>
      </c>
      <c r="BD22" s="41">
        <v>9.24</v>
      </c>
      <c r="BE22" s="41">
        <v>9.7899999999999991</v>
      </c>
      <c r="BF22" s="41">
        <v>12</v>
      </c>
      <c r="BG22" s="41">
        <v>0.77</v>
      </c>
      <c r="BH22" s="41">
        <v>0</v>
      </c>
      <c r="BJ22" s="8"/>
      <c r="BK22" s="2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S22" s="41"/>
      <c r="CT22" s="41"/>
      <c r="CU22" s="41"/>
      <c r="CV22" s="41"/>
      <c r="CW22" s="41"/>
      <c r="CX22" s="41"/>
      <c r="CY22" s="41"/>
      <c r="CZ22" s="41"/>
    </row>
    <row r="23" spans="2:104" x14ac:dyDescent="0.2">
      <c r="B23" s="4">
        <v>8</v>
      </c>
      <c r="C23" s="2" t="s">
        <v>11</v>
      </c>
      <c r="D23" s="41">
        <v>0</v>
      </c>
      <c r="E23" s="41">
        <v>0</v>
      </c>
      <c r="F23" s="41">
        <v>0.73</v>
      </c>
      <c r="G23" s="41">
        <v>12.26</v>
      </c>
      <c r="H23" s="41">
        <v>3.32</v>
      </c>
      <c r="I23" s="41">
        <v>11.68</v>
      </c>
      <c r="J23" s="41">
        <v>3.94</v>
      </c>
      <c r="K23" s="41">
        <v>4.54</v>
      </c>
      <c r="L23" s="41">
        <v>0.95</v>
      </c>
      <c r="M23" s="41">
        <v>3.49</v>
      </c>
      <c r="N23" s="41">
        <v>4.01</v>
      </c>
      <c r="O23" s="41">
        <v>11.3</v>
      </c>
      <c r="P23" s="41">
        <v>4.12</v>
      </c>
      <c r="Q23" s="41">
        <v>2.64</v>
      </c>
      <c r="R23" s="41">
        <v>3.81</v>
      </c>
      <c r="S23" s="41">
        <v>5.62</v>
      </c>
      <c r="T23" s="41">
        <v>2.19</v>
      </c>
      <c r="U23" s="41">
        <v>0</v>
      </c>
      <c r="V23" s="41">
        <v>9.31</v>
      </c>
      <c r="W23" s="41">
        <v>5.84</v>
      </c>
      <c r="X23" s="41">
        <v>8.01</v>
      </c>
      <c r="Y23" s="41">
        <v>0</v>
      </c>
      <c r="Z23" s="41">
        <v>7.46</v>
      </c>
      <c r="AA23" s="41">
        <v>0</v>
      </c>
      <c r="AB23" s="41">
        <v>4.09</v>
      </c>
      <c r="AC23" s="41">
        <v>0</v>
      </c>
      <c r="AD23" s="41">
        <v>5.71</v>
      </c>
      <c r="AE23" s="41">
        <v>0.17</v>
      </c>
      <c r="AF23" s="41">
        <v>7.62</v>
      </c>
      <c r="AG23" s="41">
        <v>12.33</v>
      </c>
      <c r="AH23" s="41">
        <v>8.85</v>
      </c>
      <c r="AI23" s="41">
        <v>5.31</v>
      </c>
      <c r="AJ23" s="41">
        <v>8.32</v>
      </c>
      <c r="AK23" s="41">
        <v>19.04</v>
      </c>
      <c r="AL23" s="133"/>
      <c r="AN23" s="2" t="s">
        <v>35</v>
      </c>
      <c r="AO23" s="41">
        <v>7.84</v>
      </c>
      <c r="AP23" s="41">
        <v>15.34</v>
      </c>
      <c r="AQ23" s="41">
        <v>6.51</v>
      </c>
      <c r="AR23" s="41">
        <v>16.16</v>
      </c>
      <c r="AS23" s="41">
        <v>2.09</v>
      </c>
      <c r="AT23" s="41">
        <v>11.9</v>
      </c>
      <c r="AU23" s="41">
        <v>3.23</v>
      </c>
      <c r="AV23" s="41">
        <v>1.46</v>
      </c>
      <c r="AW23" s="41">
        <v>1.42</v>
      </c>
      <c r="AX23" s="41">
        <v>2.75</v>
      </c>
      <c r="AY23" s="41">
        <v>1.7</v>
      </c>
      <c r="AZ23" s="41">
        <v>0</v>
      </c>
      <c r="BA23" s="41">
        <v>3.47</v>
      </c>
      <c r="BB23" s="41">
        <v>0</v>
      </c>
      <c r="BC23" s="41">
        <v>2.76</v>
      </c>
      <c r="BD23" s="41">
        <v>0</v>
      </c>
      <c r="BE23" s="41">
        <v>1.19</v>
      </c>
      <c r="BF23" s="41">
        <v>15.37</v>
      </c>
      <c r="BG23" s="41">
        <v>3.04</v>
      </c>
      <c r="BH23" s="41">
        <v>11.55</v>
      </c>
      <c r="BI23" s="1"/>
      <c r="BJ23" s="8">
        <v>11</v>
      </c>
      <c r="BK23" s="2" t="s">
        <v>44</v>
      </c>
      <c r="BL23" s="41">
        <v>2.2200000000000002</v>
      </c>
      <c r="BM23" s="41">
        <v>13.49</v>
      </c>
      <c r="BN23" s="41">
        <v>1.02</v>
      </c>
      <c r="BO23" s="41">
        <v>13.67</v>
      </c>
      <c r="BP23" s="41">
        <v>2.5299999999999998</v>
      </c>
      <c r="BQ23" s="41">
        <v>19.54</v>
      </c>
      <c r="BR23" s="41">
        <v>1.61</v>
      </c>
      <c r="BS23" s="41">
        <v>16.87</v>
      </c>
      <c r="BT23" s="41">
        <v>4.62</v>
      </c>
      <c r="BU23" s="41">
        <v>14.23</v>
      </c>
      <c r="BV23" s="41">
        <v>7.73</v>
      </c>
      <c r="BW23" s="41">
        <v>28.39</v>
      </c>
      <c r="BX23" s="41">
        <v>5.99</v>
      </c>
      <c r="BY23" s="41">
        <v>20.57</v>
      </c>
      <c r="BZ23" s="41">
        <v>6.74</v>
      </c>
      <c r="CA23" s="41">
        <v>16.45</v>
      </c>
      <c r="CB23" s="41">
        <v>6.6</v>
      </c>
      <c r="CC23" s="41">
        <v>24.08</v>
      </c>
      <c r="CD23" s="41">
        <v>5</v>
      </c>
      <c r="CE23" s="41">
        <v>17.100000000000001</v>
      </c>
      <c r="CF23" s="41">
        <v>3.97</v>
      </c>
      <c r="CG23" s="41">
        <v>18.600000000000001</v>
      </c>
      <c r="CH23" s="41">
        <v>3.14</v>
      </c>
      <c r="CI23" s="41">
        <v>21.67</v>
      </c>
      <c r="CJ23" s="41">
        <v>4.38</v>
      </c>
      <c r="CK23" s="41">
        <v>21.42</v>
      </c>
      <c r="CL23" s="41">
        <v>2.61</v>
      </c>
      <c r="CM23" s="41">
        <v>14.46</v>
      </c>
      <c r="CN23" s="41">
        <v>1.41</v>
      </c>
      <c r="CO23" s="41">
        <v>13.99</v>
      </c>
      <c r="CP23" s="41">
        <v>5.03</v>
      </c>
      <c r="CQ23" s="41">
        <v>13.41</v>
      </c>
      <c r="CS23" s="41"/>
      <c r="CT23" s="41"/>
      <c r="CU23" s="41"/>
      <c r="CV23" s="41"/>
      <c r="CW23" s="41"/>
      <c r="CX23" s="41"/>
      <c r="CY23" s="41"/>
      <c r="CZ23" s="41"/>
    </row>
    <row r="24" spans="2:104" x14ac:dyDescent="0.2">
      <c r="B24" s="4">
        <v>9</v>
      </c>
      <c r="C24" s="2" t="s">
        <v>12</v>
      </c>
      <c r="D24" s="41">
        <v>6.71</v>
      </c>
      <c r="E24" s="41">
        <v>32.71</v>
      </c>
      <c r="F24" s="41">
        <v>6.86</v>
      </c>
      <c r="G24" s="41">
        <v>14.12</v>
      </c>
      <c r="H24" s="41">
        <v>5.38</v>
      </c>
      <c r="I24" s="41">
        <v>15.45</v>
      </c>
      <c r="J24" s="41">
        <v>8.09</v>
      </c>
      <c r="K24" s="41">
        <v>13.66</v>
      </c>
      <c r="L24" s="41">
        <v>5.43</v>
      </c>
      <c r="M24" s="41">
        <v>8.8699999999999992</v>
      </c>
      <c r="N24" s="41">
        <v>9.81</v>
      </c>
      <c r="O24" s="41">
        <v>13.25</v>
      </c>
      <c r="P24" s="41">
        <v>10.220000000000001</v>
      </c>
      <c r="Q24" s="41">
        <v>11.77</v>
      </c>
      <c r="R24" s="41">
        <v>1.63</v>
      </c>
      <c r="S24" s="41">
        <v>0</v>
      </c>
      <c r="T24" s="41">
        <v>6.28</v>
      </c>
      <c r="U24" s="41">
        <v>8.4600000000000009</v>
      </c>
      <c r="V24" s="41">
        <v>7.81</v>
      </c>
      <c r="W24" s="41">
        <v>8.32</v>
      </c>
      <c r="X24" s="41">
        <v>8.18</v>
      </c>
      <c r="Y24" s="41">
        <v>10.25</v>
      </c>
      <c r="Z24" s="41">
        <v>9.4</v>
      </c>
      <c r="AA24" s="41">
        <v>14.3</v>
      </c>
      <c r="AB24" s="41">
        <v>9.3699999999999992</v>
      </c>
      <c r="AC24" s="41">
        <v>13.31</v>
      </c>
      <c r="AD24" s="41">
        <v>6.7</v>
      </c>
      <c r="AE24" s="41">
        <v>8.8000000000000007</v>
      </c>
      <c r="AF24" s="41">
        <v>11.11</v>
      </c>
      <c r="AG24" s="41">
        <v>14.55</v>
      </c>
      <c r="AH24" s="41">
        <v>9.51</v>
      </c>
      <c r="AI24" s="41">
        <v>23.51</v>
      </c>
      <c r="AJ24" s="41">
        <v>11.7</v>
      </c>
      <c r="AK24" s="41">
        <v>23.62</v>
      </c>
      <c r="AL24" s="133"/>
      <c r="AN24" s="2" t="s">
        <v>36</v>
      </c>
      <c r="AO24" s="41">
        <v>7.31</v>
      </c>
      <c r="AP24" s="41">
        <v>13.08</v>
      </c>
      <c r="AQ24" s="41">
        <v>4.5</v>
      </c>
      <c r="AR24" s="41">
        <v>1.84</v>
      </c>
      <c r="AS24" s="41">
        <v>5.48</v>
      </c>
      <c r="AT24" s="41">
        <v>16.88</v>
      </c>
      <c r="AU24" s="41">
        <v>6.77</v>
      </c>
      <c r="AV24" s="41">
        <v>16.89</v>
      </c>
      <c r="AW24" s="41">
        <v>7.85</v>
      </c>
      <c r="AX24" s="41">
        <v>11.98</v>
      </c>
      <c r="AY24" s="41">
        <v>9.09</v>
      </c>
      <c r="AZ24" s="41">
        <v>9.7200000000000006</v>
      </c>
      <c r="BA24" s="41">
        <v>7.2</v>
      </c>
      <c r="BB24" s="41">
        <v>12.22</v>
      </c>
      <c r="BC24" s="41">
        <v>9.4</v>
      </c>
      <c r="BD24" s="41">
        <v>9.3000000000000007</v>
      </c>
      <c r="BE24" s="41">
        <v>9.41</v>
      </c>
      <c r="BF24" s="41">
        <v>1.88</v>
      </c>
      <c r="BG24" s="41">
        <v>4.04</v>
      </c>
      <c r="BH24" s="41">
        <v>0</v>
      </c>
      <c r="BI24" s="1"/>
      <c r="BJ24" s="4"/>
      <c r="BK24" s="2" t="s">
        <v>47</v>
      </c>
      <c r="BL24" s="41">
        <v>0.25</v>
      </c>
      <c r="BM24" s="41">
        <v>10.53</v>
      </c>
      <c r="BN24" s="41">
        <v>7.0000000000000007E-2</v>
      </c>
      <c r="BO24" s="41">
        <v>15.86</v>
      </c>
      <c r="BP24" s="41">
        <v>0.62</v>
      </c>
      <c r="BQ24" s="41">
        <v>19.489999999999998</v>
      </c>
      <c r="BR24" s="41">
        <v>0.91</v>
      </c>
      <c r="BS24" s="41">
        <v>16.61</v>
      </c>
      <c r="BT24" s="41">
        <v>2.79</v>
      </c>
      <c r="BU24" s="41">
        <v>11.74</v>
      </c>
      <c r="BV24" s="41">
        <v>7.23</v>
      </c>
      <c r="BW24" s="41">
        <v>32.68</v>
      </c>
      <c r="BX24" s="41">
        <v>5.0199999999999996</v>
      </c>
      <c r="BY24" s="41">
        <v>24.53</v>
      </c>
      <c r="BZ24" s="41">
        <v>5.52</v>
      </c>
      <c r="CA24" s="41">
        <v>18.420000000000002</v>
      </c>
      <c r="CB24" s="41">
        <v>5.18</v>
      </c>
      <c r="CC24" s="41">
        <v>31.05</v>
      </c>
      <c r="CD24" s="41">
        <v>4.75</v>
      </c>
      <c r="CE24" s="41">
        <v>25.28</v>
      </c>
      <c r="CF24" s="41">
        <v>4.22</v>
      </c>
      <c r="CG24" s="41">
        <v>27.93</v>
      </c>
      <c r="CH24" s="41">
        <v>3.09</v>
      </c>
      <c r="CI24" s="41">
        <v>24.77</v>
      </c>
      <c r="CJ24" s="41">
        <v>4.4000000000000004</v>
      </c>
      <c r="CK24" s="41">
        <v>22.99</v>
      </c>
      <c r="CL24" s="41">
        <v>2.63</v>
      </c>
      <c r="CM24" s="41">
        <v>14.72</v>
      </c>
      <c r="CN24" s="41">
        <v>1.32</v>
      </c>
      <c r="CO24" s="41">
        <v>13.63</v>
      </c>
      <c r="CP24" s="41">
        <v>5.7</v>
      </c>
      <c r="CQ24" s="41">
        <v>12.35</v>
      </c>
      <c r="CS24" s="41"/>
      <c r="CT24" s="41"/>
      <c r="CU24" s="41"/>
      <c r="CV24" s="41"/>
      <c r="CW24" s="41"/>
      <c r="CX24" s="41"/>
      <c r="CY24" s="41"/>
      <c r="CZ24" s="41"/>
    </row>
    <row r="25" spans="2:104" x14ac:dyDescent="0.2"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N25" s="2" t="s">
        <v>27</v>
      </c>
      <c r="AO25" s="41">
        <v>3.8</v>
      </c>
      <c r="AP25" s="41">
        <v>13.69</v>
      </c>
      <c r="AQ25" s="41">
        <v>2.37</v>
      </c>
      <c r="AR25" s="41">
        <v>7.32</v>
      </c>
      <c r="AS25" s="41">
        <v>3.66</v>
      </c>
      <c r="AT25" s="41">
        <v>6.96</v>
      </c>
      <c r="AU25" s="41">
        <v>3.3</v>
      </c>
      <c r="AV25" s="41">
        <v>0</v>
      </c>
      <c r="AW25" s="41">
        <v>4.0199999999999996</v>
      </c>
      <c r="AX25" s="41">
        <v>0</v>
      </c>
      <c r="AY25" s="41">
        <v>4.37</v>
      </c>
      <c r="AZ25" s="41">
        <v>0.33</v>
      </c>
      <c r="BA25" s="41">
        <v>4.42</v>
      </c>
      <c r="BB25" s="41">
        <v>0</v>
      </c>
      <c r="BC25" s="41">
        <v>4.58</v>
      </c>
      <c r="BD25" s="41">
        <v>9.34</v>
      </c>
      <c r="BE25" s="41">
        <v>7.12</v>
      </c>
      <c r="BF25" s="41">
        <v>5.56</v>
      </c>
      <c r="BG25" s="41">
        <v>4.04</v>
      </c>
      <c r="BH25" s="41">
        <v>6.63</v>
      </c>
      <c r="BJ25" s="4"/>
      <c r="BK25" s="2" t="s">
        <v>48</v>
      </c>
      <c r="BL25" s="41">
        <v>6.02</v>
      </c>
      <c r="BM25" s="41">
        <v>18.28</v>
      </c>
      <c r="BN25" s="41">
        <v>4.05</v>
      </c>
      <c r="BO25" s="41">
        <v>14.48</v>
      </c>
      <c r="BP25" s="41">
        <v>11.8</v>
      </c>
      <c r="BQ25" s="41">
        <v>32.659999999999997</v>
      </c>
      <c r="BR25" s="41">
        <v>6.47</v>
      </c>
      <c r="BS25" s="41">
        <v>27.59</v>
      </c>
      <c r="BT25" s="41">
        <v>14.76</v>
      </c>
      <c r="BU25" s="41">
        <v>19.45</v>
      </c>
      <c r="BV25" s="41">
        <v>15.71</v>
      </c>
      <c r="BW25" s="41">
        <v>28.61</v>
      </c>
      <c r="BX25" s="41">
        <v>12.57</v>
      </c>
      <c r="BY25" s="41">
        <v>15.04</v>
      </c>
      <c r="BZ25" s="41">
        <v>17.899999999999999</v>
      </c>
      <c r="CA25" s="41">
        <v>20.239999999999998</v>
      </c>
      <c r="CB25" s="41">
        <v>22.02</v>
      </c>
      <c r="CC25" s="41">
        <v>14.91</v>
      </c>
      <c r="CD25" s="41">
        <v>11.28</v>
      </c>
      <c r="CE25" s="41">
        <v>0</v>
      </c>
      <c r="CF25" s="41">
        <v>9.33</v>
      </c>
      <c r="CG25" s="41">
        <v>10.92</v>
      </c>
      <c r="CH25" s="41">
        <v>8.18</v>
      </c>
      <c r="CI25" s="41">
        <v>13.84</v>
      </c>
      <c r="CJ25" s="41">
        <v>11.96</v>
      </c>
      <c r="CK25" s="41">
        <v>18.02</v>
      </c>
      <c r="CL25" s="41">
        <v>8.57</v>
      </c>
      <c r="CM25" s="41">
        <v>13.09</v>
      </c>
      <c r="CN25" s="41">
        <v>10.7</v>
      </c>
      <c r="CO25" s="41">
        <v>14.34</v>
      </c>
      <c r="CP25" s="41">
        <v>9.24</v>
      </c>
      <c r="CQ25" s="41">
        <v>13.29</v>
      </c>
      <c r="CS25" s="41"/>
      <c r="CT25" s="41"/>
      <c r="CU25" s="41"/>
      <c r="CV25" s="41"/>
      <c r="CW25" s="41"/>
      <c r="CX25" s="41"/>
      <c r="CY25" s="41"/>
      <c r="CZ25" s="41"/>
    </row>
    <row r="26" spans="2:104" ht="12.75" customHeight="1" thickBot="1" x14ac:dyDescent="0.25">
      <c r="B26" s="4">
        <v>10</v>
      </c>
      <c r="C26" s="2" t="s">
        <v>13</v>
      </c>
      <c r="D26" s="41">
        <v>5.28</v>
      </c>
      <c r="E26" s="41">
        <v>13.75</v>
      </c>
      <c r="F26" s="41">
        <v>6.78</v>
      </c>
      <c r="G26" s="41">
        <v>16.649999999999999</v>
      </c>
      <c r="H26" s="41">
        <v>5.37</v>
      </c>
      <c r="I26" s="41">
        <v>11.75</v>
      </c>
      <c r="J26" s="41">
        <v>6.75</v>
      </c>
      <c r="K26" s="41">
        <v>12.69</v>
      </c>
      <c r="L26" s="41">
        <v>5.15</v>
      </c>
      <c r="M26" s="41">
        <v>10.5</v>
      </c>
      <c r="N26" s="41">
        <v>5.72</v>
      </c>
      <c r="O26" s="41">
        <v>12.85</v>
      </c>
      <c r="P26" s="41">
        <v>8.15</v>
      </c>
      <c r="Q26" s="41">
        <v>6.18</v>
      </c>
      <c r="R26" s="41">
        <v>4.62</v>
      </c>
      <c r="S26" s="41">
        <v>4.74</v>
      </c>
      <c r="T26" s="41">
        <v>15.46</v>
      </c>
      <c r="U26" s="41">
        <v>15.08</v>
      </c>
      <c r="V26" s="41">
        <v>10.47</v>
      </c>
      <c r="W26" s="41">
        <v>11.72</v>
      </c>
      <c r="X26" s="41">
        <v>11.35</v>
      </c>
      <c r="Y26" s="41">
        <v>12.43</v>
      </c>
      <c r="Z26" s="41">
        <v>11.11</v>
      </c>
      <c r="AA26" s="41">
        <v>15.17</v>
      </c>
      <c r="AB26" s="41">
        <v>9.0299999999999994</v>
      </c>
      <c r="AC26" s="41">
        <v>9.07</v>
      </c>
      <c r="AD26" s="41">
        <v>7.86</v>
      </c>
      <c r="AE26" s="41">
        <v>11.59</v>
      </c>
      <c r="AF26" s="41">
        <v>8.14</v>
      </c>
      <c r="AG26" s="41">
        <v>9.81</v>
      </c>
      <c r="AH26" s="41">
        <v>8.02</v>
      </c>
      <c r="AI26" s="41">
        <v>9.61</v>
      </c>
      <c r="AJ26" s="41">
        <v>10.37</v>
      </c>
      <c r="AK26" s="41">
        <v>17.22</v>
      </c>
      <c r="AL26" s="133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1"/>
      <c r="BJ26" s="4"/>
      <c r="BK26" s="2" t="s">
        <v>49</v>
      </c>
      <c r="BL26" s="41">
        <v>3.13</v>
      </c>
      <c r="BM26" s="41">
        <v>16.559999999999999</v>
      </c>
      <c r="BN26" s="41">
        <v>1.86</v>
      </c>
      <c r="BO26" s="41">
        <v>9.11</v>
      </c>
      <c r="BP26" s="41">
        <v>2.41</v>
      </c>
      <c r="BQ26" s="41">
        <v>13.79</v>
      </c>
      <c r="BR26" s="41">
        <v>0.78</v>
      </c>
      <c r="BS26" s="41">
        <v>19.149999999999999</v>
      </c>
      <c r="BT26" s="41">
        <v>7.97</v>
      </c>
      <c r="BU26" s="41">
        <v>24.66</v>
      </c>
      <c r="BV26" s="41">
        <v>8.74</v>
      </c>
      <c r="BW26" s="41">
        <v>33.43</v>
      </c>
      <c r="BX26" s="41">
        <v>9.61</v>
      </c>
      <c r="BY26" s="41">
        <v>26.91</v>
      </c>
      <c r="BZ26" s="41">
        <v>11.12</v>
      </c>
      <c r="CA26" s="41">
        <v>16.260000000000002</v>
      </c>
      <c r="CB26" s="41">
        <v>12.17</v>
      </c>
      <c r="CC26" s="41">
        <v>21.13</v>
      </c>
      <c r="CD26" s="41">
        <v>7.72</v>
      </c>
      <c r="CE26" s="41">
        <v>11.26</v>
      </c>
      <c r="CF26" s="41">
        <v>7.72</v>
      </c>
      <c r="CG26" s="41">
        <v>3.99</v>
      </c>
      <c r="CH26" s="41">
        <v>5.64</v>
      </c>
      <c r="CI26" s="41">
        <v>18.11</v>
      </c>
      <c r="CJ26" s="41">
        <v>6.66</v>
      </c>
      <c r="CK26" s="41">
        <v>15.91</v>
      </c>
      <c r="CL26" s="41">
        <v>4.5199999999999996</v>
      </c>
      <c r="CM26" s="41">
        <v>19.62</v>
      </c>
      <c r="CN26" s="41">
        <v>8.61</v>
      </c>
      <c r="CO26" s="41">
        <v>18.3</v>
      </c>
      <c r="CP26" s="41">
        <v>5.62</v>
      </c>
      <c r="CQ26" s="41">
        <v>0</v>
      </c>
      <c r="CS26" s="41"/>
      <c r="CT26" s="41"/>
      <c r="CU26" s="41"/>
      <c r="CV26" s="41"/>
      <c r="CW26" s="41"/>
      <c r="CX26" s="41"/>
      <c r="CY26" s="41"/>
      <c r="CZ26" s="41"/>
    </row>
    <row r="27" spans="2:104" ht="12.75" thickTop="1" thickBot="1" x14ac:dyDescent="0.25">
      <c r="C27" s="2" t="s">
        <v>24</v>
      </c>
      <c r="D27" s="41">
        <v>3.91</v>
      </c>
      <c r="E27" s="41">
        <v>7.92</v>
      </c>
      <c r="F27" s="41">
        <v>4.13</v>
      </c>
      <c r="G27" s="41">
        <v>7.95</v>
      </c>
      <c r="H27" s="41">
        <v>3.41</v>
      </c>
      <c r="I27" s="41">
        <v>11.14</v>
      </c>
      <c r="J27" s="41">
        <v>3.79</v>
      </c>
      <c r="K27" s="41">
        <v>3.06</v>
      </c>
      <c r="L27" s="41">
        <v>3.38</v>
      </c>
      <c r="M27" s="41">
        <v>4.91</v>
      </c>
      <c r="N27" s="41">
        <v>3.3</v>
      </c>
      <c r="O27" s="41">
        <v>6.76</v>
      </c>
      <c r="P27" s="41">
        <v>7.49</v>
      </c>
      <c r="Q27" s="41">
        <v>3.72</v>
      </c>
      <c r="R27" s="41">
        <v>4.2300000000000004</v>
      </c>
      <c r="S27" s="41">
        <v>3.82</v>
      </c>
      <c r="T27" s="41">
        <v>19.809999999999999</v>
      </c>
      <c r="U27" s="41">
        <v>16.03</v>
      </c>
      <c r="V27" s="41">
        <v>11.4</v>
      </c>
      <c r="W27" s="41">
        <v>13.1</v>
      </c>
      <c r="X27" s="41">
        <v>14.15</v>
      </c>
      <c r="Y27" s="41">
        <v>15.11</v>
      </c>
      <c r="Z27" s="41">
        <v>10.81</v>
      </c>
      <c r="AA27" s="41">
        <v>13.03</v>
      </c>
      <c r="AB27" s="41">
        <v>9.77</v>
      </c>
      <c r="AC27" s="41">
        <v>5.51</v>
      </c>
      <c r="AD27" s="41">
        <v>8.19</v>
      </c>
      <c r="AE27" s="41">
        <v>3.99</v>
      </c>
      <c r="AF27" s="41">
        <v>9.98</v>
      </c>
      <c r="AG27" s="41">
        <v>6.46</v>
      </c>
      <c r="AH27" s="41">
        <v>9.44</v>
      </c>
      <c r="AI27" s="41">
        <v>8.93</v>
      </c>
      <c r="AJ27" s="41">
        <v>11.21</v>
      </c>
      <c r="AK27" s="41">
        <v>10.53</v>
      </c>
      <c r="AL27" s="133"/>
      <c r="AM27" s="44"/>
      <c r="AN27" s="144" t="s">
        <v>66</v>
      </c>
      <c r="AO27" s="143">
        <v>8.74</v>
      </c>
      <c r="AP27" s="143">
        <v>15.26</v>
      </c>
      <c r="AQ27" s="143">
        <v>6.43</v>
      </c>
      <c r="AR27" s="143">
        <v>10.68</v>
      </c>
      <c r="AS27" s="143">
        <v>6.93</v>
      </c>
      <c r="AT27" s="143">
        <v>8.32</v>
      </c>
      <c r="AU27" s="143">
        <v>6.54</v>
      </c>
      <c r="AV27" s="143">
        <v>12.92</v>
      </c>
      <c r="AW27" s="143">
        <v>5.83</v>
      </c>
      <c r="AX27" s="143">
        <v>13.64</v>
      </c>
      <c r="AY27" s="143">
        <v>5.49</v>
      </c>
      <c r="AZ27" s="143">
        <v>9.93</v>
      </c>
      <c r="BA27" s="143">
        <v>5.39</v>
      </c>
      <c r="BB27" s="143">
        <v>12.7</v>
      </c>
      <c r="BC27" s="143">
        <v>5.54</v>
      </c>
      <c r="BD27" s="143">
        <v>13.72</v>
      </c>
      <c r="BE27" s="143">
        <v>5.18</v>
      </c>
      <c r="BF27" s="143">
        <v>13.62</v>
      </c>
      <c r="BG27" s="143">
        <v>1.8</v>
      </c>
      <c r="BH27" s="143">
        <v>5.27</v>
      </c>
      <c r="BJ27" s="4"/>
      <c r="BK27" s="2" t="s">
        <v>50</v>
      </c>
      <c r="BL27" s="41">
        <v>2.83</v>
      </c>
      <c r="BM27" s="41">
        <v>14.2</v>
      </c>
      <c r="BN27" s="41">
        <v>1.25</v>
      </c>
      <c r="BO27" s="41">
        <v>9.5399999999999991</v>
      </c>
      <c r="BP27" s="41">
        <v>2.4</v>
      </c>
      <c r="BQ27" s="41">
        <v>14.58</v>
      </c>
      <c r="BR27" s="41">
        <v>2.6</v>
      </c>
      <c r="BS27" s="41">
        <v>10.75</v>
      </c>
      <c r="BT27" s="41">
        <v>3.25</v>
      </c>
      <c r="BU27" s="41">
        <v>12.86</v>
      </c>
      <c r="BV27" s="41">
        <v>4.7</v>
      </c>
      <c r="BW27" s="41">
        <v>14.47</v>
      </c>
      <c r="BX27" s="41">
        <v>3.98</v>
      </c>
      <c r="BY27" s="41">
        <v>11.19</v>
      </c>
      <c r="BZ27" s="41">
        <v>3.93</v>
      </c>
      <c r="CA27" s="41">
        <v>11.09</v>
      </c>
      <c r="CB27" s="41">
        <v>3.49</v>
      </c>
      <c r="CC27" s="41">
        <v>12.39</v>
      </c>
      <c r="CD27" s="41">
        <v>2.8</v>
      </c>
      <c r="CE27" s="41">
        <v>2.25</v>
      </c>
      <c r="CF27" s="41">
        <v>1.4</v>
      </c>
      <c r="CG27" s="41">
        <v>5.43</v>
      </c>
      <c r="CH27" s="41">
        <v>1.61</v>
      </c>
      <c r="CI27" s="41">
        <v>7.95</v>
      </c>
      <c r="CJ27" s="41">
        <v>2.04</v>
      </c>
      <c r="CK27" s="41">
        <v>10.41</v>
      </c>
      <c r="CL27" s="41">
        <v>1.78</v>
      </c>
      <c r="CM27" s="41">
        <v>11.03</v>
      </c>
      <c r="CN27" s="41">
        <v>1.44</v>
      </c>
      <c r="CO27" s="41">
        <v>16.91</v>
      </c>
      <c r="CP27" s="41">
        <v>1.22</v>
      </c>
      <c r="CQ27" s="41">
        <v>19.75</v>
      </c>
      <c r="CS27" s="41"/>
      <c r="CT27" s="41"/>
      <c r="CU27" s="41"/>
      <c r="CV27" s="41"/>
      <c r="CW27" s="41"/>
      <c r="CX27" s="41"/>
      <c r="CY27" s="41"/>
      <c r="CZ27" s="41"/>
    </row>
    <row r="28" spans="2:104" ht="12" thickTop="1" x14ac:dyDescent="0.2">
      <c r="B28" s="1"/>
      <c r="C28" s="2" t="s">
        <v>25</v>
      </c>
      <c r="D28" s="41">
        <v>8.8000000000000007</v>
      </c>
      <c r="E28" s="41">
        <v>15.48</v>
      </c>
      <c r="F28" s="41">
        <v>8.01</v>
      </c>
      <c r="G28" s="41">
        <v>12.01</v>
      </c>
      <c r="H28" s="41">
        <v>6.27</v>
      </c>
      <c r="I28" s="41">
        <v>17.61</v>
      </c>
      <c r="J28" s="41">
        <v>5.52</v>
      </c>
      <c r="K28" s="41">
        <v>15.06</v>
      </c>
      <c r="L28" s="41">
        <v>6.52</v>
      </c>
      <c r="M28" s="41">
        <v>12.31</v>
      </c>
      <c r="N28" s="41">
        <v>8.73</v>
      </c>
      <c r="O28" s="41">
        <v>13.64</v>
      </c>
      <c r="P28" s="41">
        <v>10.07</v>
      </c>
      <c r="Q28" s="41">
        <v>16</v>
      </c>
      <c r="R28" s="41">
        <v>6.42</v>
      </c>
      <c r="S28" s="41">
        <v>8.57</v>
      </c>
      <c r="T28" s="41">
        <v>11.26</v>
      </c>
      <c r="U28" s="41">
        <v>17.239999999999998</v>
      </c>
      <c r="V28" s="41">
        <v>9.57</v>
      </c>
      <c r="W28" s="41">
        <v>16.61</v>
      </c>
      <c r="X28" s="41">
        <v>9.82</v>
      </c>
      <c r="Y28" s="41">
        <v>16.48</v>
      </c>
      <c r="Z28" s="41">
        <v>12.47</v>
      </c>
      <c r="AA28" s="41">
        <v>19.72</v>
      </c>
      <c r="AB28" s="41">
        <v>3.8</v>
      </c>
      <c r="AC28" s="41">
        <v>8.06</v>
      </c>
      <c r="AD28" s="41">
        <v>9.86</v>
      </c>
      <c r="AE28" s="41">
        <v>25.68</v>
      </c>
      <c r="AF28" s="41">
        <v>7.91</v>
      </c>
      <c r="AG28" s="41">
        <v>32.659999999999997</v>
      </c>
      <c r="AH28" s="41">
        <v>8.35</v>
      </c>
      <c r="AI28" s="41">
        <v>15.51</v>
      </c>
      <c r="AJ28" s="41">
        <v>7.08</v>
      </c>
      <c r="AK28" s="41">
        <v>18.22</v>
      </c>
      <c r="AL28" s="133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J28" s="4"/>
      <c r="BK28" s="2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S28" s="41"/>
      <c r="CT28" s="41"/>
      <c r="CU28" s="41"/>
      <c r="CV28" s="41"/>
      <c r="CW28" s="41"/>
      <c r="CX28" s="41"/>
      <c r="CY28" s="41"/>
      <c r="CZ28" s="41"/>
    </row>
    <row r="29" spans="2:104" x14ac:dyDescent="0.2">
      <c r="C29" s="2" t="s">
        <v>26</v>
      </c>
      <c r="D29" s="41">
        <v>6.22</v>
      </c>
      <c r="E29" s="41">
        <v>16.760000000000002</v>
      </c>
      <c r="F29" s="41">
        <v>7.87</v>
      </c>
      <c r="G29" s="41">
        <v>22.33</v>
      </c>
      <c r="H29" s="41">
        <v>5.91</v>
      </c>
      <c r="I29" s="41">
        <v>8.1999999999999993</v>
      </c>
      <c r="J29" s="41">
        <v>8.01</v>
      </c>
      <c r="K29" s="41">
        <v>18.45</v>
      </c>
      <c r="L29" s="41">
        <v>5.81</v>
      </c>
      <c r="M29" s="41">
        <v>13.07</v>
      </c>
      <c r="N29" s="41">
        <v>8.01</v>
      </c>
      <c r="O29" s="41">
        <v>17.36</v>
      </c>
      <c r="P29" s="41">
        <v>9.7899999999999991</v>
      </c>
      <c r="Q29" s="41">
        <v>5.42</v>
      </c>
      <c r="R29" s="41">
        <v>4.1500000000000004</v>
      </c>
      <c r="S29" s="41">
        <v>2.98</v>
      </c>
      <c r="T29" s="41">
        <v>10.66</v>
      </c>
      <c r="U29" s="41">
        <v>11.49</v>
      </c>
      <c r="V29" s="41">
        <v>10.199999999999999</v>
      </c>
      <c r="W29" s="41">
        <v>8.89</v>
      </c>
      <c r="X29" s="41">
        <v>9.26</v>
      </c>
      <c r="Y29" s="41">
        <v>9.2200000000000006</v>
      </c>
      <c r="Z29" s="41">
        <v>12.19</v>
      </c>
      <c r="AA29" s="41">
        <v>19.93</v>
      </c>
      <c r="AB29" s="41">
        <v>9.1199999999999992</v>
      </c>
      <c r="AC29" s="41">
        <v>11.25</v>
      </c>
      <c r="AD29" s="41">
        <v>8.7799999999999994</v>
      </c>
      <c r="AE29" s="41">
        <v>24.13</v>
      </c>
      <c r="AF29" s="41">
        <v>5.5</v>
      </c>
      <c r="AG29" s="41">
        <v>7.1</v>
      </c>
      <c r="AH29" s="41">
        <v>6.68</v>
      </c>
      <c r="AI29" s="41">
        <v>4.7699999999999996</v>
      </c>
      <c r="AJ29" s="41">
        <v>14.13</v>
      </c>
      <c r="AK29" s="41">
        <v>30.68</v>
      </c>
      <c r="AL29" s="1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J29" s="8">
        <v>12</v>
      </c>
      <c r="BK29" s="2" t="s">
        <v>13</v>
      </c>
      <c r="BL29" s="41">
        <v>0.87</v>
      </c>
      <c r="BM29" s="41">
        <v>9.06</v>
      </c>
      <c r="BN29" s="41">
        <v>2.13</v>
      </c>
      <c r="BO29" s="41">
        <v>6.47</v>
      </c>
      <c r="BP29" s="41">
        <v>2.58</v>
      </c>
      <c r="BQ29" s="41">
        <v>6.98</v>
      </c>
      <c r="BR29" s="41">
        <v>1.91</v>
      </c>
      <c r="BS29" s="41">
        <v>0.35</v>
      </c>
      <c r="BT29" s="41">
        <v>4.54</v>
      </c>
      <c r="BU29" s="41">
        <v>3.19</v>
      </c>
      <c r="BV29" s="41">
        <v>3.83</v>
      </c>
      <c r="BW29" s="41">
        <v>0.95</v>
      </c>
      <c r="BX29" s="41">
        <v>6.84</v>
      </c>
      <c r="BY29" s="41">
        <v>2.67</v>
      </c>
      <c r="BZ29" s="41">
        <v>4.74</v>
      </c>
      <c r="CA29" s="41">
        <v>8.36</v>
      </c>
      <c r="CB29" s="41">
        <v>3.51</v>
      </c>
      <c r="CC29" s="41">
        <v>8.48</v>
      </c>
      <c r="CD29" s="41">
        <v>3.1</v>
      </c>
      <c r="CE29" s="41">
        <v>8.0399999999999991</v>
      </c>
      <c r="CF29" s="41">
        <v>6.25</v>
      </c>
      <c r="CG29" s="41">
        <v>14.83</v>
      </c>
      <c r="CH29" s="41">
        <v>4.0999999999999996</v>
      </c>
      <c r="CI29" s="41">
        <v>9.2200000000000006</v>
      </c>
      <c r="CJ29" s="41">
        <v>3.76</v>
      </c>
      <c r="CK29" s="41">
        <v>9.1</v>
      </c>
      <c r="CL29" s="41">
        <v>3.83</v>
      </c>
      <c r="CM29" s="41">
        <v>8.48</v>
      </c>
      <c r="CN29" s="41">
        <v>2.4300000000000002</v>
      </c>
      <c r="CO29" s="41">
        <v>6.4</v>
      </c>
      <c r="CP29" s="41">
        <v>2.25</v>
      </c>
      <c r="CQ29" s="41">
        <v>6.59</v>
      </c>
      <c r="CS29" s="41"/>
      <c r="CT29" s="41"/>
      <c r="CU29" s="41"/>
      <c r="CV29" s="41"/>
      <c r="CW29" s="41"/>
      <c r="CX29" s="41"/>
      <c r="CY29" s="41"/>
      <c r="CZ29" s="41"/>
    </row>
    <row r="30" spans="2:104" x14ac:dyDescent="0.2">
      <c r="B30" s="1"/>
      <c r="C30" s="2" t="s">
        <v>27</v>
      </c>
      <c r="D30" s="41">
        <v>4.72</v>
      </c>
      <c r="E30" s="41">
        <v>13.77</v>
      </c>
      <c r="F30" s="41">
        <v>6.77</v>
      </c>
      <c r="G30" s="41">
        <v>16.16</v>
      </c>
      <c r="H30" s="41">
        <v>5.75</v>
      </c>
      <c r="I30" s="41">
        <v>14.26</v>
      </c>
      <c r="J30" s="41">
        <v>7.46</v>
      </c>
      <c r="K30" s="41">
        <v>12.36</v>
      </c>
      <c r="L30" s="41">
        <v>5.32</v>
      </c>
      <c r="M30" s="41">
        <v>11.05</v>
      </c>
      <c r="N30" s="41">
        <v>4.72</v>
      </c>
      <c r="O30" s="41">
        <v>12.66</v>
      </c>
      <c r="P30" s="41">
        <v>6.22</v>
      </c>
      <c r="Q30" s="41">
        <v>7.37</v>
      </c>
      <c r="R30" s="41">
        <v>5.31</v>
      </c>
      <c r="S30" s="41">
        <v>7.59</v>
      </c>
      <c r="T30" s="41">
        <v>12.07</v>
      </c>
      <c r="U30" s="41">
        <v>15.82</v>
      </c>
      <c r="V30" s="41">
        <v>8.0399999999999991</v>
      </c>
      <c r="W30" s="41">
        <v>10.23</v>
      </c>
      <c r="X30" s="41">
        <v>6.39</v>
      </c>
      <c r="Y30" s="41">
        <v>8.0399999999999991</v>
      </c>
      <c r="Z30" s="41">
        <v>9.1199999999999992</v>
      </c>
      <c r="AA30" s="41">
        <v>10.81</v>
      </c>
      <c r="AB30" s="42">
        <v>7.86</v>
      </c>
      <c r="AC30" s="42">
        <v>14.59</v>
      </c>
      <c r="AD30" s="42">
        <v>5.16</v>
      </c>
      <c r="AE30" s="42">
        <v>10.93</v>
      </c>
      <c r="AF30" s="42">
        <v>7.06</v>
      </c>
      <c r="AG30" s="42">
        <v>16.940000000000001</v>
      </c>
      <c r="AH30" s="42">
        <v>6.38</v>
      </c>
      <c r="AI30" s="42">
        <v>14.13</v>
      </c>
      <c r="AJ30" s="42">
        <v>5.91</v>
      </c>
      <c r="AK30" s="42">
        <v>18.940000000000001</v>
      </c>
      <c r="AL30" s="133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1"/>
      <c r="BJ30" s="4"/>
      <c r="BK30" s="2" t="s">
        <v>51</v>
      </c>
      <c r="BL30" s="41">
        <v>0</v>
      </c>
      <c r="BM30" s="41">
        <v>3.54</v>
      </c>
      <c r="BN30" s="41">
        <v>0</v>
      </c>
      <c r="BO30" s="41">
        <v>0</v>
      </c>
      <c r="BP30" s="41">
        <v>0</v>
      </c>
      <c r="BQ30" s="41">
        <v>0</v>
      </c>
      <c r="BR30" s="41">
        <v>0</v>
      </c>
      <c r="BS30" s="41">
        <v>0</v>
      </c>
      <c r="BT30" s="41">
        <v>0</v>
      </c>
      <c r="BU30" s="41">
        <v>0.51</v>
      </c>
      <c r="BV30" s="41">
        <v>0.86</v>
      </c>
      <c r="BW30" s="41">
        <v>0</v>
      </c>
      <c r="BX30" s="41">
        <v>8.19</v>
      </c>
      <c r="BY30" s="41">
        <v>68.38</v>
      </c>
      <c r="BZ30" s="41">
        <v>9.5500000000000007</v>
      </c>
      <c r="CA30" s="41">
        <v>0</v>
      </c>
      <c r="CB30" s="41">
        <v>15.61</v>
      </c>
      <c r="CC30" s="41">
        <v>24.14</v>
      </c>
      <c r="CD30" s="41">
        <v>7.38</v>
      </c>
      <c r="CE30" s="41">
        <v>0</v>
      </c>
      <c r="CF30" s="41">
        <v>8.77</v>
      </c>
      <c r="CG30" s="41">
        <v>0</v>
      </c>
      <c r="CH30" s="41">
        <v>5.19</v>
      </c>
      <c r="CI30" s="41">
        <v>21.31</v>
      </c>
      <c r="CJ30" s="41">
        <v>5.27</v>
      </c>
      <c r="CK30" s="41">
        <v>26.51</v>
      </c>
      <c r="CL30" s="41">
        <v>3.49</v>
      </c>
      <c r="CM30" s="41">
        <v>26.91</v>
      </c>
      <c r="CN30" s="41">
        <v>1.77</v>
      </c>
      <c r="CO30" s="41">
        <v>23.22</v>
      </c>
      <c r="CP30" s="41">
        <v>1.68</v>
      </c>
      <c r="CQ30" s="41">
        <v>35.450000000000003</v>
      </c>
      <c r="CS30" s="41"/>
      <c r="CT30" s="41"/>
      <c r="CU30" s="41"/>
      <c r="CV30" s="41"/>
      <c r="CW30" s="41"/>
      <c r="CX30" s="41"/>
      <c r="CY30" s="41"/>
      <c r="CZ30" s="41"/>
    </row>
    <row r="31" spans="2:104" ht="12" thickBot="1" x14ac:dyDescent="0.25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133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J31" s="4"/>
      <c r="BK31" s="2" t="s">
        <v>52</v>
      </c>
      <c r="BL31" s="41">
        <v>0.73</v>
      </c>
      <c r="BM31" s="41">
        <v>9.1199999999999992</v>
      </c>
      <c r="BN31" s="41">
        <v>2.06</v>
      </c>
      <c r="BO31" s="41">
        <v>7.46</v>
      </c>
      <c r="BP31" s="41">
        <v>2.46</v>
      </c>
      <c r="BQ31" s="41">
        <v>9.67</v>
      </c>
      <c r="BR31" s="41">
        <v>1.91</v>
      </c>
      <c r="BS31" s="41">
        <v>4.2300000000000004</v>
      </c>
      <c r="BT31" s="41">
        <v>5.57</v>
      </c>
      <c r="BU31" s="41">
        <v>8.92</v>
      </c>
      <c r="BV31" s="41">
        <v>4.05</v>
      </c>
      <c r="BW31" s="41">
        <v>8.5399999999999991</v>
      </c>
      <c r="BX31" s="41">
        <v>8.66</v>
      </c>
      <c r="BY31" s="41">
        <v>8.91</v>
      </c>
      <c r="BZ31" s="41">
        <v>4.57</v>
      </c>
      <c r="CA31" s="41">
        <v>10.48</v>
      </c>
      <c r="CB31" s="41">
        <v>3.55</v>
      </c>
      <c r="CC31" s="41">
        <v>20.32</v>
      </c>
      <c r="CD31" s="41">
        <v>7.96</v>
      </c>
      <c r="CE31" s="41">
        <v>13.53</v>
      </c>
      <c r="CF31" s="41">
        <v>7.24</v>
      </c>
      <c r="CG31" s="41">
        <v>17.059999999999999</v>
      </c>
      <c r="CH31" s="41">
        <v>5.0999999999999996</v>
      </c>
      <c r="CI31" s="41">
        <v>9.35</v>
      </c>
      <c r="CJ31" s="41">
        <v>5.25</v>
      </c>
      <c r="CK31" s="41">
        <v>9.5</v>
      </c>
      <c r="CL31" s="41">
        <v>3.72</v>
      </c>
      <c r="CM31" s="41">
        <v>6.86</v>
      </c>
      <c r="CN31" s="41">
        <v>2.17</v>
      </c>
      <c r="CO31" s="41">
        <v>5.27</v>
      </c>
      <c r="CP31" s="41">
        <v>1.82</v>
      </c>
      <c r="CQ31" s="41">
        <v>6.12</v>
      </c>
      <c r="CS31" s="41"/>
      <c r="CT31" s="41"/>
      <c r="CU31" s="41"/>
      <c r="CV31" s="41"/>
      <c r="CW31" s="41"/>
      <c r="CX31" s="41"/>
      <c r="CY31" s="41"/>
      <c r="CZ31" s="41"/>
    </row>
    <row r="32" spans="2:104" ht="12.75" customHeight="1" thickTop="1" thickBot="1" x14ac:dyDescent="0.25">
      <c r="B32" s="36"/>
      <c r="C32" s="142" t="s">
        <v>66</v>
      </c>
      <c r="D32" s="143">
        <v>4.3899999999999997</v>
      </c>
      <c r="E32" s="143">
        <v>15.37</v>
      </c>
      <c r="F32" s="143">
        <v>5.77</v>
      </c>
      <c r="G32" s="143">
        <v>15.68</v>
      </c>
      <c r="H32" s="143">
        <v>5.0199999999999996</v>
      </c>
      <c r="I32" s="143">
        <v>13.03</v>
      </c>
      <c r="J32" s="143">
        <v>6.07</v>
      </c>
      <c r="K32" s="143">
        <v>14.34</v>
      </c>
      <c r="L32" s="143">
        <v>5.45</v>
      </c>
      <c r="M32" s="143">
        <v>12.83</v>
      </c>
      <c r="N32" s="143">
        <v>6.11</v>
      </c>
      <c r="O32" s="143">
        <v>13.66</v>
      </c>
      <c r="P32" s="143">
        <v>6.97</v>
      </c>
      <c r="Q32" s="143">
        <v>8.8800000000000008</v>
      </c>
      <c r="R32" s="143">
        <v>4.75</v>
      </c>
      <c r="S32" s="143">
        <v>5.75</v>
      </c>
      <c r="T32" s="143">
        <v>11.82</v>
      </c>
      <c r="U32" s="143">
        <v>18.989999999999998</v>
      </c>
      <c r="V32" s="143">
        <v>7.89</v>
      </c>
      <c r="W32" s="143">
        <v>8.48</v>
      </c>
      <c r="X32" s="143">
        <v>9.7799999999999994</v>
      </c>
      <c r="Y32" s="143">
        <v>15.27</v>
      </c>
      <c r="Z32" s="143">
        <v>10.36</v>
      </c>
      <c r="AA32" s="143">
        <v>12.91</v>
      </c>
      <c r="AB32" s="143">
        <v>8.2799999999999994</v>
      </c>
      <c r="AC32" s="143">
        <v>9.81</v>
      </c>
      <c r="AD32" s="143">
        <v>7.57</v>
      </c>
      <c r="AE32" s="143">
        <v>9.18</v>
      </c>
      <c r="AF32" s="143">
        <v>9</v>
      </c>
      <c r="AG32" s="143">
        <v>10.61</v>
      </c>
      <c r="AH32" s="143">
        <v>8.73</v>
      </c>
      <c r="AI32" s="143">
        <v>13.7</v>
      </c>
      <c r="AJ32" s="143">
        <v>10.46</v>
      </c>
      <c r="AK32" s="143">
        <v>17.64</v>
      </c>
      <c r="AL32" s="1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4"/>
      <c r="BA32" s="34"/>
      <c r="BB32" s="34"/>
      <c r="BC32" s="34"/>
      <c r="BD32" s="34"/>
      <c r="BE32" s="34"/>
      <c r="BF32" s="34"/>
      <c r="BG32" s="34"/>
      <c r="BH32" s="34"/>
      <c r="BI32" s="1"/>
      <c r="BJ32" s="1"/>
      <c r="BK32" s="2" t="s">
        <v>53</v>
      </c>
      <c r="BL32" s="41">
        <v>0.9</v>
      </c>
      <c r="BM32" s="41">
        <v>19.739999999999998</v>
      </c>
      <c r="BN32" s="41">
        <v>3.29</v>
      </c>
      <c r="BO32" s="41">
        <v>9.31</v>
      </c>
      <c r="BP32" s="41">
        <v>6.07</v>
      </c>
      <c r="BQ32" s="41">
        <v>3.16</v>
      </c>
      <c r="BR32" s="41">
        <v>5.27</v>
      </c>
      <c r="BS32" s="41">
        <v>6.7</v>
      </c>
      <c r="BT32" s="41">
        <v>6.09</v>
      </c>
      <c r="BU32" s="41">
        <v>7.93</v>
      </c>
      <c r="BV32" s="41">
        <v>4.76</v>
      </c>
      <c r="BW32" s="41">
        <v>6.14</v>
      </c>
      <c r="BX32" s="41">
        <v>4.45</v>
      </c>
      <c r="BY32" s="41">
        <v>0</v>
      </c>
      <c r="BZ32" s="41">
        <v>8.7799999999999994</v>
      </c>
      <c r="CA32" s="41">
        <v>3.93</v>
      </c>
      <c r="CB32" s="41">
        <v>14.7</v>
      </c>
      <c r="CC32" s="41">
        <v>23.39</v>
      </c>
      <c r="CD32" s="41">
        <v>4.2300000000000004</v>
      </c>
      <c r="CE32" s="41">
        <v>15.52</v>
      </c>
      <c r="CF32" s="41">
        <v>4.42</v>
      </c>
      <c r="CG32" s="41">
        <v>8.59</v>
      </c>
      <c r="CH32" s="41">
        <v>2.25</v>
      </c>
      <c r="CI32" s="41">
        <v>11.98</v>
      </c>
      <c r="CJ32" s="41">
        <v>1.62</v>
      </c>
      <c r="CK32" s="41">
        <v>10.64</v>
      </c>
      <c r="CL32" s="41">
        <v>2.0499999999999998</v>
      </c>
      <c r="CM32" s="41">
        <v>11.45</v>
      </c>
      <c r="CN32" s="41">
        <v>2.95</v>
      </c>
      <c r="CO32" s="41">
        <v>10.48</v>
      </c>
      <c r="CP32" s="41">
        <v>3.02</v>
      </c>
      <c r="CQ32" s="41">
        <v>3.01</v>
      </c>
      <c r="CS32" s="41"/>
      <c r="CT32" s="41"/>
      <c r="CU32" s="41"/>
      <c r="CV32" s="41"/>
      <c r="CW32" s="41"/>
      <c r="CX32" s="41"/>
      <c r="CY32" s="41"/>
      <c r="CZ32" s="41"/>
    </row>
    <row r="33" spans="2:104" ht="12" thickTop="1" x14ac:dyDescent="0.2"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1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1"/>
      <c r="BJ33" s="1"/>
      <c r="BK33" s="2" t="s">
        <v>54</v>
      </c>
      <c r="BL33" s="41">
        <v>2.4</v>
      </c>
      <c r="BM33" s="41">
        <v>0</v>
      </c>
      <c r="BN33" s="41">
        <v>1.37</v>
      </c>
      <c r="BO33" s="41">
        <v>0</v>
      </c>
      <c r="BP33" s="41">
        <v>1.94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0.54</v>
      </c>
      <c r="BW33" s="41">
        <v>0</v>
      </c>
      <c r="BX33" s="41">
        <v>1.1100000000000001</v>
      </c>
      <c r="BY33" s="41">
        <v>0</v>
      </c>
      <c r="BZ33" s="41">
        <v>0</v>
      </c>
      <c r="CA33" s="41">
        <v>0</v>
      </c>
      <c r="CB33" s="41">
        <v>0.56999999999999995</v>
      </c>
      <c r="CC33" s="41">
        <v>0</v>
      </c>
      <c r="CD33" s="41">
        <v>0</v>
      </c>
      <c r="CE33" s="41">
        <v>0</v>
      </c>
      <c r="CF33" s="41">
        <v>1.53</v>
      </c>
      <c r="CG33" s="41">
        <v>8.42</v>
      </c>
      <c r="CH33" s="41">
        <v>0</v>
      </c>
      <c r="CI33" s="41">
        <v>2.2999999999999998</v>
      </c>
      <c r="CJ33" s="41">
        <v>0.64</v>
      </c>
      <c r="CK33" s="41">
        <v>43.46</v>
      </c>
      <c r="CL33" s="41">
        <v>0</v>
      </c>
      <c r="CM33" s="41">
        <v>18.86</v>
      </c>
      <c r="CN33" s="41">
        <v>0.54</v>
      </c>
      <c r="CO33" s="41">
        <v>0</v>
      </c>
      <c r="CP33" s="41">
        <v>0.56000000000000005</v>
      </c>
      <c r="CQ33" s="41">
        <v>0</v>
      </c>
      <c r="CS33" s="41"/>
      <c r="CT33" s="41"/>
      <c r="CU33" s="41"/>
      <c r="CV33" s="41"/>
      <c r="CW33" s="41"/>
      <c r="CX33" s="41"/>
      <c r="CY33" s="41"/>
      <c r="CZ33" s="41"/>
    </row>
    <row r="34" spans="2:104" x14ac:dyDescent="0.2">
      <c r="B34" s="15" t="s">
        <v>58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4"/>
      <c r="BA34" s="34"/>
      <c r="BB34" s="34"/>
      <c r="BC34" s="34"/>
      <c r="BD34" s="34"/>
      <c r="BE34" s="34"/>
      <c r="BF34" s="34"/>
      <c r="BG34" s="34"/>
      <c r="BH34" s="34"/>
      <c r="BI34" s="1"/>
      <c r="BJ34" s="1"/>
      <c r="BK34" s="2" t="s">
        <v>55</v>
      </c>
      <c r="BL34" s="41">
        <v>1.75</v>
      </c>
      <c r="BM34" s="41">
        <v>10.47</v>
      </c>
      <c r="BN34" s="41">
        <v>2.27</v>
      </c>
      <c r="BO34" s="41">
        <v>10.07</v>
      </c>
      <c r="BP34" s="41">
        <v>2.46</v>
      </c>
      <c r="BQ34" s="41">
        <v>8.5399999999999991</v>
      </c>
      <c r="BR34" s="41">
        <v>1.54</v>
      </c>
      <c r="BS34" s="41">
        <v>4.78</v>
      </c>
      <c r="BT34" s="41">
        <v>2.25</v>
      </c>
      <c r="BU34" s="41">
        <v>8.91</v>
      </c>
      <c r="BV34" s="41">
        <v>3.43</v>
      </c>
      <c r="BW34" s="41">
        <v>2.4300000000000002</v>
      </c>
      <c r="BX34" s="41">
        <v>2.48</v>
      </c>
      <c r="BY34" s="41">
        <v>2.0699999999999998</v>
      </c>
      <c r="BZ34" s="41">
        <v>4.84</v>
      </c>
      <c r="CA34" s="41">
        <v>9.4</v>
      </c>
      <c r="CB34" s="41">
        <v>3.01</v>
      </c>
      <c r="CC34" s="41">
        <v>0</v>
      </c>
      <c r="CD34" s="41">
        <v>1.25</v>
      </c>
      <c r="CE34" s="41">
        <v>6.55</v>
      </c>
      <c r="CF34" s="41">
        <v>4.1100000000000003</v>
      </c>
      <c r="CG34" s="42">
        <v>11.2</v>
      </c>
      <c r="CH34" s="42">
        <v>3.05</v>
      </c>
      <c r="CI34" s="42">
        <v>8.4</v>
      </c>
      <c r="CJ34" s="41">
        <v>2.54</v>
      </c>
      <c r="CK34" s="41">
        <v>7.9</v>
      </c>
      <c r="CL34" s="41">
        <v>4.1900000000000004</v>
      </c>
      <c r="CM34" s="41">
        <v>9.7899999999999991</v>
      </c>
      <c r="CN34" s="41">
        <v>2.7</v>
      </c>
      <c r="CO34" s="41">
        <v>6.31</v>
      </c>
      <c r="CP34" s="41">
        <v>2.69</v>
      </c>
      <c r="CQ34" s="41">
        <v>5.97</v>
      </c>
      <c r="CS34" s="41"/>
      <c r="CT34" s="41"/>
      <c r="CU34" s="41"/>
      <c r="CV34" s="41"/>
      <c r="CW34" s="41"/>
      <c r="CX34" s="41"/>
      <c r="CY34" s="41"/>
      <c r="CZ34" s="41"/>
    </row>
    <row r="35" spans="2:104" ht="12" thickBot="1" x14ac:dyDescent="0.25">
      <c r="B35" s="15" t="s">
        <v>59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S35" s="41"/>
      <c r="CT35" s="41"/>
      <c r="CU35" s="41"/>
      <c r="CV35" s="41"/>
      <c r="CW35" s="41"/>
      <c r="CX35" s="41"/>
      <c r="CY35" s="41"/>
      <c r="CZ35" s="41"/>
    </row>
    <row r="36" spans="2:104" ht="12.75" customHeight="1" thickTop="1" thickBot="1" x14ac:dyDescent="0.25">
      <c r="B36" s="15" t="s">
        <v>60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1"/>
      <c r="BJ36" s="36"/>
      <c r="BK36" s="144" t="s">
        <v>66</v>
      </c>
      <c r="BL36" s="143">
        <v>1.93</v>
      </c>
      <c r="BM36" s="143">
        <v>8.02</v>
      </c>
      <c r="BN36" s="143">
        <v>1.22</v>
      </c>
      <c r="BO36" s="143">
        <v>7.54</v>
      </c>
      <c r="BP36" s="143">
        <v>2.2999999999999998</v>
      </c>
      <c r="BQ36" s="143">
        <v>8.93</v>
      </c>
      <c r="BR36" s="143">
        <v>2.1</v>
      </c>
      <c r="BS36" s="143">
        <v>7.35</v>
      </c>
      <c r="BT36" s="143">
        <v>2.88</v>
      </c>
      <c r="BU36" s="143">
        <v>6.85</v>
      </c>
      <c r="BV36" s="143">
        <v>7</v>
      </c>
      <c r="BW36" s="143">
        <v>13.18</v>
      </c>
      <c r="BX36" s="143">
        <v>9.42</v>
      </c>
      <c r="BY36" s="143">
        <v>13.46</v>
      </c>
      <c r="BZ36" s="143">
        <v>5.8</v>
      </c>
      <c r="CA36" s="143">
        <v>8.64</v>
      </c>
      <c r="CB36" s="143">
        <v>7.27</v>
      </c>
      <c r="CC36" s="143">
        <v>11.56</v>
      </c>
      <c r="CD36" s="143">
        <v>7.91</v>
      </c>
      <c r="CE36" s="145">
        <v>14.15</v>
      </c>
      <c r="CF36" s="145">
        <v>6.19</v>
      </c>
      <c r="CG36" s="145">
        <v>11.6</v>
      </c>
      <c r="CH36" s="145">
        <v>3.76</v>
      </c>
      <c r="CI36" s="145">
        <v>4.87</v>
      </c>
      <c r="CJ36" s="145">
        <v>4.46</v>
      </c>
      <c r="CK36" s="145">
        <v>12.17</v>
      </c>
      <c r="CL36" s="145">
        <v>3.92</v>
      </c>
      <c r="CM36" s="145">
        <v>12.41</v>
      </c>
      <c r="CN36" s="145">
        <v>3.22</v>
      </c>
      <c r="CO36" s="145">
        <v>11.88</v>
      </c>
      <c r="CP36" s="145">
        <v>4.67</v>
      </c>
      <c r="CQ36" s="145">
        <v>10.86</v>
      </c>
      <c r="CS36" s="41"/>
      <c r="CT36" s="41"/>
      <c r="CU36" s="41"/>
      <c r="CV36" s="41"/>
      <c r="CW36" s="41"/>
      <c r="CX36" s="41"/>
      <c r="CY36" s="41"/>
      <c r="CZ36" s="41"/>
    </row>
    <row r="37" spans="2:104" ht="12" thickTop="1" x14ac:dyDescent="0.2">
      <c r="B37" s="92" t="s">
        <v>813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1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CS37" s="41"/>
      <c r="CT37" s="41"/>
      <c r="CU37" s="41"/>
      <c r="CV37" s="41"/>
      <c r="CW37" s="41"/>
      <c r="CX37" s="41"/>
      <c r="CY37" s="41"/>
      <c r="CZ37" s="41"/>
    </row>
    <row r="38" spans="2:104" ht="14.25" customHeight="1" x14ac:dyDescent="0.2">
      <c r="D38" s="3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BI38" s="1"/>
      <c r="BK38" s="37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CS38" s="41"/>
      <c r="CT38" s="41"/>
      <c r="CU38" s="41"/>
      <c r="CV38" s="41"/>
      <c r="CW38" s="41"/>
      <c r="CX38" s="41"/>
      <c r="CY38" s="41"/>
      <c r="CZ38" s="41"/>
    </row>
    <row r="39" spans="2:104" x14ac:dyDescent="0.2"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BI39" s="1"/>
      <c r="BL39" s="35"/>
      <c r="BM39" s="35"/>
      <c r="BN39" s="35"/>
      <c r="BO39" s="35"/>
      <c r="BP39" s="35"/>
      <c r="BQ39" s="35"/>
      <c r="BR39" s="35"/>
      <c r="BS39" s="35"/>
      <c r="BT39" s="35"/>
      <c r="BU39" s="35"/>
    </row>
    <row r="40" spans="2:104" x14ac:dyDescent="0.2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BI40" s="1"/>
      <c r="BL40" s="38"/>
      <c r="BM40" s="38"/>
      <c r="BN40" s="38"/>
      <c r="BO40" s="38"/>
      <c r="BP40" s="38"/>
      <c r="BQ40" s="38"/>
      <c r="BR40" s="38"/>
      <c r="BS40" s="35"/>
      <c r="BT40" s="35"/>
      <c r="BU40" s="35"/>
    </row>
    <row r="41" spans="2:104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P41" s="2"/>
      <c r="BI41" s="1"/>
      <c r="BL41" s="35"/>
      <c r="BM41" s="35"/>
      <c r="BN41" s="35"/>
      <c r="BO41" s="35"/>
      <c r="BP41" s="35"/>
      <c r="BQ41" s="35"/>
      <c r="BR41" s="35"/>
      <c r="BS41" s="35"/>
      <c r="BT41" s="35"/>
      <c r="BU41" s="35"/>
    </row>
    <row r="42" spans="2:104" x14ac:dyDescent="0.2"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BL42" s="35"/>
      <c r="BM42" s="38"/>
      <c r="BN42" s="38"/>
      <c r="BO42" s="38"/>
      <c r="BP42" s="38"/>
      <c r="BQ42" s="38"/>
      <c r="BR42" s="35"/>
      <c r="BS42" s="35"/>
      <c r="BT42" s="35"/>
      <c r="BU42" s="35"/>
    </row>
    <row r="43" spans="2:104" ht="14.25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O43" s="14"/>
      <c r="P43" s="10"/>
      <c r="BI43" s="3"/>
      <c r="BL43" s="38"/>
      <c r="BM43" s="38"/>
      <c r="BN43" s="38"/>
      <c r="BO43" s="38"/>
      <c r="BP43" s="38"/>
      <c r="BQ43" s="38"/>
      <c r="BR43" s="38"/>
      <c r="BS43" s="38"/>
      <c r="BT43" s="38"/>
      <c r="BU43" s="38"/>
    </row>
    <row r="44" spans="2:104" x14ac:dyDescent="0.2">
      <c r="BL44" s="35"/>
      <c r="BM44" s="35"/>
      <c r="BN44" s="35"/>
      <c r="BO44" s="35"/>
      <c r="BP44" s="35"/>
      <c r="BQ44" s="35"/>
      <c r="BR44" s="35"/>
      <c r="BS44" s="35"/>
      <c r="BT44" s="35"/>
      <c r="BU44" s="35"/>
    </row>
    <row r="46" spans="2:104" x14ac:dyDescent="0.2">
      <c r="BL46" s="40"/>
      <c r="BM46" s="40"/>
      <c r="BN46" s="40"/>
      <c r="BO46" s="40"/>
      <c r="BP46" s="40"/>
      <c r="BQ46" s="40"/>
      <c r="BR46" s="40"/>
      <c r="BS46" s="40"/>
      <c r="BT46" s="40"/>
      <c r="BU46" s="40"/>
    </row>
    <row r="48" spans="2:104" x14ac:dyDescent="0.2">
      <c r="BL48" s="40"/>
      <c r="BM48" s="40"/>
      <c r="BN48" s="40"/>
      <c r="BO48" s="40"/>
      <c r="BP48" s="40"/>
      <c r="BQ48" s="40"/>
      <c r="BR48" s="40"/>
      <c r="BS48" s="40"/>
      <c r="BT48" s="40"/>
      <c r="BU48" s="40"/>
    </row>
  </sheetData>
  <mergeCells count="46">
    <mergeCell ref="D5:E5"/>
    <mergeCell ref="F5:G5"/>
    <mergeCell ref="H5:I5"/>
    <mergeCell ref="T5:U5"/>
    <mergeCell ref="V5:W5"/>
    <mergeCell ref="R5:S5"/>
    <mergeCell ref="J5:K5"/>
    <mergeCell ref="L5:M5"/>
    <mergeCell ref="N5:O5"/>
    <mergeCell ref="P5:Q5"/>
    <mergeCell ref="X5:Y5"/>
    <mergeCell ref="Z5:AA5"/>
    <mergeCell ref="AB5:AC5"/>
    <mergeCell ref="AD5:AE5"/>
    <mergeCell ref="AF5:AG5"/>
    <mergeCell ref="AH5:AI5"/>
    <mergeCell ref="AJ5:AK5"/>
    <mergeCell ref="AO5:AP5"/>
    <mergeCell ref="AQ5:AR5"/>
    <mergeCell ref="AS5:AT5"/>
    <mergeCell ref="AU5:AV5"/>
    <mergeCell ref="AW5:AX5"/>
    <mergeCell ref="AY5:AZ5"/>
    <mergeCell ref="BA5:BB5"/>
    <mergeCell ref="BC5:BD5"/>
    <mergeCell ref="BG5:BH5"/>
    <mergeCell ref="BN5:BO5"/>
    <mergeCell ref="BP5:BQ5"/>
    <mergeCell ref="BR5:BS5"/>
    <mergeCell ref="BT5:BU5"/>
    <mergeCell ref="B5:C6"/>
    <mergeCell ref="AM5:AN6"/>
    <mergeCell ref="BJ5:BK6"/>
    <mergeCell ref="CP5:CQ5"/>
    <mergeCell ref="CD5:CE5"/>
    <mergeCell ref="CF5:CG5"/>
    <mergeCell ref="CH5:CI5"/>
    <mergeCell ref="CJ5:CK5"/>
    <mergeCell ref="BV5:BW5"/>
    <mergeCell ref="BX5:BY5"/>
    <mergeCell ref="BE5:BF5"/>
    <mergeCell ref="BZ5:CA5"/>
    <mergeCell ref="CB5:CC5"/>
    <mergeCell ref="CL5:CM5"/>
    <mergeCell ref="CN5:CO5"/>
    <mergeCell ref="BL5:BM5"/>
  </mergeCells>
  <phoneticPr fontId="7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48"/>
  <sheetViews>
    <sheetView showGridLines="0" tabSelected="1" topLeftCell="A25" zoomScaleNormal="100" workbookViewId="0">
      <selection activeCell="C46" sqref="C46"/>
    </sheetView>
  </sheetViews>
  <sheetFormatPr defaultRowHeight="11.25" x14ac:dyDescent="0.2"/>
  <cols>
    <col min="1" max="1" width="7.7109375" style="273" customWidth="1"/>
    <col min="2" max="2" width="4" style="273" customWidth="1"/>
    <col min="3" max="3" width="28.140625" style="273" customWidth="1"/>
    <col min="4" max="11" width="8.85546875" style="273" customWidth="1"/>
    <col min="12" max="13" width="7" style="273" customWidth="1"/>
    <col min="14" max="14" width="24" style="273" bestFit="1" customWidth="1"/>
    <col min="15" max="20" width="9.85546875" style="273" customWidth="1"/>
    <col min="21" max="21" width="6.7109375" style="273" customWidth="1"/>
    <col min="22" max="22" width="2.7109375" style="273" bestFit="1" customWidth="1"/>
    <col min="23" max="23" width="26.7109375" style="273" bestFit="1" customWidth="1"/>
    <col min="24" max="28" width="9.28515625" style="273" bestFit="1" customWidth="1"/>
    <col min="29" max="29" width="9.85546875" style="273" bestFit="1" customWidth="1"/>
    <col min="30" max="30" width="9.85546875" style="273" customWidth="1"/>
    <col min="31" max="31" width="7.85546875" style="273" customWidth="1"/>
    <col min="32" max="32" width="29.28515625" style="273" bestFit="1" customWidth="1"/>
    <col min="33" max="33" width="5" style="273" customWidth="1"/>
    <col min="34" max="34" width="10.42578125" style="273" customWidth="1"/>
    <col min="35" max="37" width="9.85546875" style="273" bestFit="1" customWidth="1"/>
    <col min="38" max="38" width="9.85546875" style="273" customWidth="1"/>
    <col min="39" max="16384" width="9.140625" style="273"/>
  </cols>
  <sheetData>
    <row r="1" spans="2:44" x14ac:dyDescent="0.2">
      <c r="AL1" s="371"/>
    </row>
    <row r="2" spans="2:44" ht="18.75" x14ac:dyDescent="0.3">
      <c r="B2" s="272" t="s">
        <v>591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W2" s="274"/>
      <c r="X2" s="274"/>
      <c r="Y2" s="274"/>
      <c r="Z2" s="274"/>
      <c r="AA2" s="274"/>
      <c r="AB2" s="274"/>
      <c r="AC2" s="274"/>
      <c r="AD2" s="274"/>
      <c r="AL2" s="371"/>
    </row>
    <row r="3" spans="2:44" ht="18.75" x14ac:dyDescent="0.3"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W3" s="274"/>
      <c r="X3" s="274"/>
      <c r="Y3" s="274"/>
      <c r="Z3" s="274"/>
      <c r="AA3" s="274"/>
      <c r="AB3" s="274"/>
      <c r="AC3" s="274"/>
      <c r="AD3" s="274"/>
      <c r="AL3" s="371"/>
    </row>
    <row r="4" spans="2:44" ht="12" thickBot="1" x14ac:dyDescent="0.25">
      <c r="B4" s="331" t="s">
        <v>184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AL4" s="371"/>
    </row>
    <row r="5" spans="2:44" s="277" customFormat="1" ht="14.25" thickTop="1" thickBot="1" x14ac:dyDescent="0.25">
      <c r="B5" s="487" t="s">
        <v>138</v>
      </c>
      <c r="C5" s="488"/>
      <c r="D5" s="496" t="s">
        <v>139</v>
      </c>
      <c r="E5" s="496"/>
      <c r="F5" s="496"/>
      <c r="G5" s="496"/>
      <c r="H5" s="496"/>
      <c r="I5" s="496"/>
      <c r="J5" s="496"/>
      <c r="K5" s="496"/>
      <c r="L5" s="276"/>
      <c r="M5" s="491" t="s">
        <v>138</v>
      </c>
      <c r="N5" s="492"/>
      <c r="O5" s="485" t="s">
        <v>139</v>
      </c>
      <c r="P5" s="485"/>
      <c r="Q5" s="485"/>
      <c r="R5" s="485"/>
      <c r="S5" s="485"/>
      <c r="T5" s="485"/>
      <c r="V5" s="278"/>
      <c r="W5" s="482" t="s">
        <v>138</v>
      </c>
      <c r="X5" s="481" t="s">
        <v>139</v>
      </c>
      <c r="Y5" s="481"/>
      <c r="Z5" s="481"/>
      <c r="AA5" s="481"/>
      <c r="AB5" s="481"/>
      <c r="AC5" s="481"/>
      <c r="AD5" s="350"/>
      <c r="AE5" s="273"/>
      <c r="AF5" s="479" t="s">
        <v>138</v>
      </c>
      <c r="AG5" s="479"/>
      <c r="AH5" s="481" t="s">
        <v>139</v>
      </c>
      <c r="AI5" s="481"/>
      <c r="AJ5" s="481"/>
      <c r="AK5" s="481"/>
      <c r="AL5" s="371"/>
      <c r="AM5" s="291"/>
    </row>
    <row r="6" spans="2:44" s="277" customFormat="1" ht="18.75" customHeight="1" thickBot="1" x14ac:dyDescent="0.25">
      <c r="B6" s="489"/>
      <c r="C6" s="489"/>
      <c r="D6" s="279" t="s">
        <v>140</v>
      </c>
      <c r="E6" s="279" t="s">
        <v>141</v>
      </c>
      <c r="F6" s="279" t="s">
        <v>142</v>
      </c>
      <c r="G6" s="279" t="s">
        <v>143</v>
      </c>
      <c r="H6" s="280" t="s">
        <v>144</v>
      </c>
      <c r="I6" s="280" t="s">
        <v>145</v>
      </c>
      <c r="J6" s="280" t="s">
        <v>146</v>
      </c>
      <c r="K6" s="280" t="s">
        <v>147</v>
      </c>
      <c r="L6" s="281"/>
      <c r="M6" s="493"/>
      <c r="N6" s="493"/>
      <c r="O6" s="280" t="s">
        <v>148</v>
      </c>
      <c r="P6" s="280" t="s">
        <v>149</v>
      </c>
      <c r="Q6" s="280" t="s">
        <v>150</v>
      </c>
      <c r="R6" s="280" t="s">
        <v>151</v>
      </c>
      <c r="S6" s="282" t="s">
        <v>152</v>
      </c>
      <c r="T6" s="282" t="s">
        <v>153</v>
      </c>
      <c r="U6" s="281"/>
      <c r="V6" s="283"/>
      <c r="W6" s="483"/>
      <c r="X6" s="284" t="s">
        <v>207</v>
      </c>
      <c r="Y6" s="284" t="s">
        <v>214</v>
      </c>
      <c r="Z6" s="284" t="s">
        <v>215</v>
      </c>
      <c r="AA6" s="284" t="s">
        <v>216</v>
      </c>
      <c r="AB6" s="284" t="s">
        <v>217</v>
      </c>
      <c r="AC6" s="284" t="s">
        <v>218</v>
      </c>
      <c r="AD6" s="284" t="s">
        <v>607</v>
      </c>
      <c r="AE6" s="273"/>
      <c r="AF6" s="480"/>
      <c r="AG6" s="480"/>
      <c r="AH6" s="284" t="s">
        <v>608</v>
      </c>
      <c r="AI6" s="284" t="s">
        <v>609</v>
      </c>
      <c r="AJ6" s="284" t="s">
        <v>610</v>
      </c>
      <c r="AK6" s="284" t="s">
        <v>611</v>
      </c>
      <c r="AL6" s="371"/>
      <c r="AM6" s="291"/>
      <c r="AN6" s="371"/>
    </row>
    <row r="7" spans="2:44" ht="13.5" thickTop="1" x14ac:dyDescent="0.2">
      <c r="B7" s="217"/>
      <c r="C7" s="217"/>
      <c r="D7" s="285"/>
      <c r="E7" s="285"/>
      <c r="F7" s="285"/>
      <c r="G7" s="285"/>
      <c r="H7" s="286"/>
      <c r="I7" s="286"/>
      <c r="J7" s="286"/>
      <c r="K7" s="286"/>
      <c r="L7" s="287"/>
      <c r="M7" s="276"/>
      <c r="N7" s="276"/>
      <c r="O7" s="281"/>
      <c r="P7" s="281"/>
      <c r="Q7" s="281"/>
      <c r="R7" s="281"/>
      <c r="S7" s="288"/>
      <c r="T7" s="288"/>
      <c r="U7" s="289"/>
      <c r="V7" s="289"/>
      <c r="W7" s="290"/>
      <c r="X7" s="291"/>
      <c r="Y7" s="291"/>
      <c r="Z7" s="291"/>
      <c r="AA7" s="291"/>
      <c r="AB7" s="291"/>
      <c r="AC7" s="291"/>
      <c r="AD7" s="291"/>
      <c r="AL7" s="371"/>
    </row>
    <row r="8" spans="2:44" ht="12.75" customHeight="1" x14ac:dyDescent="0.2">
      <c r="B8" s="490" t="s">
        <v>154</v>
      </c>
      <c r="C8" s="490"/>
      <c r="D8" s="287">
        <v>1703.28</v>
      </c>
      <c r="E8" s="287">
        <v>1565.73</v>
      </c>
      <c r="F8" s="287">
        <v>879.62</v>
      </c>
      <c r="G8" s="287">
        <v>1054.67</v>
      </c>
      <c r="H8" s="287">
        <v>1520.73</v>
      </c>
      <c r="I8" s="287">
        <v>1366.43</v>
      </c>
      <c r="J8" s="287">
        <v>1770.11</v>
      </c>
      <c r="K8" s="287">
        <v>3402.47</v>
      </c>
      <c r="L8" s="287"/>
      <c r="M8" s="494" t="s">
        <v>154</v>
      </c>
      <c r="N8" s="494"/>
      <c r="O8" s="287">
        <v>5279.18</v>
      </c>
      <c r="P8" s="287">
        <v>7450.12</v>
      </c>
      <c r="Q8" s="287">
        <v>9989.41</v>
      </c>
      <c r="R8" s="287">
        <v>13772.46</v>
      </c>
      <c r="S8" s="287">
        <v>12289.03</v>
      </c>
      <c r="T8" s="287">
        <v>7162.18</v>
      </c>
      <c r="U8" s="292"/>
      <c r="V8" s="486" t="s">
        <v>154</v>
      </c>
      <c r="W8" s="486"/>
      <c r="X8" s="293">
        <v>9721.91</v>
      </c>
      <c r="Y8" s="293">
        <v>12496.03</v>
      </c>
      <c r="Z8" s="293">
        <v>13801.41</v>
      </c>
      <c r="AA8" s="293">
        <v>21005.69</v>
      </c>
      <c r="AB8" s="293">
        <v>29652.53</v>
      </c>
      <c r="AC8" s="293">
        <v>34398.86</v>
      </c>
      <c r="AD8" s="293">
        <v>37783.54</v>
      </c>
      <c r="AF8" s="357" t="s">
        <v>154</v>
      </c>
      <c r="AH8" s="293">
        <v>46565.29</v>
      </c>
      <c r="AI8" s="293">
        <v>41910.9</v>
      </c>
      <c r="AJ8" s="293">
        <v>33901.58</v>
      </c>
      <c r="AK8" s="293">
        <v>34421.919999999998</v>
      </c>
      <c r="AL8" s="372"/>
      <c r="AM8" s="372"/>
      <c r="AN8" s="372"/>
      <c r="AO8" s="369"/>
      <c r="AP8" s="369"/>
      <c r="AQ8" s="369"/>
      <c r="AR8" s="369"/>
    </row>
    <row r="9" spans="2:44" x14ac:dyDescent="0.2">
      <c r="C9" s="294"/>
      <c r="D9" s="287"/>
      <c r="E9" s="287"/>
      <c r="F9" s="287"/>
      <c r="G9" s="287"/>
      <c r="H9" s="287"/>
      <c r="I9" s="287"/>
      <c r="J9" s="287"/>
      <c r="K9" s="287"/>
      <c r="L9" s="295"/>
      <c r="M9" s="296"/>
      <c r="N9" s="296"/>
      <c r="O9" s="287"/>
      <c r="P9" s="287"/>
      <c r="Q9" s="287"/>
      <c r="R9" s="287"/>
      <c r="S9" s="287"/>
      <c r="T9" s="287"/>
      <c r="U9" s="289"/>
      <c r="V9" s="297"/>
      <c r="W9" s="298"/>
      <c r="X9" s="293"/>
      <c r="Y9" s="293"/>
      <c r="Z9" s="293"/>
      <c r="AA9" s="293"/>
      <c r="AB9" s="293"/>
      <c r="AC9" s="293"/>
      <c r="AD9" s="293"/>
      <c r="AF9" s="357"/>
      <c r="AI9" s="293"/>
      <c r="AJ9" s="293"/>
      <c r="AK9" s="293"/>
      <c r="AL9" s="371"/>
      <c r="AM9" s="293"/>
      <c r="AO9" s="369"/>
      <c r="AP9" s="369"/>
      <c r="AQ9" s="369"/>
      <c r="AR9" s="369"/>
    </row>
    <row r="10" spans="2:44" ht="12.75" customHeight="1" x14ac:dyDescent="0.2">
      <c r="B10" s="484" t="s">
        <v>155</v>
      </c>
      <c r="C10" s="484"/>
      <c r="D10" s="287">
        <v>853.13</v>
      </c>
      <c r="E10" s="287">
        <v>1056.98</v>
      </c>
      <c r="F10" s="287">
        <v>586.79999999999995</v>
      </c>
      <c r="G10" s="287">
        <v>675.38</v>
      </c>
      <c r="H10" s="287">
        <v>942.73</v>
      </c>
      <c r="I10" s="287">
        <v>870.35</v>
      </c>
      <c r="J10" s="287">
        <v>1118.76</v>
      </c>
      <c r="K10" s="287">
        <v>2168.4699999999998</v>
      </c>
      <c r="L10" s="295"/>
      <c r="M10" s="495" t="s">
        <v>155</v>
      </c>
      <c r="N10" s="495"/>
      <c r="O10" s="287">
        <v>3480.23</v>
      </c>
      <c r="P10" s="287">
        <v>4876.8900000000003</v>
      </c>
      <c r="Q10" s="287">
        <v>6708.36</v>
      </c>
      <c r="R10" s="287">
        <v>9758.81</v>
      </c>
      <c r="S10" s="287">
        <v>8834.24</v>
      </c>
      <c r="T10" s="287">
        <v>5121.7299999999996</v>
      </c>
      <c r="U10" s="292"/>
      <c r="V10" s="486" t="s">
        <v>155</v>
      </c>
      <c r="W10" s="486"/>
      <c r="X10" s="293">
        <v>6809.6</v>
      </c>
      <c r="Y10" s="293">
        <v>8663.1</v>
      </c>
      <c r="Z10" s="293">
        <v>9708.31</v>
      </c>
      <c r="AA10" s="293">
        <v>14987.53</v>
      </c>
      <c r="AB10" s="293">
        <v>21973.16</v>
      </c>
      <c r="AC10" s="293">
        <v>24036.720000000001</v>
      </c>
      <c r="AD10" s="293">
        <v>25313.119999999999</v>
      </c>
      <c r="AF10" s="357" t="s">
        <v>633</v>
      </c>
      <c r="AH10" s="293">
        <v>32494.3</v>
      </c>
      <c r="AI10" s="293">
        <v>30582.91</v>
      </c>
      <c r="AJ10" s="293">
        <v>24986.05</v>
      </c>
      <c r="AK10" s="293">
        <v>24660.31</v>
      </c>
      <c r="AL10" s="372"/>
      <c r="AM10" s="372"/>
      <c r="AN10" s="372"/>
      <c r="AO10" s="369"/>
      <c r="AP10" s="369"/>
      <c r="AQ10" s="369"/>
      <c r="AR10" s="369"/>
    </row>
    <row r="11" spans="2:44" x14ac:dyDescent="0.2">
      <c r="B11" s="299"/>
      <c r="C11" s="299"/>
      <c r="D11" s="287"/>
      <c r="E11" s="287"/>
      <c r="F11" s="287"/>
      <c r="G11" s="287"/>
      <c r="H11" s="287"/>
      <c r="I11" s="287"/>
      <c r="J11" s="287"/>
      <c r="K11" s="287"/>
      <c r="L11" s="295"/>
      <c r="M11" s="300"/>
      <c r="N11" s="300"/>
      <c r="O11" s="287"/>
      <c r="P11" s="287"/>
      <c r="Q11" s="287"/>
      <c r="R11" s="287"/>
      <c r="S11" s="287"/>
      <c r="T11" s="287"/>
      <c r="U11" s="289"/>
      <c r="V11" s="289"/>
      <c r="W11" s="301"/>
      <c r="X11" s="293"/>
      <c r="Y11" s="293"/>
      <c r="Z11" s="293"/>
      <c r="AA11" s="293"/>
      <c r="AB11" s="293"/>
      <c r="AC11" s="293"/>
      <c r="AF11" s="357"/>
      <c r="AL11" s="371"/>
      <c r="AO11" s="369"/>
      <c r="AP11" s="369"/>
      <c r="AQ11" s="369"/>
      <c r="AR11" s="369"/>
    </row>
    <row r="12" spans="2:44" x14ac:dyDescent="0.2">
      <c r="B12" s="302">
        <v>1</v>
      </c>
      <c r="C12" s="302" t="s">
        <v>156</v>
      </c>
      <c r="D12" s="295">
        <v>759.7</v>
      </c>
      <c r="E12" s="295">
        <v>761.05</v>
      </c>
      <c r="F12" s="295">
        <v>-416.2</v>
      </c>
      <c r="G12" s="295">
        <v>538.30999999999995</v>
      </c>
      <c r="H12" s="295">
        <v>738.71</v>
      </c>
      <c r="I12" s="295">
        <v>868.34</v>
      </c>
      <c r="J12" s="295">
        <v>901.28</v>
      </c>
      <c r="K12" s="295">
        <v>757.52</v>
      </c>
      <c r="L12" s="295"/>
      <c r="M12" s="303">
        <v>1</v>
      </c>
      <c r="N12" s="303" t="s">
        <v>156</v>
      </c>
      <c r="O12" s="295">
        <v>1021.62</v>
      </c>
      <c r="P12" s="295">
        <v>1060.55</v>
      </c>
      <c r="Q12" s="304">
        <v>842.76</v>
      </c>
      <c r="R12" s="304">
        <v>937.09</v>
      </c>
      <c r="S12" s="295">
        <v>1110.7</v>
      </c>
      <c r="T12" s="304">
        <v>514.25</v>
      </c>
      <c r="U12" s="289"/>
      <c r="V12" s="305">
        <v>1</v>
      </c>
      <c r="W12" s="306" t="s">
        <v>220</v>
      </c>
      <c r="X12" s="307">
        <v>11526.64</v>
      </c>
      <c r="Y12" s="307">
        <v>13077.44</v>
      </c>
      <c r="Z12" s="307">
        <v>12992.54</v>
      </c>
      <c r="AA12" s="307">
        <v>17385.78</v>
      </c>
      <c r="AB12" s="307">
        <v>19975.2</v>
      </c>
      <c r="AC12" s="307">
        <v>14817.71</v>
      </c>
      <c r="AD12" s="307">
        <v>13259.19</v>
      </c>
      <c r="AF12" s="306" t="s">
        <v>634</v>
      </c>
      <c r="AG12" s="306"/>
      <c r="AH12" s="307">
        <v>101175.97</v>
      </c>
      <c r="AI12" s="307">
        <v>70659.360000000001</v>
      </c>
      <c r="AJ12" s="307">
        <v>43939.470999999998</v>
      </c>
      <c r="AK12" s="307">
        <v>41986.538</v>
      </c>
      <c r="AL12" s="371"/>
      <c r="AM12" s="371"/>
      <c r="AN12" s="370"/>
      <c r="AO12" s="369"/>
      <c r="AP12" s="369"/>
      <c r="AQ12" s="369"/>
      <c r="AR12" s="369"/>
    </row>
    <row r="13" spans="2:44" x14ac:dyDescent="0.2">
      <c r="B13" s="302">
        <v>2</v>
      </c>
      <c r="C13" s="302" t="s">
        <v>157</v>
      </c>
      <c r="D13" s="295">
        <v>665.81</v>
      </c>
      <c r="E13" s="295">
        <v>884.62</v>
      </c>
      <c r="F13" s="295">
        <v>1017.49</v>
      </c>
      <c r="G13" s="295">
        <v>550</v>
      </c>
      <c r="H13" s="295">
        <v>1151.77</v>
      </c>
      <c r="I13" s="295">
        <v>1202.25</v>
      </c>
      <c r="J13" s="295">
        <v>1497.32</v>
      </c>
      <c r="K13" s="295">
        <v>2051.96</v>
      </c>
      <c r="L13" s="295"/>
      <c r="M13" s="303">
        <v>2</v>
      </c>
      <c r="N13" s="303" t="s">
        <v>157</v>
      </c>
      <c r="O13" s="295">
        <v>2520.35</v>
      </c>
      <c r="P13" s="295">
        <v>2226.9499999999998</v>
      </c>
      <c r="Q13" s="295">
        <v>2420.4899999999998</v>
      </c>
      <c r="R13" s="295">
        <v>2384.3000000000002</v>
      </c>
      <c r="S13" s="295">
        <v>1643</v>
      </c>
      <c r="T13" s="295">
        <v>1599.2</v>
      </c>
      <c r="U13" s="289"/>
      <c r="V13" s="305">
        <v>2</v>
      </c>
      <c r="W13" s="306" t="s">
        <v>14</v>
      </c>
      <c r="X13" s="307">
        <v>10710.6</v>
      </c>
      <c r="Y13" s="307">
        <v>12955.86</v>
      </c>
      <c r="Z13" s="307">
        <v>10606.24</v>
      </c>
      <c r="AA13" s="307">
        <v>11356.8</v>
      </c>
      <c r="AB13" s="307">
        <v>15931.96</v>
      </c>
      <c r="AC13" s="307">
        <v>22318.58</v>
      </c>
      <c r="AD13" s="307">
        <v>20588.39</v>
      </c>
      <c r="AF13" s="306" t="s">
        <v>635</v>
      </c>
      <c r="AG13" s="306"/>
      <c r="AH13" s="307">
        <v>80696.22</v>
      </c>
      <c r="AI13" s="307">
        <v>53159.4</v>
      </c>
      <c r="AJ13" s="307">
        <v>31124.843000000001</v>
      </c>
      <c r="AK13" s="307">
        <v>30887.527999999998</v>
      </c>
      <c r="AL13" s="371"/>
      <c r="AM13" s="371"/>
      <c r="AN13" s="370"/>
      <c r="AO13" s="369"/>
      <c r="AP13" s="369"/>
      <c r="AQ13" s="369"/>
      <c r="AR13" s="369"/>
    </row>
    <row r="14" spans="2:44" x14ac:dyDescent="0.2">
      <c r="B14" s="302">
        <v>3</v>
      </c>
      <c r="C14" s="302" t="s">
        <v>158</v>
      </c>
      <c r="D14" s="295">
        <v>615.03</v>
      </c>
      <c r="E14" s="295">
        <v>746.5</v>
      </c>
      <c r="F14" s="295">
        <v>868.77</v>
      </c>
      <c r="G14" s="295">
        <v>614.76</v>
      </c>
      <c r="H14" s="295">
        <v>1157.4100000000001</v>
      </c>
      <c r="I14" s="295">
        <v>1185.1400000000001</v>
      </c>
      <c r="J14" s="295">
        <v>1561.74</v>
      </c>
      <c r="K14" s="295">
        <v>3132.38</v>
      </c>
      <c r="L14" s="295"/>
      <c r="M14" s="303">
        <v>3</v>
      </c>
      <c r="N14" s="303" t="s">
        <v>158</v>
      </c>
      <c r="O14" s="295">
        <v>4609.95</v>
      </c>
      <c r="P14" s="295">
        <v>6127.36</v>
      </c>
      <c r="Q14" s="295">
        <v>6307.61</v>
      </c>
      <c r="R14" s="295">
        <v>9658.7999999999993</v>
      </c>
      <c r="S14" s="295">
        <v>10008</v>
      </c>
      <c r="T14" s="295">
        <v>4897.7</v>
      </c>
      <c r="U14" s="289"/>
      <c r="V14" s="305">
        <v>3</v>
      </c>
      <c r="W14" s="306" t="s">
        <v>221</v>
      </c>
      <c r="X14" s="307">
        <v>9627.9699999999993</v>
      </c>
      <c r="Y14" s="307">
        <v>9181.25</v>
      </c>
      <c r="Z14" s="307">
        <v>10500.87</v>
      </c>
      <c r="AA14" s="307">
        <v>14860.59</v>
      </c>
      <c r="AB14" s="307">
        <v>22169.07</v>
      </c>
      <c r="AC14" s="307">
        <v>25692.91</v>
      </c>
      <c r="AD14" s="307">
        <v>25784.2</v>
      </c>
      <c r="AF14" s="306" t="s">
        <v>636</v>
      </c>
      <c r="AG14" s="306"/>
      <c r="AH14" s="307">
        <v>57892.05</v>
      </c>
      <c r="AI14" s="307">
        <v>26724.63</v>
      </c>
      <c r="AJ14" s="307">
        <v>16549.511999999999</v>
      </c>
      <c r="AK14" s="307">
        <v>16268.834000000001</v>
      </c>
      <c r="AL14" s="371"/>
      <c r="AM14" s="371"/>
      <c r="AN14" s="371"/>
      <c r="AO14" s="369"/>
      <c r="AP14" s="369"/>
      <c r="AQ14" s="369"/>
      <c r="AR14" s="369"/>
    </row>
    <row r="15" spans="2:44" x14ac:dyDescent="0.2">
      <c r="B15" s="302">
        <v>4</v>
      </c>
      <c r="C15" s="302" t="s">
        <v>159</v>
      </c>
      <c r="D15" s="295">
        <v>798.03</v>
      </c>
      <c r="E15" s="295">
        <v>681.49</v>
      </c>
      <c r="F15" s="295">
        <v>973.38</v>
      </c>
      <c r="G15" s="295">
        <v>645.51</v>
      </c>
      <c r="H15" s="295">
        <v>606.44000000000005</v>
      </c>
      <c r="I15" s="295">
        <v>742.16</v>
      </c>
      <c r="J15" s="295">
        <v>1040.0899999999999</v>
      </c>
      <c r="K15" s="295">
        <v>3436.51</v>
      </c>
      <c r="L15" s="295"/>
      <c r="M15" s="303">
        <v>4</v>
      </c>
      <c r="N15" s="303" t="s">
        <v>159</v>
      </c>
      <c r="O15" s="295">
        <v>4796.74</v>
      </c>
      <c r="P15" s="295">
        <v>2291.59</v>
      </c>
      <c r="Q15" s="295">
        <v>2406.5100000000002</v>
      </c>
      <c r="R15" s="295">
        <v>4612</v>
      </c>
      <c r="S15" s="295">
        <v>5558.7</v>
      </c>
      <c r="T15" s="295">
        <v>2805.1</v>
      </c>
      <c r="U15" s="289"/>
      <c r="V15" s="305">
        <v>4</v>
      </c>
      <c r="W15" s="306" t="s">
        <v>222</v>
      </c>
      <c r="X15" s="307">
        <v>8232.44</v>
      </c>
      <c r="Y15" s="307">
        <v>7569.61</v>
      </c>
      <c r="Z15" s="307">
        <v>6092.12</v>
      </c>
      <c r="AA15" s="307">
        <v>8336.64</v>
      </c>
      <c r="AB15" s="307">
        <v>9234</v>
      </c>
      <c r="AC15" s="307">
        <v>11948.88</v>
      </c>
      <c r="AD15" s="307">
        <v>15501.09</v>
      </c>
      <c r="AF15" s="306" t="s">
        <v>637</v>
      </c>
      <c r="AG15" s="306"/>
      <c r="AH15" s="307">
        <v>79367.350000000006</v>
      </c>
      <c r="AI15" s="307">
        <v>45155.61</v>
      </c>
      <c r="AJ15" s="307">
        <v>29456.14</v>
      </c>
      <c r="AK15" s="307">
        <v>38475.163</v>
      </c>
      <c r="AL15" s="371"/>
      <c r="AM15" s="371"/>
      <c r="AN15" s="371"/>
      <c r="AO15" s="369"/>
      <c r="AP15" s="369"/>
      <c r="AQ15" s="369"/>
      <c r="AR15" s="369"/>
    </row>
    <row r="16" spans="2:44" x14ac:dyDescent="0.2">
      <c r="B16" s="302">
        <v>5</v>
      </c>
      <c r="C16" s="302" t="s">
        <v>160</v>
      </c>
      <c r="D16" s="295">
        <v>666.87</v>
      </c>
      <c r="E16" s="295">
        <v>509.88</v>
      </c>
      <c r="F16" s="295">
        <v>682.01</v>
      </c>
      <c r="G16" s="295">
        <v>769.26</v>
      </c>
      <c r="H16" s="295">
        <v>1348.68</v>
      </c>
      <c r="I16" s="295">
        <v>1230.28</v>
      </c>
      <c r="J16" s="295">
        <v>1363.93</v>
      </c>
      <c r="K16" s="295">
        <v>2083.15</v>
      </c>
      <c r="L16" s="295"/>
      <c r="M16" s="303">
        <v>5</v>
      </c>
      <c r="N16" s="303" t="s">
        <v>160</v>
      </c>
      <c r="O16" s="295">
        <v>3065.78</v>
      </c>
      <c r="P16" s="295">
        <v>2874.65</v>
      </c>
      <c r="Q16" s="295">
        <v>2728.25</v>
      </c>
      <c r="R16" s="295">
        <v>3258.5</v>
      </c>
      <c r="S16" s="295">
        <v>2723.2</v>
      </c>
      <c r="T16" s="295">
        <v>1706.4</v>
      </c>
      <c r="U16" s="289"/>
      <c r="V16" s="305">
        <v>5</v>
      </c>
      <c r="W16" s="306" t="s">
        <v>223</v>
      </c>
      <c r="X16" s="307">
        <v>7900.91</v>
      </c>
      <c r="Y16" s="307">
        <v>7738.12</v>
      </c>
      <c r="Z16" s="307">
        <v>12820.48</v>
      </c>
      <c r="AA16" s="307">
        <v>25522.95</v>
      </c>
      <c r="AB16" s="307">
        <v>37888.589999999997</v>
      </c>
      <c r="AC16" s="307">
        <v>54253.7</v>
      </c>
      <c r="AD16" s="307">
        <v>66722.399999999994</v>
      </c>
      <c r="AF16" s="306" t="s">
        <v>638</v>
      </c>
      <c r="AG16" s="306"/>
      <c r="AH16" s="307">
        <v>33002.44</v>
      </c>
      <c r="AI16" s="307">
        <v>33080.129999999997</v>
      </c>
      <c r="AJ16" s="307">
        <v>23819.427</v>
      </c>
      <c r="AK16" s="307">
        <v>26459.932000000001</v>
      </c>
      <c r="AL16" s="371"/>
      <c r="AM16" s="371"/>
      <c r="AN16" s="371"/>
      <c r="AO16" s="369"/>
      <c r="AP16" s="369"/>
      <c r="AQ16" s="369"/>
      <c r="AR16" s="369"/>
    </row>
    <row r="17" spans="2:44" x14ac:dyDescent="0.2">
      <c r="B17" s="302">
        <v>6</v>
      </c>
      <c r="C17" s="308" t="s">
        <v>161</v>
      </c>
      <c r="D17" s="295">
        <v>1005.97</v>
      </c>
      <c r="E17" s="295">
        <v>901.44</v>
      </c>
      <c r="F17" s="295">
        <v>691.87</v>
      </c>
      <c r="G17" s="295">
        <v>593.9</v>
      </c>
      <c r="H17" s="295">
        <v>740.29</v>
      </c>
      <c r="I17" s="295">
        <v>677.07</v>
      </c>
      <c r="J17" s="295">
        <v>806.12</v>
      </c>
      <c r="K17" s="295">
        <v>1588.92</v>
      </c>
      <c r="L17" s="295"/>
      <c r="M17" s="303">
        <v>6</v>
      </c>
      <c r="N17" s="303" t="s">
        <v>14</v>
      </c>
      <c r="O17" s="295">
        <v>1589.07</v>
      </c>
      <c r="P17" s="295">
        <v>1134.44</v>
      </c>
      <c r="Q17" s="295">
        <v>1334.29</v>
      </c>
      <c r="R17" s="295">
        <v>1748.1</v>
      </c>
      <c r="S17" s="295">
        <v>2060.9</v>
      </c>
      <c r="T17" s="295">
        <v>1681.7</v>
      </c>
      <c r="U17" s="292"/>
      <c r="V17" s="305">
        <v>6</v>
      </c>
      <c r="W17" s="306" t="s">
        <v>224</v>
      </c>
      <c r="X17" s="307">
        <v>8123.49</v>
      </c>
      <c r="Y17" s="307">
        <v>8873.1299999999992</v>
      </c>
      <c r="Z17" s="307">
        <v>8119.98</v>
      </c>
      <c r="AA17" s="307">
        <v>11756.27</v>
      </c>
      <c r="AB17" s="307">
        <v>20318.98</v>
      </c>
      <c r="AC17" s="307">
        <v>26709.99</v>
      </c>
      <c r="AD17" s="307">
        <v>25782.83</v>
      </c>
      <c r="AF17" s="306" t="s">
        <v>639</v>
      </c>
      <c r="AG17" s="306"/>
      <c r="AH17" s="307">
        <v>10578.89</v>
      </c>
      <c r="AI17" s="307">
        <v>9740.8799999999992</v>
      </c>
      <c r="AJ17" s="307">
        <v>3513.8049999999998</v>
      </c>
      <c r="AK17" s="307">
        <v>1988.749</v>
      </c>
      <c r="AL17" s="371"/>
      <c r="AM17" s="371"/>
      <c r="AN17" s="371"/>
      <c r="AO17" s="369"/>
      <c r="AP17" s="369"/>
      <c r="AQ17" s="369"/>
      <c r="AR17" s="369"/>
    </row>
    <row r="18" spans="2:44" x14ac:dyDescent="0.2">
      <c r="B18" s="302">
        <v>7</v>
      </c>
      <c r="C18" s="302" t="s">
        <v>29</v>
      </c>
      <c r="D18" s="295">
        <v>841.78</v>
      </c>
      <c r="E18" s="295">
        <v>587.03</v>
      </c>
      <c r="F18" s="295">
        <v>953.67</v>
      </c>
      <c r="G18" s="295">
        <v>546.11</v>
      </c>
      <c r="H18" s="295">
        <v>623.84</v>
      </c>
      <c r="I18" s="295">
        <v>620.37</v>
      </c>
      <c r="J18" s="295">
        <v>909.3</v>
      </c>
      <c r="K18" s="295">
        <v>2089.65</v>
      </c>
      <c r="L18" s="295"/>
      <c r="M18" s="303">
        <v>7</v>
      </c>
      <c r="N18" s="303" t="s">
        <v>162</v>
      </c>
      <c r="O18" s="295">
        <v>2947.62</v>
      </c>
      <c r="P18" s="295">
        <v>5047.62</v>
      </c>
      <c r="Q18" s="295">
        <v>7091.6</v>
      </c>
      <c r="R18" s="295">
        <v>11280</v>
      </c>
      <c r="S18" s="295">
        <v>12829</v>
      </c>
      <c r="T18" s="295">
        <v>12363</v>
      </c>
      <c r="U18" s="289"/>
      <c r="V18" s="305">
        <v>7</v>
      </c>
      <c r="W18" s="306" t="s">
        <v>225</v>
      </c>
      <c r="X18" s="307">
        <v>10921.26</v>
      </c>
      <c r="Y18" s="307">
        <v>9250.52</v>
      </c>
      <c r="Z18" s="307">
        <v>7995.48</v>
      </c>
      <c r="AA18" s="307">
        <v>13295.4</v>
      </c>
      <c r="AB18" s="307">
        <v>20639.2</v>
      </c>
      <c r="AC18" s="307">
        <v>33546.660000000003</v>
      </c>
      <c r="AD18" s="307">
        <v>34657.82</v>
      </c>
      <c r="AF18" s="306" t="s">
        <v>640</v>
      </c>
      <c r="AG18" s="306"/>
      <c r="AH18" s="307">
        <v>15456.44</v>
      </c>
      <c r="AI18" s="307">
        <v>13653.67</v>
      </c>
      <c r="AJ18" s="307">
        <v>11651.566999999999</v>
      </c>
      <c r="AK18" s="307">
        <v>9697.3940000000002</v>
      </c>
      <c r="AL18" s="371"/>
      <c r="AM18" s="371"/>
      <c r="AN18" s="371"/>
      <c r="AO18" s="369"/>
      <c r="AP18" s="369"/>
      <c r="AQ18" s="369"/>
      <c r="AR18" s="369"/>
    </row>
    <row r="19" spans="2:44" x14ac:dyDescent="0.2">
      <c r="B19" s="302">
        <v>8</v>
      </c>
      <c r="C19" s="302" t="s">
        <v>164</v>
      </c>
      <c r="D19" s="295">
        <v>969.07</v>
      </c>
      <c r="E19" s="295">
        <v>865.86</v>
      </c>
      <c r="F19" s="295">
        <v>1008.26</v>
      </c>
      <c r="G19" s="295">
        <v>597.1</v>
      </c>
      <c r="H19" s="295">
        <v>617.25</v>
      </c>
      <c r="I19" s="295">
        <v>642.21</v>
      </c>
      <c r="J19" s="295">
        <v>896.87</v>
      </c>
      <c r="K19" s="295">
        <v>1683.45</v>
      </c>
      <c r="L19" s="295"/>
      <c r="M19" s="303">
        <v>8</v>
      </c>
      <c r="N19" s="303" t="s">
        <v>29</v>
      </c>
      <c r="O19" s="295">
        <v>3430.65</v>
      </c>
      <c r="P19" s="295">
        <v>4846.99</v>
      </c>
      <c r="Q19" s="295">
        <v>6063.03</v>
      </c>
      <c r="R19" s="295">
        <v>11609</v>
      </c>
      <c r="S19" s="295">
        <v>15209</v>
      </c>
      <c r="T19" s="295">
        <v>6683.9</v>
      </c>
      <c r="U19" s="289"/>
      <c r="V19" s="305">
        <v>8</v>
      </c>
      <c r="W19" s="306" t="s">
        <v>226</v>
      </c>
      <c r="X19" s="307">
        <v>9844.56</v>
      </c>
      <c r="Y19" s="307">
        <v>11113.24</v>
      </c>
      <c r="Z19" s="307">
        <v>9225.14</v>
      </c>
      <c r="AA19" s="307">
        <v>10236</v>
      </c>
      <c r="AB19" s="307">
        <v>11966.8</v>
      </c>
      <c r="AC19" s="307">
        <v>19721.25</v>
      </c>
      <c r="AD19" s="307">
        <v>20185.490000000002</v>
      </c>
      <c r="AF19" s="306" t="s">
        <v>641</v>
      </c>
      <c r="AG19" s="306"/>
      <c r="AH19" s="307">
        <v>71389.789999999994</v>
      </c>
      <c r="AI19" s="307">
        <v>49732.2</v>
      </c>
      <c r="AJ19" s="307">
        <v>19890.044999999998</v>
      </c>
      <c r="AK19" s="307">
        <v>24978.102999999999</v>
      </c>
      <c r="AL19" s="371"/>
      <c r="AM19" s="371"/>
      <c r="AN19" s="371"/>
      <c r="AO19" s="369"/>
      <c r="AP19" s="369"/>
      <c r="AQ19" s="369"/>
      <c r="AR19" s="369"/>
    </row>
    <row r="20" spans="2:44" x14ac:dyDescent="0.2">
      <c r="B20" s="302">
        <v>9</v>
      </c>
      <c r="C20" s="302" t="s">
        <v>42</v>
      </c>
      <c r="D20" s="295">
        <v>1049.8900000000001</v>
      </c>
      <c r="E20" s="295">
        <v>503.48</v>
      </c>
      <c r="F20" s="295">
        <v>910.5</v>
      </c>
      <c r="G20" s="295">
        <v>511.21</v>
      </c>
      <c r="H20" s="295">
        <v>617.25</v>
      </c>
      <c r="I20" s="295">
        <v>655.68</v>
      </c>
      <c r="J20" s="295">
        <v>1092.6400000000001</v>
      </c>
      <c r="K20" s="295">
        <v>1751.86</v>
      </c>
      <c r="L20" s="295"/>
      <c r="M20" s="303">
        <v>9</v>
      </c>
      <c r="N20" s="303" t="s">
        <v>163</v>
      </c>
      <c r="O20" s="295">
        <v>2158.85</v>
      </c>
      <c r="P20" s="295">
        <v>2325.38</v>
      </c>
      <c r="Q20" s="295">
        <v>4298.08</v>
      </c>
      <c r="R20" s="295">
        <v>6371.6</v>
      </c>
      <c r="S20" s="295">
        <v>4515</v>
      </c>
      <c r="T20" s="295">
        <v>2539.6</v>
      </c>
      <c r="U20" s="289"/>
      <c r="V20" s="305">
        <v>9</v>
      </c>
      <c r="W20" s="306" t="s">
        <v>227</v>
      </c>
      <c r="X20" s="307">
        <v>7344.9</v>
      </c>
      <c r="Y20" s="307">
        <v>6580.87</v>
      </c>
      <c r="Z20" s="307">
        <v>9728.6</v>
      </c>
      <c r="AA20" s="307">
        <v>15443.41</v>
      </c>
      <c r="AB20" s="307">
        <v>22285.74</v>
      </c>
      <c r="AC20" s="307">
        <v>26541.29</v>
      </c>
      <c r="AD20" s="307">
        <v>303941.21000000002</v>
      </c>
      <c r="AF20" s="306" t="s">
        <v>642</v>
      </c>
      <c r="AG20" s="306"/>
      <c r="AH20" s="307">
        <v>18251.27</v>
      </c>
      <c r="AI20" s="307">
        <v>18876.41</v>
      </c>
      <c r="AJ20" s="307">
        <v>14342.623</v>
      </c>
      <c r="AK20" s="307">
        <v>15423.152</v>
      </c>
      <c r="AL20" s="371"/>
      <c r="AM20" s="371"/>
      <c r="AN20" s="371"/>
      <c r="AO20" s="369"/>
      <c r="AP20" s="369"/>
      <c r="AQ20" s="369"/>
      <c r="AR20" s="369"/>
    </row>
    <row r="21" spans="2:44" x14ac:dyDescent="0.2">
      <c r="B21" s="302">
        <v>10</v>
      </c>
      <c r="C21" s="302" t="s">
        <v>15</v>
      </c>
      <c r="D21" s="295">
        <v>707.48</v>
      </c>
      <c r="E21" s="295">
        <v>636.33000000000004</v>
      </c>
      <c r="F21" s="295">
        <v>968.67</v>
      </c>
      <c r="G21" s="295">
        <v>557.66</v>
      </c>
      <c r="H21" s="295">
        <v>532.57000000000005</v>
      </c>
      <c r="I21" s="295">
        <v>673.57</v>
      </c>
      <c r="J21" s="295">
        <v>720.19</v>
      </c>
      <c r="K21" s="295">
        <v>1265.81</v>
      </c>
      <c r="L21" s="295"/>
      <c r="M21" s="303">
        <v>10</v>
      </c>
      <c r="N21" s="303" t="s">
        <v>165</v>
      </c>
      <c r="O21" s="295">
        <v>10243.19</v>
      </c>
      <c r="P21" s="295">
        <v>8891.84</v>
      </c>
      <c r="Q21" s="295">
        <v>11347.52</v>
      </c>
      <c r="R21" s="295">
        <v>24650</v>
      </c>
      <c r="S21" s="295">
        <v>22219</v>
      </c>
      <c r="T21" s="295">
        <v>20481</v>
      </c>
      <c r="U21" s="289"/>
      <c r="V21" s="305">
        <v>10</v>
      </c>
      <c r="W21" s="306" t="s">
        <v>228</v>
      </c>
      <c r="X21" s="307">
        <v>15158.22</v>
      </c>
      <c r="Y21" s="307">
        <v>9441.6299999999992</v>
      </c>
      <c r="Z21" s="307">
        <v>12613.49</v>
      </c>
      <c r="AA21" s="307">
        <v>37582.39</v>
      </c>
      <c r="AB21" s="307">
        <v>51744.89</v>
      </c>
      <c r="AC21" s="307">
        <v>110329.65</v>
      </c>
      <c r="AD21" s="307">
        <v>104689.9</v>
      </c>
      <c r="AF21" s="306" t="s">
        <v>643</v>
      </c>
      <c r="AG21" s="306"/>
      <c r="AH21" s="307">
        <v>60627.91</v>
      </c>
      <c r="AI21" s="307">
        <v>65031.28</v>
      </c>
      <c r="AJ21" s="307">
        <v>41064.847999999998</v>
      </c>
      <c r="AK21" s="307">
        <v>44932.430999999997</v>
      </c>
      <c r="AL21" s="371"/>
      <c r="AM21" s="371"/>
      <c r="AN21" s="371"/>
      <c r="AO21" s="369"/>
      <c r="AP21" s="369"/>
      <c r="AQ21" s="369"/>
      <c r="AR21" s="369"/>
    </row>
    <row r="22" spans="2:44" x14ac:dyDescent="0.2">
      <c r="B22" s="302">
        <v>11</v>
      </c>
      <c r="C22" s="302" t="s">
        <v>11</v>
      </c>
      <c r="D22" s="295">
        <v>790.7</v>
      </c>
      <c r="E22" s="295">
        <v>600.36</v>
      </c>
      <c r="F22" s="295">
        <v>839.26</v>
      </c>
      <c r="G22" s="295">
        <v>658.63</v>
      </c>
      <c r="H22" s="295">
        <v>983.64</v>
      </c>
      <c r="I22" s="295">
        <v>1356.21</v>
      </c>
      <c r="J22" s="295">
        <v>2281.9699999999998</v>
      </c>
      <c r="K22" s="295">
        <v>2854.83</v>
      </c>
      <c r="L22" s="295"/>
      <c r="M22" s="303">
        <v>11</v>
      </c>
      <c r="N22" s="303" t="s">
        <v>42</v>
      </c>
      <c r="O22" s="295">
        <v>3141.89</v>
      </c>
      <c r="P22" s="295">
        <v>3899.3</v>
      </c>
      <c r="Q22" s="295">
        <v>8313.0499999999993</v>
      </c>
      <c r="R22" s="295">
        <v>11762</v>
      </c>
      <c r="S22" s="295">
        <v>8491.1</v>
      </c>
      <c r="T22" s="295">
        <v>5047.5</v>
      </c>
      <c r="U22" s="289"/>
      <c r="V22" s="305">
        <v>11</v>
      </c>
      <c r="W22" s="306" t="s">
        <v>229</v>
      </c>
      <c r="X22" s="307">
        <v>10691.24</v>
      </c>
      <c r="Y22" s="307">
        <v>9724.07</v>
      </c>
      <c r="Z22" s="307">
        <v>10587.79</v>
      </c>
      <c r="AA22" s="307">
        <v>16151.05</v>
      </c>
      <c r="AB22" s="307">
        <v>26005.69</v>
      </c>
      <c r="AC22" s="307">
        <v>50383.75</v>
      </c>
      <c r="AD22" s="307">
        <v>49498.91</v>
      </c>
      <c r="AF22" s="306" t="s">
        <v>644</v>
      </c>
      <c r="AG22" s="306"/>
      <c r="AH22" s="307">
        <v>75322.47</v>
      </c>
      <c r="AI22" s="307">
        <v>65929.62</v>
      </c>
      <c r="AJ22" s="307">
        <v>49859.936999999998</v>
      </c>
      <c r="AK22" s="307">
        <v>48596.608999999997</v>
      </c>
      <c r="AL22" s="371"/>
      <c r="AM22" s="371"/>
      <c r="AN22" s="371"/>
      <c r="AO22" s="369"/>
      <c r="AP22" s="369"/>
      <c r="AQ22" s="369"/>
      <c r="AR22" s="369"/>
    </row>
    <row r="23" spans="2:44" x14ac:dyDescent="0.2">
      <c r="B23" s="302">
        <v>12</v>
      </c>
      <c r="C23" s="302" t="s">
        <v>9</v>
      </c>
      <c r="D23" s="295">
        <v>557.25</v>
      </c>
      <c r="E23" s="295">
        <v>373.73</v>
      </c>
      <c r="F23" s="295">
        <v>764.31</v>
      </c>
      <c r="G23" s="295">
        <v>548.23</v>
      </c>
      <c r="H23" s="295">
        <v>925.83</v>
      </c>
      <c r="I23" s="295">
        <v>777.95</v>
      </c>
      <c r="J23" s="295">
        <v>1176.21</v>
      </c>
      <c r="K23" s="295">
        <v>2340.15</v>
      </c>
      <c r="L23" s="295"/>
      <c r="M23" s="303">
        <v>12</v>
      </c>
      <c r="N23" s="303" t="s">
        <v>15</v>
      </c>
      <c r="O23" s="295">
        <v>2003.29</v>
      </c>
      <c r="P23" s="295">
        <v>2479.87</v>
      </c>
      <c r="Q23" s="295">
        <v>2387.15</v>
      </c>
      <c r="R23" s="295">
        <v>2668.2</v>
      </c>
      <c r="S23" s="295">
        <v>2835.5</v>
      </c>
      <c r="T23" s="295">
        <v>2346.4</v>
      </c>
      <c r="U23" s="289"/>
      <c r="V23" s="305">
        <v>12</v>
      </c>
      <c r="W23" s="306" t="s">
        <v>230</v>
      </c>
      <c r="X23" s="307">
        <v>8368.48</v>
      </c>
      <c r="Y23" s="307">
        <v>11067.49</v>
      </c>
      <c r="Z23" s="307">
        <v>11427.11</v>
      </c>
      <c r="AA23" s="307">
        <v>33897.86</v>
      </c>
      <c r="AB23" s="307">
        <v>85855.19</v>
      </c>
      <c r="AC23" s="307">
        <v>85555.32</v>
      </c>
      <c r="AD23" s="307">
        <v>53293.94</v>
      </c>
      <c r="AF23" s="306" t="s">
        <v>645</v>
      </c>
      <c r="AG23" s="306"/>
      <c r="AH23" s="307">
        <v>39993.47</v>
      </c>
      <c r="AI23" s="307">
        <v>34609.24</v>
      </c>
      <c r="AJ23" s="307">
        <v>20151.362000000001</v>
      </c>
      <c r="AK23" s="307">
        <v>22395.381000000001</v>
      </c>
      <c r="AL23" s="371"/>
      <c r="AM23" s="371"/>
      <c r="AN23" s="371"/>
      <c r="AO23" s="369"/>
      <c r="AP23" s="369"/>
      <c r="AQ23" s="369"/>
      <c r="AR23" s="369"/>
    </row>
    <row r="24" spans="2:44" x14ac:dyDescent="0.2">
      <c r="B24" s="302">
        <v>13</v>
      </c>
      <c r="C24" s="309" t="s">
        <v>30</v>
      </c>
      <c r="D24" s="295">
        <v>1246.7</v>
      </c>
      <c r="E24" s="295">
        <v>1293.23</v>
      </c>
      <c r="F24" s="295">
        <v>378.74</v>
      </c>
      <c r="G24" s="295">
        <v>769.68</v>
      </c>
      <c r="H24" s="295">
        <v>1140.6400000000001</v>
      </c>
      <c r="I24" s="295">
        <v>1102.08</v>
      </c>
      <c r="J24" s="295">
        <v>1542.99</v>
      </c>
      <c r="K24" s="295">
        <v>5162.8900000000003</v>
      </c>
      <c r="L24" s="295"/>
      <c r="M24" s="303">
        <v>13</v>
      </c>
      <c r="N24" s="303" t="s">
        <v>11</v>
      </c>
      <c r="O24" s="295">
        <v>4142.12</v>
      </c>
      <c r="P24" s="295">
        <v>4044.41</v>
      </c>
      <c r="Q24" s="295">
        <v>5026.41</v>
      </c>
      <c r="R24" s="295">
        <v>8037.9</v>
      </c>
      <c r="S24" s="295">
        <v>7250.3</v>
      </c>
      <c r="T24" s="295">
        <v>4202.3</v>
      </c>
      <c r="U24" s="289"/>
      <c r="V24" s="305">
        <v>13</v>
      </c>
      <c r="W24" s="306" t="s">
        <v>231</v>
      </c>
      <c r="X24" s="307">
        <v>11987.59</v>
      </c>
      <c r="Y24" s="307">
        <v>27076.67</v>
      </c>
      <c r="Z24" s="307">
        <v>27601.63</v>
      </c>
      <c r="AA24" s="307">
        <v>49110.720000000001</v>
      </c>
      <c r="AB24" s="307">
        <v>64194.28</v>
      </c>
      <c r="AC24" s="307">
        <v>71499.070000000007</v>
      </c>
      <c r="AD24" s="307">
        <v>60714.52</v>
      </c>
      <c r="AF24" s="306" t="s">
        <v>646</v>
      </c>
      <c r="AG24" s="306"/>
      <c r="AH24" s="307">
        <v>9853.83</v>
      </c>
      <c r="AI24" s="307">
        <v>7392.7</v>
      </c>
      <c r="AJ24" s="307">
        <v>12173.519</v>
      </c>
      <c r="AK24" s="307">
        <v>14055.422</v>
      </c>
      <c r="AL24" s="371"/>
      <c r="AM24" s="371"/>
      <c r="AN24" s="371"/>
      <c r="AO24" s="369"/>
      <c r="AP24" s="369"/>
      <c r="AQ24" s="369"/>
      <c r="AR24" s="369"/>
    </row>
    <row r="25" spans="2:44" x14ac:dyDescent="0.2">
      <c r="B25" s="302">
        <v>14</v>
      </c>
      <c r="C25" s="302" t="s">
        <v>170</v>
      </c>
      <c r="D25" s="295">
        <v>991.98</v>
      </c>
      <c r="E25" s="295">
        <v>3669.64</v>
      </c>
      <c r="F25" s="295">
        <v>520.25</v>
      </c>
      <c r="G25" s="295">
        <v>767.09</v>
      </c>
      <c r="H25" s="295">
        <v>1092.3599999999999</v>
      </c>
      <c r="I25" s="295">
        <v>803.33</v>
      </c>
      <c r="J25" s="295">
        <v>892.64</v>
      </c>
      <c r="K25" s="295">
        <v>1656.94</v>
      </c>
      <c r="L25" s="295"/>
      <c r="M25" s="303">
        <v>14</v>
      </c>
      <c r="N25" s="303" t="s">
        <v>9</v>
      </c>
      <c r="O25" s="295">
        <v>5007.74</v>
      </c>
      <c r="P25" s="295">
        <v>5290.26</v>
      </c>
      <c r="Q25" s="295">
        <v>9748.16</v>
      </c>
      <c r="R25" s="295">
        <v>12555</v>
      </c>
      <c r="S25" s="295">
        <v>8061.4</v>
      </c>
      <c r="T25" s="295">
        <v>4527.6000000000004</v>
      </c>
      <c r="U25" s="289"/>
      <c r="V25" s="305">
        <v>14</v>
      </c>
      <c r="W25" s="306" t="s">
        <v>232</v>
      </c>
      <c r="X25" s="307">
        <v>8056.03</v>
      </c>
      <c r="Y25" s="307">
        <v>8416.83</v>
      </c>
      <c r="Z25" s="307">
        <v>10934.17</v>
      </c>
      <c r="AA25" s="307">
        <v>11110.14</v>
      </c>
      <c r="AB25" s="307">
        <v>19913.97</v>
      </c>
      <c r="AC25" s="307">
        <v>28764.16</v>
      </c>
      <c r="AD25" s="307">
        <v>63220.83</v>
      </c>
      <c r="AF25" s="306" t="s">
        <v>647</v>
      </c>
      <c r="AG25" s="306"/>
      <c r="AH25" s="307">
        <v>53038.49</v>
      </c>
      <c r="AI25" s="307">
        <v>12824.47</v>
      </c>
      <c r="AJ25" s="307">
        <v>12824.473</v>
      </c>
      <c r="AK25" s="307">
        <v>12824.473</v>
      </c>
      <c r="AL25" s="371"/>
      <c r="AM25" s="371"/>
      <c r="AN25" s="371"/>
      <c r="AO25" s="369"/>
      <c r="AP25" s="369"/>
      <c r="AQ25" s="369"/>
      <c r="AR25" s="369"/>
    </row>
    <row r="26" spans="2:44" x14ac:dyDescent="0.2">
      <c r="B26" s="302">
        <v>15</v>
      </c>
      <c r="C26" s="302" t="s">
        <v>173</v>
      </c>
      <c r="D26" s="295">
        <v>709.39</v>
      </c>
      <c r="E26" s="295">
        <v>698.05</v>
      </c>
      <c r="F26" s="295">
        <v>635.6</v>
      </c>
      <c r="G26" s="295">
        <v>663.16</v>
      </c>
      <c r="H26" s="295">
        <v>803.9</v>
      </c>
      <c r="I26" s="295">
        <v>862.3</v>
      </c>
      <c r="J26" s="295">
        <v>1195.97</v>
      </c>
      <c r="K26" s="295">
        <v>2410.71</v>
      </c>
      <c r="L26" s="295"/>
      <c r="M26" s="303">
        <v>15</v>
      </c>
      <c r="N26" s="303" t="s">
        <v>166</v>
      </c>
      <c r="O26" s="295">
        <v>5631.98</v>
      </c>
      <c r="P26" s="295">
        <v>8431.41</v>
      </c>
      <c r="Q26" s="295">
        <v>7733.53</v>
      </c>
      <c r="R26" s="295">
        <v>10116</v>
      </c>
      <c r="S26" s="295">
        <v>16902</v>
      </c>
      <c r="T26" s="295">
        <v>13559</v>
      </c>
      <c r="U26" s="289"/>
      <c r="V26" s="305">
        <v>15</v>
      </c>
      <c r="W26" s="306" t="s">
        <v>233</v>
      </c>
      <c r="X26" s="307">
        <v>9424.3700000000008</v>
      </c>
      <c r="Y26" s="307">
        <v>6610.48</v>
      </c>
      <c r="Z26" s="307">
        <v>4191.6000000000004</v>
      </c>
      <c r="AA26" s="307">
        <v>6324.49</v>
      </c>
      <c r="AB26" s="307">
        <v>11331.33</v>
      </c>
      <c r="AC26" s="307">
        <v>10427.57</v>
      </c>
      <c r="AD26" s="307">
        <v>10530.25</v>
      </c>
      <c r="AF26" s="306" t="s">
        <v>648</v>
      </c>
      <c r="AG26" s="306"/>
      <c r="AH26" s="307">
        <v>1284.74</v>
      </c>
      <c r="AI26" s="307">
        <v>1347.66</v>
      </c>
      <c r="AJ26" s="307">
        <v>797.72</v>
      </c>
      <c r="AK26" s="307">
        <v>733.68899999999996</v>
      </c>
      <c r="AL26" s="371"/>
      <c r="AM26" s="371"/>
      <c r="AN26" s="371"/>
      <c r="AO26" s="369"/>
      <c r="AP26" s="369"/>
      <c r="AQ26" s="369"/>
      <c r="AR26" s="369"/>
    </row>
    <row r="27" spans="2:44" x14ac:dyDescent="0.2">
      <c r="B27" s="302">
        <v>16</v>
      </c>
      <c r="C27" s="302" t="s">
        <v>175</v>
      </c>
      <c r="D27" s="304">
        <v>575.42999999999995</v>
      </c>
      <c r="E27" s="295">
        <v>619.23</v>
      </c>
      <c r="F27" s="304">
        <v>969.17</v>
      </c>
      <c r="G27" s="304">
        <v>596.5</v>
      </c>
      <c r="H27" s="304">
        <v>756.24</v>
      </c>
      <c r="I27" s="304">
        <v>905.25</v>
      </c>
      <c r="J27" s="304">
        <v>558.22</v>
      </c>
      <c r="K27" s="304">
        <v>892</v>
      </c>
      <c r="L27" s="295"/>
      <c r="M27" s="303">
        <v>16</v>
      </c>
      <c r="N27" s="303" t="s">
        <v>167</v>
      </c>
      <c r="O27" s="295">
        <v>3280.27</v>
      </c>
      <c r="P27" s="295">
        <v>2973.23</v>
      </c>
      <c r="Q27" s="295">
        <v>3294.15</v>
      </c>
      <c r="R27" s="295">
        <v>5044.7</v>
      </c>
      <c r="S27" s="295">
        <v>4206.6000000000004</v>
      </c>
      <c r="T27" s="295">
        <v>3621.3</v>
      </c>
      <c r="U27" s="289"/>
      <c r="V27" s="305">
        <v>16</v>
      </c>
      <c r="W27" s="306" t="s">
        <v>234</v>
      </c>
      <c r="X27" s="307">
        <v>8475.1299999999992</v>
      </c>
      <c r="Y27" s="307">
        <v>9793.32</v>
      </c>
      <c r="Z27" s="307">
        <v>10466.049999999999</v>
      </c>
      <c r="AA27" s="307">
        <v>18825.48</v>
      </c>
      <c r="AB27" s="307">
        <v>23400.43</v>
      </c>
      <c r="AC27" s="307">
        <v>23614.06</v>
      </c>
      <c r="AD27" s="307">
        <v>22239.35</v>
      </c>
      <c r="AF27" s="306" t="s">
        <v>649</v>
      </c>
      <c r="AG27" s="306"/>
      <c r="AH27" s="307">
        <v>26599.19</v>
      </c>
      <c r="AI27" s="307">
        <v>15366.54</v>
      </c>
      <c r="AJ27" s="307">
        <v>10635.082</v>
      </c>
      <c r="AK27" s="307">
        <v>15075.333000000001</v>
      </c>
      <c r="AL27" s="371"/>
      <c r="AM27" s="371"/>
      <c r="AN27" s="371"/>
      <c r="AO27" s="369"/>
      <c r="AP27" s="369"/>
      <c r="AQ27" s="369"/>
      <c r="AR27" s="369"/>
    </row>
    <row r="28" spans="2:44" x14ac:dyDescent="0.2">
      <c r="B28" s="302">
        <v>17</v>
      </c>
      <c r="C28" s="302" t="s">
        <v>176</v>
      </c>
      <c r="D28" s="295">
        <v>574.79</v>
      </c>
      <c r="E28" s="295">
        <v>535.41999999999996</v>
      </c>
      <c r="F28" s="295">
        <v>872.51</v>
      </c>
      <c r="G28" s="295">
        <v>526.69000000000005</v>
      </c>
      <c r="H28" s="295">
        <v>626.44000000000005</v>
      </c>
      <c r="I28" s="295">
        <v>640.61</v>
      </c>
      <c r="J28" s="295">
        <v>2877</v>
      </c>
      <c r="K28" s="295">
        <v>1492.8</v>
      </c>
      <c r="L28" s="295"/>
      <c r="M28" s="303">
        <v>17</v>
      </c>
      <c r="N28" s="303" t="s">
        <v>168</v>
      </c>
      <c r="O28" s="295">
        <v>11390.28</v>
      </c>
      <c r="P28" s="295">
        <v>16674.150000000001</v>
      </c>
      <c r="Q28" s="295">
        <v>23584.19</v>
      </c>
      <c r="R28" s="295">
        <v>27925</v>
      </c>
      <c r="S28" s="295">
        <v>23886</v>
      </c>
      <c r="T28" s="295">
        <v>15958</v>
      </c>
      <c r="U28" s="292"/>
      <c r="V28" s="305">
        <v>17</v>
      </c>
      <c r="W28" s="306" t="s">
        <v>12</v>
      </c>
      <c r="X28" s="307">
        <v>9092.2199999999993</v>
      </c>
      <c r="Y28" s="307">
        <v>8374.42</v>
      </c>
      <c r="Z28" s="307">
        <v>5706</v>
      </c>
      <c r="AA28" s="307">
        <v>12810.53</v>
      </c>
      <c r="AB28" s="307">
        <v>86761.41</v>
      </c>
      <c r="AC28" s="307">
        <v>72406.8</v>
      </c>
      <c r="AD28" s="307">
        <v>100200.26</v>
      </c>
      <c r="AF28" s="306" t="s">
        <v>650</v>
      </c>
      <c r="AG28" s="306"/>
      <c r="AH28" s="307">
        <v>21559.67</v>
      </c>
      <c r="AI28" s="307">
        <v>19787.72</v>
      </c>
      <c r="AJ28" s="307">
        <v>16082.342000000001</v>
      </c>
      <c r="AK28" s="307">
        <v>17019.502</v>
      </c>
      <c r="AL28" s="371"/>
      <c r="AM28" s="371"/>
      <c r="AN28" s="371"/>
      <c r="AO28" s="369"/>
      <c r="AP28" s="369"/>
      <c r="AQ28" s="369"/>
      <c r="AR28" s="369"/>
    </row>
    <row r="29" spans="2:44" x14ac:dyDescent="0.2">
      <c r="B29" s="302">
        <v>18</v>
      </c>
      <c r="C29" s="302" t="s">
        <v>177</v>
      </c>
      <c r="D29" s="295">
        <v>1012.22</v>
      </c>
      <c r="E29" s="295">
        <v>837.75</v>
      </c>
      <c r="F29" s="295">
        <v>866.69</v>
      </c>
      <c r="G29" s="295">
        <v>570.62</v>
      </c>
      <c r="H29" s="295">
        <v>985.81</v>
      </c>
      <c r="I29" s="295">
        <v>1105.33</v>
      </c>
      <c r="J29" s="295">
        <v>1147.8399999999999</v>
      </c>
      <c r="K29" s="295">
        <v>2429.3200000000002</v>
      </c>
      <c r="L29" s="295"/>
      <c r="M29" s="303">
        <v>18</v>
      </c>
      <c r="N29" s="303" t="s">
        <v>169</v>
      </c>
      <c r="O29" s="295">
        <v>4209.8500000000004</v>
      </c>
      <c r="P29" s="295">
        <v>7264.95</v>
      </c>
      <c r="Q29" s="295">
        <v>9753.07</v>
      </c>
      <c r="R29" s="295">
        <v>10019</v>
      </c>
      <c r="S29" s="295">
        <v>11467</v>
      </c>
      <c r="T29" s="295">
        <v>8760.5</v>
      </c>
      <c r="U29" s="289"/>
      <c r="V29" s="305">
        <v>18</v>
      </c>
      <c r="W29" s="306" t="s">
        <v>235</v>
      </c>
      <c r="X29" s="307">
        <v>14315.97</v>
      </c>
      <c r="Y29" s="307">
        <v>17999.14</v>
      </c>
      <c r="Z29" s="307">
        <v>16445.11</v>
      </c>
      <c r="AA29" s="307">
        <v>23371.61</v>
      </c>
      <c r="AB29" s="307">
        <v>76715.13</v>
      </c>
      <c r="AC29" s="307">
        <v>132652.07999999999</v>
      </c>
      <c r="AD29" s="307">
        <v>157580.84</v>
      </c>
      <c r="AF29" s="306" t="s">
        <v>651</v>
      </c>
      <c r="AG29" s="306"/>
      <c r="AH29" s="307">
        <v>11017.64</v>
      </c>
      <c r="AI29" s="307">
        <v>7844.41</v>
      </c>
      <c r="AJ29" s="307">
        <v>5386.34</v>
      </c>
      <c r="AK29" s="307">
        <v>5060.4669999999996</v>
      </c>
      <c r="AL29" s="371"/>
      <c r="AM29" s="371"/>
      <c r="AN29" s="371"/>
      <c r="AO29" s="369"/>
      <c r="AP29" s="369"/>
      <c r="AQ29" s="369"/>
      <c r="AR29" s="369"/>
    </row>
    <row r="30" spans="2:44" x14ac:dyDescent="0.2">
      <c r="B30" s="302">
        <v>19</v>
      </c>
      <c r="C30" s="302" t="s">
        <v>178</v>
      </c>
      <c r="D30" s="295">
        <v>738.9</v>
      </c>
      <c r="E30" s="295">
        <v>691.57</v>
      </c>
      <c r="F30" s="295">
        <v>752.24</v>
      </c>
      <c r="G30" s="295">
        <v>554.13</v>
      </c>
      <c r="H30" s="295">
        <v>744.45</v>
      </c>
      <c r="I30" s="295">
        <v>686.29</v>
      </c>
      <c r="J30" s="295">
        <v>1043.46</v>
      </c>
      <c r="K30" s="295">
        <v>3024.09</v>
      </c>
      <c r="L30" s="295"/>
      <c r="M30" s="303">
        <v>19</v>
      </c>
      <c r="N30" s="303" t="s">
        <v>170</v>
      </c>
      <c r="O30" s="295">
        <v>3143.27</v>
      </c>
      <c r="P30" s="295">
        <v>2683.35</v>
      </c>
      <c r="Q30" s="295">
        <v>3735.5</v>
      </c>
      <c r="R30" s="295">
        <v>3346.9</v>
      </c>
      <c r="S30" s="295">
        <v>2959.1</v>
      </c>
      <c r="T30" s="295">
        <v>1730.7</v>
      </c>
      <c r="U30" s="289"/>
      <c r="V30" s="305">
        <v>19</v>
      </c>
      <c r="W30" s="306" t="s">
        <v>236</v>
      </c>
      <c r="X30" s="307">
        <v>8190.02</v>
      </c>
      <c r="Y30" s="307">
        <v>8013.9</v>
      </c>
      <c r="Z30" s="307">
        <v>7825.21</v>
      </c>
      <c r="AA30" s="307">
        <v>17289.330000000002</v>
      </c>
      <c r="AB30" s="307">
        <v>28696.09</v>
      </c>
      <c r="AC30" s="307">
        <v>36435.07</v>
      </c>
      <c r="AD30" s="307">
        <v>45948.12</v>
      </c>
      <c r="AF30" s="306" t="s">
        <v>652</v>
      </c>
      <c r="AG30" s="306"/>
      <c r="AH30" s="307">
        <v>13939.27</v>
      </c>
      <c r="AI30" s="307">
        <v>16761.07</v>
      </c>
      <c r="AJ30" s="307">
        <v>12479.293</v>
      </c>
      <c r="AK30" s="307">
        <v>10089.212</v>
      </c>
      <c r="AL30" s="371"/>
      <c r="AM30" s="371"/>
      <c r="AN30" s="371"/>
      <c r="AO30" s="369"/>
      <c r="AP30" s="369"/>
      <c r="AQ30" s="369"/>
      <c r="AR30" s="369"/>
    </row>
    <row r="31" spans="2:44" x14ac:dyDescent="0.2">
      <c r="B31" s="302">
        <v>20</v>
      </c>
      <c r="C31" s="302" t="s">
        <v>5</v>
      </c>
      <c r="D31" s="295">
        <v>1148.28</v>
      </c>
      <c r="E31" s="295">
        <v>1032.6600000000001</v>
      </c>
      <c r="F31" s="295">
        <v>936.3</v>
      </c>
      <c r="G31" s="295">
        <v>641.97</v>
      </c>
      <c r="H31" s="295">
        <v>799.43</v>
      </c>
      <c r="I31" s="295">
        <v>943.48</v>
      </c>
      <c r="J31" s="295">
        <v>1111.29</v>
      </c>
      <c r="K31" s="295">
        <v>9094.1299999999992</v>
      </c>
      <c r="L31" s="304"/>
      <c r="M31" s="303">
        <v>20</v>
      </c>
      <c r="N31" s="303" t="s">
        <v>171</v>
      </c>
      <c r="O31" s="295">
        <v>2577.25</v>
      </c>
      <c r="P31" s="295">
        <v>4393.3999999999996</v>
      </c>
      <c r="Q31" s="295">
        <v>2916.23</v>
      </c>
      <c r="R31" s="295">
        <v>4429.3</v>
      </c>
      <c r="S31" s="295">
        <v>3098.6</v>
      </c>
      <c r="T31" s="295">
        <v>1411.1</v>
      </c>
      <c r="U31" s="289"/>
      <c r="V31" s="305">
        <v>20</v>
      </c>
      <c r="W31" s="306" t="s">
        <v>237</v>
      </c>
      <c r="X31" s="307">
        <v>10912.1</v>
      </c>
      <c r="Y31" s="307">
        <v>3638.07</v>
      </c>
      <c r="Z31" s="307">
        <v>1740.11</v>
      </c>
      <c r="AA31" s="307">
        <v>2570.34</v>
      </c>
      <c r="AB31" s="307">
        <v>5720.4</v>
      </c>
      <c r="AC31" s="307">
        <v>8476.56</v>
      </c>
      <c r="AD31" s="307">
        <v>5425.88</v>
      </c>
      <c r="AF31" s="306" t="s">
        <v>653</v>
      </c>
      <c r="AG31" s="306"/>
      <c r="AH31" s="307">
        <v>26465.23</v>
      </c>
      <c r="AI31" s="307">
        <v>20602.939999999999</v>
      </c>
      <c r="AJ31" s="307">
        <v>10574.142</v>
      </c>
      <c r="AK31" s="307">
        <v>9232.357</v>
      </c>
      <c r="AL31" s="371"/>
      <c r="AM31" s="371"/>
      <c r="AN31" s="371"/>
      <c r="AO31" s="369"/>
      <c r="AP31" s="369"/>
      <c r="AQ31" s="369"/>
      <c r="AR31" s="369"/>
    </row>
    <row r="32" spans="2:44" x14ac:dyDescent="0.2">
      <c r="B32" s="302">
        <v>21</v>
      </c>
      <c r="C32" s="302" t="s">
        <v>179</v>
      </c>
      <c r="D32" s="295">
        <v>391.57</v>
      </c>
      <c r="E32" s="295">
        <v>358.61</v>
      </c>
      <c r="F32" s="295">
        <v>297.89</v>
      </c>
      <c r="G32" s="295">
        <v>727.95</v>
      </c>
      <c r="H32" s="295">
        <v>987.89</v>
      </c>
      <c r="I32" s="295">
        <v>964.63</v>
      </c>
      <c r="J32" s="295">
        <v>1316.13</v>
      </c>
      <c r="K32" s="295">
        <v>2127.7600000000002</v>
      </c>
      <c r="L32" s="295"/>
      <c r="M32" s="303">
        <v>21</v>
      </c>
      <c r="N32" s="303" t="s">
        <v>172</v>
      </c>
      <c r="O32" s="295">
        <v>9965.49</v>
      </c>
      <c r="P32" s="295">
        <v>10071.219999999999</v>
      </c>
      <c r="Q32" s="295">
        <v>14103.84</v>
      </c>
      <c r="R32" s="295">
        <v>18629</v>
      </c>
      <c r="S32" s="295">
        <v>26228</v>
      </c>
      <c r="T32" s="295">
        <v>4419.6000000000004</v>
      </c>
      <c r="U32" s="289"/>
      <c r="V32" s="305">
        <v>21</v>
      </c>
      <c r="W32" s="306" t="s">
        <v>238</v>
      </c>
      <c r="X32" s="307">
        <v>8416.0400000000009</v>
      </c>
      <c r="Y32" s="307">
        <v>9156.9500000000007</v>
      </c>
      <c r="Z32" s="307">
        <v>7931.39</v>
      </c>
      <c r="AA32" s="307">
        <v>13331.48</v>
      </c>
      <c r="AB32" s="307">
        <v>12477.64</v>
      </c>
      <c r="AC32" s="307">
        <v>18263.84</v>
      </c>
      <c r="AD32" s="307">
        <v>13534.88</v>
      </c>
      <c r="AF32" s="306" t="s">
        <v>654</v>
      </c>
      <c r="AG32" s="306"/>
      <c r="AH32" s="307">
        <v>27669.66</v>
      </c>
      <c r="AI32" s="307">
        <v>19163.18</v>
      </c>
      <c r="AJ32" s="307">
        <v>11933.659</v>
      </c>
      <c r="AK32" s="307">
        <v>15646.358</v>
      </c>
      <c r="AL32" s="371"/>
      <c r="AM32" s="371"/>
      <c r="AN32" s="371"/>
      <c r="AO32" s="369"/>
      <c r="AP32" s="369"/>
      <c r="AQ32" s="369"/>
      <c r="AR32" s="369"/>
    </row>
    <row r="33" spans="2:44" x14ac:dyDescent="0.2">
      <c r="B33" s="302">
        <v>22</v>
      </c>
      <c r="C33" s="302" t="s">
        <v>180</v>
      </c>
      <c r="D33" s="295">
        <v>806.13</v>
      </c>
      <c r="E33" s="295">
        <v>637.27</v>
      </c>
      <c r="F33" s="295">
        <v>947.41</v>
      </c>
      <c r="G33" s="295">
        <v>492.59</v>
      </c>
      <c r="H33" s="295">
        <v>714.85</v>
      </c>
      <c r="I33" s="295">
        <v>996.81</v>
      </c>
      <c r="J33" s="295">
        <v>1555.89</v>
      </c>
      <c r="K33" s="295">
        <v>2555.17</v>
      </c>
      <c r="L33" s="295"/>
      <c r="M33" s="303">
        <v>22</v>
      </c>
      <c r="N33" s="303" t="s">
        <v>174</v>
      </c>
      <c r="O33" s="295">
        <v>5029.34</v>
      </c>
      <c r="P33" s="295">
        <v>8154.42</v>
      </c>
      <c r="Q33" s="295">
        <v>15338.78</v>
      </c>
      <c r="R33" s="295">
        <v>27052</v>
      </c>
      <c r="S33" s="295">
        <v>13348</v>
      </c>
      <c r="T33" s="295">
        <v>6956.8</v>
      </c>
      <c r="U33" s="289"/>
      <c r="V33" s="305">
        <v>22</v>
      </c>
      <c r="W33" s="306" t="s">
        <v>239</v>
      </c>
      <c r="X33" s="307">
        <v>9141.51</v>
      </c>
      <c r="Y33" s="307">
        <v>6985.01</v>
      </c>
      <c r="Z33" s="307">
        <v>6762.74</v>
      </c>
      <c r="AA33" s="307">
        <v>11073.08</v>
      </c>
      <c r="AB33" s="307">
        <v>12124.04</v>
      </c>
      <c r="AC33" s="307">
        <v>9845.6</v>
      </c>
      <c r="AD33" s="307">
        <v>7285.58</v>
      </c>
      <c r="AF33" s="306" t="s">
        <v>655</v>
      </c>
      <c r="AG33" s="306"/>
      <c r="AH33" s="307">
        <v>53222.82</v>
      </c>
      <c r="AI33" s="307">
        <v>44561.72</v>
      </c>
      <c r="AJ33" s="307">
        <v>25054.539000000001</v>
      </c>
      <c r="AK33" s="307">
        <v>38924.777000000002</v>
      </c>
      <c r="AL33" s="371"/>
      <c r="AM33" s="371"/>
      <c r="AN33" s="371"/>
      <c r="AO33" s="369"/>
      <c r="AP33" s="369"/>
      <c r="AQ33" s="369"/>
      <c r="AR33" s="369"/>
    </row>
    <row r="34" spans="2:44" x14ac:dyDescent="0.2">
      <c r="B34" s="302">
        <v>23</v>
      </c>
      <c r="C34" s="302" t="s">
        <v>181</v>
      </c>
      <c r="D34" s="304">
        <v>642.03</v>
      </c>
      <c r="E34" s="304">
        <v>534.08000000000004</v>
      </c>
      <c r="F34" s="304">
        <v>973.21</v>
      </c>
      <c r="G34" s="304">
        <v>657.3</v>
      </c>
      <c r="H34" s="304">
        <v>711.68</v>
      </c>
      <c r="I34" s="304">
        <v>449.37</v>
      </c>
      <c r="J34" s="304">
        <v>412</v>
      </c>
      <c r="K34" s="304">
        <v>1015.91</v>
      </c>
      <c r="L34" s="295"/>
      <c r="M34" s="303">
        <v>23</v>
      </c>
      <c r="N34" s="303" t="s">
        <v>175</v>
      </c>
      <c r="O34" s="304">
        <v>1138.1400000000001</v>
      </c>
      <c r="P34" s="304">
        <v>829.86</v>
      </c>
      <c r="Q34" s="304">
        <v>800.04</v>
      </c>
      <c r="R34" s="304">
        <v>849.56</v>
      </c>
      <c r="S34" s="304">
        <v>850.12</v>
      </c>
      <c r="T34" s="304">
        <v>529.91999999999996</v>
      </c>
      <c r="U34" s="289"/>
      <c r="V34" s="305">
        <v>23</v>
      </c>
      <c r="W34" s="306" t="s">
        <v>240</v>
      </c>
      <c r="X34" s="307">
        <v>9316.18</v>
      </c>
      <c r="Y34" s="307">
        <v>10085.459999999999</v>
      </c>
      <c r="Z34" s="307">
        <v>10758.03</v>
      </c>
      <c r="AA34" s="307">
        <v>16841.63</v>
      </c>
      <c r="AB34" s="307">
        <v>17704</v>
      </c>
      <c r="AC34" s="307">
        <v>27077.759999999998</v>
      </c>
      <c r="AD34" s="307">
        <v>28389.03</v>
      </c>
      <c r="AF34" s="306" t="s">
        <v>656</v>
      </c>
      <c r="AG34" s="306"/>
      <c r="AH34" s="307">
        <v>41578.449999999997</v>
      </c>
      <c r="AI34" s="307">
        <v>33156.239999999998</v>
      </c>
      <c r="AJ34" s="307">
        <v>26224.172999999999</v>
      </c>
      <c r="AK34" s="307">
        <v>20426.778999999999</v>
      </c>
      <c r="AL34" s="371"/>
      <c r="AM34" s="371"/>
      <c r="AN34" s="371"/>
      <c r="AO34" s="369"/>
      <c r="AP34" s="369"/>
      <c r="AQ34" s="369"/>
      <c r="AR34" s="369"/>
    </row>
    <row r="35" spans="2:44" x14ac:dyDescent="0.2">
      <c r="B35" s="302">
        <v>24</v>
      </c>
      <c r="C35" s="302" t="s">
        <v>12</v>
      </c>
      <c r="D35" s="295">
        <v>775.52</v>
      </c>
      <c r="E35" s="295">
        <v>599.59</v>
      </c>
      <c r="F35" s="295">
        <v>848.55</v>
      </c>
      <c r="G35" s="295">
        <v>479.37</v>
      </c>
      <c r="H35" s="295">
        <v>556.13</v>
      </c>
      <c r="I35" s="295">
        <v>920.75</v>
      </c>
      <c r="J35" s="295">
        <v>1872.89</v>
      </c>
      <c r="K35" s="295">
        <v>2252.16</v>
      </c>
      <c r="L35" s="295"/>
      <c r="M35" s="303">
        <v>24</v>
      </c>
      <c r="N35" s="303" t="s">
        <v>176</v>
      </c>
      <c r="O35" s="295">
        <v>1921.29</v>
      </c>
      <c r="P35" s="295">
        <v>1811.62</v>
      </c>
      <c r="Q35" s="295">
        <v>2106.5500000000002</v>
      </c>
      <c r="R35" s="295">
        <v>2088.3000000000002</v>
      </c>
      <c r="S35" s="295">
        <v>1996.8</v>
      </c>
      <c r="T35" s="295">
        <v>1304.5999999999999</v>
      </c>
      <c r="U35" s="289"/>
      <c r="V35" s="305">
        <v>24</v>
      </c>
      <c r="W35" s="306" t="s">
        <v>241</v>
      </c>
      <c r="X35" s="307">
        <v>10716.06</v>
      </c>
      <c r="Y35" s="307">
        <v>10794.54</v>
      </c>
      <c r="Z35" s="307">
        <v>9514.7199999999993</v>
      </c>
      <c r="AA35" s="307">
        <v>10182.89</v>
      </c>
      <c r="AB35" s="307">
        <v>15881.03</v>
      </c>
      <c r="AC35" s="307">
        <v>18553.349999999999</v>
      </c>
      <c r="AD35" s="307">
        <v>16088.07</v>
      </c>
      <c r="AF35" s="306" t="s">
        <v>657</v>
      </c>
      <c r="AG35" s="306"/>
      <c r="AH35" s="307">
        <v>27742.67</v>
      </c>
      <c r="AI35" s="307">
        <v>17197.66</v>
      </c>
      <c r="AJ35" s="307">
        <v>7263.7820000000002</v>
      </c>
      <c r="AK35" s="307">
        <v>6915.5370000000003</v>
      </c>
      <c r="AL35" s="371"/>
      <c r="AM35" s="371"/>
      <c r="AN35" s="371"/>
      <c r="AO35" s="369"/>
      <c r="AP35" s="369"/>
      <c r="AQ35" s="369"/>
      <c r="AR35" s="369"/>
    </row>
    <row r="36" spans="2:44" x14ac:dyDescent="0.2">
      <c r="B36" s="302">
        <v>25</v>
      </c>
      <c r="C36" s="302" t="s">
        <v>182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/>
      <c r="M36" s="303">
        <v>25</v>
      </c>
      <c r="N36" s="303" t="s">
        <v>177</v>
      </c>
      <c r="O36" s="295">
        <v>3529.62</v>
      </c>
      <c r="P36" s="295">
        <v>4235.29</v>
      </c>
      <c r="Q36" s="295">
        <v>7689.25</v>
      </c>
      <c r="R36" s="295">
        <v>18181</v>
      </c>
      <c r="S36" s="295">
        <v>24674</v>
      </c>
      <c r="T36" s="295">
        <v>8897.7999999999993</v>
      </c>
      <c r="U36" s="289"/>
      <c r="V36" s="305">
        <v>25</v>
      </c>
      <c r="W36" s="306" t="s">
        <v>3</v>
      </c>
      <c r="X36" s="307">
        <v>8149.14</v>
      </c>
      <c r="Y36" s="307">
        <v>7893.87</v>
      </c>
      <c r="Z36" s="307">
        <v>8203.8799999999992</v>
      </c>
      <c r="AA36" s="307">
        <v>9736.5</v>
      </c>
      <c r="AB36" s="307">
        <v>14406.93</v>
      </c>
      <c r="AC36" s="307">
        <v>13457.28</v>
      </c>
      <c r="AD36" s="307">
        <v>12868.16</v>
      </c>
      <c r="AF36" s="306" t="s">
        <v>658</v>
      </c>
      <c r="AG36" s="306"/>
      <c r="AH36" s="307">
        <v>165753.62</v>
      </c>
      <c r="AI36" s="307">
        <v>127545.71</v>
      </c>
      <c r="AJ36" s="307">
        <v>85333.194000000003</v>
      </c>
      <c r="AK36" s="307">
        <v>97491.86</v>
      </c>
      <c r="AL36" s="371"/>
      <c r="AM36" s="371"/>
      <c r="AN36" s="371"/>
      <c r="AO36" s="369"/>
      <c r="AP36" s="369"/>
      <c r="AQ36" s="369"/>
      <c r="AR36" s="369"/>
    </row>
    <row r="37" spans="2:44" x14ac:dyDescent="0.2">
      <c r="B37" s="302">
        <v>26</v>
      </c>
      <c r="C37" s="302" t="s">
        <v>183</v>
      </c>
      <c r="D37" s="304">
        <v>870.34</v>
      </c>
      <c r="E37" s="304">
        <v>816.32</v>
      </c>
      <c r="F37" s="304">
        <v>297.89</v>
      </c>
      <c r="G37" s="304">
        <v>551.38</v>
      </c>
      <c r="H37" s="304">
        <v>514.27</v>
      </c>
      <c r="I37" s="304">
        <v>460.02</v>
      </c>
      <c r="J37" s="304">
        <v>565.26</v>
      </c>
      <c r="K37" s="304">
        <v>788.25</v>
      </c>
      <c r="L37" s="295"/>
      <c r="M37" s="303">
        <v>26</v>
      </c>
      <c r="N37" s="303" t="s">
        <v>178</v>
      </c>
      <c r="O37" s="295">
        <v>5490.99</v>
      </c>
      <c r="P37" s="295">
        <v>5336.64</v>
      </c>
      <c r="Q37" s="295">
        <v>6970.85</v>
      </c>
      <c r="R37" s="295">
        <v>8309.44</v>
      </c>
      <c r="S37" s="295">
        <v>9189.7000000000007</v>
      </c>
      <c r="T37" s="295">
        <v>2572.9</v>
      </c>
      <c r="U37" s="289"/>
      <c r="V37" s="305">
        <v>26</v>
      </c>
      <c r="W37" s="306" t="s">
        <v>242</v>
      </c>
      <c r="X37" s="307">
        <v>6655.13</v>
      </c>
      <c r="Y37" s="307">
        <v>6106.79</v>
      </c>
      <c r="Z37" s="307">
        <v>6121.82</v>
      </c>
      <c r="AA37" s="307">
        <v>8052.43</v>
      </c>
      <c r="AB37" s="307">
        <v>10128.370000000001</v>
      </c>
      <c r="AC37" s="307">
        <v>10706.66</v>
      </c>
      <c r="AD37" s="307">
        <v>10002.120000000001</v>
      </c>
      <c r="AF37" s="306" t="s">
        <v>659</v>
      </c>
      <c r="AG37" s="306"/>
      <c r="AH37" s="307">
        <v>22510.28</v>
      </c>
      <c r="AI37" s="307">
        <v>23738.95</v>
      </c>
      <c r="AJ37" s="307">
        <v>24266.468000000001</v>
      </c>
      <c r="AK37" s="307">
        <v>31064.812999999998</v>
      </c>
      <c r="AL37" s="371"/>
      <c r="AM37" s="371"/>
      <c r="AN37" s="371"/>
      <c r="AO37" s="369"/>
      <c r="AP37" s="369"/>
      <c r="AQ37" s="369"/>
      <c r="AR37" s="369"/>
    </row>
    <row r="38" spans="2:44" x14ac:dyDescent="0.2">
      <c r="B38" s="302">
        <v>27</v>
      </c>
      <c r="C38" s="302" t="s">
        <v>13</v>
      </c>
      <c r="D38" s="310">
        <f>912.64+882.9</f>
        <v>1795.54</v>
      </c>
      <c r="E38" s="310">
        <f>893.82+689.87</f>
        <v>1583.69</v>
      </c>
      <c r="F38" s="310">
        <v>934.91</v>
      </c>
      <c r="G38" s="310">
        <f>578.69+749.92</f>
        <v>1328.6100000000001</v>
      </c>
      <c r="H38" s="310">
        <f>661.12+905.17</f>
        <v>1566.29</v>
      </c>
      <c r="I38" s="310">
        <f>745.02+778.15</f>
        <v>1523.17</v>
      </c>
      <c r="J38" s="310">
        <f>997.67+1986.24</f>
        <v>2983.91</v>
      </c>
      <c r="K38" s="310">
        <f>2025.86+2491.19</f>
        <v>4517.05</v>
      </c>
      <c r="L38" s="304"/>
      <c r="M38" s="303">
        <v>27</v>
      </c>
      <c r="N38" s="303" t="s">
        <v>5</v>
      </c>
      <c r="O38" s="295">
        <v>7730.93</v>
      </c>
      <c r="P38" s="295">
        <v>7067.07</v>
      </c>
      <c r="Q38" s="295">
        <v>10842.83</v>
      </c>
      <c r="R38" s="295">
        <v>31089</v>
      </c>
      <c r="S38" s="295">
        <v>29140</v>
      </c>
      <c r="T38" s="295">
        <v>17173</v>
      </c>
      <c r="U38" s="292"/>
      <c r="V38" s="305">
        <v>27</v>
      </c>
      <c r="W38" s="306" t="s">
        <v>243</v>
      </c>
      <c r="X38" s="307">
        <v>6159.97</v>
      </c>
      <c r="Y38" s="307">
        <v>6391.39</v>
      </c>
      <c r="Z38" s="307">
        <v>7328.04</v>
      </c>
      <c r="AA38" s="307">
        <v>8693.32</v>
      </c>
      <c r="AB38" s="307">
        <v>18368.45</v>
      </c>
      <c r="AC38" s="307">
        <v>29674.26</v>
      </c>
      <c r="AD38" s="307">
        <v>31598.09</v>
      </c>
      <c r="AF38" s="306" t="s">
        <v>660</v>
      </c>
      <c r="AG38" s="306"/>
      <c r="AH38" s="307">
        <v>32254.86</v>
      </c>
      <c r="AI38" s="307">
        <v>27873.919999999998</v>
      </c>
      <c r="AJ38" s="307">
        <v>18894.863000000001</v>
      </c>
      <c r="AK38" s="307">
        <v>25268.415000000001</v>
      </c>
      <c r="AL38" s="371"/>
      <c r="AM38" s="371"/>
      <c r="AN38" s="371"/>
      <c r="AO38" s="369"/>
      <c r="AP38" s="369"/>
      <c r="AQ38" s="369"/>
      <c r="AR38" s="369"/>
    </row>
    <row r="39" spans="2:44" ht="12" thickBot="1" x14ac:dyDescent="0.25">
      <c r="B39" s="311"/>
      <c r="C39" s="312"/>
      <c r="D39" s="312"/>
      <c r="E39" s="312"/>
      <c r="F39" s="312"/>
      <c r="G39" s="312"/>
      <c r="H39" s="312"/>
      <c r="I39" s="312"/>
      <c r="J39" s="312"/>
      <c r="K39" s="312"/>
      <c r="L39" s="295"/>
      <c r="M39" s="303">
        <v>28</v>
      </c>
      <c r="N39" s="303" t="s">
        <v>179</v>
      </c>
      <c r="O39" s="295">
        <v>3242.46</v>
      </c>
      <c r="P39" s="295">
        <v>3560.07</v>
      </c>
      <c r="Q39" s="295">
        <v>5981.26</v>
      </c>
      <c r="R39" s="295">
        <v>8917.2000000000007</v>
      </c>
      <c r="S39" s="295">
        <v>10211</v>
      </c>
      <c r="T39" s="295">
        <v>7392.3</v>
      </c>
      <c r="U39" s="289"/>
      <c r="V39" s="305">
        <v>28</v>
      </c>
      <c r="W39" s="306" t="s">
        <v>244</v>
      </c>
      <c r="X39" s="307">
        <v>5187.6499999999996</v>
      </c>
      <c r="Y39" s="307">
        <v>3379.11</v>
      </c>
      <c r="Z39" s="307">
        <v>3130.19</v>
      </c>
      <c r="AA39" s="307">
        <v>6603.51</v>
      </c>
      <c r="AB39" s="307">
        <v>6223.43</v>
      </c>
      <c r="AC39" s="307">
        <v>10274.33</v>
      </c>
      <c r="AD39" s="307">
        <v>10225.120000000001</v>
      </c>
      <c r="AF39" s="306" t="s">
        <v>661</v>
      </c>
      <c r="AG39" s="306"/>
      <c r="AH39" s="307">
        <v>39399.050000000003</v>
      </c>
      <c r="AI39" s="307">
        <v>31644.76</v>
      </c>
      <c r="AJ39" s="307">
        <v>39011.332000000002</v>
      </c>
      <c r="AK39" s="307">
        <v>34974.839999999997</v>
      </c>
      <c r="AL39" s="371"/>
      <c r="AM39" s="371"/>
      <c r="AN39" s="371"/>
      <c r="AO39" s="369"/>
      <c r="AP39" s="369"/>
      <c r="AQ39" s="369"/>
      <c r="AR39" s="369"/>
    </row>
    <row r="40" spans="2:44" ht="12" thickTop="1" x14ac:dyDescent="0.2">
      <c r="B40" s="258" t="s">
        <v>814</v>
      </c>
      <c r="L40" s="295"/>
      <c r="M40" s="303">
        <v>29</v>
      </c>
      <c r="N40" s="303" t="s">
        <v>180</v>
      </c>
      <c r="O40" s="295">
        <v>3149.65</v>
      </c>
      <c r="P40" s="295">
        <v>3550.66</v>
      </c>
      <c r="Q40" s="295">
        <v>3960.84</v>
      </c>
      <c r="R40" s="295">
        <v>5918.6</v>
      </c>
      <c r="S40" s="295">
        <v>7712.9</v>
      </c>
      <c r="T40" s="295">
        <v>4068.1</v>
      </c>
      <c r="U40" s="289"/>
      <c r="V40" s="305">
        <v>29</v>
      </c>
      <c r="W40" s="306" t="s">
        <v>250</v>
      </c>
      <c r="X40" s="313" t="s">
        <v>38</v>
      </c>
      <c r="Y40" s="313" t="s">
        <v>38</v>
      </c>
      <c r="Z40" s="313" t="s">
        <v>38</v>
      </c>
      <c r="AA40" s="313" t="s">
        <v>38</v>
      </c>
      <c r="AB40" s="313" t="s">
        <v>38</v>
      </c>
      <c r="AC40" s="307">
        <v>10388.34</v>
      </c>
      <c r="AD40" s="307">
        <v>10190.18</v>
      </c>
      <c r="AF40" s="306" t="s">
        <v>662</v>
      </c>
      <c r="AG40" s="306"/>
      <c r="AH40" s="307">
        <v>23607.99</v>
      </c>
      <c r="AI40" s="307">
        <v>18913.43</v>
      </c>
      <c r="AJ40" s="307">
        <v>15961.565000000001</v>
      </c>
      <c r="AK40" s="307">
        <v>16122.665000000001</v>
      </c>
      <c r="AL40" s="371"/>
      <c r="AM40" s="371"/>
      <c r="AN40" s="371"/>
      <c r="AO40" s="369"/>
      <c r="AP40" s="369"/>
      <c r="AQ40" s="369"/>
      <c r="AR40" s="369"/>
    </row>
    <row r="41" spans="2:44" x14ac:dyDescent="0.2">
      <c r="L41" s="304"/>
      <c r="M41" s="303">
        <v>30</v>
      </c>
      <c r="N41" s="303" t="s">
        <v>181</v>
      </c>
      <c r="O41" s="304">
        <v>1454.53</v>
      </c>
      <c r="P41" s="304">
        <v>960.17</v>
      </c>
      <c r="Q41" s="295">
        <v>1235.4100000000001</v>
      </c>
      <c r="R41" s="295">
        <v>1186.8</v>
      </c>
      <c r="S41" s="295">
        <v>1453.1</v>
      </c>
      <c r="T41" s="304">
        <v>720.42</v>
      </c>
      <c r="V41" s="305">
        <v>30</v>
      </c>
      <c r="W41" s="306" t="s">
        <v>245</v>
      </c>
      <c r="X41" s="307">
        <v>4635.74</v>
      </c>
      <c r="Y41" s="307">
        <v>2674.91</v>
      </c>
      <c r="Z41" s="307">
        <v>4009.19</v>
      </c>
      <c r="AA41" s="307">
        <v>4306.13</v>
      </c>
      <c r="AB41" s="307">
        <v>4122.66</v>
      </c>
      <c r="AC41" s="307">
        <v>5749.46</v>
      </c>
      <c r="AD41" s="307">
        <v>6067.72</v>
      </c>
      <c r="AF41" s="306" t="s">
        <v>663</v>
      </c>
      <c r="AG41" s="306"/>
      <c r="AH41" s="307">
        <v>46057.599999999999</v>
      </c>
      <c r="AI41" s="307">
        <v>25478.26</v>
      </c>
      <c r="AJ41" s="307">
        <v>2453.5479999999998</v>
      </c>
      <c r="AK41" s="307">
        <v>2513.971</v>
      </c>
      <c r="AL41" s="371"/>
      <c r="AM41" s="371"/>
      <c r="AN41" s="371"/>
      <c r="AO41" s="369"/>
      <c r="AP41" s="369"/>
      <c r="AQ41" s="369"/>
      <c r="AR41" s="369"/>
    </row>
    <row r="42" spans="2:44" x14ac:dyDescent="0.2">
      <c r="B42" s="314" t="s">
        <v>249</v>
      </c>
      <c r="L42" s="310"/>
      <c r="M42" s="303">
        <v>31</v>
      </c>
      <c r="N42" s="303" t="s">
        <v>12</v>
      </c>
      <c r="O42" s="295">
        <v>4442.32</v>
      </c>
      <c r="P42" s="295">
        <v>5735.22</v>
      </c>
      <c r="Q42" s="295">
        <v>7418.73</v>
      </c>
      <c r="R42" s="295">
        <v>18673</v>
      </c>
      <c r="S42" s="295">
        <v>14390</v>
      </c>
      <c r="T42" s="295">
        <v>15484</v>
      </c>
      <c r="V42" s="305">
        <v>31</v>
      </c>
      <c r="W42" s="306" t="s">
        <v>246</v>
      </c>
      <c r="X42" s="307">
        <v>8341.7999999999993</v>
      </c>
      <c r="Y42" s="307">
        <v>6416.82</v>
      </c>
      <c r="Z42" s="307">
        <v>8661.2900000000009</v>
      </c>
      <c r="AA42" s="307">
        <v>13546.54</v>
      </c>
      <c r="AB42" s="307">
        <v>11096.48</v>
      </c>
      <c r="AC42" s="307">
        <v>9722.16</v>
      </c>
      <c r="AD42" s="307">
        <v>8580.69</v>
      </c>
      <c r="AF42" s="306" t="s">
        <v>664</v>
      </c>
      <c r="AG42" s="306"/>
      <c r="AH42" s="307">
        <v>145159.70000000001</v>
      </c>
      <c r="AI42" s="307">
        <v>177078.68</v>
      </c>
      <c r="AJ42" s="307">
        <v>204112.05600000001</v>
      </c>
      <c r="AK42" s="307">
        <v>121626.448</v>
      </c>
      <c r="AL42" s="371"/>
      <c r="AM42" s="371"/>
      <c r="AN42" s="371"/>
      <c r="AO42" s="369"/>
      <c r="AP42" s="369"/>
      <c r="AQ42" s="369"/>
      <c r="AR42" s="369"/>
    </row>
    <row r="43" spans="2:44" x14ac:dyDescent="0.2">
      <c r="L43" s="258"/>
      <c r="M43" s="303">
        <v>32</v>
      </c>
      <c r="N43" s="303" t="s">
        <v>182</v>
      </c>
      <c r="O43" s="295">
        <v>2947.62</v>
      </c>
      <c r="P43" s="295">
        <v>4250.91</v>
      </c>
      <c r="Q43" s="295">
        <v>6236.84</v>
      </c>
      <c r="R43" s="295">
        <v>7777.9</v>
      </c>
      <c r="S43" s="295">
        <v>9656.9</v>
      </c>
      <c r="T43" s="295">
        <v>6582.4</v>
      </c>
      <c r="V43" s="305">
        <v>32</v>
      </c>
      <c r="W43" s="306" t="s">
        <v>247</v>
      </c>
      <c r="X43" s="307">
        <v>7838.72</v>
      </c>
      <c r="Y43" s="307">
        <v>6412.62</v>
      </c>
      <c r="Z43" s="307">
        <v>4303.28</v>
      </c>
      <c r="AA43" s="307">
        <v>10183.049999999999</v>
      </c>
      <c r="AB43" s="307">
        <v>9188</v>
      </c>
      <c r="AC43" s="307">
        <v>15415.03</v>
      </c>
      <c r="AD43" s="307">
        <v>18177.599999999999</v>
      </c>
      <c r="AF43" s="306" t="s">
        <v>665</v>
      </c>
      <c r="AG43" s="306"/>
      <c r="AH43" s="307">
        <v>83615.55</v>
      </c>
      <c r="AI43" s="307">
        <v>50847.99</v>
      </c>
      <c r="AJ43" s="307">
        <v>39881.625</v>
      </c>
      <c r="AK43" s="307">
        <v>41755.360000000001</v>
      </c>
      <c r="AL43" s="371"/>
      <c r="AM43" s="371"/>
      <c r="AN43" s="371"/>
      <c r="AO43" s="369"/>
      <c r="AP43" s="369"/>
      <c r="AQ43" s="369"/>
      <c r="AR43" s="369"/>
    </row>
    <row r="44" spans="2:44" x14ac:dyDescent="0.2">
      <c r="M44" s="303">
        <v>33</v>
      </c>
      <c r="N44" s="303" t="s">
        <v>183</v>
      </c>
      <c r="O44" s="304">
        <v>984.95</v>
      </c>
      <c r="P44" s="304">
        <v>834.01</v>
      </c>
      <c r="Q44" s="295">
        <v>1338.55</v>
      </c>
      <c r="R44" s="295">
        <v>4419.7</v>
      </c>
      <c r="S44" s="295">
        <v>8870.5</v>
      </c>
      <c r="T44" s="295">
        <v>6526.8</v>
      </c>
      <c r="V44" s="305">
        <v>33</v>
      </c>
      <c r="W44" s="315" t="s">
        <v>248</v>
      </c>
      <c r="X44" s="316">
        <v>8626.56</v>
      </c>
      <c r="Y44" s="316">
        <v>9242.77</v>
      </c>
      <c r="Z44" s="316">
        <v>14004.2</v>
      </c>
      <c r="AA44" s="316">
        <v>10994.06</v>
      </c>
      <c r="AB44" s="316">
        <v>26062.82</v>
      </c>
      <c r="AC44" s="316">
        <v>41648.57</v>
      </c>
      <c r="AD44" s="307">
        <v>34443.72</v>
      </c>
      <c r="AF44" s="306" t="s">
        <v>666</v>
      </c>
      <c r="AG44" s="306"/>
      <c r="AH44" s="307">
        <v>153370.76999999999</v>
      </c>
      <c r="AI44" s="307">
        <v>529546.54</v>
      </c>
      <c r="AJ44" s="307">
        <v>271819.22899999999</v>
      </c>
      <c r="AK44" s="307">
        <v>285224.92200000002</v>
      </c>
      <c r="AL44" s="371"/>
      <c r="AM44" s="371"/>
      <c r="AN44" s="371"/>
      <c r="AO44" s="369"/>
      <c r="AP44" s="369"/>
      <c r="AQ44" s="369"/>
      <c r="AR44" s="369"/>
    </row>
    <row r="45" spans="2:44" ht="12" thickBot="1" x14ac:dyDescent="0.25">
      <c r="M45" s="303">
        <v>34</v>
      </c>
      <c r="N45" s="303" t="s">
        <v>13</v>
      </c>
      <c r="O45" s="310">
        <v>3823.27</v>
      </c>
      <c r="P45" s="310">
        <v>3687.11</v>
      </c>
      <c r="Q45" s="310">
        <v>6545.22</v>
      </c>
      <c r="R45" s="310">
        <v>7751.5</v>
      </c>
      <c r="S45" s="310">
        <v>8874.4</v>
      </c>
      <c r="T45" s="310">
        <v>5124.7</v>
      </c>
      <c r="V45" s="311"/>
      <c r="W45" s="317"/>
      <c r="X45" s="311"/>
      <c r="Y45" s="311"/>
      <c r="Z45" s="311"/>
      <c r="AA45" s="311"/>
      <c r="AB45" s="311"/>
      <c r="AC45" s="311"/>
      <c r="AD45" s="311"/>
      <c r="AF45" s="306" t="s">
        <v>667</v>
      </c>
      <c r="AG45" s="306"/>
      <c r="AH45" s="307">
        <v>33948.29</v>
      </c>
      <c r="AI45" s="307">
        <v>25287.759999999998</v>
      </c>
      <c r="AJ45" s="307">
        <v>22356.948</v>
      </c>
      <c r="AK45" s="307">
        <v>22166.862000000001</v>
      </c>
      <c r="AL45" s="371"/>
      <c r="AM45" s="371"/>
      <c r="AN45" s="371"/>
      <c r="AO45" s="369"/>
      <c r="AP45" s="369"/>
      <c r="AQ45" s="369"/>
      <c r="AR45" s="369"/>
    </row>
    <row r="46" spans="2:44" ht="12.75" thickTop="1" thickBot="1" x14ac:dyDescent="0.25">
      <c r="M46" s="312"/>
      <c r="N46" s="312"/>
      <c r="O46" s="312"/>
      <c r="P46" s="312"/>
      <c r="Q46" s="312"/>
      <c r="R46" s="312"/>
      <c r="S46" s="312"/>
      <c r="T46" s="312"/>
      <c r="W46" s="314"/>
      <c r="AF46" s="306" t="s">
        <v>668</v>
      </c>
      <c r="AG46" s="306"/>
      <c r="AH46" s="307">
        <v>18353.650000000001</v>
      </c>
      <c r="AI46" s="307">
        <v>20013.71</v>
      </c>
      <c r="AJ46" s="307">
        <v>15778.307000000001</v>
      </c>
      <c r="AK46" s="307">
        <v>16895.399000000001</v>
      </c>
      <c r="AL46" s="431"/>
      <c r="AM46" s="431"/>
      <c r="AN46" s="431"/>
      <c r="AO46" s="369"/>
      <c r="AP46" s="369"/>
      <c r="AQ46" s="369"/>
      <c r="AR46" s="369"/>
    </row>
    <row r="47" spans="2:44" ht="12.75" thickTop="1" thickBot="1" x14ac:dyDescent="0.25">
      <c r="AF47" s="311"/>
      <c r="AG47" s="311"/>
      <c r="AH47" s="311"/>
      <c r="AI47" s="311"/>
      <c r="AJ47" s="311"/>
      <c r="AK47" s="311"/>
      <c r="AL47" s="373"/>
      <c r="AM47" s="373"/>
      <c r="AN47" s="373"/>
    </row>
    <row r="48" spans="2:44" ht="12" customHeight="1" thickTop="1" x14ac:dyDescent="0.2">
      <c r="AF48" s="70" t="s">
        <v>811</v>
      </c>
      <c r="AG48" s="361"/>
      <c r="AH48" s="361"/>
      <c r="AI48" s="361"/>
      <c r="AJ48" s="361"/>
      <c r="AK48" s="361"/>
      <c r="AL48" s="374"/>
    </row>
  </sheetData>
  <mergeCells count="16">
    <mergeCell ref="B10:C10"/>
    <mergeCell ref="O5:T5"/>
    <mergeCell ref="V8:W8"/>
    <mergeCell ref="V10:W10"/>
    <mergeCell ref="B5:C6"/>
    <mergeCell ref="B8:C8"/>
    <mergeCell ref="M5:N6"/>
    <mergeCell ref="M8:N8"/>
    <mergeCell ref="M10:N10"/>
    <mergeCell ref="D5:K5"/>
    <mergeCell ref="AF5:AF6"/>
    <mergeCell ref="AH5:AK5"/>
    <mergeCell ref="X5:AA5"/>
    <mergeCell ref="AB5:AC5"/>
    <mergeCell ref="W5:W6"/>
    <mergeCell ref="AG5:AG6"/>
  </mergeCells>
  <pageMargins left="0.7" right="0.7" top="0.75" bottom="0.75" header="0.3" footer="0.3"/>
  <pageSetup paperSize="9" scale="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84"/>
  <sheetViews>
    <sheetView showGridLines="0" topLeftCell="A27" zoomScaleNormal="100" workbookViewId="0">
      <selection activeCell="C43" sqref="C43"/>
    </sheetView>
  </sheetViews>
  <sheetFormatPr defaultRowHeight="11.25" x14ac:dyDescent="0.2"/>
  <cols>
    <col min="1" max="1" width="6.28515625" style="70" customWidth="1"/>
    <col min="2" max="2" width="4.85546875" style="70" customWidth="1"/>
    <col min="3" max="3" width="28.42578125" style="70" customWidth="1"/>
    <col min="4" max="11" width="8" style="70" bestFit="1" customWidth="1"/>
    <col min="12" max="13" width="8" style="70" customWidth="1"/>
    <col min="14" max="14" width="24" style="70" bestFit="1" customWidth="1"/>
    <col min="15" max="20" width="9.5703125" style="70" bestFit="1" customWidth="1"/>
    <col min="21" max="21" width="8.85546875" style="70" customWidth="1"/>
    <col min="22" max="22" width="2.7109375" style="70" bestFit="1" customWidth="1"/>
    <col min="23" max="23" width="27.42578125" style="70" customWidth="1"/>
    <col min="24" max="30" width="10.5703125" style="70" customWidth="1"/>
    <col min="31" max="31" width="5.140625" style="70" customWidth="1"/>
    <col min="32" max="32" width="3" style="70" bestFit="1" customWidth="1"/>
    <col min="33" max="33" width="24.5703125" style="70" customWidth="1"/>
    <col min="34" max="16384" width="9.140625" style="70"/>
  </cols>
  <sheetData>
    <row r="1" spans="2:43" x14ac:dyDescent="0.2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W1" s="498"/>
      <c r="X1" s="498"/>
      <c r="Y1" s="498"/>
      <c r="Z1" s="498"/>
      <c r="AA1" s="498"/>
      <c r="AB1" s="498"/>
      <c r="AC1" s="498"/>
      <c r="AD1" s="359"/>
    </row>
    <row r="2" spans="2:43" ht="18.75" x14ac:dyDescent="0.3">
      <c r="B2" s="148" t="s">
        <v>592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W2" s="498"/>
      <c r="X2" s="498"/>
      <c r="Y2" s="498"/>
      <c r="Z2" s="498"/>
      <c r="AA2" s="498"/>
      <c r="AB2" s="498"/>
      <c r="AC2" s="498"/>
      <c r="AD2" s="359"/>
    </row>
    <row r="3" spans="2:43" x14ac:dyDescent="0.2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499"/>
      <c r="X3" s="499"/>
      <c r="Y3" s="499"/>
      <c r="Z3" s="499"/>
      <c r="AA3" s="499"/>
      <c r="AB3" s="499"/>
      <c r="AC3" s="499"/>
      <c r="AD3" s="360"/>
    </row>
    <row r="4" spans="2:43" ht="12" customHeight="1" thickBot="1" x14ac:dyDescent="0.25">
      <c r="B4" s="330" t="s">
        <v>184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W4" s="329"/>
      <c r="X4" s="329"/>
      <c r="Y4" s="329"/>
      <c r="Z4" s="329"/>
      <c r="AA4" s="329"/>
      <c r="AB4" s="329"/>
      <c r="AC4" s="329"/>
      <c r="AD4" s="329"/>
    </row>
    <row r="5" spans="2:43" s="159" customFormat="1" ht="17.25" customHeight="1" thickTop="1" thickBot="1" x14ac:dyDescent="0.25">
      <c r="B5" s="502" t="s">
        <v>138</v>
      </c>
      <c r="C5" s="502"/>
      <c r="D5" s="506" t="s">
        <v>139</v>
      </c>
      <c r="E5" s="506"/>
      <c r="F5" s="506"/>
      <c r="G5" s="506"/>
      <c r="H5" s="506"/>
      <c r="I5" s="506"/>
      <c r="J5" s="506"/>
      <c r="K5" s="506"/>
      <c r="L5" s="326"/>
      <c r="M5" s="504" t="s">
        <v>138</v>
      </c>
      <c r="N5" s="504"/>
      <c r="O5" s="506" t="s">
        <v>139</v>
      </c>
      <c r="P5" s="506"/>
      <c r="Q5" s="506"/>
      <c r="R5" s="506"/>
      <c r="S5" s="506"/>
      <c r="T5" s="506"/>
      <c r="V5" s="271"/>
      <c r="W5" s="500" t="s">
        <v>138</v>
      </c>
      <c r="X5" s="507" t="s">
        <v>139</v>
      </c>
      <c r="Y5" s="507"/>
      <c r="Z5" s="507"/>
      <c r="AA5" s="507"/>
      <c r="AB5" s="507"/>
      <c r="AC5" s="507"/>
      <c r="AD5" s="507"/>
      <c r="AF5" s="358"/>
      <c r="AG5" s="351" t="s">
        <v>138</v>
      </c>
      <c r="AH5" s="497" t="s">
        <v>139</v>
      </c>
      <c r="AI5" s="497"/>
      <c r="AJ5" s="497"/>
      <c r="AK5" s="497"/>
    </row>
    <row r="6" spans="2:43" s="159" customFormat="1" ht="17.25" customHeight="1" thickBot="1" x14ac:dyDescent="0.25">
      <c r="B6" s="503"/>
      <c r="C6" s="503"/>
      <c r="D6" s="268" t="s">
        <v>185</v>
      </c>
      <c r="E6" s="268" t="s">
        <v>186</v>
      </c>
      <c r="F6" s="268" t="s">
        <v>187</v>
      </c>
      <c r="G6" s="268" t="s">
        <v>188</v>
      </c>
      <c r="H6" s="270" t="s">
        <v>144</v>
      </c>
      <c r="I6" s="270" t="s">
        <v>145</v>
      </c>
      <c r="J6" s="270" t="s">
        <v>146</v>
      </c>
      <c r="K6" s="270" t="s">
        <v>147</v>
      </c>
      <c r="L6" s="269"/>
      <c r="M6" s="505"/>
      <c r="N6" s="505"/>
      <c r="O6" s="270" t="s">
        <v>148</v>
      </c>
      <c r="P6" s="270" t="s">
        <v>149</v>
      </c>
      <c r="Q6" s="270" t="s">
        <v>150</v>
      </c>
      <c r="R6" s="270" t="s">
        <v>151</v>
      </c>
      <c r="S6" s="268" t="s">
        <v>152</v>
      </c>
      <c r="T6" s="268" t="s">
        <v>153</v>
      </c>
      <c r="V6" s="327"/>
      <c r="W6" s="501"/>
      <c r="X6" s="362" t="s">
        <v>207</v>
      </c>
      <c r="Y6" s="362" t="s">
        <v>214</v>
      </c>
      <c r="Z6" s="362" t="s">
        <v>215</v>
      </c>
      <c r="AA6" s="362" t="s">
        <v>216</v>
      </c>
      <c r="AB6" s="362" t="s">
        <v>217</v>
      </c>
      <c r="AC6" s="362" t="s">
        <v>218</v>
      </c>
      <c r="AD6" s="362" t="s">
        <v>607</v>
      </c>
      <c r="AE6" s="363"/>
      <c r="AF6" s="363"/>
      <c r="AG6" s="364"/>
      <c r="AH6" s="362" t="s">
        <v>608</v>
      </c>
      <c r="AI6" s="362" t="s">
        <v>609</v>
      </c>
      <c r="AJ6" s="362" t="s">
        <v>610</v>
      </c>
      <c r="AK6" s="328" t="s">
        <v>611</v>
      </c>
    </row>
    <row r="7" spans="2:43" ht="12" thickTop="1" x14ac:dyDescent="0.2">
      <c r="B7" s="267"/>
      <c r="C7" s="267"/>
      <c r="D7" s="267"/>
      <c r="E7" s="267"/>
      <c r="F7" s="267"/>
      <c r="G7" s="267"/>
      <c r="H7" s="252"/>
      <c r="I7" s="252"/>
      <c r="J7" s="252"/>
      <c r="K7" s="252"/>
      <c r="L7" s="250"/>
      <c r="M7" s="161"/>
      <c r="N7" s="161"/>
      <c r="O7" s="252"/>
      <c r="P7" s="252"/>
      <c r="Q7" s="252"/>
      <c r="R7" s="252"/>
      <c r="S7" s="267"/>
      <c r="T7" s="267"/>
      <c r="W7" s="320"/>
      <c r="X7" s="320"/>
      <c r="Y7" s="320"/>
      <c r="Z7" s="320"/>
      <c r="AA7" s="320"/>
      <c r="AB7" s="320"/>
      <c r="AC7" s="320"/>
      <c r="AD7" s="320"/>
    </row>
    <row r="8" spans="2:43" x14ac:dyDescent="0.2">
      <c r="B8" s="146">
        <v>1</v>
      </c>
      <c r="C8" s="146" t="s">
        <v>156</v>
      </c>
      <c r="D8" s="149">
        <v>12782</v>
      </c>
      <c r="E8" s="149">
        <v>12622</v>
      </c>
      <c r="F8" s="149">
        <v>9900.0557420000005</v>
      </c>
      <c r="G8" s="149">
        <v>9125.7366480000001</v>
      </c>
      <c r="H8" s="149">
        <v>11906.886087000001</v>
      </c>
      <c r="I8" s="149">
        <v>12078.391435</v>
      </c>
      <c r="J8" s="149">
        <v>11482.08856</v>
      </c>
      <c r="K8" s="149">
        <v>15374.470825</v>
      </c>
      <c r="L8" s="250"/>
      <c r="M8" s="265">
        <v>1</v>
      </c>
      <c r="N8" s="265" t="s">
        <v>156</v>
      </c>
      <c r="O8" s="149">
        <v>19891.673852</v>
      </c>
      <c r="P8" s="149">
        <v>21347</v>
      </c>
      <c r="Q8" s="149">
        <v>18253</v>
      </c>
      <c r="R8" s="149">
        <v>19661</v>
      </c>
      <c r="S8" s="149">
        <v>23028</v>
      </c>
      <c r="T8" s="149">
        <v>10675</v>
      </c>
      <c r="V8" s="70">
        <v>1</v>
      </c>
      <c r="W8" s="80" t="s">
        <v>220</v>
      </c>
      <c r="X8" s="81">
        <v>959369</v>
      </c>
      <c r="Y8" s="81">
        <v>1130488</v>
      </c>
      <c r="Z8" s="81">
        <v>1157464</v>
      </c>
      <c r="AA8" s="74">
        <v>1639745</v>
      </c>
      <c r="AB8" s="74">
        <v>1964955</v>
      </c>
      <c r="AC8" s="75">
        <v>1472912</v>
      </c>
      <c r="AD8" s="75">
        <v>1376979.23</v>
      </c>
      <c r="AF8" s="70">
        <v>1</v>
      </c>
      <c r="AG8" s="80" t="s">
        <v>163</v>
      </c>
      <c r="AH8" s="74">
        <v>540185.38453799998</v>
      </c>
      <c r="AI8" s="74">
        <v>377652.26001899998</v>
      </c>
      <c r="AJ8" s="74">
        <v>247717.08061</v>
      </c>
      <c r="AK8" s="74">
        <v>241244.95745700001</v>
      </c>
      <c r="AL8" s="375"/>
      <c r="AM8" s="375"/>
      <c r="AN8" s="375"/>
      <c r="AO8" s="377"/>
      <c r="AP8" s="377"/>
      <c r="AQ8" s="377"/>
    </row>
    <row r="9" spans="2:43" x14ac:dyDescent="0.2">
      <c r="B9" s="146">
        <v>2</v>
      </c>
      <c r="C9" s="146" t="s">
        <v>157</v>
      </c>
      <c r="D9" s="149">
        <v>891</v>
      </c>
      <c r="E9" s="149">
        <v>1328</v>
      </c>
      <c r="F9" s="149">
        <v>1148.636555</v>
      </c>
      <c r="G9" s="149">
        <v>1236.59005</v>
      </c>
      <c r="H9" s="149">
        <v>2056.887725</v>
      </c>
      <c r="I9" s="149">
        <v>1635.64095</v>
      </c>
      <c r="J9" s="149">
        <v>1805.1902950000001</v>
      </c>
      <c r="K9" s="149">
        <v>2250.0135399999999</v>
      </c>
      <c r="L9" s="250"/>
      <c r="M9" s="265">
        <v>2</v>
      </c>
      <c r="N9" s="265" t="s">
        <v>157</v>
      </c>
      <c r="O9" s="149">
        <v>2888.8152770000002</v>
      </c>
      <c r="P9" s="149">
        <v>2418</v>
      </c>
      <c r="Q9" s="149">
        <v>2780</v>
      </c>
      <c r="R9" s="149">
        <v>2396</v>
      </c>
      <c r="S9" s="149">
        <v>1547</v>
      </c>
      <c r="T9" s="149">
        <v>1586</v>
      </c>
      <c r="V9" s="70">
        <v>2</v>
      </c>
      <c r="W9" s="82" t="s">
        <v>14</v>
      </c>
      <c r="X9" s="83">
        <v>259060</v>
      </c>
      <c r="Y9" s="83">
        <v>381534</v>
      </c>
      <c r="Z9" s="83">
        <v>373511</v>
      </c>
      <c r="AA9" s="74">
        <v>397449</v>
      </c>
      <c r="AB9" s="74">
        <v>557606</v>
      </c>
      <c r="AC9" s="75">
        <v>785646</v>
      </c>
      <c r="AD9" s="75">
        <v>727752.41899999999</v>
      </c>
      <c r="AF9" s="70">
        <v>2</v>
      </c>
      <c r="AG9" s="80" t="s">
        <v>619</v>
      </c>
      <c r="AH9" s="74">
        <v>110413.043968</v>
      </c>
      <c r="AI9" s="74">
        <v>73138.166301999998</v>
      </c>
      <c r="AJ9" s="74">
        <v>47103.451992000002</v>
      </c>
      <c r="AK9" s="74">
        <v>48008.154428000002</v>
      </c>
      <c r="AL9" s="375"/>
      <c r="AM9" s="376"/>
      <c r="AN9" s="375"/>
      <c r="AO9" s="377"/>
      <c r="AP9" s="377"/>
      <c r="AQ9" s="377"/>
    </row>
    <row r="10" spans="2:43" x14ac:dyDescent="0.2">
      <c r="B10" s="146">
        <v>3</v>
      </c>
      <c r="C10" s="146" t="s">
        <v>158</v>
      </c>
      <c r="D10" s="149">
        <v>6021</v>
      </c>
      <c r="E10" s="149">
        <v>7804</v>
      </c>
      <c r="F10" s="149">
        <v>5776.4519099999998</v>
      </c>
      <c r="G10" s="149">
        <v>6203.9727050000001</v>
      </c>
      <c r="H10" s="149">
        <v>11013.33987</v>
      </c>
      <c r="I10" s="149">
        <v>10416.679512999999</v>
      </c>
      <c r="J10" s="149">
        <v>12626.079635</v>
      </c>
      <c r="K10" s="149">
        <v>23695.453734999999</v>
      </c>
      <c r="L10" s="250"/>
      <c r="M10" s="265">
        <v>3</v>
      </c>
      <c r="N10" s="265" t="s">
        <v>158</v>
      </c>
      <c r="O10" s="149">
        <v>34082.288236</v>
      </c>
      <c r="P10" s="149">
        <v>48811</v>
      </c>
      <c r="Q10" s="149">
        <v>48856</v>
      </c>
      <c r="R10" s="149">
        <v>79643</v>
      </c>
      <c r="S10" s="149">
        <v>77032</v>
      </c>
      <c r="T10" s="149">
        <v>38753</v>
      </c>
      <c r="V10" s="70">
        <v>3</v>
      </c>
      <c r="W10" s="82" t="s">
        <v>221</v>
      </c>
      <c r="X10" s="83">
        <v>3066</v>
      </c>
      <c r="Y10" s="83">
        <v>2973</v>
      </c>
      <c r="Z10" s="83">
        <v>3400</v>
      </c>
      <c r="AA10" s="74">
        <v>5896</v>
      </c>
      <c r="AB10" s="74">
        <v>11600</v>
      </c>
      <c r="AC10" s="75">
        <v>14272</v>
      </c>
      <c r="AD10" s="75">
        <v>14322.524450000001</v>
      </c>
      <c r="AF10" s="70">
        <v>3</v>
      </c>
      <c r="AG10" s="80" t="s">
        <v>620</v>
      </c>
      <c r="AH10" s="74">
        <v>77442.481534999999</v>
      </c>
      <c r="AI10" s="74">
        <v>34556.693354000003</v>
      </c>
      <c r="AJ10" s="74">
        <v>25203.75618</v>
      </c>
      <c r="AK10" s="74">
        <v>25279.943019999999</v>
      </c>
      <c r="AL10" s="375"/>
      <c r="AM10" s="375"/>
      <c r="AN10" s="375"/>
      <c r="AO10" s="377"/>
      <c r="AP10" s="377"/>
      <c r="AQ10" s="377"/>
    </row>
    <row r="11" spans="2:43" x14ac:dyDescent="0.2">
      <c r="B11" s="146">
        <v>4</v>
      </c>
      <c r="C11" s="146" t="s">
        <v>189</v>
      </c>
      <c r="D11" s="149">
        <v>422</v>
      </c>
      <c r="E11" s="149">
        <v>421</v>
      </c>
      <c r="F11" s="149">
        <v>337.90582000000001</v>
      </c>
      <c r="G11" s="149">
        <v>387.91136999999998</v>
      </c>
      <c r="H11" s="149">
        <v>356.62899499999997</v>
      </c>
      <c r="I11" s="149">
        <v>330.36239499999999</v>
      </c>
      <c r="J11" s="149">
        <v>372.95784500000002</v>
      </c>
      <c r="K11" s="149">
        <v>577.41778499999998</v>
      </c>
      <c r="L11" s="250"/>
      <c r="M11" s="265">
        <v>4</v>
      </c>
      <c r="N11" s="265" t="s">
        <v>189</v>
      </c>
      <c r="O11" s="149">
        <v>717.63059999999996</v>
      </c>
      <c r="P11" s="150">
        <v>205</v>
      </c>
      <c r="Q11" s="150">
        <v>215</v>
      </c>
      <c r="R11" s="150">
        <v>413</v>
      </c>
      <c r="S11" s="150">
        <v>498</v>
      </c>
      <c r="T11" s="150">
        <v>156</v>
      </c>
      <c r="V11" s="70">
        <v>4</v>
      </c>
      <c r="W11" s="82" t="s">
        <v>222</v>
      </c>
      <c r="X11" s="83">
        <v>9007</v>
      </c>
      <c r="Y11" s="83">
        <v>15160</v>
      </c>
      <c r="Z11" s="83">
        <v>12201</v>
      </c>
      <c r="AA11" s="74">
        <v>21437</v>
      </c>
      <c r="AB11" s="74">
        <v>24079</v>
      </c>
      <c r="AC11" s="75">
        <v>31159</v>
      </c>
      <c r="AD11" s="75">
        <v>56254.182439999997</v>
      </c>
      <c r="AF11" s="70">
        <v>4</v>
      </c>
      <c r="AG11" s="80" t="s">
        <v>9</v>
      </c>
      <c r="AH11" s="74">
        <v>795848.80330499995</v>
      </c>
      <c r="AI11" s="74">
        <v>460799.37159200001</v>
      </c>
      <c r="AJ11" s="74">
        <v>306192.39697399997</v>
      </c>
      <c r="AK11" s="74">
        <v>408176.15290099999</v>
      </c>
      <c r="AL11" s="375"/>
      <c r="AM11" s="375"/>
      <c r="AN11" s="375"/>
      <c r="AO11" s="377"/>
      <c r="AP11" s="377"/>
      <c r="AQ11" s="377"/>
    </row>
    <row r="12" spans="2:43" x14ac:dyDescent="0.2">
      <c r="B12" s="146">
        <v>5</v>
      </c>
      <c r="C12" s="146" t="s">
        <v>160</v>
      </c>
      <c r="D12" s="149">
        <v>17216</v>
      </c>
      <c r="E12" s="149">
        <v>13163</v>
      </c>
      <c r="F12" s="149">
        <v>7859.2617149999996</v>
      </c>
      <c r="G12" s="149">
        <v>10659.309429999999</v>
      </c>
      <c r="H12" s="149">
        <v>17897.156995000001</v>
      </c>
      <c r="I12" s="149">
        <v>13848.1037</v>
      </c>
      <c r="J12" s="149">
        <v>14993.421399999999</v>
      </c>
      <c r="K12" s="149">
        <v>23433.688630000001</v>
      </c>
      <c r="L12" s="250"/>
      <c r="M12" s="265">
        <v>5</v>
      </c>
      <c r="N12" s="265" t="s">
        <v>160</v>
      </c>
      <c r="O12" s="149">
        <v>33266.494913000002</v>
      </c>
      <c r="P12" s="149">
        <v>30307</v>
      </c>
      <c r="Q12" s="149">
        <v>28614</v>
      </c>
      <c r="R12" s="149">
        <v>34127</v>
      </c>
      <c r="S12" s="149">
        <v>26846</v>
      </c>
      <c r="T12" s="149">
        <v>16607</v>
      </c>
      <c r="V12" s="70">
        <v>5</v>
      </c>
      <c r="W12" s="82" t="s">
        <v>223</v>
      </c>
      <c r="X12" s="83">
        <v>62041</v>
      </c>
      <c r="Y12" s="83">
        <v>64111</v>
      </c>
      <c r="Z12" s="83">
        <v>120112</v>
      </c>
      <c r="AA12" s="74">
        <v>255102</v>
      </c>
      <c r="AB12" s="74">
        <v>385685</v>
      </c>
      <c r="AC12" s="75">
        <v>567292</v>
      </c>
      <c r="AD12" s="75">
        <v>700622.17709999997</v>
      </c>
      <c r="AF12" s="70">
        <v>5</v>
      </c>
      <c r="AG12" s="80" t="s">
        <v>621</v>
      </c>
      <c r="AH12" s="74">
        <v>339519.37874299998</v>
      </c>
      <c r="AI12" s="74">
        <v>342983.52824900002</v>
      </c>
      <c r="AJ12" s="74">
        <v>273461.23580000002</v>
      </c>
      <c r="AK12" s="74">
        <v>307193.43805599998</v>
      </c>
      <c r="AL12" s="375"/>
      <c r="AM12" s="375"/>
      <c r="AN12" s="375"/>
      <c r="AO12" s="377"/>
      <c r="AP12" s="377"/>
      <c r="AQ12" s="377"/>
    </row>
    <row r="13" spans="2:43" x14ac:dyDescent="0.2">
      <c r="B13" s="146">
        <v>6</v>
      </c>
      <c r="C13" s="146" t="s">
        <v>161</v>
      </c>
      <c r="D13" s="319">
        <v>73208</v>
      </c>
      <c r="E13" s="319">
        <v>75041</v>
      </c>
      <c r="F13" s="319">
        <v>46778.792266999997</v>
      </c>
      <c r="G13" s="319">
        <v>44290.998850000004</v>
      </c>
      <c r="H13" s="319">
        <v>56019.720029999997</v>
      </c>
      <c r="I13" s="319">
        <v>47914.931980000001</v>
      </c>
      <c r="J13" s="319">
        <v>50525.767970000001</v>
      </c>
      <c r="K13" s="319">
        <v>107226.734793</v>
      </c>
      <c r="L13" s="250"/>
      <c r="M13" s="265">
        <v>6</v>
      </c>
      <c r="N13" s="265" t="s">
        <v>14</v>
      </c>
      <c r="O13" s="149">
        <v>52423.088428000003</v>
      </c>
      <c r="P13" s="149">
        <v>37125</v>
      </c>
      <c r="Q13" s="149">
        <v>43351</v>
      </c>
      <c r="R13" s="149">
        <v>56346</v>
      </c>
      <c r="S13" s="149">
        <v>66497</v>
      </c>
      <c r="T13" s="149">
        <v>55863</v>
      </c>
      <c r="V13" s="70">
        <v>6</v>
      </c>
      <c r="W13" s="82" t="s">
        <v>224</v>
      </c>
      <c r="X13" s="83">
        <v>32470</v>
      </c>
      <c r="Y13" s="83">
        <v>36585</v>
      </c>
      <c r="Z13" s="83">
        <v>35275</v>
      </c>
      <c r="AA13" s="74">
        <v>50374</v>
      </c>
      <c r="AB13" s="74">
        <v>85566</v>
      </c>
      <c r="AC13" s="75">
        <v>115058</v>
      </c>
      <c r="AD13" s="75">
        <v>132894.6684</v>
      </c>
      <c r="AF13" s="70">
        <v>6</v>
      </c>
      <c r="AG13" s="80" t="s">
        <v>622</v>
      </c>
      <c r="AH13" s="74">
        <v>15530.407157</v>
      </c>
      <c r="AI13" s="74">
        <v>14300.138846</v>
      </c>
      <c r="AJ13" s="74">
        <v>5158.5149060000003</v>
      </c>
      <c r="AK13" s="74">
        <v>2919.585</v>
      </c>
      <c r="AL13" s="375"/>
      <c r="AM13" s="375"/>
      <c r="AN13" s="375"/>
      <c r="AO13" s="377"/>
      <c r="AP13" s="377"/>
      <c r="AQ13" s="377"/>
    </row>
    <row r="14" spans="2:43" x14ac:dyDescent="0.2">
      <c r="B14" s="146">
        <v>7</v>
      </c>
      <c r="C14" s="146" t="s">
        <v>29</v>
      </c>
      <c r="D14" s="149">
        <v>2212</v>
      </c>
      <c r="E14" s="149">
        <v>1584</v>
      </c>
      <c r="F14" s="149">
        <v>1458.6657</v>
      </c>
      <c r="G14" s="149">
        <v>1369.9254800000001</v>
      </c>
      <c r="H14" s="149">
        <v>1526.9304400000001</v>
      </c>
      <c r="I14" s="149">
        <v>1516.7083700000001</v>
      </c>
      <c r="J14" s="149">
        <v>2063.5505549999998</v>
      </c>
      <c r="K14" s="149">
        <v>4292.5317050000003</v>
      </c>
      <c r="L14" s="250"/>
      <c r="M14" s="265">
        <v>7</v>
      </c>
      <c r="N14" s="265" t="s">
        <v>162</v>
      </c>
      <c r="O14" s="149">
        <v>34539.362096999997</v>
      </c>
      <c r="P14" s="149">
        <v>32551</v>
      </c>
      <c r="Q14" s="149">
        <v>41119</v>
      </c>
      <c r="R14" s="149">
        <v>55480</v>
      </c>
      <c r="S14" s="149">
        <v>60631</v>
      </c>
      <c r="T14" s="149">
        <v>35918</v>
      </c>
      <c r="V14" s="70">
        <v>7</v>
      </c>
      <c r="W14" s="82" t="s">
        <v>225</v>
      </c>
      <c r="X14" s="83">
        <v>1223</v>
      </c>
      <c r="Y14" s="83">
        <v>1357</v>
      </c>
      <c r="Z14" s="83">
        <v>1173</v>
      </c>
      <c r="AA14" s="74">
        <v>1950</v>
      </c>
      <c r="AB14" s="74">
        <v>3027</v>
      </c>
      <c r="AC14" s="75">
        <v>4921</v>
      </c>
      <c r="AD14" s="75">
        <v>5083.7618560000001</v>
      </c>
      <c r="AF14" s="70">
        <v>7</v>
      </c>
      <c r="AG14" s="80" t="s">
        <v>623</v>
      </c>
      <c r="AH14" s="74">
        <v>1657203.6165130001</v>
      </c>
      <c r="AI14" s="74">
        <v>1476840.842522</v>
      </c>
      <c r="AJ14" s="74">
        <v>1284983.5068870001</v>
      </c>
      <c r="AK14" s="74">
        <v>1070354.2124979999</v>
      </c>
      <c r="AL14" s="375"/>
      <c r="AM14" s="375"/>
      <c r="AN14" s="375"/>
      <c r="AO14" s="377"/>
      <c r="AP14" s="377"/>
      <c r="AQ14" s="377"/>
    </row>
    <row r="15" spans="2:43" x14ac:dyDescent="0.2">
      <c r="B15" s="146">
        <v>8</v>
      </c>
      <c r="C15" s="146" t="s">
        <v>164</v>
      </c>
      <c r="D15" s="319">
        <v>8099</v>
      </c>
      <c r="E15" s="319">
        <v>7593</v>
      </c>
      <c r="F15" s="319">
        <v>6236.5104000000001</v>
      </c>
      <c r="G15" s="319">
        <v>6635.445815</v>
      </c>
      <c r="H15" s="319">
        <v>8006.5808850000003</v>
      </c>
      <c r="I15" s="319">
        <v>7914.6963800000003</v>
      </c>
      <c r="J15" s="319">
        <v>10174.257449999999</v>
      </c>
      <c r="K15" s="319">
        <v>30628.894385</v>
      </c>
      <c r="L15" s="250"/>
      <c r="M15" s="265">
        <v>8</v>
      </c>
      <c r="N15" s="265" t="s">
        <v>29</v>
      </c>
      <c r="O15" s="149">
        <v>6929.9642249999997</v>
      </c>
      <c r="P15" s="149">
        <v>9289</v>
      </c>
      <c r="Q15" s="149">
        <v>11323</v>
      </c>
      <c r="R15" s="149">
        <v>18781</v>
      </c>
      <c r="S15" s="149">
        <v>25275</v>
      </c>
      <c r="T15" s="149">
        <v>10565</v>
      </c>
      <c r="V15" s="70">
        <v>8</v>
      </c>
      <c r="W15" s="82" t="s">
        <v>226</v>
      </c>
      <c r="X15" s="83">
        <v>27848</v>
      </c>
      <c r="Y15" s="83">
        <v>35132</v>
      </c>
      <c r="Z15" s="83">
        <v>29163</v>
      </c>
      <c r="AA15" s="74">
        <v>34306</v>
      </c>
      <c r="AB15" s="74">
        <v>46240</v>
      </c>
      <c r="AC15" s="75">
        <v>80732</v>
      </c>
      <c r="AD15" s="75">
        <v>83821.118650000004</v>
      </c>
      <c r="AF15" s="70">
        <v>8</v>
      </c>
      <c r="AG15" s="80" t="s">
        <v>29</v>
      </c>
      <c r="AH15" s="74">
        <v>205650.65433600001</v>
      </c>
      <c r="AI15" s="74">
        <v>143208.76452500001</v>
      </c>
      <c r="AJ15" s="74">
        <v>56935.494882999999</v>
      </c>
      <c r="AK15" s="74">
        <v>72695.880797999998</v>
      </c>
      <c r="AL15" s="375"/>
      <c r="AM15" s="375"/>
      <c r="AN15" s="375"/>
      <c r="AO15" s="377"/>
      <c r="AP15" s="377"/>
      <c r="AQ15" s="377"/>
    </row>
    <row r="16" spans="2:43" x14ac:dyDescent="0.2">
      <c r="B16" s="146">
        <v>9</v>
      </c>
      <c r="C16" s="146" t="s">
        <v>42</v>
      </c>
      <c r="D16" s="149">
        <v>5580</v>
      </c>
      <c r="E16" s="149">
        <v>2677</v>
      </c>
      <c r="F16" s="149">
        <v>1918.623462</v>
      </c>
      <c r="G16" s="149">
        <v>1690.20885</v>
      </c>
      <c r="H16" s="149">
        <v>2096.2785050000002</v>
      </c>
      <c r="I16" s="149">
        <v>2116.8964000000001</v>
      </c>
      <c r="J16" s="149">
        <v>2355.2094299999999</v>
      </c>
      <c r="K16" s="149">
        <v>4356.2577849999998</v>
      </c>
      <c r="L16" s="250"/>
      <c r="M16" s="265">
        <v>9</v>
      </c>
      <c r="N16" s="265" t="s">
        <v>163</v>
      </c>
      <c r="O16" s="149">
        <v>33750.851493000002</v>
      </c>
      <c r="P16" s="149">
        <v>35844</v>
      </c>
      <c r="Q16" s="149">
        <v>64810</v>
      </c>
      <c r="R16" s="149">
        <v>95019</v>
      </c>
      <c r="S16" s="149">
        <v>67024</v>
      </c>
      <c r="T16" s="149">
        <v>37351</v>
      </c>
      <c r="V16" s="70">
        <v>9</v>
      </c>
      <c r="W16" s="82" t="s">
        <v>227</v>
      </c>
      <c r="X16" s="83">
        <v>13719</v>
      </c>
      <c r="Y16" s="83">
        <v>12292</v>
      </c>
      <c r="Z16" s="83">
        <v>18171</v>
      </c>
      <c r="AA16" s="74">
        <v>28845</v>
      </c>
      <c r="AB16" s="74">
        <v>42239</v>
      </c>
      <c r="AC16" s="75">
        <v>70354</v>
      </c>
      <c r="AD16" s="75">
        <v>89855.057440000004</v>
      </c>
      <c r="AF16" s="70">
        <v>9</v>
      </c>
      <c r="AG16" s="80" t="s">
        <v>182</v>
      </c>
      <c r="AH16" s="74">
        <v>544709.08457399998</v>
      </c>
      <c r="AI16" s="74">
        <v>563365.52245299995</v>
      </c>
      <c r="AJ16" s="74">
        <v>440313.20912499999</v>
      </c>
      <c r="AK16" s="74">
        <v>472487.69904500002</v>
      </c>
      <c r="AL16" s="375"/>
      <c r="AM16" s="375"/>
      <c r="AN16" s="375"/>
      <c r="AO16" s="377"/>
      <c r="AP16" s="377"/>
      <c r="AQ16" s="377"/>
    </row>
    <row r="17" spans="2:43" x14ac:dyDescent="0.2">
      <c r="B17" s="146">
        <v>10</v>
      </c>
      <c r="C17" s="146" t="s">
        <v>15</v>
      </c>
      <c r="D17" s="149">
        <v>5093</v>
      </c>
      <c r="E17" s="149">
        <v>4623</v>
      </c>
      <c r="F17" s="149">
        <v>4304.5933779999996</v>
      </c>
      <c r="G17" s="149">
        <v>4171.3141850000002</v>
      </c>
      <c r="H17" s="149">
        <v>3842.3338800000001</v>
      </c>
      <c r="I17" s="149">
        <v>4433.8885250000003</v>
      </c>
      <c r="J17" s="149">
        <v>4542.5776349999996</v>
      </c>
      <c r="K17" s="149">
        <v>7313.6396400000003</v>
      </c>
      <c r="L17" s="250"/>
      <c r="M17" s="265">
        <v>10</v>
      </c>
      <c r="N17" s="265" t="s">
        <v>165</v>
      </c>
      <c r="O17" s="149">
        <v>5415.4915250000004</v>
      </c>
      <c r="P17" s="149">
        <v>4837</v>
      </c>
      <c r="Q17" s="149">
        <v>5774</v>
      </c>
      <c r="R17" s="149">
        <v>7482</v>
      </c>
      <c r="S17" s="149">
        <v>6627</v>
      </c>
      <c r="T17" s="149">
        <v>4136</v>
      </c>
      <c r="V17" s="70">
        <v>10</v>
      </c>
      <c r="W17" s="82" t="s">
        <v>228</v>
      </c>
      <c r="X17" s="83">
        <v>1584</v>
      </c>
      <c r="Y17" s="79">
        <v>987</v>
      </c>
      <c r="Z17" s="83">
        <v>1318</v>
      </c>
      <c r="AA17" s="74">
        <v>3927</v>
      </c>
      <c r="AB17" s="74">
        <v>5407</v>
      </c>
      <c r="AC17" s="75">
        <v>13607</v>
      </c>
      <c r="AD17" s="75">
        <v>18297.856810000001</v>
      </c>
      <c r="AF17" s="70">
        <v>10</v>
      </c>
      <c r="AG17" s="80" t="s">
        <v>179</v>
      </c>
      <c r="AH17" s="74">
        <v>765411.52150899998</v>
      </c>
      <c r="AI17" s="74">
        <v>834440.11397900002</v>
      </c>
      <c r="AJ17" s="74">
        <v>537140.295514</v>
      </c>
      <c r="AK17" s="74">
        <v>595057.92567000003</v>
      </c>
      <c r="AL17" s="375"/>
      <c r="AM17" s="375"/>
      <c r="AN17" s="375"/>
      <c r="AO17" s="377"/>
      <c r="AP17" s="377"/>
      <c r="AQ17" s="377"/>
    </row>
    <row r="18" spans="2:43" x14ac:dyDescent="0.2">
      <c r="B18" s="146">
        <v>11</v>
      </c>
      <c r="C18" s="146" t="s">
        <v>11</v>
      </c>
      <c r="D18" s="149">
        <v>4545</v>
      </c>
      <c r="E18" s="149">
        <v>3450</v>
      </c>
      <c r="F18" s="149">
        <v>2489.8827350000001</v>
      </c>
      <c r="G18" s="149">
        <v>2857.3921999999998</v>
      </c>
      <c r="H18" s="149">
        <v>3898.004735</v>
      </c>
      <c r="I18" s="149">
        <v>4537.9805100000003</v>
      </c>
      <c r="J18" s="149">
        <v>6536.14966</v>
      </c>
      <c r="K18" s="149">
        <v>12186.31113</v>
      </c>
      <c r="L18" s="250"/>
      <c r="M18" s="265">
        <v>11</v>
      </c>
      <c r="N18" s="265" t="s">
        <v>42</v>
      </c>
      <c r="O18" s="149">
        <v>7077.5843349999996</v>
      </c>
      <c r="P18" s="149">
        <v>9051</v>
      </c>
      <c r="Q18" s="149">
        <v>18625</v>
      </c>
      <c r="R18" s="149">
        <v>25306</v>
      </c>
      <c r="S18" s="149">
        <v>21402</v>
      </c>
      <c r="T18" s="149">
        <v>12672</v>
      </c>
      <c r="V18" s="70">
        <v>11</v>
      </c>
      <c r="W18" s="82" t="s">
        <v>229</v>
      </c>
      <c r="X18" s="83">
        <v>43713</v>
      </c>
      <c r="Y18" s="83">
        <v>41244</v>
      </c>
      <c r="Z18" s="83">
        <v>46889</v>
      </c>
      <c r="AA18" s="74">
        <v>76424</v>
      </c>
      <c r="AB18" s="74">
        <v>124851</v>
      </c>
      <c r="AC18" s="75">
        <v>242098</v>
      </c>
      <c r="AD18" s="75">
        <v>237846.62220000001</v>
      </c>
      <c r="AF18" s="70">
        <v>11</v>
      </c>
      <c r="AG18" s="80" t="s">
        <v>180</v>
      </c>
      <c r="AH18" s="74">
        <v>50835.813921000001</v>
      </c>
      <c r="AI18" s="74">
        <v>44757.893497999998</v>
      </c>
      <c r="AJ18" s="74">
        <v>35787.192895</v>
      </c>
      <c r="AK18" s="74">
        <v>37380.821959000001</v>
      </c>
      <c r="AL18" s="375"/>
      <c r="AM18" s="375"/>
      <c r="AN18" s="375"/>
      <c r="AO18" s="377"/>
      <c r="AP18" s="377"/>
      <c r="AQ18" s="377"/>
    </row>
    <row r="19" spans="2:43" x14ac:dyDescent="0.2">
      <c r="B19" s="146">
        <v>12</v>
      </c>
      <c r="C19" s="146" t="s">
        <v>9</v>
      </c>
      <c r="D19" s="149">
        <v>20433</v>
      </c>
      <c r="E19" s="149">
        <v>14483</v>
      </c>
      <c r="F19" s="149">
        <v>6396.3461950000001</v>
      </c>
      <c r="G19" s="149">
        <v>6039.4567500000003</v>
      </c>
      <c r="H19" s="149">
        <v>10230.419739999999</v>
      </c>
      <c r="I19" s="149">
        <v>10324.64085</v>
      </c>
      <c r="J19" s="149">
        <v>15758.489310000001</v>
      </c>
      <c r="K19" s="149">
        <v>32758.507935000001</v>
      </c>
      <c r="L19" s="250"/>
      <c r="M19" s="265">
        <v>12</v>
      </c>
      <c r="N19" s="265" t="s">
        <v>15</v>
      </c>
      <c r="O19" s="149">
        <v>11406.701650000001</v>
      </c>
      <c r="P19" s="149">
        <v>12629</v>
      </c>
      <c r="Q19" s="149">
        <v>17299</v>
      </c>
      <c r="R19" s="149">
        <v>19421</v>
      </c>
      <c r="S19" s="149">
        <v>20634</v>
      </c>
      <c r="T19" s="149">
        <v>16993</v>
      </c>
      <c r="V19" s="70">
        <v>12</v>
      </c>
      <c r="W19" s="82" t="s">
        <v>230</v>
      </c>
      <c r="X19" s="83">
        <v>1898</v>
      </c>
      <c r="Y19" s="83">
        <v>2831</v>
      </c>
      <c r="Z19" s="83">
        <v>3110</v>
      </c>
      <c r="AA19" s="74">
        <v>10144</v>
      </c>
      <c r="AB19" s="74">
        <v>28514</v>
      </c>
      <c r="AC19" s="75">
        <v>29000</v>
      </c>
      <c r="AD19" s="75">
        <v>18064.36162</v>
      </c>
      <c r="AF19" s="70">
        <v>12</v>
      </c>
      <c r="AG19" s="80" t="s">
        <v>177</v>
      </c>
      <c r="AH19" s="74">
        <v>256438.87824600001</v>
      </c>
      <c r="AI19" s="74">
        <v>225161.09356899999</v>
      </c>
      <c r="AJ19" s="74">
        <v>136743.457329</v>
      </c>
      <c r="AK19" s="74">
        <v>151405.787147</v>
      </c>
      <c r="AL19" s="375"/>
      <c r="AM19" s="375"/>
      <c r="AN19" s="375"/>
      <c r="AO19" s="377"/>
      <c r="AP19" s="377"/>
      <c r="AQ19" s="377"/>
    </row>
    <row r="20" spans="2:43" x14ac:dyDescent="0.2">
      <c r="B20" s="146">
        <v>13</v>
      </c>
      <c r="C20" s="266" t="s">
        <v>30</v>
      </c>
      <c r="D20" s="318">
        <v>111293</v>
      </c>
      <c r="E20" s="318">
        <v>116652</v>
      </c>
      <c r="F20" s="318">
        <v>46332.336235000002</v>
      </c>
      <c r="G20" s="318">
        <v>53441.365810000003</v>
      </c>
      <c r="H20" s="318">
        <v>87242.289489999996</v>
      </c>
      <c r="I20" s="318">
        <v>79413.993214999995</v>
      </c>
      <c r="J20" s="318">
        <v>104479.34559</v>
      </c>
      <c r="K20" s="318">
        <v>190433.66055</v>
      </c>
      <c r="L20" s="250"/>
      <c r="M20" s="265">
        <v>13</v>
      </c>
      <c r="N20" s="265" t="s">
        <v>11</v>
      </c>
      <c r="O20" s="149">
        <v>16518.0772</v>
      </c>
      <c r="P20" s="149">
        <v>16800</v>
      </c>
      <c r="Q20" s="149">
        <v>21785</v>
      </c>
      <c r="R20" s="149">
        <v>32306</v>
      </c>
      <c r="S20" s="149">
        <v>29210</v>
      </c>
      <c r="T20" s="149">
        <v>16929</v>
      </c>
      <c r="V20" s="70">
        <v>13</v>
      </c>
      <c r="W20" s="82" t="s">
        <v>231</v>
      </c>
      <c r="X20" s="83">
        <v>169353</v>
      </c>
      <c r="Y20" s="83">
        <v>385429</v>
      </c>
      <c r="Z20" s="83">
        <v>416531</v>
      </c>
      <c r="AA20" s="74">
        <v>743847</v>
      </c>
      <c r="AB20" s="74">
        <v>706761</v>
      </c>
      <c r="AC20" s="75">
        <v>808875</v>
      </c>
      <c r="AD20" s="75">
        <v>718471.57319999998</v>
      </c>
      <c r="AF20" s="70">
        <v>13</v>
      </c>
      <c r="AG20" s="97" t="s">
        <v>624</v>
      </c>
      <c r="AH20" s="74">
        <v>69206.933906000006</v>
      </c>
      <c r="AI20" s="74">
        <v>52319.290216000001</v>
      </c>
      <c r="AJ20" s="74">
        <v>90597.535999</v>
      </c>
      <c r="AK20" s="74">
        <v>104765.65061300001</v>
      </c>
      <c r="AL20" s="375"/>
      <c r="AM20" s="375"/>
      <c r="AN20" s="375"/>
      <c r="AO20" s="377"/>
      <c r="AP20" s="377"/>
      <c r="AQ20" s="377"/>
    </row>
    <row r="21" spans="2:43" x14ac:dyDescent="0.2">
      <c r="B21" s="146">
        <v>14</v>
      </c>
      <c r="C21" s="146" t="s">
        <v>170</v>
      </c>
      <c r="D21" s="319">
        <v>29592</v>
      </c>
      <c r="E21" s="319">
        <v>159512</v>
      </c>
      <c r="F21" s="319">
        <v>65134.956180000001</v>
      </c>
      <c r="G21" s="319">
        <v>80550.937040000004</v>
      </c>
      <c r="H21" s="319">
        <v>106120.37246</v>
      </c>
      <c r="I21" s="319">
        <v>70772.320200000002</v>
      </c>
      <c r="J21" s="319">
        <v>70092.281310000006</v>
      </c>
      <c r="K21" s="319">
        <v>122871.330894</v>
      </c>
      <c r="L21" s="251"/>
      <c r="M21" s="265">
        <v>14</v>
      </c>
      <c r="N21" s="265" t="s">
        <v>9</v>
      </c>
      <c r="O21" s="149">
        <v>68823.526142999995</v>
      </c>
      <c r="P21" s="149">
        <v>68581</v>
      </c>
      <c r="Q21" s="149">
        <v>133118</v>
      </c>
      <c r="R21" s="149">
        <v>165628</v>
      </c>
      <c r="S21" s="149">
        <v>117133</v>
      </c>
      <c r="T21" s="149">
        <v>69923</v>
      </c>
      <c r="V21" s="70">
        <v>14</v>
      </c>
      <c r="W21" s="82" t="s">
        <v>232</v>
      </c>
      <c r="X21" s="83">
        <v>4673</v>
      </c>
      <c r="Y21" s="83">
        <v>4500</v>
      </c>
      <c r="Z21" s="83">
        <v>7746</v>
      </c>
      <c r="AA21" s="74">
        <v>17585</v>
      </c>
      <c r="AB21" s="74">
        <v>38875</v>
      </c>
      <c r="AC21" s="75">
        <v>63185</v>
      </c>
      <c r="AD21" s="75">
        <v>159665.9664</v>
      </c>
      <c r="AF21" s="70">
        <v>14</v>
      </c>
      <c r="AG21" s="80" t="s">
        <v>5</v>
      </c>
      <c r="AH21" s="74">
        <v>509.94117</v>
      </c>
      <c r="AI21" s="74">
        <v>123.301541</v>
      </c>
      <c r="AJ21" s="74">
        <v>123.301541</v>
      </c>
      <c r="AK21" s="74">
        <v>123.301541</v>
      </c>
      <c r="AL21" s="375"/>
      <c r="AM21" s="375"/>
      <c r="AN21" s="375"/>
      <c r="AO21" s="377"/>
      <c r="AP21" s="377"/>
      <c r="AQ21" s="377"/>
    </row>
    <row r="22" spans="2:43" x14ac:dyDescent="0.2">
      <c r="B22" s="146">
        <v>15</v>
      </c>
      <c r="C22" s="146" t="s">
        <v>173</v>
      </c>
      <c r="D22" s="319">
        <v>25893</v>
      </c>
      <c r="E22" s="319">
        <v>25549</v>
      </c>
      <c r="F22" s="319">
        <v>14877.784205</v>
      </c>
      <c r="G22" s="319">
        <v>16503.432509999999</v>
      </c>
      <c r="H22" s="319">
        <v>19670.599620000001</v>
      </c>
      <c r="I22" s="319">
        <v>21401.031204999999</v>
      </c>
      <c r="J22" s="319">
        <v>36393.786249999997</v>
      </c>
      <c r="K22" s="319">
        <v>65790.766954000006</v>
      </c>
      <c r="L22" s="251"/>
      <c r="M22" s="265">
        <v>15</v>
      </c>
      <c r="N22" s="265" t="s">
        <v>166</v>
      </c>
      <c r="O22" s="149">
        <v>22003.641650000001</v>
      </c>
      <c r="P22" s="149">
        <v>33992</v>
      </c>
      <c r="Q22" s="149">
        <v>32353</v>
      </c>
      <c r="R22" s="149">
        <v>40360</v>
      </c>
      <c r="S22" s="149">
        <v>52101</v>
      </c>
      <c r="T22" s="149">
        <v>34110</v>
      </c>
      <c r="V22" s="70">
        <v>15</v>
      </c>
      <c r="W22" s="82" t="s">
        <v>233</v>
      </c>
      <c r="X22" s="79">
        <v>438</v>
      </c>
      <c r="Y22" s="79">
        <v>307</v>
      </c>
      <c r="Z22" s="79">
        <v>195</v>
      </c>
      <c r="AA22" s="76">
        <v>294</v>
      </c>
      <c r="AB22" s="76">
        <v>527</v>
      </c>
      <c r="AC22" s="77">
        <v>485</v>
      </c>
      <c r="AD22" s="77">
        <v>489.80751750000002</v>
      </c>
      <c r="AF22" s="70">
        <v>15</v>
      </c>
      <c r="AG22" s="80" t="s">
        <v>176</v>
      </c>
      <c r="AH22" s="74">
        <v>4477.9980820000001</v>
      </c>
      <c r="AI22" s="74">
        <v>7173.3131020000001</v>
      </c>
      <c r="AJ22" s="74">
        <v>4927.2547969999996</v>
      </c>
      <c r="AK22" s="74">
        <v>4531.815748</v>
      </c>
      <c r="AL22" s="375"/>
      <c r="AM22" s="375"/>
      <c r="AN22" s="375"/>
      <c r="AO22" s="377"/>
      <c r="AP22" s="377"/>
      <c r="AQ22" s="377"/>
    </row>
    <row r="23" spans="2:43" x14ac:dyDescent="0.2">
      <c r="B23" s="146">
        <v>16</v>
      </c>
      <c r="C23" s="146" t="s">
        <v>175</v>
      </c>
      <c r="D23" s="149">
        <v>3655</v>
      </c>
      <c r="E23" s="149">
        <v>3933</v>
      </c>
      <c r="F23" s="149">
        <v>3038.6181099999999</v>
      </c>
      <c r="G23" s="149">
        <v>3067.904685</v>
      </c>
      <c r="H23" s="149">
        <v>3502.6460099999999</v>
      </c>
      <c r="I23" s="149">
        <v>3411.7534500000002</v>
      </c>
      <c r="J23" s="149">
        <v>4655.409095</v>
      </c>
      <c r="K23" s="149">
        <v>7159.0513410000003</v>
      </c>
      <c r="L23" s="251"/>
      <c r="M23" s="265">
        <v>16</v>
      </c>
      <c r="N23" s="265" t="s">
        <v>167</v>
      </c>
      <c r="O23" s="149">
        <v>64244.066700000003</v>
      </c>
      <c r="P23" s="149">
        <v>83013</v>
      </c>
      <c r="Q23" s="149">
        <v>87854</v>
      </c>
      <c r="R23" s="149">
        <v>125703</v>
      </c>
      <c r="S23" s="149">
        <v>100824</v>
      </c>
      <c r="T23" s="149">
        <v>83573</v>
      </c>
      <c r="V23" s="70">
        <v>16</v>
      </c>
      <c r="W23" s="82" t="s">
        <v>234</v>
      </c>
      <c r="X23" s="83">
        <v>104198</v>
      </c>
      <c r="Y23" s="83">
        <v>124571</v>
      </c>
      <c r="Z23" s="83">
        <v>140368</v>
      </c>
      <c r="AA23" s="74">
        <v>270658</v>
      </c>
      <c r="AB23" s="74">
        <v>353157</v>
      </c>
      <c r="AC23" s="75">
        <v>362769</v>
      </c>
      <c r="AD23" s="75">
        <v>356431.85269999999</v>
      </c>
      <c r="AF23" s="70">
        <v>16</v>
      </c>
      <c r="AG23" s="80" t="s">
        <v>183</v>
      </c>
      <c r="AH23" s="74">
        <v>42030.7212</v>
      </c>
      <c r="AI23" s="74">
        <v>24281.573423999998</v>
      </c>
      <c r="AJ23" s="74">
        <v>18281.829119999999</v>
      </c>
      <c r="AK23" s="74">
        <v>25914.7353</v>
      </c>
      <c r="AL23" s="375"/>
      <c r="AM23" s="375"/>
      <c r="AN23" s="375"/>
      <c r="AO23" s="377"/>
      <c r="AP23" s="377"/>
      <c r="AQ23" s="377"/>
    </row>
    <row r="24" spans="2:43" x14ac:dyDescent="0.2">
      <c r="B24" s="146">
        <v>17</v>
      </c>
      <c r="C24" s="146" t="s">
        <v>176</v>
      </c>
      <c r="D24" s="149">
        <v>5157</v>
      </c>
      <c r="E24" s="149">
        <v>4902</v>
      </c>
      <c r="F24" s="149">
        <v>3562.725375</v>
      </c>
      <c r="G24" s="149">
        <v>3349.5115000000001</v>
      </c>
      <c r="H24" s="149">
        <v>3629.3301099999999</v>
      </c>
      <c r="I24" s="149">
        <v>3602.9674100000002</v>
      </c>
      <c r="J24" s="149">
        <v>3715.2765049999998</v>
      </c>
      <c r="K24" s="149">
        <v>7136.8768849999997</v>
      </c>
      <c r="L24" s="251"/>
      <c r="M24" s="265">
        <v>17</v>
      </c>
      <c r="N24" s="265" t="s">
        <v>168</v>
      </c>
      <c r="O24" s="149">
        <v>111766.67995000001</v>
      </c>
      <c r="P24" s="149">
        <v>139088</v>
      </c>
      <c r="Q24" s="149">
        <v>157181</v>
      </c>
      <c r="R24" s="149">
        <v>166552</v>
      </c>
      <c r="S24" s="149">
        <v>161066</v>
      </c>
      <c r="T24" s="149">
        <v>98466</v>
      </c>
      <c r="U24" s="149"/>
      <c r="V24" s="70">
        <v>17</v>
      </c>
      <c r="W24" s="82" t="s">
        <v>12</v>
      </c>
      <c r="X24" s="83">
        <v>38235</v>
      </c>
      <c r="Y24" s="83">
        <v>35217</v>
      </c>
      <c r="Z24" s="83">
        <v>23995</v>
      </c>
      <c r="AA24" s="74">
        <v>53872</v>
      </c>
      <c r="AB24" s="74">
        <v>364856</v>
      </c>
      <c r="AC24" s="75">
        <v>304491</v>
      </c>
      <c r="AD24" s="75">
        <v>421369.69329999998</v>
      </c>
      <c r="AF24" s="70">
        <v>17</v>
      </c>
      <c r="AG24" s="80" t="s">
        <v>13</v>
      </c>
      <c r="AH24" s="74">
        <v>78651.220291999998</v>
      </c>
      <c r="AI24" s="74">
        <v>73279.530729000006</v>
      </c>
      <c r="AJ24" s="74">
        <v>62375.126342000003</v>
      </c>
      <c r="AK24" s="74">
        <v>67834.216459999996</v>
      </c>
      <c r="AL24" s="375"/>
      <c r="AM24" s="375"/>
      <c r="AN24" s="375"/>
      <c r="AO24" s="377"/>
      <c r="AP24" s="377"/>
      <c r="AQ24" s="377"/>
    </row>
    <row r="25" spans="2:43" x14ac:dyDescent="0.2">
      <c r="B25" s="146">
        <v>18</v>
      </c>
      <c r="C25" s="146" t="s">
        <v>177</v>
      </c>
      <c r="D25" s="149">
        <v>7870</v>
      </c>
      <c r="E25" s="149">
        <v>7476</v>
      </c>
      <c r="F25" s="149">
        <v>6402.2529000000004</v>
      </c>
      <c r="G25" s="149">
        <v>7295.8588390000004</v>
      </c>
      <c r="H25" s="149">
        <v>9207.2953080000007</v>
      </c>
      <c r="I25" s="149">
        <v>9911.0887710000006</v>
      </c>
      <c r="J25" s="149">
        <v>10331.513105</v>
      </c>
      <c r="K25" s="149">
        <v>20939.897520999999</v>
      </c>
      <c r="L25" s="250"/>
      <c r="M25" s="265">
        <v>18</v>
      </c>
      <c r="N25" s="265" t="s">
        <v>169</v>
      </c>
      <c r="O25" s="149">
        <v>307858.19669999997</v>
      </c>
      <c r="P25" s="149">
        <v>644541</v>
      </c>
      <c r="Q25" s="149">
        <v>804088</v>
      </c>
      <c r="R25" s="149">
        <v>764164</v>
      </c>
      <c r="S25" s="149">
        <v>802263</v>
      </c>
      <c r="T25" s="149">
        <v>535496</v>
      </c>
      <c r="V25" s="70">
        <v>18</v>
      </c>
      <c r="W25" s="82" t="s">
        <v>235</v>
      </c>
      <c r="X25" s="83">
        <v>1364</v>
      </c>
      <c r="Y25" s="83">
        <v>1714</v>
      </c>
      <c r="Z25" s="83">
        <v>1566</v>
      </c>
      <c r="AA25" s="74">
        <v>2226</v>
      </c>
      <c r="AB25" s="74">
        <v>7307</v>
      </c>
      <c r="AC25" s="75">
        <v>12634</v>
      </c>
      <c r="AD25" s="75">
        <v>16361.37</v>
      </c>
      <c r="AF25" s="70">
        <v>18</v>
      </c>
      <c r="AG25" s="80" t="s">
        <v>175</v>
      </c>
      <c r="AH25" s="74">
        <v>22983.548277000002</v>
      </c>
      <c r="AI25" s="74">
        <v>17608.808837</v>
      </c>
      <c r="AJ25" s="74">
        <v>12432.580531</v>
      </c>
      <c r="AK25" s="74">
        <v>11701.452438</v>
      </c>
      <c r="AL25" s="375"/>
      <c r="AM25" s="375"/>
      <c r="AN25" s="375"/>
      <c r="AO25" s="377"/>
      <c r="AP25" s="377"/>
      <c r="AQ25" s="377"/>
    </row>
    <row r="26" spans="2:43" x14ac:dyDescent="0.2">
      <c r="B26" s="146">
        <v>19</v>
      </c>
      <c r="C26" s="146" t="s">
        <v>190</v>
      </c>
      <c r="D26" s="149">
        <v>4238</v>
      </c>
      <c r="E26" s="149">
        <v>4139</v>
      </c>
      <c r="F26" s="149">
        <v>2893.5149999999999</v>
      </c>
      <c r="G26" s="149">
        <v>2815.873</v>
      </c>
      <c r="H26" s="149">
        <v>3512.846</v>
      </c>
      <c r="I26" s="149">
        <v>2977.0880000000002</v>
      </c>
      <c r="J26" s="149">
        <v>3952.6565000000001</v>
      </c>
      <c r="K26" s="149">
        <v>9744.4524000000001</v>
      </c>
      <c r="L26" s="250"/>
      <c r="M26" s="265">
        <v>19</v>
      </c>
      <c r="N26" s="265" t="s">
        <v>170</v>
      </c>
      <c r="O26" s="149">
        <v>28413.304486000001</v>
      </c>
      <c r="P26" s="149">
        <v>28735</v>
      </c>
      <c r="Q26" s="149">
        <v>39077</v>
      </c>
      <c r="R26" s="149">
        <v>35361</v>
      </c>
      <c r="S26" s="149">
        <v>31471</v>
      </c>
      <c r="T26" s="149">
        <v>18295</v>
      </c>
      <c r="V26" s="70">
        <v>19</v>
      </c>
      <c r="W26" s="82" t="s">
        <v>251</v>
      </c>
      <c r="X26" s="83">
        <v>30430</v>
      </c>
      <c r="Y26" s="83">
        <v>32592</v>
      </c>
      <c r="Z26" s="83">
        <v>36574</v>
      </c>
      <c r="AA26" s="74">
        <v>84748</v>
      </c>
      <c r="AB26" s="74">
        <v>147640</v>
      </c>
      <c r="AC26" s="75">
        <v>193510</v>
      </c>
      <c r="AD26" s="75">
        <v>265416.55530000001</v>
      </c>
      <c r="AF26" s="70">
        <v>19</v>
      </c>
      <c r="AG26" s="80" t="s">
        <v>169</v>
      </c>
      <c r="AH26" s="74">
        <v>1179275.39105</v>
      </c>
      <c r="AI26" s="74">
        <v>1417997.691868</v>
      </c>
      <c r="AJ26" s="74">
        <v>1130640.6384080001</v>
      </c>
      <c r="AK26" s="74">
        <v>969427.07615600002</v>
      </c>
      <c r="AL26" s="375"/>
      <c r="AM26" s="375"/>
      <c r="AN26" s="375"/>
      <c r="AO26" s="377"/>
      <c r="AP26" s="377"/>
      <c r="AQ26" s="377"/>
    </row>
    <row r="27" spans="2:43" x14ac:dyDescent="0.2">
      <c r="B27" s="146">
        <v>20</v>
      </c>
      <c r="C27" s="146" t="s">
        <v>5</v>
      </c>
      <c r="D27" s="149">
        <v>263</v>
      </c>
      <c r="E27" s="149">
        <v>236</v>
      </c>
      <c r="F27" s="149">
        <v>264.79308500000002</v>
      </c>
      <c r="G27" s="149">
        <v>297.350663</v>
      </c>
      <c r="H27" s="149">
        <v>366.691125</v>
      </c>
      <c r="I27" s="149">
        <v>348.66412000000003</v>
      </c>
      <c r="J27" s="149">
        <v>376.87200000000001</v>
      </c>
      <c r="K27" s="149">
        <v>1051.4452000000001</v>
      </c>
      <c r="L27" s="250"/>
      <c r="M27" s="265">
        <v>20</v>
      </c>
      <c r="N27" s="265" t="s">
        <v>171</v>
      </c>
      <c r="O27" s="149">
        <v>168558.42289700001</v>
      </c>
      <c r="P27" s="149">
        <v>262652</v>
      </c>
      <c r="Q27" s="149">
        <v>170382</v>
      </c>
      <c r="R27" s="149">
        <v>249086</v>
      </c>
      <c r="S27" s="149">
        <v>172483</v>
      </c>
      <c r="T27" s="149">
        <v>78225</v>
      </c>
      <c r="V27" s="70">
        <v>20</v>
      </c>
      <c r="W27" s="82" t="s">
        <v>237</v>
      </c>
      <c r="X27" s="83">
        <v>9420</v>
      </c>
      <c r="Y27" s="83">
        <v>3141</v>
      </c>
      <c r="Z27" s="83">
        <v>1832</v>
      </c>
      <c r="AA27" s="74">
        <v>2707</v>
      </c>
      <c r="AB27" s="74">
        <v>10557</v>
      </c>
      <c r="AC27" s="75">
        <v>15643</v>
      </c>
      <c r="AD27" s="75">
        <v>10013.28119</v>
      </c>
      <c r="AF27" s="70">
        <v>20</v>
      </c>
      <c r="AG27" s="80" t="s">
        <v>168</v>
      </c>
      <c r="AH27" s="74">
        <v>400321.83786899998</v>
      </c>
      <c r="AI27" s="74">
        <v>337218.13944100001</v>
      </c>
      <c r="AJ27" s="74">
        <v>194363.60522600001</v>
      </c>
      <c r="AK27" s="74">
        <v>188213.91710699999</v>
      </c>
      <c r="AL27" s="375"/>
      <c r="AM27" s="375"/>
      <c r="AN27" s="375"/>
      <c r="AO27" s="377"/>
      <c r="AP27" s="377"/>
      <c r="AQ27" s="377"/>
    </row>
    <row r="28" spans="2:43" x14ac:dyDescent="0.2">
      <c r="B28" s="146">
        <v>21</v>
      </c>
      <c r="C28" s="146" t="s">
        <v>179</v>
      </c>
      <c r="D28" s="149">
        <v>17845</v>
      </c>
      <c r="E28" s="149">
        <v>16343</v>
      </c>
      <c r="F28" s="149">
        <v>18109.395420000001</v>
      </c>
      <c r="G28" s="149">
        <v>18457.175050000002</v>
      </c>
      <c r="H28" s="149">
        <v>24167.332760000001</v>
      </c>
      <c r="I28" s="149">
        <v>21388.553749999999</v>
      </c>
      <c r="J28" s="149">
        <v>26296.28167</v>
      </c>
      <c r="K28" s="149">
        <v>36398.522825</v>
      </c>
      <c r="L28" s="250"/>
      <c r="M28" s="265">
        <v>21</v>
      </c>
      <c r="N28" s="265" t="s">
        <v>172</v>
      </c>
      <c r="O28" s="149">
        <v>34133.318985999998</v>
      </c>
      <c r="P28" s="149">
        <v>46948</v>
      </c>
      <c r="Q28" s="149">
        <v>58680</v>
      </c>
      <c r="R28" s="149">
        <v>140330</v>
      </c>
      <c r="S28" s="149">
        <v>214279</v>
      </c>
      <c r="T28" s="149">
        <v>44332</v>
      </c>
      <c r="V28" s="70">
        <v>21</v>
      </c>
      <c r="W28" s="82" t="s">
        <v>238</v>
      </c>
      <c r="X28" s="83">
        <v>26175</v>
      </c>
      <c r="Y28" s="83">
        <v>29082</v>
      </c>
      <c r="Z28" s="83">
        <v>25841</v>
      </c>
      <c r="AA28" s="74">
        <v>43435</v>
      </c>
      <c r="AB28" s="74">
        <v>40653</v>
      </c>
      <c r="AC28" s="75">
        <v>59505</v>
      </c>
      <c r="AD28" s="75">
        <v>44097.726869999999</v>
      </c>
      <c r="AF28" s="70">
        <v>21</v>
      </c>
      <c r="AG28" s="80" t="s">
        <v>625</v>
      </c>
      <c r="AH28" s="74">
        <v>99960.202210999996</v>
      </c>
      <c r="AI28" s="74">
        <v>71032.012518999996</v>
      </c>
      <c r="AJ28" s="74">
        <v>45307.666916000002</v>
      </c>
      <c r="AK28" s="74">
        <v>59783.063095999998</v>
      </c>
      <c r="AL28" s="375"/>
      <c r="AM28" s="375"/>
      <c r="AN28" s="375"/>
      <c r="AO28" s="377"/>
      <c r="AP28" s="377"/>
      <c r="AQ28" s="377"/>
    </row>
    <row r="29" spans="2:43" x14ac:dyDescent="0.2">
      <c r="B29" s="146">
        <v>22</v>
      </c>
      <c r="C29" s="146" t="s">
        <v>180</v>
      </c>
      <c r="D29" s="149">
        <v>1170</v>
      </c>
      <c r="E29" s="149">
        <v>925</v>
      </c>
      <c r="F29" s="149">
        <v>722.63741000000005</v>
      </c>
      <c r="G29" s="149">
        <v>576.23586999999998</v>
      </c>
      <c r="H29" s="149">
        <v>772.84047999999996</v>
      </c>
      <c r="I29" s="149">
        <v>928.98026000000004</v>
      </c>
      <c r="J29" s="149">
        <v>1273.0956799999999</v>
      </c>
      <c r="K29" s="149">
        <v>2960.8248199999998</v>
      </c>
      <c r="L29" s="250"/>
      <c r="M29" s="265">
        <v>22</v>
      </c>
      <c r="N29" s="265" t="s">
        <v>174</v>
      </c>
      <c r="O29" s="149">
        <v>116440.242618</v>
      </c>
      <c r="P29" s="149">
        <v>207364</v>
      </c>
      <c r="Q29" s="149">
        <v>582590</v>
      </c>
      <c r="R29" s="149">
        <v>1263816</v>
      </c>
      <c r="S29" s="149">
        <v>1011209</v>
      </c>
      <c r="T29" s="149">
        <v>516174</v>
      </c>
      <c r="V29" s="70">
        <v>22</v>
      </c>
      <c r="W29" s="82" t="s">
        <v>239</v>
      </c>
      <c r="X29" s="83">
        <v>75204</v>
      </c>
      <c r="Y29" s="83">
        <v>57464</v>
      </c>
      <c r="Z29" s="83">
        <v>55729</v>
      </c>
      <c r="AA29" s="74">
        <v>91248</v>
      </c>
      <c r="AB29" s="74">
        <v>99908</v>
      </c>
      <c r="AC29" s="75">
        <v>81132</v>
      </c>
      <c r="AD29" s="75">
        <v>60037.222849999998</v>
      </c>
      <c r="AF29" s="70">
        <v>22</v>
      </c>
      <c r="AG29" s="80" t="s">
        <v>162</v>
      </c>
      <c r="AH29" s="74">
        <v>309852.27998499997</v>
      </c>
      <c r="AI29" s="74">
        <v>291840.33755699999</v>
      </c>
      <c r="AJ29" s="74">
        <v>174445.35625800001</v>
      </c>
      <c r="AK29" s="74">
        <v>272870.67623300001</v>
      </c>
      <c r="AL29" s="375"/>
      <c r="AM29" s="375"/>
      <c r="AN29" s="375"/>
      <c r="AO29" s="377"/>
      <c r="AP29" s="377"/>
      <c r="AQ29" s="377"/>
    </row>
    <row r="30" spans="2:43" x14ac:dyDescent="0.2">
      <c r="B30" s="146">
        <v>23</v>
      </c>
      <c r="C30" s="146" t="s">
        <v>181</v>
      </c>
      <c r="D30" s="149">
        <v>330</v>
      </c>
      <c r="E30" s="149">
        <v>274</v>
      </c>
      <c r="F30" s="149">
        <v>275.23623500000002</v>
      </c>
      <c r="G30" s="149">
        <v>363.94619999999998</v>
      </c>
      <c r="H30" s="149">
        <v>393.21913999999998</v>
      </c>
      <c r="I30" s="149">
        <v>248.29040499999999</v>
      </c>
      <c r="J30" s="149">
        <v>226.85991000000001</v>
      </c>
      <c r="K30" s="149">
        <v>516.35085500000002</v>
      </c>
      <c r="L30" s="250"/>
      <c r="M30" s="265">
        <v>23</v>
      </c>
      <c r="N30" s="265" t="s">
        <v>175</v>
      </c>
      <c r="O30" s="149">
        <v>9009.5724719999998</v>
      </c>
      <c r="P30" s="149">
        <v>6833</v>
      </c>
      <c r="Q30" s="149">
        <v>6569</v>
      </c>
      <c r="R30" s="149">
        <v>6887</v>
      </c>
      <c r="S30" s="149">
        <v>6571</v>
      </c>
      <c r="T30" s="149">
        <v>4069</v>
      </c>
      <c r="V30" s="70">
        <v>23</v>
      </c>
      <c r="W30" s="82" t="s">
        <v>240</v>
      </c>
      <c r="X30" s="83">
        <v>95224</v>
      </c>
      <c r="Y30" s="83">
        <v>103102</v>
      </c>
      <c r="Z30" s="83">
        <v>118679</v>
      </c>
      <c r="AA30" s="74">
        <v>186079</v>
      </c>
      <c r="AB30" s="74">
        <v>195607</v>
      </c>
      <c r="AC30" s="75">
        <v>317904</v>
      </c>
      <c r="AD30" s="75">
        <v>333298.74</v>
      </c>
      <c r="AF30" s="70">
        <v>23</v>
      </c>
      <c r="AG30" s="80" t="s">
        <v>167</v>
      </c>
      <c r="AH30" s="74">
        <v>488149.34384300001</v>
      </c>
      <c r="AI30" s="74">
        <v>389269.75141700002</v>
      </c>
      <c r="AJ30" s="74">
        <v>304047.13884000003</v>
      </c>
      <c r="AK30" s="74">
        <v>245707.114264</v>
      </c>
      <c r="AL30" s="375"/>
      <c r="AM30" s="375"/>
      <c r="AN30" s="375"/>
      <c r="AO30" s="377"/>
      <c r="AP30" s="377"/>
      <c r="AQ30" s="377"/>
    </row>
    <row r="31" spans="2:43" x14ac:dyDescent="0.2">
      <c r="B31" s="146">
        <v>24</v>
      </c>
      <c r="C31" s="146" t="s">
        <v>12</v>
      </c>
      <c r="D31" s="149">
        <v>1858</v>
      </c>
      <c r="E31" s="149">
        <v>1675</v>
      </c>
      <c r="F31" s="149">
        <v>1937.3822700000001</v>
      </c>
      <c r="G31" s="149">
        <v>1734.5779</v>
      </c>
      <c r="H31" s="149">
        <v>1925.9362249999999</v>
      </c>
      <c r="I31" s="149">
        <v>5078.0910999999996</v>
      </c>
      <c r="J31" s="149">
        <v>9800.2478749999991</v>
      </c>
      <c r="K31" s="149">
        <v>11964.5254</v>
      </c>
      <c r="L31" s="250"/>
      <c r="M31" s="265">
        <v>24</v>
      </c>
      <c r="N31" s="265" t="s">
        <v>176</v>
      </c>
      <c r="O31" s="149">
        <v>6814.901758</v>
      </c>
      <c r="P31" s="149">
        <v>7557</v>
      </c>
      <c r="Q31" s="149">
        <v>8472</v>
      </c>
      <c r="R31" s="149">
        <v>7403</v>
      </c>
      <c r="S31" s="149">
        <v>6057</v>
      </c>
      <c r="T31" s="149">
        <v>4069</v>
      </c>
      <c r="V31" s="70">
        <v>24</v>
      </c>
      <c r="W31" s="82" t="s">
        <v>241</v>
      </c>
      <c r="X31" s="83">
        <v>25938</v>
      </c>
      <c r="Y31" s="83">
        <v>29119</v>
      </c>
      <c r="Z31" s="83">
        <v>26916</v>
      </c>
      <c r="AA31" s="74">
        <v>29918</v>
      </c>
      <c r="AB31" s="74">
        <v>46659</v>
      </c>
      <c r="AC31" s="75">
        <v>54511</v>
      </c>
      <c r="AD31" s="75">
        <v>47267.351300000002</v>
      </c>
      <c r="AF31" s="70">
        <v>24</v>
      </c>
      <c r="AG31" s="80" t="s">
        <v>166</v>
      </c>
      <c r="AH31" s="74">
        <v>125021.860711</v>
      </c>
      <c r="AI31" s="74">
        <v>129019.75498899999</v>
      </c>
      <c r="AJ31" s="74">
        <v>56227.644165999998</v>
      </c>
      <c r="AK31" s="74">
        <v>53835.381936999998</v>
      </c>
      <c r="AL31" s="375"/>
      <c r="AM31" s="375"/>
      <c r="AN31" s="375"/>
      <c r="AO31" s="377"/>
      <c r="AP31" s="377"/>
      <c r="AQ31" s="377"/>
    </row>
    <row r="32" spans="2:43" x14ac:dyDescent="0.2">
      <c r="B32" s="146">
        <v>25</v>
      </c>
      <c r="C32" s="146" t="s">
        <v>182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250"/>
      <c r="M32" s="265">
        <v>25</v>
      </c>
      <c r="N32" s="265" t="s">
        <v>177</v>
      </c>
      <c r="O32" s="149">
        <v>29571.440159999998</v>
      </c>
      <c r="P32" s="149">
        <v>32935</v>
      </c>
      <c r="Q32" s="149">
        <v>58517</v>
      </c>
      <c r="R32" s="149">
        <v>135049</v>
      </c>
      <c r="S32" s="149">
        <v>173909</v>
      </c>
      <c r="T32" s="149">
        <v>61110</v>
      </c>
      <c r="V32" s="70">
        <v>25</v>
      </c>
      <c r="W32" s="82" t="s">
        <v>3</v>
      </c>
      <c r="X32" s="83">
        <v>620402</v>
      </c>
      <c r="Y32" s="83">
        <v>666020</v>
      </c>
      <c r="Z32" s="83">
        <v>752983</v>
      </c>
      <c r="AA32" s="74">
        <v>952405</v>
      </c>
      <c r="AB32" s="74">
        <v>1509218</v>
      </c>
      <c r="AC32" s="75">
        <v>1421098</v>
      </c>
      <c r="AD32" s="75">
        <v>1378675.0660000001</v>
      </c>
      <c r="AF32" s="70">
        <v>25</v>
      </c>
      <c r="AG32" s="80" t="s">
        <v>626</v>
      </c>
      <c r="AH32" s="74">
        <v>105925.603304</v>
      </c>
      <c r="AI32" s="74">
        <v>83149.589363000006</v>
      </c>
      <c r="AJ32" s="74">
        <v>57022.229097000003</v>
      </c>
      <c r="AK32" s="74">
        <v>65812.415477000002</v>
      </c>
      <c r="AL32" s="375"/>
      <c r="AM32" s="375"/>
      <c r="AN32" s="375"/>
      <c r="AO32" s="377"/>
      <c r="AP32" s="377"/>
      <c r="AQ32" s="377"/>
    </row>
    <row r="33" spans="2:43" x14ac:dyDescent="0.2">
      <c r="B33" s="146">
        <v>26</v>
      </c>
      <c r="C33" s="146" t="s">
        <v>183</v>
      </c>
      <c r="D33" s="149">
        <v>1427</v>
      </c>
      <c r="E33" s="149">
        <v>1338</v>
      </c>
      <c r="F33" s="149">
        <v>1177.2314899999999</v>
      </c>
      <c r="G33" s="149">
        <v>1136.65949</v>
      </c>
      <c r="H33" s="149">
        <v>1036.08284</v>
      </c>
      <c r="I33" s="149">
        <v>877.15729999999996</v>
      </c>
      <c r="J33" s="149">
        <v>1004.44528</v>
      </c>
      <c r="K33" s="149">
        <v>748.25519999999995</v>
      </c>
      <c r="L33" s="250"/>
      <c r="M33" s="265">
        <v>26</v>
      </c>
      <c r="N33" s="265" t="s">
        <v>190</v>
      </c>
      <c r="O33" s="149">
        <v>18844.190489000001</v>
      </c>
      <c r="P33" s="149">
        <v>31534</v>
      </c>
      <c r="Q33" s="149">
        <v>34776</v>
      </c>
      <c r="R33" s="149">
        <v>38635</v>
      </c>
      <c r="S33" s="149">
        <v>33581</v>
      </c>
      <c r="T33" s="149">
        <v>12974</v>
      </c>
      <c r="V33" s="70">
        <v>26</v>
      </c>
      <c r="W33" s="82" t="s">
        <v>242</v>
      </c>
      <c r="X33" s="83">
        <v>49966</v>
      </c>
      <c r="Y33" s="83">
        <v>45858</v>
      </c>
      <c r="Z33" s="83">
        <v>51364</v>
      </c>
      <c r="AA33" s="74">
        <v>71305</v>
      </c>
      <c r="AB33" s="74">
        <v>109717</v>
      </c>
      <c r="AC33" s="75">
        <v>117541</v>
      </c>
      <c r="AD33" s="75">
        <v>116722.6015</v>
      </c>
      <c r="AF33" s="70">
        <v>26</v>
      </c>
      <c r="AG33" s="80" t="s">
        <v>627</v>
      </c>
      <c r="AH33" s="74">
        <v>32562.782542000001</v>
      </c>
      <c r="AI33" s="74">
        <v>34790.963409999997</v>
      </c>
      <c r="AJ33" s="74">
        <v>35754.104108</v>
      </c>
      <c r="AK33" s="74">
        <v>46310.888952000001</v>
      </c>
      <c r="AL33" s="375"/>
      <c r="AM33" s="375"/>
      <c r="AN33" s="375"/>
      <c r="AO33" s="377"/>
      <c r="AP33" s="377"/>
      <c r="AQ33" s="377"/>
    </row>
    <row r="34" spans="2:43" x14ac:dyDescent="0.2">
      <c r="B34" s="78">
        <v>27</v>
      </c>
      <c r="C34" s="78" t="s">
        <v>13</v>
      </c>
      <c r="D34" s="321">
        <v>4230</v>
      </c>
      <c r="E34" s="321">
        <v>4137</v>
      </c>
      <c r="F34" s="321">
        <v>3484.6101100000001</v>
      </c>
      <c r="G34" s="321">
        <v>3625.4272900000001</v>
      </c>
      <c r="H34" s="321">
        <v>4047.06565</v>
      </c>
      <c r="I34" s="321">
        <v>4367.5759280000002</v>
      </c>
      <c r="J34" s="321">
        <v>5742.50252</v>
      </c>
      <c r="K34" s="321">
        <v>13956.13047</v>
      </c>
      <c r="L34" s="250"/>
      <c r="M34" s="265">
        <v>27</v>
      </c>
      <c r="N34" s="265" t="s">
        <v>5</v>
      </c>
      <c r="O34" s="149">
        <v>1700.9081249999999</v>
      </c>
      <c r="P34" s="149">
        <v>1685</v>
      </c>
      <c r="Q34" s="149">
        <v>2588</v>
      </c>
      <c r="R34" s="149">
        <v>6747</v>
      </c>
      <c r="S34" s="149">
        <v>6290</v>
      </c>
      <c r="T34" s="149">
        <v>3444</v>
      </c>
      <c r="V34" s="70">
        <v>27</v>
      </c>
      <c r="W34" s="82" t="s">
        <v>243</v>
      </c>
      <c r="X34" s="83">
        <v>9991</v>
      </c>
      <c r="Y34" s="83">
        <v>10378</v>
      </c>
      <c r="Z34" s="83">
        <v>11899</v>
      </c>
      <c r="AA34" s="74">
        <v>15308</v>
      </c>
      <c r="AB34" s="74">
        <v>34808</v>
      </c>
      <c r="AC34" s="75">
        <v>56233</v>
      </c>
      <c r="AD34" s="75">
        <v>60186.715150000004</v>
      </c>
      <c r="AF34" s="70">
        <v>27</v>
      </c>
      <c r="AG34" s="80" t="s">
        <v>171</v>
      </c>
      <c r="AH34" s="74">
        <v>116129.706144</v>
      </c>
      <c r="AI34" s="74">
        <v>102881.689696</v>
      </c>
      <c r="AJ34" s="74">
        <v>73508.906566999998</v>
      </c>
      <c r="AK34" s="74">
        <v>99462.126755000005</v>
      </c>
      <c r="AL34" s="375"/>
      <c r="AM34" s="375"/>
      <c r="AN34" s="375"/>
      <c r="AO34" s="377"/>
      <c r="AP34" s="377"/>
      <c r="AQ34" s="377"/>
    </row>
    <row r="35" spans="2:43" ht="12" thickBot="1" x14ac:dyDescent="0.25">
      <c r="B35" s="146"/>
      <c r="C35" s="146"/>
      <c r="D35" s="321"/>
      <c r="E35" s="321"/>
      <c r="F35" s="321"/>
      <c r="G35" s="321"/>
      <c r="H35" s="321"/>
      <c r="I35" s="321"/>
      <c r="J35" s="321"/>
      <c r="K35" s="321"/>
      <c r="L35" s="250"/>
      <c r="M35" s="265">
        <v>28</v>
      </c>
      <c r="N35" s="265" t="s">
        <v>179</v>
      </c>
      <c r="O35" s="149">
        <v>55551.298975999998</v>
      </c>
      <c r="P35" s="149">
        <v>58140</v>
      </c>
      <c r="Q35" s="149">
        <v>93928</v>
      </c>
      <c r="R35" s="149">
        <v>137684</v>
      </c>
      <c r="S35" s="149">
        <v>154897</v>
      </c>
      <c r="T35" s="149">
        <v>105930</v>
      </c>
      <c r="V35" s="70">
        <v>28</v>
      </c>
      <c r="W35" s="82" t="s">
        <v>244</v>
      </c>
      <c r="X35" s="83">
        <v>1074</v>
      </c>
      <c r="Y35" s="79">
        <v>699</v>
      </c>
      <c r="Z35" s="79">
        <v>648</v>
      </c>
      <c r="AA35" s="74">
        <v>1367</v>
      </c>
      <c r="AB35" s="74">
        <v>1288</v>
      </c>
      <c r="AC35" s="75">
        <v>2127</v>
      </c>
      <c r="AD35" s="75">
        <v>2116.5624520000001</v>
      </c>
      <c r="AF35" s="70">
        <v>28</v>
      </c>
      <c r="AG35" s="80" t="s">
        <v>158</v>
      </c>
      <c r="AH35" s="74">
        <v>241821.40704399999</v>
      </c>
      <c r="AI35" s="74">
        <v>195854.73887999999</v>
      </c>
      <c r="AJ35" s="74">
        <v>242099.65586200001</v>
      </c>
      <c r="AK35" s="74">
        <v>222361.070721</v>
      </c>
      <c r="AL35" s="375"/>
      <c r="AM35" s="375"/>
      <c r="AN35" s="375"/>
      <c r="AO35" s="377"/>
      <c r="AP35" s="377"/>
      <c r="AQ35" s="377"/>
    </row>
    <row r="36" spans="2:43" ht="12.75" thickTop="1" thickBot="1" x14ac:dyDescent="0.25">
      <c r="B36" s="339"/>
      <c r="C36" s="337" t="s">
        <v>191</v>
      </c>
      <c r="D36" s="338">
        <v>371323</v>
      </c>
      <c r="E36" s="338">
        <v>491880</v>
      </c>
      <c r="F36" s="338">
        <v>262819.19990399998</v>
      </c>
      <c r="G36" s="338">
        <v>287884.51818000001</v>
      </c>
      <c r="H36" s="338">
        <v>394445.72056500003</v>
      </c>
      <c r="I36" s="338">
        <v>341796.47612200002</v>
      </c>
      <c r="J36" s="338">
        <v>411576.313035</v>
      </c>
      <c r="K36" s="338">
        <v>755766.01320100005</v>
      </c>
      <c r="L36" s="250"/>
      <c r="M36" s="265">
        <v>29</v>
      </c>
      <c r="N36" s="265" t="s">
        <v>180</v>
      </c>
      <c r="O36" s="149">
        <v>3845.2593350000002</v>
      </c>
      <c r="P36" s="149">
        <v>4278</v>
      </c>
      <c r="Q36" s="149">
        <v>4673</v>
      </c>
      <c r="R36" s="149">
        <v>9274</v>
      </c>
      <c r="S36" s="149">
        <v>12230</v>
      </c>
      <c r="T36" s="149">
        <v>7142</v>
      </c>
      <c r="V36" s="70">
        <v>29</v>
      </c>
      <c r="W36" s="71" t="s">
        <v>250</v>
      </c>
      <c r="X36" s="83"/>
      <c r="Y36" s="79"/>
      <c r="Z36" s="79"/>
      <c r="AA36" s="84"/>
      <c r="AB36" s="84"/>
      <c r="AC36" s="75">
        <v>24483</v>
      </c>
      <c r="AD36" s="75">
        <v>24015.96</v>
      </c>
      <c r="AF36" s="70">
        <v>29</v>
      </c>
      <c r="AG36" s="80" t="s">
        <v>156</v>
      </c>
      <c r="AH36" s="74">
        <v>55179.319516000003</v>
      </c>
      <c r="AI36" s="74">
        <v>49195.425675999999</v>
      </c>
      <c r="AJ36" s="74">
        <v>41875.001429999997</v>
      </c>
      <c r="AK36" s="74">
        <v>44051.968982999999</v>
      </c>
      <c r="AL36" s="375"/>
      <c r="AM36" s="375"/>
      <c r="AN36" s="375"/>
      <c r="AO36" s="377"/>
      <c r="AP36" s="377"/>
      <c r="AQ36" s="377"/>
    </row>
    <row r="37" spans="2:43" ht="12" thickTop="1" x14ac:dyDescent="0.2">
      <c r="B37" s="180" t="s">
        <v>814</v>
      </c>
      <c r="C37" s="180"/>
      <c r="D37" s="180"/>
      <c r="E37" s="180"/>
      <c r="F37" s="180"/>
      <c r="G37" s="180"/>
      <c r="H37" s="180"/>
      <c r="I37" s="180"/>
      <c r="J37" s="180"/>
      <c r="K37" s="180"/>
      <c r="L37" s="250"/>
      <c r="M37" s="265">
        <v>30</v>
      </c>
      <c r="N37" s="265" t="s">
        <v>181</v>
      </c>
      <c r="O37" s="149">
        <v>729.58899499999995</v>
      </c>
      <c r="P37" s="150">
        <v>472</v>
      </c>
      <c r="Q37" s="150">
        <v>607</v>
      </c>
      <c r="R37" s="150">
        <v>566</v>
      </c>
      <c r="S37" s="150">
        <v>676</v>
      </c>
      <c r="T37" s="150">
        <v>304</v>
      </c>
      <c r="V37" s="70">
        <v>30</v>
      </c>
      <c r="W37" s="82" t="s">
        <v>245</v>
      </c>
      <c r="X37" s="83">
        <v>33899</v>
      </c>
      <c r="Y37" s="83">
        <v>13553</v>
      </c>
      <c r="Z37" s="83">
        <v>21794</v>
      </c>
      <c r="AA37" s="74">
        <v>24301</v>
      </c>
      <c r="AB37" s="74">
        <v>39200</v>
      </c>
      <c r="AC37" s="75">
        <v>54140</v>
      </c>
      <c r="AD37" s="75">
        <v>64338.656929999997</v>
      </c>
      <c r="AF37" s="70" t="s">
        <v>628</v>
      </c>
      <c r="AG37" s="80" t="s">
        <v>157</v>
      </c>
      <c r="AH37" s="74">
        <v>45879.805360999999</v>
      </c>
      <c r="AI37" s="74">
        <v>25615.862302000001</v>
      </c>
      <c r="AJ37" s="74">
        <v>2466.846262</v>
      </c>
      <c r="AK37" s="74">
        <v>2527.59256</v>
      </c>
      <c r="AL37" s="375"/>
      <c r="AM37" s="375"/>
      <c r="AN37" s="375"/>
      <c r="AO37" s="377"/>
      <c r="AP37" s="377"/>
      <c r="AQ37" s="377"/>
    </row>
    <row r="38" spans="2:43" x14ac:dyDescent="0.2">
      <c r="C38" s="151"/>
      <c r="D38" s="152"/>
      <c r="E38" s="152"/>
      <c r="F38" s="152"/>
      <c r="G38" s="152"/>
      <c r="H38" s="152"/>
      <c r="I38" s="152"/>
      <c r="J38" s="152"/>
      <c r="K38" s="152"/>
      <c r="L38" s="250"/>
      <c r="M38" s="265">
        <v>31</v>
      </c>
      <c r="N38" s="265" t="s">
        <v>12</v>
      </c>
      <c r="O38" s="149">
        <v>22564.228800000001</v>
      </c>
      <c r="P38" s="149">
        <v>29624</v>
      </c>
      <c r="Q38" s="149">
        <v>35858</v>
      </c>
      <c r="R38" s="149">
        <v>75593</v>
      </c>
      <c r="S38" s="149">
        <v>53323</v>
      </c>
      <c r="T38" s="149">
        <v>28921</v>
      </c>
      <c r="V38" s="70">
        <v>31</v>
      </c>
      <c r="W38" s="82" t="s">
        <v>246</v>
      </c>
      <c r="X38" s="83">
        <v>19379</v>
      </c>
      <c r="Y38" s="83">
        <v>19556</v>
      </c>
      <c r="Z38" s="83">
        <v>20514</v>
      </c>
      <c r="AA38" s="74">
        <v>33495</v>
      </c>
      <c r="AB38" s="74">
        <v>29217</v>
      </c>
      <c r="AC38" s="75">
        <v>27568</v>
      </c>
      <c r="AD38" s="75">
        <v>31083.415840000001</v>
      </c>
      <c r="AF38" s="70" t="s">
        <v>629</v>
      </c>
      <c r="AG38" s="80" t="s">
        <v>12</v>
      </c>
      <c r="AH38" s="74">
        <v>610437.09259000001</v>
      </c>
      <c r="AI38" s="74">
        <v>746293.506222</v>
      </c>
      <c r="AJ38" s="74">
        <v>860224.66064100002</v>
      </c>
      <c r="AK38" s="74">
        <v>512591.23343399999</v>
      </c>
      <c r="AL38" s="375"/>
      <c r="AM38" s="375"/>
      <c r="AN38" s="375"/>
      <c r="AO38" s="377"/>
      <c r="AP38" s="377"/>
      <c r="AQ38" s="377"/>
    </row>
    <row r="39" spans="2:43" x14ac:dyDescent="0.2">
      <c r="B39" s="70" t="s">
        <v>606</v>
      </c>
      <c r="C39" s="151"/>
      <c r="D39" s="152"/>
      <c r="E39" s="152"/>
      <c r="F39" s="152"/>
      <c r="G39" s="152"/>
      <c r="H39" s="152"/>
      <c r="I39" s="152"/>
      <c r="J39" s="152"/>
      <c r="K39" s="152"/>
      <c r="L39" s="250"/>
      <c r="M39" s="265">
        <v>32</v>
      </c>
      <c r="N39" s="265" t="s">
        <v>182</v>
      </c>
      <c r="O39" s="149">
        <v>75614.136394999994</v>
      </c>
      <c r="P39" s="149">
        <v>102054</v>
      </c>
      <c r="Q39" s="149">
        <v>137428</v>
      </c>
      <c r="R39" s="149">
        <v>161939</v>
      </c>
      <c r="S39" s="149">
        <v>191956</v>
      </c>
      <c r="T39" s="149">
        <v>127844</v>
      </c>
      <c r="V39" s="70">
        <v>32</v>
      </c>
      <c r="W39" s="82" t="s">
        <v>247</v>
      </c>
      <c r="X39" s="83">
        <v>1949</v>
      </c>
      <c r="Y39" s="83">
        <v>1594</v>
      </c>
      <c r="Z39" s="83">
        <v>1070</v>
      </c>
      <c r="AA39" s="74">
        <v>2553</v>
      </c>
      <c r="AB39" s="74">
        <v>2600</v>
      </c>
      <c r="AC39" s="75">
        <v>9168</v>
      </c>
      <c r="AD39" s="75">
        <v>10846.282279999999</v>
      </c>
      <c r="AF39" s="70" t="s">
        <v>630</v>
      </c>
      <c r="AG39" s="80" t="s">
        <v>170</v>
      </c>
      <c r="AH39" s="74">
        <v>105836.38897099999</v>
      </c>
      <c r="AI39" s="74">
        <v>64360.861658000002</v>
      </c>
      <c r="AJ39" s="74">
        <v>52916.368684000001</v>
      </c>
      <c r="AK39" s="74">
        <v>66826.025993000003</v>
      </c>
      <c r="AL39" s="375"/>
      <c r="AM39" s="375"/>
      <c r="AN39" s="375"/>
      <c r="AO39" s="377"/>
      <c r="AP39" s="377"/>
      <c r="AQ39" s="377"/>
    </row>
    <row r="40" spans="2:43" x14ac:dyDescent="0.2">
      <c r="D40" s="155"/>
      <c r="E40" s="155"/>
      <c r="F40" s="155"/>
      <c r="G40" s="155"/>
      <c r="H40" s="155"/>
      <c r="I40" s="155"/>
      <c r="J40" s="155"/>
      <c r="K40" s="155"/>
      <c r="L40" s="321"/>
      <c r="M40" s="265">
        <v>33</v>
      </c>
      <c r="N40" s="265" t="s">
        <v>183</v>
      </c>
      <c r="O40" s="149">
        <v>928.21879999999999</v>
      </c>
      <c r="P40" s="150">
        <v>816</v>
      </c>
      <c r="Q40" s="149">
        <v>1271</v>
      </c>
      <c r="R40" s="149">
        <v>4155</v>
      </c>
      <c r="S40" s="149">
        <v>8142</v>
      </c>
      <c r="T40" s="149">
        <v>5816</v>
      </c>
      <c r="V40" s="70">
        <v>33</v>
      </c>
      <c r="W40" s="80" t="s">
        <v>248</v>
      </c>
      <c r="X40" s="99">
        <v>65</v>
      </c>
      <c r="Y40" s="99">
        <v>69</v>
      </c>
      <c r="Z40" s="99">
        <v>105</v>
      </c>
      <c r="AA40" s="323">
        <v>1788</v>
      </c>
      <c r="AB40" s="323">
        <v>4368</v>
      </c>
      <c r="AC40" s="324">
        <v>6979</v>
      </c>
      <c r="AD40" s="324">
        <v>5771.7883259999999</v>
      </c>
      <c r="AF40" s="70" t="s">
        <v>631</v>
      </c>
      <c r="AG40" s="80" t="s">
        <v>632</v>
      </c>
      <c r="AH40" s="74">
        <v>1950.5694249999999</v>
      </c>
      <c r="AI40" s="74">
        <v>6734.7728479999996</v>
      </c>
      <c r="AJ40" s="74">
        <v>6854.9466119999997</v>
      </c>
      <c r="AK40" s="74">
        <v>7193.0217130000001</v>
      </c>
      <c r="AL40" s="375"/>
      <c r="AM40" s="375"/>
      <c r="AN40" s="375"/>
      <c r="AO40" s="377"/>
      <c r="AP40" s="377"/>
      <c r="AQ40" s="377"/>
    </row>
    <row r="41" spans="2:43" ht="12" thickBot="1" x14ac:dyDescent="0.25">
      <c r="B41" s="70" t="s">
        <v>605</v>
      </c>
      <c r="D41" s="155"/>
      <c r="E41" s="156"/>
      <c r="F41" s="156"/>
      <c r="G41" s="156"/>
      <c r="H41" s="156"/>
      <c r="I41" s="156"/>
      <c r="J41" s="156"/>
      <c r="K41" s="156"/>
      <c r="L41" s="322"/>
      <c r="M41" s="180">
        <v>34</v>
      </c>
      <c r="N41" s="180" t="s">
        <v>13</v>
      </c>
      <c r="O41" s="321">
        <v>15260.630808</v>
      </c>
      <c r="P41" s="321">
        <v>16131</v>
      </c>
      <c r="Q41" s="321">
        <v>28368</v>
      </c>
      <c r="R41" s="321">
        <v>38105</v>
      </c>
      <c r="S41" s="321">
        <v>40993</v>
      </c>
      <c r="T41" s="321">
        <v>22230</v>
      </c>
      <c r="W41" s="80"/>
      <c r="X41" s="99"/>
      <c r="Y41" s="99"/>
      <c r="Z41" s="99"/>
      <c r="AA41" s="74"/>
      <c r="AB41" s="74"/>
      <c r="AC41" s="75"/>
      <c r="AD41" s="75"/>
      <c r="AF41" s="70">
        <v>34</v>
      </c>
      <c r="AG41" s="80" t="s">
        <v>159</v>
      </c>
      <c r="AH41" s="74">
        <v>698.68932500000005</v>
      </c>
      <c r="AI41" s="74">
        <v>520.447138</v>
      </c>
      <c r="AJ41" s="74">
        <v>1453.7632180000001</v>
      </c>
      <c r="AK41" s="74">
        <v>1441.4050930000001</v>
      </c>
      <c r="AL41" s="375"/>
      <c r="AM41" s="375"/>
      <c r="AN41" s="375"/>
      <c r="AO41" s="377"/>
      <c r="AP41" s="377"/>
      <c r="AQ41" s="377"/>
    </row>
    <row r="42" spans="2:43" ht="12.75" thickTop="1" thickBot="1" x14ac:dyDescent="0.25">
      <c r="B42" s="70" t="s">
        <v>604</v>
      </c>
      <c r="D42" s="158"/>
      <c r="E42" s="158"/>
      <c r="F42" s="158"/>
      <c r="G42" s="158"/>
      <c r="H42" s="158"/>
      <c r="I42" s="158"/>
      <c r="J42" s="158"/>
      <c r="K42" s="158"/>
      <c r="L42" s="180"/>
      <c r="M42" s="265"/>
      <c r="N42" s="265"/>
      <c r="O42" s="321"/>
      <c r="P42" s="321"/>
      <c r="Q42" s="321"/>
      <c r="R42" s="321"/>
      <c r="S42" s="321"/>
      <c r="T42" s="321"/>
      <c r="V42" s="325"/>
      <c r="W42" s="332" t="s">
        <v>191</v>
      </c>
      <c r="X42" s="333">
        <v>2732374</v>
      </c>
      <c r="Y42" s="333">
        <v>3288659</v>
      </c>
      <c r="Z42" s="334">
        <v>3518136</v>
      </c>
      <c r="AA42" s="334">
        <v>5154738</v>
      </c>
      <c r="AB42" s="334">
        <v>7022692</v>
      </c>
      <c r="AC42" s="333">
        <v>7421032</v>
      </c>
      <c r="AD42" s="333">
        <v>7588472.1690714993</v>
      </c>
      <c r="AF42" s="70">
        <v>35</v>
      </c>
      <c r="AG42" s="80" t="s">
        <v>250</v>
      </c>
      <c r="AH42" s="74">
        <v>26306.370999999999</v>
      </c>
      <c r="AI42" s="74">
        <v>28685.73</v>
      </c>
      <c r="AJ42" s="74">
        <v>22615.028999999999</v>
      </c>
      <c r="AK42" s="74">
        <v>24216.093000000001</v>
      </c>
      <c r="AL42" s="375"/>
      <c r="AM42" s="375"/>
      <c r="AN42" s="375"/>
      <c r="AO42" s="377"/>
      <c r="AP42" s="377"/>
      <c r="AQ42" s="377"/>
    </row>
    <row r="43" spans="2:43" ht="12.75" thickTop="1" thickBot="1" x14ac:dyDescent="0.25">
      <c r="D43" s="158"/>
      <c r="E43" s="158"/>
      <c r="F43" s="158"/>
      <c r="G43" s="158"/>
      <c r="H43" s="158"/>
      <c r="I43" s="158"/>
      <c r="J43" s="158"/>
      <c r="K43" s="158"/>
      <c r="L43" s="180"/>
      <c r="M43" s="265"/>
      <c r="N43" s="265"/>
      <c r="O43" s="321"/>
      <c r="P43" s="321"/>
      <c r="Q43" s="321"/>
      <c r="R43" s="321"/>
      <c r="S43" s="321"/>
      <c r="T43" s="321"/>
      <c r="V43" s="157"/>
      <c r="W43" s="354"/>
      <c r="X43" s="355"/>
      <c r="Y43" s="355"/>
      <c r="Z43" s="356"/>
      <c r="AA43" s="356"/>
      <c r="AB43" s="356"/>
      <c r="AC43" s="355"/>
      <c r="AD43" s="355"/>
      <c r="AG43" s="80"/>
    </row>
    <row r="44" spans="2:43" s="151" customFormat="1" ht="12.75" thickTop="1" thickBot="1" x14ac:dyDescent="0.25">
      <c r="B44" s="70"/>
      <c r="C44" s="70"/>
      <c r="D44" s="155"/>
      <c r="E44" s="156"/>
      <c r="F44" s="156"/>
      <c r="G44" s="156"/>
      <c r="H44" s="156"/>
      <c r="I44" s="156"/>
      <c r="J44" s="156"/>
      <c r="K44" s="156"/>
      <c r="L44" s="152"/>
      <c r="M44" s="335"/>
      <c r="N44" s="336" t="s">
        <v>191</v>
      </c>
      <c r="O44" s="338">
        <v>1421583.799071</v>
      </c>
      <c r="P44" s="338">
        <v>2068187</v>
      </c>
      <c r="Q44" s="338">
        <v>2801182</v>
      </c>
      <c r="R44" s="338">
        <v>4019418</v>
      </c>
      <c r="S44" s="338">
        <v>3777705</v>
      </c>
      <c r="T44" s="338">
        <v>2120651</v>
      </c>
      <c r="U44" s="153"/>
      <c r="V44" s="153"/>
      <c r="W44" s="97"/>
      <c r="X44" s="97"/>
      <c r="Y44" s="97"/>
      <c r="Z44" s="97"/>
      <c r="AA44" s="97"/>
      <c r="AB44" s="97"/>
      <c r="AC44" s="97"/>
      <c r="AD44" s="97"/>
      <c r="AE44" s="70"/>
      <c r="AF44" s="325"/>
      <c r="AG44" s="325" t="s">
        <v>191</v>
      </c>
      <c r="AH44" s="333">
        <v>9522358.0821629968</v>
      </c>
      <c r="AI44" s="333">
        <v>8740451.4817410018</v>
      </c>
      <c r="AJ44" s="333">
        <v>6887300.7827199996</v>
      </c>
      <c r="AK44" s="333">
        <v>6529706.8015530016</v>
      </c>
    </row>
    <row r="45" spans="2:43" s="151" customFormat="1" ht="12" thickTop="1" x14ac:dyDescent="0.2">
      <c r="B45" s="70"/>
      <c r="C45" s="70"/>
      <c r="D45" s="155"/>
      <c r="E45" s="156"/>
      <c r="F45" s="156"/>
      <c r="G45" s="156"/>
      <c r="H45" s="156"/>
      <c r="I45" s="156"/>
      <c r="J45" s="156"/>
      <c r="K45" s="156"/>
      <c r="L45" s="152"/>
      <c r="M45" s="180"/>
      <c r="N45" s="180"/>
      <c r="O45" s="180"/>
      <c r="P45" s="97"/>
      <c r="Q45" s="97"/>
      <c r="R45" s="97"/>
      <c r="S45" s="97"/>
      <c r="T45" s="97"/>
      <c r="W45" s="70"/>
      <c r="X45" s="70"/>
      <c r="Y45" s="70"/>
      <c r="Z45" s="70"/>
      <c r="AA45" s="70"/>
      <c r="AB45" s="70"/>
      <c r="AC45" s="70"/>
      <c r="AD45" s="70"/>
      <c r="AF45" s="70" t="s">
        <v>811</v>
      </c>
    </row>
    <row r="46" spans="2:43" x14ac:dyDescent="0.2">
      <c r="D46" s="155"/>
      <c r="E46" s="156"/>
      <c r="F46" s="156"/>
      <c r="G46" s="156"/>
      <c r="H46" s="156"/>
      <c r="I46" s="156"/>
      <c r="J46" s="156"/>
      <c r="K46" s="156"/>
      <c r="L46" s="155"/>
      <c r="M46" s="152"/>
      <c r="N46" s="152"/>
      <c r="O46" s="152"/>
      <c r="P46" s="152"/>
      <c r="Q46" s="152"/>
      <c r="R46" s="152"/>
      <c r="S46" s="152"/>
      <c r="T46" s="152"/>
      <c r="AE46" s="151"/>
    </row>
    <row r="47" spans="2:43" x14ac:dyDescent="0.2">
      <c r="D47" s="155"/>
      <c r="E47" s="156"/>
      <c r="F47" s="156"/>
      <c r="G47" s="156"/>
      <c r="H47" s="156"/>
      <c r="I47" s="156"/>
      <c r="J47" s="156"/>
      <c r="K47" s="156"/>
      <c r="L47" s="156"/>
      <c r="M47" s="152"/>
      <c r="N47" s="152"/>
      <c r="O47" s="152"/>
      <c r="P47" s="152"/>
      <c r="Q47" s="152"/>
      <c r="R47" s="152"/>
      <c r="S47" s="152"/>
      <c r="T47" s="152"/>
      <c r="W47" s="151"/>
      <c r="X47" s="151"/>
      <c r="Y47" s="151"/>
      <c r="Z47" s="151"/>
      <c r="AA47" s="151"/>
      <c r="AB47" s="154"/>
      <c r="AC47" s="151"/>
      <c r="AD47" s="151"/>
    </row>
    <row r="48" spans="2:43" x14ac:dyDescent="0.2">
      <c r="D48" s="155"/>
      <c r="E48" s="156"/>
      <c r="F48" s="156"/>
      <c r="G48" s="156"/>
      <c r="H48" s="156"/>
      <c r="I48" s="156"/>
      <c r="J48" s="156"/>
      <c r="K48" s="156"/>
      <c r="L48" s="158"/>
      <c r="M48" s="155"/>
      <c r="N48" s="155"/>
      <c r="O48" s="155"/>
      <c r="P48" s="155"/>
      <c r="Q48" s="155"/>
      <c r="R48" s="155"/>
      <c r="S48" s="155"/>
      <c r="T48" s="155"/>
      <c r="W48" s="151"/>
      <c r="X48" s="151"/>
      <c r="Y48" s="151"/>
      <c r="Z48" s="151"/>
      <c r="AA48" s="151"/>
      <c r="AB48" s="151"/>
      <c r="AC48" s="151"/>
      <c r="AD48" s="151"/>
    </row>
    <row r="49" spans="4:32" x14ac:dyDescent="0.2">
      <c r="D49" s="155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</row>
    <row r="50" spans="4:32" x14ac:dyDescent="0.2">
      <c r="D50" s="155"/>
      <c r="E50" s="156"/>
      <c r="F50" s="156"/>
      <c r="G50" s="156"/>
      <c r="H50" s="156"/>
      <c r="I50" s="156"/>
      <c r="J50" s="156"/>
      <c r="K50" s="156"/>
      <c r="L50" s="156"/>
      <c r="M50" s="158"/>
      <c r="N50" s="158"/>
      <c r="O50" s="158"/>
      <c r="P50" s="158"/>
      <c r="Q50" s="156"/>
      <c r="R50" s="156"/>
      <c r="S50" s="156"/>
      <c r="T50" s="156"/>
      <c r="U50" s="97"/>
      <c r="V50" s="97"/>
      <c r="AE50" s="157"/>
      <c r="AF50" s="157"/>
    </row>
    <row r="51" spans="4:32" x14ac:dyDescent="0.2">
      <c r="D51" s="155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</row>
    <row r="52" spans="4:32" x14ac:dyDescent="0.2">
      <c r="D52" s="155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97"/>
      <c r="W52" s="97"/>
      <c r="X52" s="97"/>
      <c r="Y52" s="97"/>
      <c r="Z52" s="97"/>
      <c r="AA52" s="97"/>
      <c r="AB52" s="157"/>
      <c r="AC52" s="157"/>
      <c r="AD52" s="157"/>
    </row>
    <row r="53" spans="4:32" x14ac:dyDescent="0.2">
      <c r="D53" s="155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</row>
    <row r="54" spans="4:32" x14ac:dyDescent="0.2">
      <c r="D54" s="155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</row>
    <row r="55" spans="4:32" x14ac:dyDescent="0.2">
      <c r="D55" s="155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</row>
    <row r="56" spans="4:32" x14ac:dyDescent="0.2">
      <c r="D56" s="155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</row>
    <row r="57" spans="4:32" x14ac:dyDescent="0.2">
      <c r="D57" s="155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</row>
    <row r="58" spans="4:32" x14ac:dyDescent="0.2">
      <c r="D58" s="155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</row>
    <row r="59" spans="4:32" x14ac:dyDescent="0.2">
      <c r="D59" s="155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</row>
    <row r="60" spans="4:32" x14ac:dyDescent="0.2">
      <c r="D60" s="155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</row>
    <row r="61" spans="4:32" x14ac:dyDescent="0.2">
      <c r="D61" s="155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</row>
    <row r="62" spans="4:32" x14ac:dyDescent="0.2">
      <c r="D62" s="155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</row>
    <row r="63" spans="4:32" x14ac:dyDescent="0.2">
      <c r="D63" s="155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</row>
    <row r="64" spans="4:32" x14ac:dyDescent="0.2">
      <c r="D64" s="155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</row>
    <row r="65" spans="4:20" x14ac:dyDescent="0.2">
      <c r="D65" s="155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</row>
    <row r="66" spans="4:20" x14ac:dyDescent="0.2">
      <c r="D66" s="155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</row>
    <row r="67" spans="4:20" x14ac:dyDescent="0.2">
      <c r="D67" s="155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</row>
    <row r="68" spans="4:20" x14ac:dyDescent="0.2">
      <c r="D68" s="155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</row>
    <row r="69" spans="4:20" x14ac:dyDescent="0.2">
      <c r="D69" s="155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</row>
    <row r="70" spans="4:20" x14ac:dyDescent="0.2">
      <c r="D70" s="155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</row>
    <row r="71" spans="4:20" x14ac:dyDescent="0.2">
      <c r="D71" s="155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</row>
    <row r="72" spans="4:20" x14ac:dyDescent="0.2">
      <c r="D72" s="155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</row>
    <row r="73" spans="4:20" x14ac:dyDescent="0.2">
      <c r="D73" s="155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</row>
    <row r="74" spans="4:20" x14ac:dyDescent="0.2">
      <c r="D74" s="155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</row>
    <row r="75" spans="4:20" x14ac:dyDescent="0.2">
      <c r="D75" s="155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</row>
    <row r="76" spans="4:20" x14ac:dyDescent="0.2">
      <c r="D76" s="155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</row>
    <row r="77" spans="4:20" x14ac:dyDescent="0.2">
      <c r="D77" s="155"/>
      <c r="E77" s="155"/>
      <c r="F77" s="155"/>
      <c r="G77" s="155"/>
      <c r="H77" s="155"/>
      <c r="I77" s="155"/>
      <c r="J77" s="155"/>
      <c r="K77" s="155"/>
      <c r="L77" s="156"/>
      <c r="M77" s="156"/>
      <c r="N77" s="156"/>
      <c r="O77" s="156"/>
      <c r="P77" s="156"/>
      <c r="Q77" s="156"/>
      <c r="R77" s="156"/>
      <c r="S77" s="156"/>
      <c r="T77" s="156"/>
    </row>
    <row r="78" spans="4:20" x14ac:dyDescent="0.2">
      <c r="L78" s="156"/>
      <c r="M78" s="156"/>
      <c r="N78" s="156"/>
      <c r="O78" s="156"/>
      <c r="P78" s="156"/>
      <c r="Q78" s="156"/>
      <c r="R78" s="156"/>
      <c r="S78" s="156"/>
      <c r="T78" s="156"/>
    </row>
    <row r="79" spans="4:20" x14ac:dyDescent="0.2">
      <c r="L79" s="156"/>
      <c r="M79" s="156"/>
      <c r="N79" s="156"/>
      <c r="O79" s="156"/>
      <c r="P79" s="156"/>
      <c r="Q79" s="156"/>
      <c r="R79" s="156"/>
      <c r="S79" s="156"/>
      <c r="T79" s="156"/>
    </row>
    <row r="80" spans="4:20" x14ac:dyDescent="0.2">
      <c r="L80" s="156"/>
      <c r="M80" s="156"/>
      <c r="N80" s="156"/>
      <c r="O80" s="156"/>
      <c r="P80" s="156"/>
      <c r="Q80" s="156"/>
      <c r="R80" s="156"/>
      <c r="S80" s="156"/>
      <c r="T80" s="156"/>
    </row>
    <row r="81" spans="12:20" x14ac:dyDescent="0.2">
      <c r="L81" s="156"/>
      <c r="M81" s="156"/>
      <c r="N81" s="156"/>
      <c r="O81" s="156"/>
      <c r="P81" s="156"/>
      <c r="Q81" s="156"/>
      <c r="R81" s="156"/>
      <c r="S81" s="156"/>
      <c r="T81" s="156"/>
    </row>
    <row r="82" spans="12:20" x14ac:dyDescent="0.2">
      <c r="L82" s="155"/>
      <c r="M82" s="156"/>
      <c r="N82" s="156"/>
      <c r="O82" s="156"/>
      <c r="P82" s="156"/>
      <c r="Q82" s="156"/>
      <c r="R82" s="156"/>
      <c r="S82" s="156"/>
      <c r="T82" s="156"/>
    </row>
    <row r="83" spans="12:20" x14ac:dyDescent="0.2">
      <c r="M83" s="156"/>
      <c r="N83" s="156"/>
      <c r="O83" s="156"/>
      <c r="P83" s="156"/>
      <c r="Q83" s="156"/>
      <c r="R83" s="156"/>
      <c r="S83" s="156"/>
      <c r="T83" s="156"/>
    </row>
    <row r="84" spans="12:20" x14ac:dyDescent="0.2">
      <c r="M84" s="155"/>
      <c r="N84" s="155"/>
      <c r="O84" s="155"/>
      <c r="P84" s="155"/>
      <c r="Q84" s="155"/>
      <c r="R84" s="155"/>
      <c r="S84" s="155"/>
      <c r="T84" s="155"/>
    </row>
  </sheetData>
  <mergeCells count="8">
    <mergeCell ref="AH5:AK5"/>
    <mergeCell ref="W1:AC3"/>
    <mergeCell ref="W5:W6"/>
    <mergeCell ref="B5:C6"/>
    <mergeCell ref="M5:N6"/>
    <mergeCell ref="D5:K5"/>
    <mergeCell ref="O5:T5"/>
    <mergeCell ref="X5:AD5"/>
  </mergeCells>
  <pageMargins left="0.7" right="0.7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93"/>
  <sheetViews>
    <sheetView showGridLines="0" topLeftCell="A11" zoomScaleNormal="100" workbookViewId="0">
      <selection activeCell="B35" sqref="B35"/>
    </sheetView>
  </sheetViews>
  <sheetFormatPr defaultRowHeight="11.25" x14ac:dyDescent="0.2"/>
  <cols>
    <col min="1" max="9" width="9.140625" style="70"/>
    <col min="10" max="10" width="9.5703125" style="70" bestFit="1" customWidth="1"/>
    <col min="11" max="16384" width="9.140625" style="70"/>
  </cols>
  <sheetData>
    <row r="2" spans="2:14" ht="18.75" x14ac:dyDescent="0.3">
      <c r="B2" s="148" t="s">
        <v>593</v>
      </c>
      <c r="C2" s="148"/>
      <c r="D2" s="148"/>
      <c r="E2" s="148"/>
      <c r="F2" s="148"/>
      <c r="G2" s="148"/>
      <c r="H2" s="148"/>
    </row>
    <row r="3" spans="2:14" ht="18.75" x14ac:dyDescent="0.3">
      <c r="C3" s="148"/>
      <c r="D3" s="148"/>
      <c r="E3" s="148"/>
      <c r="F3" s="148"/>
      <c r="G3" s="148"/>
      <c r="H3" s="148"/>
    </row>
    <row r="4" spans="2:14" ht="12" thickBot="1" x14ac:dyDescent="0.25">
      <c r="B4" s="159" t="s">
        <v>257</v>
      </c>
      <c r="C4" s="159"/>
      <c r="D4" s="159"/>
      <c r="E4" s="159"/>
      <c r="F4" s="159"/>
      <c r="G4" s="159" t="s">
        <v>679</v>
      </c>
      <c r="H4" s="159" t="s">
        <v>679</v>
      </c>
      <c r="I4" s="159"/>
      <c r="J4" s="159" t="s">
        <v>681</v>
      </c>
    </row>
    <row r="5" spans="2:14" ht="18.75" customHeight="1" thickTop="1" thickBot="1" x14ac:dyDescent="0.25">
      <c r="B5" s="166" t="s">
        <v>254</v>
      </c>
      <c r="C5" s="166" t="s">
        <v>192</v>
      </c>
      <c r="D5" s="166" t="s">
        <v>193</v>
      </c>
      <c r="E5" s="166" t="s">
        <v>194</v>
      </c>
      <c r="F5" s="166" t="s">
        <v>195</v>
      </c>
      <c r="G5" s="405" t="s">
        <v>196</v>
      </c>
      <c r="H5" s="405" t="s">
        <v>197</v>
      </c>
      <c r="I5" s="406" t="s">
        <v>198</v>
      </c>
      <c r="J5" s="405" t="s">
        <v>199</v>
      </c>
      <c r="K5" s="166" t="s">
        <v>200</v>
      </c>
      <c r="L5" s="166" t="s">
        <v>201</v>
      </c>
      <c r="M5" s="166" t="s">
        <v>202</v>
      </c>
      <c r="N5" s="166" t="s">
        <v>203</v>
      </c>
    </row>
    <row r="6" spans="2:14" ht="18.75" customHeight="1" thickTop="1" x14ac:dyDescent="0.2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2:14" x14ac:dyDescent="0.2">
      <c r="B7" s="86" t="s">
        <v>204</v>
      </c>
      <c r="C7" s="162"/>
      <c r="D7" s="162"/>
      <c r="E7" s="162"/>
      <c r="F7" s="162"/>
      <c r="G7" s="101"/>
      <c r="H7" s="163">
        <v>2048.9899999999998</v>
      </c>
      <c r="I7" s="163">
        <v>1786.93</v>
      </c>
      <c r="J7" s="163">
        <v>1863.36</v>
      </c>
      <c r="K7" s="163">
        <v>1655.26</v>
      </c>
      <c r="L7" s="163">
        <v>1591.27</v>
      </c>
      <c r="M7" s="163">
        <v>1513.13</v>
      </c>
      <c r="N7" s="163">
        <v>1611.7</v>
      </c>
    </row>
    <row r="8" spans="2:14" x14ac:dyDescent="0.2">
      <c r="B8" s="86" t="s">
        <v>185</v>
      </c>
      <c r="C8" s="163">
        <v>1752.63</v>
      </c>
      <c r="D8" s="163">
        <v>1772.26</v>
      </c>
      <c r="E8" s="163">
        <v>1655.64</v>
      </c>
      <c r="F8" s="163">
        <v>1567.61</v>
      </c>
      <c r="G8" s="163">
        <v>1369.51</v>
      </c>
      <c r="H8" s="163">
        <v>1497.76</v>
      </c>
      <c r="I8" s="163">
        <v>1594.48</v>
      </c>
      <c r="J8" s="163">
        <v>1715.87</v>
      </c>
      <c r="K8" s="163">
        <v>1548.01</v>
      </c>
      <c r="L8" s="163">
        <v>1590.68</v>
      </c>
      <c r="M8" s="163">
        <v>1737.25</v>
      </c>
      <c r="N8" s="163">
        <v>1703.28</v>
      </c>
    </row>
    <row r="9" spans="2:14" x14ac:dyDescent="0.2">
      <c r="B9" s="86" t="s">
        <v>186</v>
      </c>
      <c r="C9" s="163">
        <v>1455.77</v>
      </c>
      <c r="D9" s="163">
        <v>1418.57</v>
      </c>
      <c r="E9" s="163">
        <v>1385.06</v>
      </c>
      <c r="F9" s="163">
        <v>1455.76</v>
      </c>
      <c r="G9" s="163">
        <v>1492.37</v>
      </c>
      <c r="H9" s="163">
        <v>1339.93</v>
      </c>
      <c r="I9" s="163">
        <v>1534.21</v>
      </c>
      <c r="J9" s="163">
        <v>1667.05</v>
      </c>
      <c r="K9" s="163">
        <v>1574.7</v>
      </c>
      <c r="L9" s="163">
        <v>1538.82</v>
      </c>
      <c r="M9" s="163">
        <v>1507.96</v>
      </c>
      <c r="N9" s="163">
        <v>1565.73</v>
      </c>
    </row>
    <row r="10" spans="2:14" x14ac:dyDescent="0.2">
      <c r="B10" s="86" t="s">
        <v>187</v>
      </c>
      <c r="C10" s="163">
        <v>1989.51</v>
      </c>
      <c r="D10" s="163">
        <v>1744.64</v>
      </c>
      <c r="E10" s="163">
        <v>1849.7</v>
      </c>
      <c r="F10" s="163">
        <v>1875.01</v>
      </c>
      <c r="G10" s="163">
        <v>1772.24</v>
      </c>
      <c r="H10" s="163">
        <v>1753.82</v>
      </c>
      <c r="I10" s="163">
        <v>1609.16</v>
      </c>
      <c r="J10" s="163">
        <v>1650.27</v>
      </c>
      <c r="K10" s="163">
        <v>1553.06</v>
      </c>
      <c r="L10" s="163">
        <v>1562.23</v>
      </c>
      <c r="M10" s="163">
        <v>1040.2</v>
      </c>
      <c r="N10" s="163">
        <v>879.62</v>
      </c>
    </row>
    <row r="11" spans="2:14" x14ac:dyDescent="0.2">
      <c r="B11" s="86" t="s">
        <v>188</v>
      </c>
      <c r="C11" s="163">
        <v>920.49</v>
      </c>
      <c r="D11" s="163">
        <v>970.79</v>
      </c>
      <c r="E11" s="163">
        <v>1111.47</v>
      </c>
      <c r="F11" s="163">
        <v>841.7</v>
      </c>
      <c r="G11" s="163">
        <v>1050.97</v>
      </c>
      <c r="H11" s="163">
        <v>945.24</v>
      </c>
      <c r="I11" s="163">
        <v>900.58</v>
      </c>
      <c r="J11" s="163">
        <v>926.21</v>
      </c>
      <c r="K11" s="163">
        <v>1056.75</v>
      </c>
      <c r="L11" s="163">
        <v>1107.02</v>
      </c>
      <c r="M11" s="163">
        <v>1222</v>
      </c>
      <c r="N11" s="163">
        <v>1054.67</v>
      </c>
    </row>
    <row r="12" spans="2:14" x14ac:dyDescent="0.2">
      <c r="B12" s="86" t="s">
        <v>256</v>
      </c>
      <c r="C12" s="163">
        <v>1251.79</v>
      </c>
      <c r="D12" s="163">
        <v>1206.51</v>
      </c>
      <c r="E12" s="163">
        <v>1199.29</v>
      </c>
      <c r="F12" s="163">
        <v>1189.32</v>
      </c>
      <c r="G12" s="163">
        <v>1247.4000000000001</v>
      </c>
      <c r="H12" s="163">
        <v>1408.91</v>
      </c>
      <c r="I12" s="163">
        <v>1772.83</v>
      </c>
      <c r="J12" s="163">
        <v>1930.6</v>
      </c>
      <c r="K12" s="163">
        <v>1999.69</v>
      </c>
      <c r="L12" s="163">
        <v>1901.07</v>
      </c>
      <c r="M12" s="163">
        <v>1536.65</v>
      </c>
      <c r="N12" s="163">
        <v>1520.73</v>
      </c>
    </row>
    <row r="13" spans="2:14" x14ac:dyDescent="0.2">
      <c r="B13" s="86" t="s">
        <v>255</v>
      </c>
      <c r="C13" s="163">
        <v>1554.9</v>
      </c>
      <c r="D13" s="163">
        <v>1518.27</v>
      </c>
      <c r="E13" s="163">
        <v>1564.78</v>
      </c>
      <c r="F13" s="163">
        <v>1488.31</v>
      </c>
      <c r="G13" s="163">
        <v>1276.05</v>
      </c>
      <c r="H13" s="163">
        <v>1507.59</v>
      </c>
      <c r="I13" s="163">
        <v>1461.6</v>
      </c>
      <c r="J13" s="163">
        <v>1423.18</v>
      </c>
      <c r="K13" s="163">
        <v>1324.41</v>
      </c>
      <c r="L13" s="163">
        <v>1367.05</v>
      </c>
      <c r="M13" s="163">
        <v>1377.61</v>
      </c>
      <c r="N13" s="163">
        <v>1366.43</v>
      </c>
    </row>
    <row r="14" spans="2:14" x14ac:dyDescent="0.2">
      <c r="B14" s="86" t="s">
        <v>146</v>
      </c>
      <c r="C14" s="163">
        <v>1228.8900000000001</v>
      </c>
      <c r="D14" s="163">
        <v>1258.43</v>
      </c>
      <c r="E14" s="163">
        <v>1133.43</v>
      </c>
      <c r="F14" s="163">
        <v>1406.05</v>
      </c>
      <c r="G14" s="163">
        <v>1358.16</v>
      </c>
      <c r="H14" s="163">
        <v>1273.06</v>
      </c>
      <c r="I14" s="163">
        <v>1620.18</v>
      </c>
      <c r="J14" s="163">
        <v>1765.95</v>
      </c>
      <c r="K14" s="163">
        <v>1868.11</v>
      </c>
      <c r="L14" s="163">
        <v>1898.95</v>
      </c>
      <c r="M14" s="163">
        <v>1663.34</v>
      </c>
      <c r="N14" s="163">
        <v>1770.11</v>
      </c>
    </row>
    <row r="15" spans="2:14" x14ac:dyDescent="0.2">
      <c r="B15" s="86" t="s">
        <v>147</v>
      </c>
      <c r="C15" s="163">
        <v>1787.59</v>
      </c>
      <c r="D15" s="163">
        <v>1974.58</v>
      </c>
      <c r="E15" s="163">
        <v>2018.75</v>
      </c>
      <c r="F15" s="163">
        <v>2278.54</v>
      </c>
      <c r="G15" s="163">
        <v>2285.87</v>
      </c>
      <c r="H15" s="163">
        <v>2701.41</v>
      </c>
      <c r="I15" s="163">
        <v>2545.0700000000002</v>
      </c>
      <c r="J15" s="163">
        <v>2399.14</v>
      </c>
      <c r="K15" s="163">
        <v>2715.71</v>
      </c>
      <c r="L15" s="163">
        <v>2902.41</v>
      </c>
      <c r="M15" s="163">
        <v>3099.04</v>
      </c>
      <c r="N15" s="163">
        <v>3402.47</v>
      </c>
    </row>
    <row r="16" spans="2:14" x14ac:dyDescent="0.2">
      <c r="B16" s="86" t="s">
        <v>148</v>
      </c>
      <c r="C16" s="163">
        <v>3933.37</v>
      </c>
      <c r="D16" s="163">
        <v>4461.47</v>
      </c>
      <c r="E16" s="163">
        <v>4027.34</v>
      </c>
      <c r="F16" s="163">
        <v>3781.03</v>
      </c>
      <c r="G16" s="163">
        <v>4070.11</v>
      </c>
      <c r="H16" s="163">
        <v>4471.6000000000004</v>
      </c>
      <c r="I16" s="163">
        <v>4841.33</v>
      </c>
      <c r="J16" s="163">
        <v>4840.37</v>
      </c>
      <c r="K16" s="163">
        <v>5106.66</v>
      </c>
      <c r="L16" s="163">
        <v>5430.43</v>
      </c>
      <c r="M16" s="163">
        <v>5497.79</v>
      </c>
      <c r="N16" s="163">
        <v>5279.18</v>
      </c>
    </row>
    <row r="17" spans="2:27" x14ac:dyDescent="0.2">
      <c r="B17" s="86" t="s">
        <v>149</v>
      </c>
      <c r="C17" s="163">
        <v>5289.92</v>
      </c>
      <c r="D17" s="163">
        <v>5346.15</v>
      </c>
      <c r="E17" s="163">
        <v>5217.6499999999996</v>
      </c>
      <c r="F17" s="163">
        <v>5332.24</v>
      </c>
      <c r="G17" s="163">
        <v>5567.79</v>
      </c>
      <c r="H17" s="163">
        <v>6218.4</v>
      </c>
      <c r="I17" s="163">
        <v>6747.39</v>
      </c>
      <c r="J17" s="163">
        <v>8286.06</v>
      </c>
      <c r="K17" s="163">
        <v>7770.33</v>
      </c>
      <c r="L17" s="163">
        <v>7104.65</v>
      </c>
      <c r="M17" s="163">
        <v>6857.67</v>
      </c>
      <c r="N17" s="163">
        <v>7450.12</v>
      </c>
    </row>
    <row r="18" spans="2:27" x14ac:dyDescent="0.2">
      <c r="B18" s="86" t="s">
        <v>150</v>
      </c>
      <c r="C18" s="163">
        <v>7178.93</v>
      </c>
      <c r="D18" s="163">
        <v>7796.86</v>
      </c>
      <c r="E18" s="163">
        <v>8225.66</v>
      </c>
      <c r="F18" s="163">
        <v>8247.34</v>
      </c>
      <c r="G18" s="163">
        <v>9025.93</v>
      </c>
      <c r="H18" s="163">
        <v>9556.61</v>
      </c>
      <c r="I18" s="163">
        <v>10524.16</v>
      </c>
      <c r="J18" s="163">
        <v>11456.27</v>
      </c>
      <c r="K18" s="163">
        <v>11485.9</v>
      </c>
      <c r="L18" s="163">
        <v>11342.17</v>
      </c>
      <c r="M18" s="163">
        <v>9800.69</v>
      </c>
      <c r="N18" s="163">
        <v>9989.41</v>
      </c>
    </row>
    <row r="19" spans="2:27" x14ac:dyDescent="0.2">
      <c r="B19" s="86" t="s">
        <v>151</v>
      </c>
      <c r="C19" s="163">
        <v>10497.63</v>
      </c>
      <c r="D19" s="163">
        <v>10064.129999999999</v>
      </c>
      <c r="E19" s="163">
        <v>10512.48</v>
      </c>
      <c r="F19" s="163">
        <v>11327.71</v>
      </c>
      <c r="G19" s="163">
        <v>10618.75</v>
      </c>
      <c r="H19" s="163">
        <v>10040.5</v>
      </c>
      <c r="I19" s="163">
        <v>11272.33</v>
      </c>
      <c r="J19" s="163">
        <v>11179.97</v>
      </c>
      <c r="K19" s="163">
        <v>11271.59</v>
      </c>
      <c r="L19" s="163">
        <v>12369.7</v>
      </c>
      <c r="M19" s="163">
        <v>12961.26</v>
      </c>
      <c r="N19" s="163">
        <v>13772.46</v>
      </c>
    </row>
    <row r="20" spans="2:27" x14ac:dyDescent="0.2">
      <c r="B20" s="86" t="s">
        <v>205</v>
      </c>
      <c r="C20" s="163">
        <v>13738.87</v>
      </c>
      <c r="D20" s="163">
        <v>12214.26</v>
      </c>
      <c r="E20" s="163">
        <v>13351.79</v>
      </c>
      <c r="F20" s="163">
        <v>14319.42</v>
      </c>
      <c r="G20" s="163">
        <v>13998.52</v>
      </c>
      <c r="H20" s="163">
        <v>14075.83</v>
      </c>
      <c r="I20" s="163">
        <v>14017.01</v>
      </c>
      <c r="J20" s="163">
        <v>14934.3</v>
      </c>
      <c r="K20" s="163">
        <v>15125.29</v>
      </c>
      <c r="L20" s="163">
        <v>15122.47</v>
      </c>
      <c r="M20" s="163">
        <v>12130.51</v>
      </c>
      <c r="N20" s="163">
        <v>12289.03</v>
      </c>
    </row>
    <row r="21" spans="2:27" x14ac:dyDescent="0.2">
      <c r="B21" s="86" t="s">
        <v>206</v>
      </c>
      <c r="C21" s="163">
        <v>10583.58</v>
      </c>
      <c r="D21" s="163">
        <v>9208.26</v>
      </c>
      <c r="E21" s="163">
        <v>9179.68</v>
      </c>
      <c r="F21" s="163">
        <v>9182.8799999999992</v>
      </c>
      <c r="G21" s="163">
        <v>9187.1</v>
      </c>
      <c r="H21" s="163">
        <v>5865.01</v>
      </c>
      <c r="I21" s="163">
        <v>5377.42</v>
      </c>
      <c r="J21" s="163">
        <v>5727.46</v>
      </c>
      <c r="K21" s="163">
        <v>6860.22</v>
      </c>
      <c r="L21" s="163">
        <v>7202.1</v>
      </c>
      <c r="M21" s="163">
        <v>7276.61</v>
      </c>
      <c r="N21" s="163">
        <v>7162.18</v>
      </c>
    </row>
    <row r="22" spans="2:27" x14ac:dyDescent="0.2">
      <c r="B22" s="86" t="s">
        <v>207</v>
      </c>
      <c r="C22" s="163">
        <v>7720.93</v>
      </c>
      <c r="D22" s="163">
        <v>8675.67</v>
      </c>
      <c r="E22" s="163">
        <v>9349.68</v>
      </c>
      <c r="F22" s="164">
        <v>9159.18</v>
      </c>
      <c r="G22" s="164">
        <v>9206.2099999999991</v>
      </c>
      <c r="H22" s="164">
        <v>9386.92</v>
      </c>
      <c r="I22" s="164" t="s">
        <v>208</v>
      </c>
      <c r="J22" s="164" t="s">
        <v>209</v>
      </c>
      <c r="K22" s="164">
        <v>10178.43</v>
      </c>
      <c r="L22" s="163">
        <v>10428.120000000001</v>
      </c>
      <c r="M22" s="163">
        <v>9326.42</v>
      </c>
      <c r="N22" s="163">
        <v>9721.91</v>
      </c>
    </row>
    <row r="23" spans="2:27" x14ac:dyDescent="0.2">
      <c r="B23" s="342" t="s">
        <v>214</v>
      </c>
      <c r="C23" s="163">
        <v>10519.02</v>
      </c>
      <c r="D23" s="163">
        <v>9813.0499999999993</v>
      </c>
      <c r="E23" s="163">
        <v>10013.31</v>
      </c>
      <c r="F23" s="164">
        <v>10598.4</v>
      </c>
      <c r="G23" s="164">
        <v>11234.76</v>
      </c>
      <c r="H23" s="164">
        <v>12022.46</v>
      </c>
      <c r="I23" s="164">
        <v>12359.36</v>
      </c>
      <c r="J23" s="164">
        <v>11289.23</v>
      </c>
      <c r="K23" s="164">
        <v>11809.54</v>
      </c>
      <c r="L23" s="163">
        <v>12057.54</v>
      </c>
      <c r="M23" s="163">
        <v>12123.15</v>
      </c>
      <c r="N23" s="163">
        <v>12496.03</v>
      </c>
      <c r="P23" s="346"/>
      <c r="Q23" s="345"/>
    </row>
    <row r="24" spans="2:27" x14ac:dyDescent="0.2">
      <c r="B24" s="342" t="s">
        <v>215</v>
      </c>
      <c r="C24" s="163">
        <v>12190.37</v>
      </c>
      <c r="D24" s="163">
        <v>10903.88</v>
      </c>
      <c r="E24" s="163">
        <v>11761.97</v>
      </c>
      <c r="F24" s="164">
        <v>15910.11</v>
      </c>
      <c r="G24" s="164">
        <v>16573.86</v>
      </c>
      <c r="H24" s="164">
        <v>16905.330000000002</v>
      </c>
      <c r="I24" s="164">
        <v>11874.89</v>
      </c>
      <c r="J24" s="164">
        <v>12877.88</v>
      </c>
      <c r="K24" s="164">
        <v>13761.76</v>
      </c>
      <c r="L24" s="163">
        <v>13990.38</v>
      </c>
      <c r="M24" s="163">
        <v>13786.62</v>
      </c>
      <c r="N24" s="163">
        <v>13801.41</v>
      </c>
      <c r="P24" s="346"/>
      <c r="Q24" s="345"/>
    </row>
    <row r="25" spans="2:27" x14ac:dyDescent="0.2">
      <c r="B25" s="342" t="s">
        <v>216</v>
      </c>
      <c r="C25" s="172">
        <v>14577</v>
      </c>
      <c r="D25" s="70">
        <v>15391.58</v>
      </c>
      <c r="E25" s="70">
        <v>15444.82</v>
      </c>
      <c r="F25" s="70">
        <v>15910.11</v>
      </c>
      <c r="G25" s="70">
        <v>16573.86</v>
      </c>
      <c r="H25" s="70">
        <v>16905.330000000002</v>
      </c>
      <c r="I25" s="164">
        <v>17242.740000000002</v>
      </c>
      <c r="J25" s="164">
        <v>18173.669999999998</v>
      </c>
      <c r="K25" s="164">
        <v>18043.310000000001</v>
      </c>
      <c r="L25" s="163">
        <v>18982.419999999998</v>
      </c>
      <c r="M25" s="163">
        <v>21823.05</v>
      </c>
      <c r="N25" s="163">
        <v>21005.69</v>
      </c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</row>
    <row r="26" spans="2:27" x14ac:dyDescent="0.2">
      <c r="B26" s="342" t="s">
        <v>217</v>
      </c>
      <c r="C26" s="163">
        <v>23312.78</v>
      </c>
      <c r="D26" s="163">
        <v>22160.85</v>
      </c>
      <c r="E26" s="163">
        <v>21832.68</v>
      </c>
      <c r="F26" s="164">
        <v>22775.85</v>
      </c>
      <c r="G26" s="164">
        <v>24302.19</v>
      </c>
      <c r="H26" s="164">
        <v>25261.14</v>
      </c>
      <c r="I26" s="164">
        <v>26784.34</v>
      </c>
      <c r="J26" s="164">
        <v>25783.279999999999</v>
      </c>
      <c r="K26" s="164">
        <v>27159.91</v>
      </c>
      <c r="L26" s="163">
        <v>28912.98</v>
      </c>
      <c r="M26" s="163">
        <v>29737.69</v>
      </c>
      <c r="N26" s="163">
        <v>29652.53</v>
      </c>
      <c r="O26" s="344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</row>
    <row r="27" spans="2:27" x14ac:dyDescent="0.2">
      <c r="B27" s="86" t="s">
        <v>218</v>
      </c>
      <c r="C27" s="163">
        <v>30314.07</v>
      </c>
      <c r="D27" s="163">
        <v>28567.74</v>
      </c>
      <c r="E27" s="163">
        <v>29726.39</v>
      </c>
      <c r="F27" s="164">
        <v>30376.53</v>
      </c>
      <c r="G27" s="164">
        <v>31197.98</v>
      </c>
      <c r="H27" s="164">
        <v>32131.279999999999</v>
      </c>
      <c r="I27" s="163">
        <v>34443.870000000003</v>
      </c>
      <c r="J27" s="163">
        <v>33632.19</v>
      </c>
      <c r="K27" s="163">
        <v>30233.87</v>
      </c>
      <c r="L27" s="163">
        <v>33729.96</v>
      </c>
      <c r="M27" s="163">
        <v>33056.79</v>
      </c>
      <c r="N27" s="163">
        <v>34398.86</v>
      </c>
      <c r="O27" s="344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</row>
    <row r="28" spans="2:27" x14ac:dyDescent="0.2">
      <c r="B28" s="86" t="s">
        <v>607</v>
      </c>
      <c r="C28" s="163">
        <v>35741.519999999997</v>
      </c>
      <c r="D28" s="163">
        <v>34726.51</v>
      </c>
      <c r="E28" s="163">
        <v>32287.41</v>
      </c>
      <c r="F28" s="163">
        <v>34261.61</v>
      </c>
      <c r="G28" s="163">
        <v>32255.200000000001</v>
      </c>
      <c r="H28" s="163">
        <v>32816.31</v>
      </c>
      <c r="I28" s="164">
        <v>31298.6</v>
      </c>
      <c r="J28" s="164">
        <v>31369.51</v>
      </c>
      <c r="K28" s="164">
        <v>33139</v>
      </c>
      <c r="L28" s="164">
        <v>34719.29</v>
      </c>
      <c r="M28" s="164">
        <v>36061.56</v>
      </c>
      <c r="N28" s="163">
        <v>37783.54</v>
      </c>
      <c r="O28" s="343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</row>
    <row r="29" spans="2:27" x14ac:dyDescent="0.2">
      <c r="B29" s="86" t="s">
        <v>608</v>
      </c>
      <c r="C29" s="163">
        <v>39528.82</v>
      </c>
      <c r="D29" s="163">
        <v>39809.58</v>
      </c>
      <c r="E29" s="163">
        <v>40541.81</v>
      </c>
      <c r="F29" s="163">
        <v>39893.839999999997</v>
      </c>
      <c r="G29" s="404">
        <v>42622.37</v>
      </c>
      <c r="H29" s="163">
        <v>47806.97</v>
      </c>
      <c r="I29" s="163">
        <v>48757.67</v>
      </c>
      <c r="J29" s="163">
        <v>48534.23</v>
      </c>
      <c r="K29" s="163">
        <v>48155.93</v>
      </c>
      <c r="L29" s="163">
        <v>49300.9</v>
      </c>
      <c r="M29" s="163">
        <v>50591.57</v>
      </c>
      <c r="N29" s="163">
        <v>46565.29</v>
      </c>
      <c r="O29" s="343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</row>
    <row r="30" spans="2:27" x14ac:dyDescent="0.2">
      <c r="B30" s="86" t="s">
        <v>609</v>
      </c>
      <c r="C30" s="163">
        <v>46010.45</v>
      </c>
      <c r="D30" s="163">
        <v>41206.99</v>
      </c>
      <c r="E30" s="163">
        <v>42409.27</v>
      </c>
      <c r="F30" s="163">
        <v>39617.19</v>
      </c>
      <c r="G30" s="163">
        <v>40010.36</v>
      </c>
      <c r="H30" s="163">
        <v>40471.480000000003</v>
      </c>
      <c r="I30" s="163">
        <v>44049.05</v>
      </c>
      <c r="J30" s="163">
        <v>43239.45</v>
      </c>
      <c r="K30" s="163">
        <v>45560.3</v>
      </c>
      <c r="L30" s="163">
        <v>45488.86</v>
      </c>
      <c r="M30" s="163">
        <v>42846.64</v>
      </c>
      <c r="N30" s="163">
        <v>41910.9</v>
      </c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</row>
    <row r="31" spans="2:27" x14ac:dyDescent="0.2">
      <c r="B31" s="342" t="s">
        <v>610</v>
      </c>
      <c r="C31" s="163">
        <v>42712.43</v>
      </c>
      <c r="D31" s="163">
        <v>41742.239999999998</v>
      </c>
      <c r="E31" s="163">
        <v>40998.589999999997</v>
      </c>
      <c r="F31" s="163">
        <v>41649.360000000001</v>
      </c>
      <c r="G31" s="163">
        <v>40496.03</v>
      </c>
      <c r="H31" s="163">
        <v>37066.67</v>
      </c>
      <c r="I31" s="163">
        <v>40799.53</v>
      </c>
      <c r="J31" s="163">
        <v>39054.61</v>
      </c>
      <c r="K31" s="163">
        <v>38649.339999999997</v>
      </c>
      <c r="L31" s="163">
        <v>36784.44</v>
      </c>
      <c r="M31" s="163">
        <v>35974.79</v>
      </c>
      <c r="N31" s="163">
        <v>33901.58</v>
      </c>
      <c r="O31" s="347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  <c r="AA31" s="365"/>
    </row>
    <row r="32" spans="2:27" x14ac:dyDescent="0.2">
      <c r="B32" s="86" t="s">
        <v>611</v>
      </c>
      <c r="C32" s="163">
        <v>31938.48</v>
      </c>
      <c r="D32" s="163">
        <v>29672.12</v>
      </c>
      <c r="E32" s="163">
        <v>32078.85</v>
      </c>
      <c r="F32" s="163">
        <v>34203.68</v>
      </c>
      <c r="G32" s="163">
        <v>39287.65</v>
      </c>
      <c r="H32" s="163">
        <v>40735.08</v>
      </c>
      <c r="I32" s="163">
        <v>41630.94</v>
      </c>
      <c r="J32" s="163">
        <v>37983.620000000003</v>
      </c>
      <c r="K32" s="163">
        <v>29231.63</v>
      </c>
      <c r="L32" s="163">
        <v>34111.64</v>
      </c>
      <c r="M32" s="163">
        <v>33931.230000000003</v>
      </c>
      <c r="N32" s="163">
        <v>34421.919999999998</v>
      </c>
      <c r="O32" s="163"/>
      <c r="P32" s="343"/>
    </row>
    <row r="33" spans="2:27" x14ac:dyDescent="0.2">
      <c r="B33" s="352" t="s">
        <v>618</v>
      </c>
      <c r="C33" s="163">
        <v>39258.44</v>
      </c>
      <c r="D33" s="163">
        <v>41110.93</v>
      </c>
      <c r="E33" s="163">
        <v>40571.480000000003</v>
      </c>
      <c r="F33" s="163">
        <v>39888</v>
      </c>
      <c r="G33" s="163">
        <v>41068.82</v>
      </c>
      <c r="H33" s="404">
        <v>43755.38</v>
      </c>
      <c r="I33" s="164">
        <v>46385.54</v>
      </c>
      <c r="J33" s="404">
        <v>45865.02</v>
      </c>
      <c r="K33" s="163"/>
      <c r="L33" s="163"/>
      <c r="M33" s="163"/>
      <c r="N33" s="163"/>
      <c r="O33" s="163"/>
    </row>
    <row r="34" spans="2:27" ht="12" thickBot="1" x14ac:dyDescent="0.25">
      <c r="B34" s="167"/>
      <c r="C34" s="167"/>
      <c r="D34" s="167"/>
      <c r="E34" s="167"/>
      <c r="F34" s="167"/>
      <c r="G34" s="167"/>
      <c r="H34" s="167"/>
      <c r="I34" s="170"/>
      <c r="J34" s="168"/>
      <c r="K34" s="168"/>
      <c r="L34" s="168"/>
      <c r="M34" s="169"/>
      <c r="N34" s="169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</row>
    <row r="35" spans="2:27" ht="12.75" customHeight="1" thickTop="1" x14ac:dyDescent="0.2">
      <c r="B35" s="160" t="s">
        <v>814</v>
      </c>
      <c r="C35" s="160"/>
      <c r="D35" s="160"/>
      <c r="E35" s="160"/>
      <c r="F35" s="160"/>
      <c r="G35" s="78"/>
      <c r="H35" s="78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</row>
    <row r="36" spans="2:27" x14ac:dyDescent="0.2"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</row>
    <row r="37" spans="2:27" x14ac:dyDescent="0.2"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</row>
    <row r="38" spans="2:27" x14ac:dyDescent="0.2"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</row>
    <row r="39" spans="2:27" x14ac:dyDescent="0.2">
      <c r="B39" s="407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</row>
    <row r="40" spans="2:27" ht="18.75" customHeight="1" x14ac:dyDescent="0.2">
      <c r="B40" s="407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</row>
    <row r="41" spans="2:27" x14ac:dyDescent="0.2">
      <c r="B41" s="407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</row>
    <row r="42" spans="2:27" x14ac:dyDescent="0.2">
      <c r="B42" s="407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</row>
    <row r="43" spans="2:27" x14ac:dyDescent="0.2">
      <c r="B43" s="407"/>
      <c r="C43" s="378"/>
      <c r="D43" s="378"/>
      <c r="E43" s="378"/>
      <c r="F43" s="378"/>
      <c r="G43" s="378"/>
      <c r="H43" s="408"/>
      <c r="I43" s="408"/>
      <c r="J43" s="408"/>
      <c r="K43" s="408"/>
      <c r="L43" s="408"/>
      <c r="M43" s="408"/>
      <c r="N43" s="408"/>
    </row>
    <row r="44" spans="2:27" x14ac:dyDescent="0.2">
      <c r="B44" s="407"/>
      <c r="C44" s="378"/>
      <c r="D44" s="378"/>
      <c r="E44" s="378"/>
      <c r="F44" s="378"/>
      <c r="G44" s="378"/>
      <c r="H44" s="378"/>
      <c r="I44" s="378"/>
      <c r="J44" s="378"/>
      <c r="K44" s="408"/>
      <c r="L44" s="378"/>
      <c r="M44" s="378"/>
      <c r="N44" s="378"/>
    </row>
    <row r="45" spans="2:27" x14ac:dyDescent="0.2">
      <c r="B45" s="407"/>
      <c r="C45" s="378"/>
      <c r="D45" s="378"/>
      <c r="E45" s="378"/>
      <c r="F45" s="378"/>
      <c r="G45" s="378"/>
      <c r="H45" s="378"/>
      <c r="I45" s="378"/>
      <c r="J45" s="378"/>
      <c r="K45" s="408"/>
      <c r="L45" s="378"/>
      <c r="M45" s="378"/>
      <c r="N45" s="378"/>
    </row>
    <row r="46" spans="2:27" x14ac:dyDescent="0.2">
      <c r="B46" s="407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</row>
    <row r="47" spans="2:27" x14ac:dyDescent="0.2">
      <c r="B47" s="407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</row>
    <row r="48" spans="2:27" x14ac:dyDescent="0.2">
      <c r="B48" s="103"/>
      <c r="C48" s="103"/>
      <c r="D48" s="103"/>
      <c r="E48" s="103"/>
      <c r="F48" s="409"/>
      <c r="G48" s="410"/>
      <c r="H48" s="410"/>
      <c r="I48" s="410"/>
      <c r="J48" s="410"/>
      <c r="K48" s="410"/>
      <c r="L48" s="410"/>
      <c r="M48" s="103"/>
      <c r="N48" s="103"/>
    </row>
    <row r="49" spans="2:14" x14ac:dyDescent="0.2">
      <c r="B49" s="103"/>
      <c r="C49" s="103"/>
      <c r="D49" s="103"/>
      <c r="E49" s="103"/>
      <c r="F49" s="409"/>
      <c r="G49" s="410"/>
      <c r="H49" s="410"/>
      <c r="I49" s="410"/>
      <c r="J49" s="410"/>
      <c r="K49" s="410"/>
      <c r="L49" s="410"/>
      <c r="M49" s="103"/>
      <c r="N49" s="103"/>
    </row>
    <row r="50" spans="2:14" x14ac:dyDescent="0.2">
      <c r="B50" s="407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</row>
    <row r="51" spans="2:14" x14ac:dyDescent="0.2">
      <c r="B51" s="407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</row>
    <row r="52" spans="2:14" x14ac:dyDescent="0.2">
      <c r="B52" s="407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</row>
    <row r="53" spans="2:14" x14ac:dyDescent="0.2">
      <c r="B53" s="407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</row>
    <row r="54" spans="2:14" x14ac:dyDescent="0.2">
      <c r="B54" s="407"/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</row>
    <row r="55" spans="2:14" x14ac:dyDescent="0.2">
      <c r="B55" s="407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</row>
    <row r="56" spans="2:14" x14ac:dyDescent="0.2">
      <c r="B56" s="407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</row>
    <row r="57" spans="2:14" x14ac:dyDescent="0.2">
      <c r="B57" s="407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</row>
    <row r="58" spans="2:14" x14ac:dyDescent="0.2">
      <c r="B58" s="407"/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</row>
    <row r="59" spans="2:14" x14ac:dyDescent="0.2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2:14" x14ac:dyDescent="0.2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7" spans="4:20" ht="18.75" customHeight="1" x14ac:dyDescent="0.2">
      <c r="D67" s="509"/>
      <c r="E67" s="509"/>
      <c r="F67" s="509"/>
      <c r="G67" s="509"/>
      <c r="H67" s="509"/>
      <c r="I67" s="509"/>
    </row>
    <row r="68" spans="4:20" x14ac:dyDescent="0.2">
      <c r="D68" s="85"/>
      <c r="E68" s="86"/>
      <c r="F68" s="86"/>
      <c r="G68" s="86"/>
      <c r="H68" s="86"/>
      <c r="I68" s="100"/>
    </row>
    <row r="69" spans="4:20" x14ac:dyDescent="0.2">
      <c r="D69" s="85"/>
      <c r="E69" s="86"/>
      <c r="F69" s="86"/>
      <c r="G69" s="86"/>
      <c r="H69" s="86"/>
      <c r="I69" s="86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</row>
    <row r="70" spans="4:20" x14ac:dyDescent="0.2">
      <c r="D70" s="86"/>
      <c r="E70" s="88"/>
      <c r="F70" s="88"/>
      <c r="G70" s="88"/>
      <c r="H70" s="88"/>
      <c r="I70" s="88"/>
      <c r="J70" s="157"/>
      <c r="K70" s="157"/>
      <c r="L70" s="157"/>
      <c r="M70" s="157"/>
      <c r="N70" s="85"/>
      <c r="O70" s="86"/>
      <c r="P70" s="86"/>
      <c r="Q70" s="86"/>
      <c r="R70" s="86"/>
      <c r="S70" s="86"/>
      <c r="T70" s="86"/>
    </row>
    <row r="71" spans="4:20" x14ac:dyDescent="0.2">
      <c r="D71" s="86"/>
      <c r="E71" s="88"/>
      <c r="F71" s="88"/>
      <c r="G71" s="88"/>
      <c r="H71" s="88"/>
      <c r="I71" s="88"/>
      <c r="J71" s="157"/>
      <c r="K71" s="157"/>
      <c r="L71" s="157"/>
      <c r="M71" s="157"/>
      <c r="N71" s="86"/>
      <c r="O71" s="88"/>
      <c r="P71" s="88"/>
      <c r="Q71" s="88"/>
      <c r="R71" s="88"/>
      <c r="S71" s="88"/>
      <c r="T71" s="88"/>
    </row>
    <row r="72" spans="4:20" x14ac:dyDescent="0.2">
      <c r="D72" s="86"/>
      <c r="E72" s="88"/>
      <c r="F72" s="88"/>
      <c r="G72" s="88"/>
      <c r="H72" s="88"/>
      <c r="I72" s="88"/>
      <c r="J72" s="157"/>
      <c r="K72" s="157"/>
      <c r="L72" s="157"/>
      <c r="M72" s="157"/>
      <c r="N72" s="86"/>
      <c r="O72" s="88"/>
      <c r="P72" s="88"/>
      <c r="Q72" s="88"/>
      <c r="R72" s="88"/>
      <c r="S72" s="88"/>
      <c r="T72" s="88"/>
    </row>
    <row r="73" spans="4:20" x14ac:dyDescent="0.2">
      <c r="D73" s="86"/>
      <c r="E73" s="98"/>
      <c r="F73" s="98"/>
      <c r="G73" s="88"/>
      <c r="H73" s="98"/>
      <c r="I73" s="98"/>
      <c r="J73" s="157"/>
      <c r="K73" s="157"/>
      <c r="L73" s="157"/>
      <c r="M73" s="157"/>
      <c r="N73" s="86"/>
      <c r="O73" s="88"/>
      <c r="P73" s="88"/>
      <c r="Q73" s="88"/>
      <c r="R73" s="88"/>
      <c r="S73" s="88"/>
      <c r="T73" s="98"/>
    </row>
    <row r="74" spans="4:20" x14ac:dyDescent="0.2">
      <c r="D74" s="86"/>
      <c r="E74" s="88"/>
      <c r="F74" s="88"/>
      <c r="G74" s="88"/>
      <c r="H74" s="88"/>
      <c r="I74" s="88"/>
      <c r="J74" s="157"/>
      <c r="K74" s="157"/>
      <c r="L74" s="157"/>
      <c r="M74" s="157"/>
      <c r="N74" s="86"/>
      <c r="O74" s="98"/>
      <c r="P74" s="98"/>
      <c r="Q74" s="88"/>
      <c r="R74" s="88"/>
      <c r="S74" s="88"/>
      <c r="T74" s="88"/>
    </row>
    <row r="75" spans="4:20" x14ac:dyDescent="0.2">
      <c r="D75" s="86"/>
      <c r="E75" s="88"/>
      <c r="F75" s="88"/>
      <c r="G75" s="88"/>
      <c r="H75" s="88"/>
      <c r="I75" s="88"/>
      <c r="J75" s="157"/>
      <c r="K75" s="157"/>
      <c r="L75" s="157"/>
      <c r="M75" s="157"/>
      <c r="N75" s="86"/>
      <c r="O75" s="88"/>
      <c r="P75" s="88"/>
      <c r="Q75" s="88"/>
      <c r="R75" s="88"/>
      <c r="S75" s="88"/>
      <c r="T75" s="88"/>
    </row>
    <row r="76" spans="4:20" x14ac:dyDescent="0.2">
      <c r="D76" s="86"/>
      <c r="E76" s="88"/>
      <c r="F76" s="88"/>
      <c r="G76" s="88"/>
      <c r="H76" s="88"/>
      <c r="I76" s="88"/>
      <c r="J76" s="157"/>
      <c r="K76" s="157"/>
      <c r="L76" s="157"/>
      <c r="M76" s="157"/>
      <c r="N76" s="86"/>
      <c r="O76" s="88"/>
      <c r="P76" s="88"/>
      <c r="Q76" s="88"/>
      <c r="R76" s="88"/>
      <c r="S76" s="88"/>
      <c r="T76" s="88"/>
    </row>
    <row r="77" spans="4:20" x14ac:dyDescent="0.2">
      <c r="D77" s="86"/>
      <c r="E77" s="88"/>
      <c r="F77" s="88"/>
      <c r="G77" s="88"/>
      <c r="H77" s="88"/>
      <c r="I77" s="88"/>
      <c r="J77" s="157"/>
      <c r="K77" s="157"/>
      <c r="L77" s="157"/>
      <c r="M77" s="157"/>
      <c r="N77" s="86"/>
      <c r="O77" s="88"/>
      <c r="P77" s="88"/>
      <c r="Q77" s="88"/>
      <c r="R77" s="88"/>
      <c r="S77" s="88"/>
      <c r="T77" s="88"/>
    </row>
    <row r="78" spans="4:20" x14ac:dyDescent="0.2">
      <c r="D78" s="86"/>
      <c r="E78" s="88"/>
      <c r="F78" s="88"/>
      <c r="G78" s="88"/>
      <c r="H78" s="88"/>
      <c r="I78" s="88"/>
      <c r="J78" s="157"/>
      <c r="K78" s="157"/>
      <c r="L78" s="157"/>
      <c r="M78" s="157"/>
      <c r="N78" s="86"/>
      <c r="O78" s="88"/>
      <c r="P78" s="88"/>
      <c r="Q78" s="88"/>
      <c r="R78" s="88"/>
      <c r="S78" s="88"/>
      <c r="T78" s="88"/>
    </row>
    <row r="79" spans="4:20" x14ac:dyDescent="0.2">
      <c r="D79" s="86"/>
      <c r="E79" s="88"/>
      <c r="F79" s="88"/>
      <c r="G79" s="88"/>
      <c r="H79" s="88"/>
      <c r="I79" s="88"/>
      <c r="J79" s="157"/>
      <c r="K79" s="157"/>
      <c r="L79" s="157"/>
      <c r="M79" s="157"/>
      <c r="N79" s="86"/>
      <c r="O79" s="88"/>
      <c r="P79" s="88"/>
      <c r="Q79" s="88"/>
      <c r="R79" s="88"/>
      <c r="S79" s="88"/>
      <c r="T79" s="88"/>
    </row>
    <row r="80" spans="4:20" x14ac:dyDescent="0.2">
      <c r="D80" s="86"/>
      <c r="E80" s="88"/>
      <c r="F80" s="88"/>
      <c r="G80" s="88"/>
      <c r="H80" s="88"/>
      <c r="I80" s="88"/>
      <c r="J80" s="157"/>
      <c r="K80" s="157"/>
      <c r="L80" s="157"/>
      <c r="M80" s="157"/>
      <c r="N80" s="86"/>
      <c r="O80" s="88"/>
      <c r="P80" s="88"/>
      <c r="Q80" s="88"/>
      <c r="R80" s="88"/>
      <c r="S80" s="88"/>
      <c r="T80" s="88"/>
    </row>
    <row r="81" spans="4:20" x14ac:dyDescent="0.2">
      <c r="D81" s="86"/>
      <c r="E81" s="88"/>
      <c r="F81" s="88"/>
      <c r="G81" s="88"/>
      <c r="H81" s="88"/>
      <c r="I81" s="88"/>
      <c r="J81" s="157"/>
      <c r="K81" s="157"/>
      <c r="L81" s="157"/>
      <c r="M81" s="157"/>
      <c r="N81" s="86"/>
      <c r="O81" s="88"/>
      <c r="P81" s="88"/>
      <c r="Q81" s="88"/>
      <c r="R81" s="88"/>
      <c r="S81" s="88"/>
      <c r="T81" s="88"/>
    </row>
    <row r="82" spans="4:20" x14ac:dyDescent="0.2">
      <c r="D82" s="86"/>
      <c r="E82" s="88"/>
      <c r="F82" s="88"/>
      <c r="G82" s="88"/>
      <c r="H82" s="88"/>
      <c r="I82" s="88"/>
      <c r="J82" s="157"/>
      <c r="K82" s="157"/>
      <c r="L82" s="157"/>
      <c r="M82" s="157"/>
      <c r="N82" s="86"/>
      <c r="O82" s="88"/>
      <c r="P82" s="88"/>
      <c r="Q82" s="88"/>
      <c r="R82" s="88"/>
      <c r="S82" s="88"/>
      <c r="T82" s="88"/>
    </row>
    <row r="83" spans="4:20" x14ac:dyDescent="0.2">
      <c r="D83" s="86"/>
      <c r="E83" s="88"/>
      <c r="F83" s="88"/>
      <c r="G83" s="88"/>
      <c r="H83" s="88"/>
      <c r="I83" s="88"/>
      <c r="J83" s="157"/>
      <c r="K83" s="157"/>
      <c r="L83" s="157"/>
      <c r="M83" s="157"/>
      <c r="N83" s="86"/>
      <c r="O83" s="88"/>
      <c r="P83" s="88"/>
      <c r="Q83" s="88"/>
      <c r="R83" s="88"/>
      <c r="S83" s="88"/>
      <c r="T83" s="88"/>
    </row>
    <row r="84" spans="4:20" x14ac:dyDescent="0.2">
      <c r="D84" s="86"/>
      <c r="E84" s="88"/>
      <c r="F84" s="88"/>
      <c r="G84" s="88"/>
      <c r="H84" s="88"/>
      <c r="I84" s="88"/>
      <c r="J84" s="157"/>
      <c r="K84" s="157"/>
      <c r="L84" s="157"/>
      <c r="M84" s="157"/>
      <c r="N84" s="86"/>
      <c r="O84" s="88"/>
      <c r="P84" s="88"/>
      <c r="Q84" s="88"/>
      <c r="R84" s="88"/>
      <c r="S84" s="88"/>
      <c r="T84" s="88"/>
    </row>
    <row r="85" spans="4:20" x14ac:dyDescent="0.2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86"/>
      <c r="O85" s="510"/>
      <c r="P85" s="510"/>
      <c r="Q85" s="511"/>
      <c r="R85" s="508"/>
      <c r="S85" s="508"/>
      <c r="T85" s="508"/>
    </row>
    <row r="86" spans="4:20" x14ac:dyDescent="0.2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86"/>
      <c r="O86" s="510"/>
      <c r="P86" s="510"/>
      <c r="Q86" s="511"/>
      <c r="R86" s="508"/>
      <c r="S86" s="508"/>
      <c r="T86" s="508"/>
    </row>
    <row r="87" spans="4:20" x14ac:dyDescent="0.2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508"/>
      <c r="O87" s="508"/>
      <c r="P87" s="508"/>
      <c r="Q87" s="508"/>
      <c r="R87" s="508"/>
      <c r="S87" s="508"/>
      <c r="T87" s="508"/>
    </row>
    <row r="88" spans="4:20" x14ac:dyDescent="0.2"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</row>
    <row r="89" spans="4:20" x14ac:dyDescent="0.2"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</row>
    <row r="90" spans="4:20" x14ac:dyDescent="0.2"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</row>
    <row r="91" spans="4:20" x14ac:dyDescent="0.2"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</row>
    <row r="92" spans="4:20" x14ac:dyDescent="0.2"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</row>
    <row r="93" spans="4:20" x14ac:dyDescent="0.2"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</row>
  </sheetData>
  <mergeCells count="8">
    <mergeCell ref="S85:S86"/>
    <mergeCell ref="T85:T86"/>
    <mergeCell ref="N87:T87"/>
    <mergeCell ref="D67:I67"/>
    <mergeCell ref="O85:O86"/>
    <mergeCell ref="P85:P86"/>
    <mergeCell ref="Q85:Q86"/>
    <mergeCell ref="R85:R8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9"/>
  <sheetViews>
    <sheetView showGridLines="0" topLeftCell="A20" zoomScaleNormal="100" workbookViewId="0">
      <selection activeCell="B34" sqref="B34"/>
    </sheetView>
  </sheetViews>
  <sheetFormatPr defaultRowHeight="11.25" x14ac:dyDescent="0.2"/>
  <cols>
    <col min="1" max="1" width="7.42578125" style="70" customWidth="1"/>
    <col min="2" max="6" width="9.140625" style="70"/>
    <col min="7" max="7" width="7.85546875" style="70" bestFit="1" customWidth="1"/>
    <col min="8" max="16384" width="9.140625" style="70"/>
  </cols>
  <sheetData>
    <row r="2" spans="2:14" ht="18.75" x14ac:dyDescent="0.3">
      <c r="B2" s="69" t="s">
        <v>594</v>
      </c>
    </row>
    <row r="3" spans="2:14" ht="18.75" x14ac:dyDescent="0.3">
      <c r="B3" s="69"/>
    </row>
    <row r="4" spans="2:14" ht="12" thickBot="1" x14ac:dyDescent="0.25">
      <c r="B4" s="70" t="s">
        <v>257</v>
      </c>
    </row>
    <row r="5" spans="2:14" s="177" customFormat="1" ht="20.25" customHeight="1" thickTop="1" thickBot="1" x14ac:dyDescent="0.25">
      <c r="B5" s="178" t="s">
        <v>254</v>
      </c>
      <c r="C5" s="179" t="s">
        <v>192</v>
      </c>
      <c r="D5" s="179" t="s">
        <v>193</v>
      </c>
      <c r="E5" s="179" t="s">
        <v>194</v>
      </c>
      <c r="F5" s="179" t="s">
        <v>195</v>
      </c>
      <c r="G5" s="179" t="s">
        <v>196</v>
      </c>
      <c r="H5" s="179" t="s">
        <v>197</v>
      </c>
      <c r="I5" s="179" t="s">
        <v>198</v>
      </c>
      <c r="J5" s="179" t="s">
        <v>199</v>
      </c>
      <c r="K5" s="179" t="s">
        <v>200</v>
      </c>
      <c r="L5" s="179" t="s">
        <v>201</v>
      </c>
      <c r="M5" s="179" t="s">
        <v>202</v>
      </c>
      <c r="N5" s="179" t="s">
        <v>203</v>
      </c>
    </row>
    <row r="6" spans="2:14" ht="12" thickTop="1" x14ac:dyDescent="0.2">
      <c r="B6" s="175"/>
      <c r="C6" s="173"/>
      <c r="D6" s="173"/>
      <c r="E6" s="173"/>
      <c r="F6" s="173"/>
      <c r="G6" s="174"/>
      <c r="H6" s="173"/>
      <c r="I6" s="173"/>
      <c r="J6" s="173"/>
      <c r="K6" s="173"/>
      <c r="L6" s="173"/>
      <c r="M6" s="173"/>
      <c r="N6" s="173"/>
    </row>
    <row r="7" spans="2:14" x14ac:dyDescent="0.2">
      <c r="B7" s="165" t="s">
        <v>185</v>
      </c>
      <c r="C7" s="176"/>
      <c r="D7" s="176"/>
      <c r="E7" s="176"/>
      <c r="F7" s="176"/>
      <c r="G7" s="176"/>
      <c r="H7" s="176">
        <v>830.09</v>
      </c>
      <c r="I7" s="176">
        <v>890.8</v>
      </c>
      <c r="J7" s="176">
        <v>943.69</v>
      </c>
      <c r="K7" s="176">
        <v>943.69</v>
      </c>
      <c r="L7" s="176">
        <v>793.89</v>
      </c>
      <c r="M7" s="176">
        <v>806.8</v>
      </c>
      <c r="N7" s="176">
        <v>853.13</v>
      </c>
    </row>
    <row r="8" spans="2:14" x14ac:dyDescent="0.2">
      <c r="B8" s="165" t="s">
        <v>186</v>
      </c>
      <c r="C8" s="176">
        <v>735.43</v>
      </c>
      <c r="D8" s="176">
        <v>981.99</v>
      </c>
      <c r="E8" s="176">
        <v>967.77</v>
      </c>
      <c r="F8" s="176">
        <v>997.35</v>
      </c>
      <c r="G8" s="176">
        <v>1029.4100000000001</v>
      </c>
      <c r="H8" s="176">
        <v>960.65</v>
      </c>
      <c r="I8" s="176">
        <v>1017.76</v>
      </c>
      <c r="J8" s="176">
        <v>1071.74</v>
      </c>
      <c r="K8" s="176">
        <v>1014.79</v>
      </c>
      <c r="L8" s="176">
        <v>943.73</v>
      </c>
      <c r="M8" s="176">
        <v>938.75</v>
      </c>
      <c r="N8" s="176">
        <v>1056.98</v>
      </c>
    </row>
    <row r="9" spans="2:14" x14ac:dyDescent="0.2">
      <c r="B9" s="165" t="s">
        <v>187</v>
      </c>
      <c r="C9" s="176">
        <v>1288.6099999999999</v>
      </c>
      <c r="D9" s="176">
        <v>1144.73</v>
      </c>
      <c r="E9" s="176">
        <v>1191.7</v>
      </c>
      <c r="F9" s="176">
        <v>1202.56</v>
      </c>
      <c r="G9" s="176">
        <v>1144.56</v>
      </c>
      <c r="H9" s="176">
        <v>1079.75</v>
      </c>
      <c r="I9" s="176">
        <v>993.6</v>
      </c>
      <c r="J9" s="176">
        <v>1018.97</v>
      </c>
      <c r="K9" s="176">
        <v>951.44</v>
      </c>
      <c r="L9" s="176">
        <v>954.99</v>
      </c>
      <c r="M9" s="176">
        <v>672.58</v>
      </c>
      <c r="N9" s="176">
        <v>586.79999999999995</v>
      </c>
    </row>
    <row r="10" spans="2:14" x14ac:dyDescent="0.2">
      <c r="B10" s="165" t="s">
        <v>188</v>
      </c>
      <c r="C10" s="176">
        <v>607.35</v>
      </c>
      <c r="D10" s="176">
        <v>632.58000000000004</v>
      </c>
      <c r="E10" s="176">
        <v>710.01</v>
      </c>
      <c r="F10" s="176">
        <v>563.29999999999995</v>
      </c>
      <c r="G10" s="176">
        <v>678.31</v>
      </c>
      <c r="H10" s="176">
        <v>619.35</v>
      </c>
      <c r="I10" s="176">
        <v>593.4</v>
      </c>
      <c r="J10" s="176">
        <v>609.87</v>
      </c>
      <c r="K10" s="176">
        <v>678.9</v>
      </c>
      <c r="L10" s="176">
        <v>703.24</v>
      </c>
      <c r="M10" s="176">
        <v>766.11</v>
      </c>
      <c r="N10" s="176">
        <v>675.38</v>
      </c>
    </row>
    <row r="11" spans="2:14" x14ac:dyDescent="0.2">
      <c r="B11" s="165" t="s">
        <v>144</v>
      </c>
      <c r="C11" s="176">
        <v>781.18</v>
      </c>
      <c r="D11" s="176">
        <v>760.62</v>
      </c>
      <c r="E11" s="176">
        <v>756.1</v>
      </c>
      <c r="F11" s="176">
        <v>751.62</v>
      </c>
      <c r="G11" s="176">
        <v>783.62</v>
      </c>
      <c r="H11" s="176">
        <v>874.83</v>
      </c>
      <c r="I11" s="176">
        <v>1078.2</v>
      </c>
      <c r="J11" s="163">
        <v>1178.01</v>
      </c>
      <c r="K11" s="176">
        <v>1213.2</v>
      </c>
      <c r="L11" s="176">
        <v>1168.43</v>
      </c>
      <c r="M11" s="176">
        <v>958.49</v>
      </c>
      <c r="N11" s="176">
        <v>942.73</v>
      </c>
    </row>
    <row r="12" spans="2:14" x14ac:dyDescent="0.2">
      <c r="B12" s="165" t="s">
        <v>145</v>
      </c>
      <c r="C12" s="176">
        <v>964.55</v>
      </c>
      <c r="D12" s="176">
        <v>945</v>
      </c>
      <c r="E12" s="176">
        <v>976.56</v>
      </c>
      <c r="F12" s="176">
        <v>932.65</v>
      </c>
      <c r="G12" s="176">
        <v>815.54</v>
      </c>
      <c r="H12" s="176">
        <v>945.9</v>
      </c>
      <c r="I12" s="176">
        <v>921.92</v>
      </c>
      <c r="J12" s="176">
        <v>898.08</v>
      </c>
      <c r="K12" s="176">
        <v>840.07</v>
      </c>
      <c r="L12" s="176">
        <v>866.85</v>
      </c>
      <c r="M12" s="176">
        <v>873.69</v>
      </c>
      <c r="N12" s="176">
        <v>870.35</v>
      </c>
    </row>
    <row r="13" spans="2:14" x14ac:dyDescent="0.2">
      <c r="B13" s="165" t="s">
        <v>146</v>
      </c>
      <c r="C13" s="176">
        <v>793.19</v>
      </c>
      <c r="D13" s="176">
        <v>809.65</v>
      </c>
      <c r="E13" s="176">
        <v>739</v>
      </c>
      <c r="F13" s="176">
        <v>893.22</v>
      </c>
      <c r="G13" s="176">
        <v>867.62</v>
      </c>
      <c r="H13" s="176">
        <v>820.42</v>
      </c>
      <c r="I13" s="176">
        <v>1021.14</v>
      </c>
      <c r="J13" s="176">
        <v>1095.43</v>
      </c>
      <c r="K13" s="176">
        <v>1168.6600000000001</v>
      </c>
      <c r="L13" s="176">
        <v>1189.3499999999999</v>
      </c>
      <c r="M13" s="176">
        <v>1052.53</v>
      </c>
      <c r="N13" s="176">
        <v>1118.76</v>
      </c>
    </row>
    <row r="14" spans="2:14" x14ac:dyDescent="0.2">
      <c r="B14" s="165" t="s">
        <v>147</v>
      </c>
      <c r="C14" s="176">
        <v>1128.73</v>
      </c>
      <c r="D14" s="176">
        <v>1233.76</v>
      </c>
      <c r="E14" s="176">
        <v>1259.93</v>
      </c>
      <c r="F14" s="176">
        <v>1419.38</v>
      </c>
      <c r="G14" s="176">
        <v>1427.59</v>
      </c>
      <c r="H14" s="176">
        <v>1671.59</v>
      </c>
      <c r="I14" s="176">
        <v>1577.99</v>
      </c>
      <c r="J14" s="176">
        <v>1497.48</v>
      </c>
      <c r="K14" s="176">
        <v>1679.34</v>
      </c>
      <c r="L14" s="176">
        <v>1817.4</v>
      </c>
      <c r="M14" s="176">
        <v>1957.2</v>
      </c>
      <c r="N14" s="176">
        <v>2168.4699999999998</v>
      </c>
    </row>
    <row r="15" spans="2:14" x14ac:dyDescent="0.2">
      <c r="B15" s="165" t="s">
        <v>148</v>
      </c>
      <c r="C15" s="176">
        <v>2527.13</v>
      </c>
      <c r="D15" s="176">
        <v>2842.46</v>
      </c>
      <c r="E15" s="176">
        <v>2574.21</v>
      </c>
      <c r="F15" s="176">
        <v>2393.29</v>
      </c>
      <c r="G15" s="176">
        <v>2580.4899999999998</v>
      </c>
      <c r="H15" s="176">
        <v>2833.1</v>
      </c>
      <c r="I15" s="176">
        <v>3082.25</v>
      </c>
      <c r="J15" s="176">
        <v>3063.55</v>
      </c>
      <c r="K15" s="176">
        <v>3324.59</v>
      </c>
      <c r="L15" s="176">
        <v>3529.35</v>
      </c>
      <c r="M15" s="176">
        <v>3611.31</v>
      </c>
      <c r="N15" s="176">
        <v>3480.23</v>
      </c>
    </row>
    <row r="16" spans="2:14" x14ac:dyDescent="0.2">
      <c r="B16" s="165" t="s">
        <v>149</v>
      </c>
      <c r="C16" s="176">
        <v>3476.65</v>
      </c>
      <c r="D16" s="176">
        <v>3510.62</v>
      </c>
      <c r="E16" s="176">
        <v>3439.49</v>
      </c>
      <c r="F16" s="176">
        <v>3495.12</v>
      </c>
      <c r="G16" s="176">
        <v>3661.87</v>
      </c>
      <c r="H16" s="176">
        <v>4104.8599999999997</v>
      </c>
      <c r="I16" s="176">
        <v>4420.5</v>
      </c>
      <c r="J16" s="176">
        <v>5453.78</v>
      </c>
      <c r="K16" s="176">
        <v>5121.9399999999996</v>
      </c>
      <c r="L16" s="176">
        <v>4702.96</v>
      </c>
      <c r="M16" s="176">
        <v>4508.1099999999997</v>
      </c>
      <c r="N16" s="176">
        <v>4876.8900000000003</v>
      </c>
    </row>
    <row r="17" spans="2:15" x14ac:dyDescent="0.2">
      <c r="B17" s="165" t="s">
        <v>150</v>
      </c>
      <c r="C17" s="176">
        <v>4420.5</v>
      </c>
      <c r="D17" s="176">
        <v>5113.8500000000004</v>
      </c>
      <c r="E17" s="176">
        <v>5444.32</v>
      </c>
      <c r="F17" s="176">
        <v>5500.05</v>
      </c>
      <c r="G17" s="176">
        <v>6035.13</v>
      </c>
      <c r="H17" s="176">
        <v>6444.64</v>
      </c>
      <c r="I17" s="176">
        <v>7105.55</v>
      </c>
      <c r="J17" s="176">
        <v>7657.04</v>
      </c>
      <c r="K17" s="176">
        <v>7675.54</v>
      </c>
      <c r="L17" s="176">
        <v>7577.83</v>
      </c>
      <c r="M17" s="176">
        <v>6587.49</v>
      </c>
      <c r="N17" s="176">
        <v>6708.36</v>
      </c>
    </row>
    <row r="18" spans="2:15" x14ac:dyDescent="0.2">
      <c r="B18" s="165" t="s">
        <v>151</v>
      </c>
      <c r="C18" s="176">
        <v>7040.26</v>
      </c>
      <c r="D18" s="176">
        <v>6747.78</v>
      </c>
      <c r="E18" s="176">
        <v>7038.31</v>
      </c>
      <c r="F18" s="176">
        <v>7558.05</v>
      </c>
      <c r="G18" s="176">
        <v>7126.98</v>
      </c>
      <c r="H18" s="176">
        <v>6770.06</v>
      </c>
      <c r="I18" s="176">
        <v>7521.22</v>
      </c>
      <c r="J18" s="176">
        <v>7457.45</v>
      </c>
      <c r="K18" s="176">
        <v>7534.44</v>
      </c>
      <c r="L18" s="176">
        <v>8710.51</v>
      </c>
      <c r="M18" s="176">
        <v>9130.0300000000007</v>
      </c>
      <c r="N18" s="176">
        <v>9758.81</v>
      </c>
    </row>
    <row r="19" spans="2:15" x14ac:dyDescent="0.2">
      <c r="B19" s="165" t="s">
        <v>205</v>
      </c>
      <c r="C19" s="163">
        <v>9775.1</v>
      </c>
      <c r="D19" s="163">
        <v>9675.91</v>
      </c>
      <c r="E19" s="163">
        <v>9445.36</v>
      </c>
      <c r="F19" s="163">
        <v>10143.370000000001</v>
      </c>
      <c r="G19" s="163">
        <v>9930.48</v>
      </c>
      <c r="H19" s="163">
        <v>9956.76</v>
      </c>
      <c r="I19" s="163">
        <v>9935.08</v>
      </c>
      <c r="J19" s="163">
        <v>10635.69</v>
      </c>
      <c r="K19" s="163">
        <v>10750.22</v>
      </c>
      <c r="L19" s="163">
        <v>10777.4</v>
      </c>
      <c r="M19" s="163">
        <v>8699.61</v>
      </c>
      <c r="N19" s="163">
        <v>8834.24</v>
      </c>
    </row>
    <row r="20" spans="2:15" x14ac:dyDescent="0.2">
      <c r="B20" s="165" t="s">
        <v>206</v>
      </c>
      <c r="C20" s="163">
        <v>7636.25</v>
      </c>
      <c r="D20" s="163">
        <v>6655.99</v>
      </c>
      <c r="E20" s="163">
        <v>6640.66</v>
      </c>
      <c r="F20" s="163">
        <v>6638.96</v>
      </c>
      <c r="G20" s="163">
        <v>6641.61</v>
      </c>
      <c r="H20" s="163">
        <v>4400.76</v>
      </c>
      <c r="I20" s="163">
        <v>4016.84</v>
      </c>
      <c r="J20" s="163">
        <v>4221.57</v>
      </c>
      <c r="K20" s="163">
        <v>4931.51</v>
      </c>
      <c r="L20" s="163">
        <v>5168.7700000000004</v>
      </c>
      <c r="M20" s="163">
        <v>5216.66</v>
      </c>
      <c r="N20" s="163">
        <v>5121.7299999999996</v>
      </c>
    </row>
    <row r="21" spans="2:15" x14ac:dyDescent="0.2">
      <c r="B21" s="165" t="s">
        <v>207</v>
      </c>
      <c r="C21" s="163">
        <v>5515.95</v>
      </c>
      <c r="D21" s="163">
        <v>6154.81</v>
      </c>
      <c r="E21" s="163">
        <v>6651.16</v>
      </c>
      <c r="F21" s="163">
        <v>6513.12</v>
      </c>
      <c r="G21" s="163">
        <v>6529.44</v>
      </c>
      <c r="H21" s="163">
        <v>6665.44</v>
      </c>
      <c r="I21" s="163">
        <v>6821.14</v>
      </c>
      <c r="J21" s="163">
        <v>6844.07</v>
      </c>
      <c r="K21" s="163" t="s">
        <v>210</v>
      </c>
      <c r="L21" s="163" t="s">
        <v>211</v>
      </c>
      <c r="M21" s="163" t="s">
        <v>212</v>
      </c>
      <c r="N21" s="163" t="s">
        <v>213</v>
      </c>
    </row>
    <row r="22" spans="2:15" x14ac:dyDescent="0.2">
      <c r="B22" s="165" t="s">
        <v>214</v>
      </c>
      <c r="C22" s="163">
        <v>7348.91</v>
      </c>
      <c r="D22" s="163">
        <v>6849.6</v>
      </c>
      <c r="E22" s="163">
        <v>6996.83</v>
      </c>
      <c r="F22" s="163">
        <v>7382.41</v>
      </c>
      <c r="G22" s="163">
        <v>7818.1</v>
      </c>
      <c r="H22" s="163">
        <v>8359.31</v>
      </c>
      <c r="I22" s="163">
        <v>8569.0400000000009</v>
      </c>
      <c r="J22" s="163">
        <v>7855.24</v>
      </c>
      <c r="K22" s="163">
        <v>8225.74</v>
      </c>
      <c r="L22" s="163">
        <v>8397.81</v>
      </c>
      <c r="M22" s="163">
        <v>8439.75</v>
      </c>
      <c r="N22" s="163">
        <v>8663.1</v>
      </c>
    </row>
    <row r="23" spans="2:15" x14ac:dyDescent="0.2">
      <c r="B23" s="165" t="s">
        <v>215</v>
      </c>
      <c r="C23" s="163">
        <v>8449.8700000000008</v>
      </c>
      <c r="D23" s="163">
        <v>7582.42</v>
      </c>
      <c r="E23" s="163">
        <v>8159.12</v>
      </c>
      <c r="F23" s="163">
        <v>8215.84</v>
      </c>
      <c r="G23" s="163">
        <v>7984.53</v>
      </c>
      <c r="H23" s="163">
        <v>7856.82</v>
      </c>
      <c r="I23" s="163">
        <v>8225.9699999999993</v>
      </c>
      <c r="J23" s="163">
        <v>8946.64</v>
      </c>
      <c r="K23" s="163">
        <v>9649.9500000000007</v>
      </c>
      <c r="L23" s="163">
        <v>9812.7099999999991</v>
      </c>
      <c r="M23" s="163">
        <v>9714.33</v>
      </c>
      <c r="N23" s="163">
        <v>9708.31</v>
      </c>
    </row>
    <row r="24" spans="2:15" x14ac:dyDescent="0.2">
      <c r="B24" s="165" t="s">
        <v>216</v>
      </c>
      <c r="C24" s="70">
        <v>10264.58</v>
      </c>
      <c r="D24" s="163">
        <v>10844.53</v>
      </c>
      <c r="E24" s="163">
        <v>10897.78</v>
      </c>
      <c r="F24" s="163">
        <v>11156.81</v>
      </c>
      <c r="G24" s="163">
        <v>11691.52</v>
      </c>
      <c r="H24" s="163">
        <v>11964.24</v>
      </c>
      <c r="I24" s="163">
        <v>12207.26</v>
      </c>
      <c r="J24" s="163">
        <v>12768.64</v>
      </c>
      <c r="K24" s="163">
        <v>12802.46</v>
      </c>
      <c r="L24" s="163">
        <v>13497.01</v>
      </c>
      <c r="M24" s="163">
        <v>15355.44</v>
      </c>
      <c r="N24" s="163">
        <v>14987.53</v>
      </c>
    </row>
    <row r="25" spans="2:15" x14ac:dyDescent="0.2">
      <c r="B25" s="165" t="s">
        <v>217</v>
      </c>
      <c r="C25" s="163">
        <v>16614.91</v>
      </c>
      <c r="D25" s="163">
        <v>16023.32</v>
      </c>
      <c r="E25" s="163">
        <v>15836.86</v>
      </c>
      <c r="F25" s="163">
        <v>16594.63</v>
      </c>
      <c r="G25" s="163">
        <v>18010.72</v>
      </c>
      <c r="H25" s="163">
        <v>18664.04</v>
      </c>
      <c r="I25" s="163">
        <v>20244.310000000001</v>
      </c>
      <c r="J25" s="163">
        <v>19282.400000000001</v>
      </c>
      <c r="K25" s="163">
        <v>20396.669999999998</v>
      </c>
      <c r="L25" s="163">
        <v>21597.74</v>
      </c>
      <c r="M25" s="163">
        <v>21960.78</v>
      </c>
      <c r="N25" s="163">
        <v>21973.16</v>
      </c>
    </row>
    <row r="26" spans="2:15" x14ac:dyDescent="0.2">
      <c r="B26" s="165" t="s">
        <v>218</v>
      </c>
      <c r="C26" s="163">
        <v>22264.59</v>
      </c>
      <c r="D26" s="163">
        <v>21014.45</v>
      </c>
      <c r="E26" s="163">
        <v>21778.18</v>
      </c>
      <c r="F26" s="163">
        <v>22269.4</v>
      </c>
      <c r="G26" s="163">
        <v>22706.46</v>
      </c>
      <c r="H26" s="163">
        <v>23397.91</v>
      </c>
      <c r="I26" s="163">
        <v>24730.26</v>
      </c>
      <c r="J26" s="163">
        <v>24131.61</v>
      </c>
      <c r="K26" s="163">
        <v>21703.09</v>
      </c>
      <c r="L26" s="163">
        <v>23588.9</v>
      </c>
      <c r="M26" s="163">
        <v>23255.34</v>
      </c>
      <c r="N26" s="163">
        <v>24036.720000000001</v>
      </c>
      <c r="O26" s="349"/>
    </row>
    <row r="27" spans="2:15" x14ac:dyDescent="0.2">
      <c r="B27" s="165" t="s">
        <v>607</v>
      </c>
      <c r="C27" s="163">
        <v>24867.05</v>
      </c>
      <c r="D27" s="163">
        <v>24345.61</v>
      </c>
      <c r="E27" s="163">
        <v>22708.7</v>
      </c>
      <c r="F27" s="163">
        <v>23945.47</v>
      </c>
      <c r="G27" s="163">
        <v>22688.92</v>
      </c>
      <c r="H27" s="163">
        <v>22936.799999999999</v>
      </c>
      <c r="I27" s="163">
        <v>22098.31</v>
      </c>
      <c r="J27" s="163">
        <v>21714.93</v>
      </c>
      <c r="K27" s="163">
        <v>22896.99</v>
      </c>
      <c r="L27" s="163">
        <v>23953.98</v>
      </c>
      <c r="M27" s="163">
        <v>24493.91</v>
      </c>
      <c r="N27" s="163">
        <v>25313.119999999999</v>
      </c>
      <c r="O27" s="345"/>
    </row>
    <row r="28" spans="2:15" x14ac:dyDescent="0.2">
      <c r="B28" s="165" t="s">
        <v>608</v>
      </c>
      <c r="C28" s="163">
        <v>26316.43</v>
      </c>
      <c r="D28" s="163">
        <v>26762.560000000001</v>
      </c>
      <c r="E28" s="163">
        <v>27682.25</v>
      </c>
      <c r="F28" s="163">
        <v>27348.66</v>
      </c>
      <c r="G28" s="163">
        <v>29591.96</v>
      </c>
      <c r="H28" s="163">
        <v>32842.44</v>
      </c>
      <c r="I28" s="163">
        <v>33187</v>
      </c>
      <c r="J28" s="163">
        <v>32846.050000000003</v>
      </c>
      <c r="K28" s="163">
        <v>32985.4</v>
      </c>
      <c r="L28" s="163">
        <v>34010.769999999997</v>
      </c>
      <c r="M28" s="163">
        <v>35000.879999999997</v>
      </c>
      <c r="N28" s="163">
        <v>32494.3</v>
      </c>
      <c r="O28" s="353"/>
    </row>
    <row r="29" spans="2:15" x14ac:dyDescent="0.2">
      <c r="B29" s="165" t="s">
        <v>609</v>
      </c>
      <c r="C29" s="163">
        <v>32553.38</v>
      </c>
      <c r="D29" s="163">
        <v>29519.51</v>
      </c>
      <c r="E29" s="163">
        <v>30395.71</v>
      </c>
      <c r="F29" s="163">
        <v>28596.6</v>
      </c>
      <c r="G29" s="163">
        <v>29112.94</v>
      </c>
      <c r="H29" s="163">
        <v>29774.240000000002</v>
      </c>
      <c r="I29" s="163">
        <v>31762.42</v>
      </c>
      <c r="J29" s="163">
        <v>31372.25</v>
      </c>
      <c r="K29" s="163">
        <v>32727.24</v>
      </c>
      <c r="L29" s="163">
        <v>32980.769999999997</v>
      </c>
      <c r="M29" s="163">
        <v>31362.28</v>
      </c>
      <c r="N29" s="163">
        <v>30582.91</v>
      </c>
      <c r="O29" s="348"/>
    </row>
    <row r="30" spans="2:15" x14ac:dyDescent="0.2">
      <c r="B30" s="165" t="s">
        <v>610</v>
      </c>
      <c r="C30" s="163">
        <v>30908.46</v>
      </c>
      <c r="D30" s="163">
        <v>30653.83</v>
      </c>
      <c r="E30" s="163">
        <v>29944.47</v>
      </c>
      <c r="F30" s="163">
        <v>30220.1</v>
      </c>
      <c r="G30" s="163">
        <v>29381.69</v>
      </c>
      <c r="H30" s="163">
        <v>28043.38</v>
      </c>
      <c r="I30" s="163">
        <v>29663.42</v>
      </c>
      <c r="J30" s="163">
        <v>28506.65</v>
      </c>
      <c r="K30" s="163">
        <v>28279.32</v>
      </c>
      <c r="L30" s="163">
        <v>27014.21</v>
      </c>
      <c r="M30" s="163">
        <v>26155.49</v>
      </c>
      <c r="N30" s="163">
        <v>24986.05</v>
      </c>
    </row>
    <row r="31" spans="2:15" x14ac:dyDescent="0.2">
      <c r="B31" s="165" t="s">
        <v>611</v>
      </c>
      <c r="C31" s="163">
        <v>23118.82</v>
      </c>
      <c r="D31" s="163">
        <v>22007.119999999999</v>
      </c>
      <c r="E31" s="163">
        <v>23427.599999999999</v>
      </c>
      <c r="F31" s="163">
        <v>24698.78</v>
      </c>
      <c r="G31" s="163">
        <v>27838.52</v>
      </c>
      <c r="H31" s="163">
        <v>29011.73</v>
      </c>
      <c r="I31" s="163">
        <v>29067.54</v>
      </c>
      <c r="J31" s="163">
        <v>26289.38</v>
      </c>
      <c r="K31" s="163">
        <v>21037.82</v>
      </c>
      <c r="L31" s="163">
        <v>23937.61</v>
      </c>
      <c r="M31" s="163">
        <v>24435.18</v>
      </c>
      <c r="N31" s="163">
        <v>24660.31</v>
      </c>
    </row>
    <row r="32" spans="2:15" x14ac:dyDescent="0.2">
      <c r="B32" s="165" t="s">
        <v>618</v>
      </c>
      <c r="C32" s="163">
        <v>27559.26</v>
      </c>
      <c r="D32" s="163">
        <v>28960.2</v>
      </c>
      <c r="E32" s="163">
        <v>28969.98</v>
      </c>
      <c r="F32" s="163">
        <v>28185.56</v>
      </c>
      <c r="G32" s="163">
        <v>28849.46</v>
      </c>
      <c r="H32" s="163">
        <v>30779.7</v>
      </c>
      <c r="I32" s="163">
        <v>32061.54</v>
      </c>
      <c r="J32" s="163">
        <v>31436.15</v>
      </c>
      <c r="K32" s="163"/>
      <c r="L32" s="163"/>
      <c r="M32" s="163"/>
      <c r="N32" s="163"/>
    </row>
    <row r="33" spans="2:21" ht="12" thickBot="1" x14ac:dyDescent="0.25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</row>
    <row r="34" spans="2:21" ht="11.25" customHeight="1" thickTop="1" x14ac:dyDescent="0.2">
      <c r="B34" s="180" t="s">
        <v>814</v>
      </c>
      <c r="C34" s="180"/>
      <c r="D34" s="180"/>
      <c r="E34" s="180"/>
      <c r="F34" s="180"/>
      <c r="G34" s="180"/>
      <c r="H34" s="180"/>
      <c r="I34" s="180"/>
      <c r="J34" s="180"/>
      <c r="K34" s="180"/>
    </row>
    <row r="36" spans="2:21" x14ac:dyDescent="0.2">
      <c r="B36" s="70" t="s">
        <v>219</v>
      </c>
    </row>
    <row r="37" spans="2:21" ht="18.75" customHeight="1" x14ac:dyDescent="0.2">
      <c r="B37" s="514"/>
      <c r="C37" s="514"/>
      <c r="D37" s="514"/>
      <c r="E37" s="514"/>
      <c r="F37" s="514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</row>
    <row r="38" spans="2:21" ht="16.5" customHeight="1" x14ac:dyDescent="0.2">
      <c r="B38" s="510"/>
      <c r="C38" s="510"/>
      <c r="D38" s="510"/>
      <c r="E38" s="510"/>
      <c r="F38" s="510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</row>
    <row r="39" spans="2:21" x14ac:dyDescent="0.2">
      <c r="B39" s="407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157"/>
      <c r="P39" s="157"/>
      <c r="Q39" s="157"/>
      <c r="R39" s="157"/>
      <c r="S39" s="157"/>
      <c r="T39" s="157"/>
      <c r="U39" s="157"/>
    </row>
    <row r="40" spans="2:21" x14ac:dyDescent="0.2">
      <c r="B40" s="407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171"/>
      <c r="P40" s="171"/>
      <c r="Q40" s="171"/>
      <c r="R40" s="157"/>
      <c r="S40" s="157"/>
      <c r="T40" s="157"/>
      <c r="U40" s="157"/>
    </row>
    <row r="41" spans="2:21" x14ac:dyDescent="0.2">
      <c r="B41" s="407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171"/>
      <c r="P41" s="157"/>
      <c r="Q41" s="157"/>
      <c r="R41" s="157"/>
      <c r="S41" s="157"/>
      <c r="T41" s="157"/>
      <c r="U41" s="157"/>
    </row>
    <row r="42" spans="2:21" x14ac:dyDescent="0.2">
      <c r="B42" s="407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171"/>
      <c r="P42" s="157"/>
      <c r="Q42" s="157"/>
      <c r="R42" s="157"/>
      <c r="S42" s="157"/>
      <c r="T42" s="157"/>
      <c r="U42" s="157"/>
    </row>
    <row r="43" spans="2:21" x14ac:dyDescent="0.2">
      <c r="B43" s="407"/>
      <c r="C43" s="378"/>
      <c r="D43" s="378"/>
      <c r="E43" s="378"/>
      <c r="F43" s="378"/>
      <c r="G43" s="378"/>
      <c r="H43" s="408"/>
      <c r="I43" s="408"/>
      <c r="J43" s="408"/>
      <c r="K43" s="408"/>
      <c r="L43" s="408"/>
      <c r="M43" s="408"/>
      <c r="N43" s="408"/>
      <c r="O43" s="171"/>
      <c r="P43" s="157"/>
      <c r="Q43" s="157"/>
      <c r="R43" s="157"/>
      <c r="S43" s="157"/>
      <c r="T43" s="157"/>
      <c r="U43" s="157"/>
    </row>
    <row r="44" spans="2:21" x14ac:dyDescent="0.2">
      <c r="B44" s="407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171"/>
      <c r="P44" s="157"/>
      <c r="Q44" s="157"/>
      <c r="R44" s="157"/>
      <c r="S44" s="157"/>
      <c r="T44" s="157"/>
      <c r="U44" s="157"/>
    </row>
    <row r="45" spans="2:21" x14ac:dyDescent="0.2">
      <c r="B45" s="407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171"/>
      <c r="P45" s="157"/>
      <c r="Q45" s="157"/>
      <c r="R45" s="157"/>
      <c r="S45" s="157"/>
      <c r="T45" s="157"/>
      <c r="U45" s="157"/>
    </row>
    <row r="46" spans="2:21" x14ac:dyDescent="0.2">
      <c r="B46" s="407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171"/>
      <c r="P46" s="157"/>
      <c r="Q46" s="157"/>
      <c r="R46" s="157"/>
      <c r="S46" s="157"/>
      <c r="T46" s="157"/>
      <c r="U46" s="157"/>
    </row>
    <row r="47" spans="2:21" x14ac:dyDescent="0.2">
      <c r="B47" s="407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171"/>
      <c r="P47" s="157"/>
      <c r="Q47" s="157"/>
      <c r="R47" s="157"/>
      <c r="S47" s="157"/>
      <c r="T47" s="157"/>
      <c r="U47" s="157"/>
    </row>
    <row r="48" spans="2:21" x14ac:dyDescent="0.2">
      <c r="B48" s="410"/>
      <c r="C48" s="410"/>
      <c r="D48" s="410"/>
      <c r="E48" s="410"/>
      <c r="F48" s="410"/>
      <c r="G48" s="409"/>
      <c r="H48" s="410"/>
      <c r="I48" s="410"/>
      <c r="J48" s="410"/>
      <c r="K48" s="410"/>
      <c r="L48" s="410"/>
      <c r="M48" s="410"/>
      <c r="N48" s="412"/>
      <c r="O48" s="171"/>
      <c r="P48" s="157"/>
      <c r="Q48" s="157"/>
      <c r="R48" s="157"/>
      <c r="S48" s="157"/>
      <c r="T48" s="157"/>
      <c r="U48" s="157"/>
    </row>
    <row r="49" spans="2:21" x14ac:dyDescent="0.2">
      <c r="B49" s="410"/>
      <c r="C49" s="410"/>
      <c r="D49" s="410"/>
      <c r="E49" s="410"/>
      <c r="F49" s="410"/>
      <c r="G49" s="409"/>
      <c r="H49" s="410"/>
      <c r="I49" s="410"/>
      <c r="J49" s="410"/>
      <c r="K49" s="410"/>
      <c r="L49" s="410"/>
      <c r="M49" s="410"/>
      <c r="N49" s="412"/>
      <c r="O49" s="171"/>
      <c r="P49" s="157"/>
      <c r="Q49" s="157"/>
      <c r="R49" s="157"/>
      <c r="S49" s="157"/>
      <c r="T49" s="157"/>
      <c r="U49" s="157"/>
    </row>
    <row r="50" spans="2:21" x14ac:dyDescent="0.2">
      <c r="B50" s="407"/>
      <c r="C50" s="410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171"/>
      <c r="P50" s="157"/>
      <c r="Q50" s="157"/>
      <c r="R50" s="157"/>
      <c r="S50" s="157"/>
      <c r="T50" s="157"/>
      <c r="U50" s="157"/>
    </row>
    <row r="51" spans="2:21" x14ac:dyDescent="0.2">
      <c r="B51" s="407"/>
      <c r="C51" s="410"/>
      <c r="D51" s="410"/>
      <c r="E51" s="410"/>
      <c r="F51" s="410"/>
      <c r="G51" s="410"/>
      <c r="H51" s="410"/>
      <c r="I51" s="410"/>
      <c r="J51" s="410"/>
      <c r="K51" s="410"/>
      <c r="L51" s="410"/>
      <c r="M51" s="410"/>
      <c r="N51" s="410"/>
      <c r="O51" s="171"/>
      <c r="P51" s="157"/>
      <c r="Q51" s="157"/>
      <c r="R51" s="157"/>
      <c r="S51" s="157"/>
      <c r="T51" s="157"/>
      <c r="U51" s="157"/>
    </row>
    <row r="52" spans="2:21" x14ac:dyDescent="0.2">
      <c r="B52" s="407"/>
      <c r="C52" s="410"/>
      <c r="D52" s="410"/>
      <c r="E52" s="410"/>
      <c r="F52" s="410"/>
      <c r="G52" s="410"/>
      <c r="H52" s="410"/>
      <c r="I52" s="410"/>
      <c r="J52" s="410"/>
      <c r="K52" s="410"/>
      <c r="L52" s="410"/>
      <c r="M52" s="410"/>
      <c r="N52" s="410"/>
      <c r="O52" s="171"/>
      <c r="P52" s="157"/>
      <c r="Q52" s="157"/>
      <c r="R52" s="157"/>
      <c r="S52" s="157"/>
      <c r="T52" s="157"/>
      <c r="U52" s="157"/>
    </row>
    <row r="53" spans="2:21" x14ac:dyDescent="0.2">
      <c r="B53" s="407"/>
      <c r="C53" s="410"/>
      <c r="D53" s="410"/>
      <c r="E53" s="410"/>
      <c r="F53" s="410"/>
      <c r="G53" s="410"/>
      <c r="H53" s="410"/>
      <c r="I53" s="410"/>
      <c r="J53" s="410"/>
      <c r="K53" s="410"/>
      <c r="L53" s="410"/>
      <c r="M53" s="410"/>
      <c r="N53" s="410"/>
      <c r="O53" s="171"/>
      <c r="P53" s="157"/>
      <c r="Q53" s="157"/>
      <c r="R53" s="157"/>
      <c r="S53" s="157"/>
      <c r="T53" s="157"/>
      <c r="U53" s="157"/>
    </row>
    <row r="54" spans="2:21" x14ac:dyDescent="0.2">
      <c r="B54" s="407"/>
      <c r="C54" s="410"/>
      <c r="D54" s="410"/>
      <c r="E54" s="410"/>
      <c r="F54" s="410"/>
      <c r="G54" s="410"/>
      <c r="H54" s="410"/>
      <c r="I54" s="410"/>
      <c r="J54" s="410"/>
      <c r="K54" s="410"/>
      <c r="L54" s="410"/>
      <c r="M54" s="410"/>
      <c r="N54" s="410"/>
      <c r="O54" s="171"/>
      <c r="P54" s="157"/>
      <c r="Q54" s="157"/>
      <c r="R54" s="157"/>
      <c r="S54" s="157"/>
      <c r="T54" s="157"/>
      <c r="U54" s="157"/>
    </row>
    <row r="55" spans="2:21" x14ac:dyDescent="0.2">
      <c r="B55" s="407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0"/>
      <c r="O55" s="171"/>
      <c r="P55" s="157"/>
      <c r="Q55" s="157"/>
      <c r="R55" s="157"/>
      <c r="S55" s="157"/>
      <c r="T55" s="157"/>
      <c r="U55" s="157"/>
    </row>
    <row r="56" spans="2:21" x14ac:dyDescent="0.2">
      <c r="B56" s="407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171"/>
      <c r="P56" s="157"/>
      <c r="Q56" s="157"/>
      <c r="R56" s="157"/>
      <c r="S56" s="157"/>
      <c r="T56" s="157"/>
      <c r="U56" s="157"/>
    </row>
    <row r="57" spans="2:21" x14ac:dyDescent="0.2">
      <c r="B57" s="407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171"/>
      <c r="P57" s="157"/>
      <c r="Q57" s="157"/>
      <c r="R57" s="157"/>
      <c r="S57" s="157"/>
      <c r="T57" s="157"/>
      <c r="U57" s="157"/>
    </row>
    <row r="58" spans="2:21" x14ac:dyDescent="0.2">
      <c r="B58" s="407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171"/>
      <c r="P58" s="157"/>
      <c r="Q58" s="157"/>
      <c r="R58" s="157"/>
      <c r="S58" s="157"/>
      <c r="T58" s="157"/>
      <c r="U58" s="157"/>
    </row>
    <row r="59" spans="2:21" x14ac:dyDescent="0.2">
      <c r="B59" s="410"/>
      <c r="C59" s="410"/>
      <c r="D59" s="410"/>
      <c r="E59" s="410"/>
      <c r="F59" s="413"/>
      <c r="G59" s="409"/>
      <c r="H59" s="413"/>
      <c r="I59" s="414"/>
      <c r="J59" s="414"/>
      <c r="K59" s="414"/>
      <c r="L59" s="414"/>
      <c r="M59" s="412"/>
      <c r="N59" s="103"/>
      <c r="O59" s="171"/>
      <c r="P59" s="157"/>
      <c r="Q59" s="157"/>
      <c r="R59" s="157"/>
      <c r="S59" s="157"/>
      <c r="T59" s="157"/>
      <c r="U59" s="157"/>
    </row>
    <row r="60" spans="2:21" x14ac:dyDescent="0.2">
      <c r="B60" s="410"/>
      <c r="C60" s="410"/>
      <c r="D60" s="410"/>
      <c r="E60" s="410"/>
      <c r="F60" s="410"/>
      <c r="G60" s="515"/>
      <c r="H60" s="515"/>
      <c r="I60" s="515"/>
      <c r="J60" s="515"/>
      <c r="K60" s="515"/>
      <c r="L60" s="515"/>
      <c r="M60" s="515"/>
      <c r="N60" s="412"/>
      <c r="O60" s="171"/>
      <c r="P60" s="157"/>
      <c r="Q60" s="157"/>
      <c r="R60" s="157"/>
      <c r="S60" s="157"/>
      <c r="T60" s="157"/>
      <c r="U60" s="157"/>
    </row>
    <row r="61" spans="2:21" x14ac:dyDescent="0.2">
      <c r="B61" s="157"/>
      <c r="C61" s="157"/>
      <c r="D61" s="157"/>
      <c r="E61" s="157"/>
      <c r="F61" s="157"/>
      <c r="G61" s="89"/>
      <c r="H61" s="89"/>
      <c r="I61" s="87"/>
      <c r="J61" s="87"/>
      <c r="K61" s="87"/>
      <c r="L61" s="87"/>
      <c r="M61" s="157"/>
      <c r="N61" s="157"/>
      <c r="O61" s="157"/>
      <c r="P61" s="157"/>
      <c r="Q61" s="157"/>
      <c r="R61" s="157"/>
      <c r="S61" s="157"/>
      <c r="T61" s="157"/>
      <c r="U61" s="157"/>
    </row>
    <row r="62" spans="2:21" x14ac:dyDescent="0.2"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</row>
    <row r="63" spans="2:21" x14ac:dyDescent="0.2"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</row>
    <row r="64" spans="2:21" x14ac:dyDescent="0.2"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</row>
    <row r="65" spans="2:21" x14ac:dyDescent="0.2"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</row>
    <row r="66" spans="2:21" x14ac:dyDescent="0.2"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</row>
    <row r="67" spans="2:21" x14ac:dyDescent="0.2"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</row>
    <row r="68" spans="2:21" x14ac:dyDescent="0.2">
      <c r="B68" s="514"/>
      <c r="C68" s="514"/>
      <c r="D68" s="514"/>
      <c r="E68" s="514"/>
      <c r="F68" s="514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</row>
    <row r="69" spans="2:21" x14ac:dyDescent="0.2">
      <c r="B69" s="512"/>
      <c r="C69" s="512"/>
      <c r="D69" s="512"/>
      <c r="E69" s="512"/>
      <c r="F69" s="512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</row>
    <row r="70" spans="2:21" x14ac:dyDescent="0.2">
      <c r="B70" s="86"/>
      <c r="C70" s="86"/>
      <c r="D70" s="86"/>
      <c r="E70" s="86"/>
      <c r="F70" s="86"/>
      <c r="G70" s="85"/>
      <c r="H70" s="86"/>
      <c r="I70" s="86"/>
      <c r="J70" s="86"/>
      <c r="K70" s="86"/>
      <c r="L70" s="86"/>
      <c r="M70" s="86"/>
      <c r="N70" s="157"/>
      <c r="O70" s="157"/>
      <c r="P70" s="157"/>
      <c r="Q70" s="157"/>
      <c r="R70" s="157"/>
      <c r="S70" s="157"/>
      <c r="T70" s="157"/>
      <c r="U70" s="157"/>
    </row>
    <row r="71" spans="2:21" x14ac:dyDescent="0.2">
      <c r="B71" s="87"/>
      <c r="C71" s="87"/>
      <c r="D71" s="87"/>
      <c r="E71" s="87"/>
      <c r="F71" s="98"/>
      <c r="G71" s="86"/>
      <c r="H71" s="98"/>
      <c r="I71" s="98"/>
      <c r="J71" s="98"/>
      <c r="K71" s="98"/>
      <c r="L71" s="98"/>
      <c r="M71" s="98"/>
      <c r="N71" s="157"/>
      <c r="O71" s="157"/>
      <c r="P71" s="157"/>
      <c r="Q71" s="157"/>
      <c r="R71" s="157"/>
      <c r="S71" s="157"/>
      <c r="T71" s="157"/>
      <c r="U71" s="157"/>
    </row>
    <row r="72" spans="2:21" x14ac:dyDescent="0.2">
      <c r="B72" s="98"/>
      <c r="C72" s="98"/>
      <c r="D72" s="98"/>
      <c r="E72" s="88"/>
      <c r="F72" s="98"/>
      <c r="G72" s="86"/>
      <c r="H72" s="88"/>
      <c r="I72" s="88"/>
      <c r="J72" s="88"/>
      <c r="K72" s="98"/>
      <c r="L72" s="98"/>
      <c r="M72" s="88"/>
      <c r="N72" s="157"/>
      <c r="O72" s="157"/>
      <c r="P72" s="157"/>
      <c r="Q72" s="157"/>
      <c r="R72" s="157"/>
      <c r="S72" s="157"/>
      <c r="T72" s="157"/>
      <c r="U72" s="157"/>
    </row>
    <row r="73" spans="2:21" x14ac:dyDescent="0.2">
      <c r="B73" s="88"/>
      <c r="C73" s="88"/>
      <c r="D73" s="88"/>
      <c r="E73" s="88"/>
      <c r="F73" s="88"/>
      <c r="G73" s="86"/>
      <c r="H73" s="98"/>
      <c r="I73" s="88"/>
      <c r="J73" s="98"/>
      <c r="K73" s="98"/>
      <c r="L73" s="98"/>
      <c r="M73" s="98"/>
      <c r="N73" s="157"/>
      <c r="O73" s="157"/>
      <c r="P73" s="157"/>
      <c r="Q73" s="157"/>
      <c r="R73" s="157"/>
      <c r="S73" s="157"/>
      <c r="T73" s="157"/>
      <c r="U73" s="157"/>
    </row>
    <row r="74" spans="2:21" x14ac:dyDescent="0.2">
      <c r="B74" s="98"/>
      <c r="C74" s="98"/>
      <c r="D74" s="98"/>
      <c r="E74" s="98"/>
      <c r="F74" s="98"/>
      <c r="G74" s="86"/>
      <c r="H74" s="98"/>
      <c r="I74" s="98"/>
      <c r="J74" s="98"/>
      <c r="K74" s="98"/>
      <c r="L74" s="98"/>
      <c r="M74" s="98"/>
      <c r="N74" s="157"/>
      <c r="O74" s="157"/>
      <c r="P74" s="157"/>
      <c r="Q74" s="157"/>
      <c r="R74" s="157"/>
      <c r="S74" s="157"/>
      <c r="T74" s="157"/>
      <c r="U74" s="157"/>
    </row>
    <row r="75" spans="2:21" x14ac:dyDescent="0.2">
      <c r="B75" s="98"/>
      <c r="C75" s="98"/>
      <c r="D75" s="98"/>
      <c r="E75" s="98"/>
      <c r="F75" s="98"/>
      <c r="G75" s="86"/>
      <c r="H75" s="88"/>
      <c r="I75" s="88"/>
      <c r="J75" s="88"/>
      <c r="K75" s="88"/>
      <c r="L75" s="98"/>
      <c r="M75" s="98"/>
      <c r="N75" s="157"/>
      <c r="O75" s="157"/>
      <c r="P75" s="157"/>
      <c r="Q75" s="157"/>
      <c r="R75" s="157"/>
      <c r="S75" s="157"/>
      <c r="T75" s="157"/>
      <c r="U75" s="157"/>
    </row>
    <row r="76" spans="2:21" x14ac:dyDescent="0.2">
      <c r="B76" s="98"/>
      <c r="C76" s="98"/>
      <c r="D76" s="98"/>
      <c r="E76" s="98"/>
      <c r="F76" s="98"/>
      <c r="G76" s="86"/>
      <c r="H76" s="98"/>
      <c r="I76" s="98"/>
      <c r="J76" s="98"/>
      <c r="K76" s="98"/>
      <c r="L76" s="98"/>
      <c r="M76" s="98"/>
      <c r="N76" s="157"/>
      <c r="O76" s="157"/>
      <c r="P76" s="157"/>
      <c r="Q76" s="157"/>
      <c r="R76" s="157"/>
      <c r="S76" s="157"/>
      <c r="T76" s="157"/>
      <c r="U76" s="157"/>
    </row>
    <row r="77" spans="2:21" x14ac:dyDescent="0.2">
      <c r="B77" s="98"/>
      <c r="C77" s="98"/>
      <c r="D77" s="98"/>
      <c r="E77" s="98"/>
      <c r="F77" s="98"/>
      <c r="G77" s="86"/>
      <c r="H77" s="88"/>
      <c r="I77" s="88"/>
      <c r="J77" s="88"/>
      <c r="K77" s="88"/>
      <c r="L77" s="88"/>
      <c r="M77" s="88"/>
      <c r="N77" s="157"/>
      <c r="O77" s="157"/>
      <c r="P77" s="157"/>
      <c r="Q77" s="157"/>
      <c r="R77" s="157"/>
      <c r="S77" s="157"/>
      <c r="T77" s="157"/>
      <c r="U77" s="157"/>
    </row>
    <row r="78" spans="2:21" x14ac:dyDescent="0.2">
      <c r="B78" s="88"/>
      <c r="C78" s="88"/>
      <c r="D78" s="88"/>
      <c r="E78" s="88"/>
      <c r="F78" s="88"/>
      <c r="G78" s="86"/>
      <c r="H78" s="88"/>
      <c r="I78" s="88"/>
      <c r="J78" s="88"/>
      <c r="K78" s="88"/>
      <c r="L78" s="88"/>
      <c r="M78" s="88"/>
      <c r="N78" s="157"/>
      <c r="O78" s="157"/>
      <c r="P78" s="157"/>
      <c r="Q78" s="157"/>
      <c r="R78" s="157"/>
      <c r="S78" s="157"/>
      <c r="T78" s="157"/>
      <c r="U78" s="157"/>
    </row>
    <row r="79" spans="2:21" x14ac:dyDescent="0.2">
      <c r="B79" s="88"/>
      <c r="C79" s="88"/>
      <c r="D79" s="88"/>
      <c r="E79" s="88"/>
      <c r="F79" s="88"/>
      <c r="G79" s="86"/>
      <c r="H79" s="88"/>
      <c r="I79" s="88"/>
      <c r="J79" s="88"/>
      <c r="K79" s="88"/>
      <c r="L79" s="88"/>
      <c r="M79" s="88"/>
      <c r="N79" s="157"/>
      <c r="O79" s="157"/>
      <c r="P79" s="157"/>
      <c r="Q79" s="157"/>
      <c r="R79" s="157"/>
      <c r="S79" s="157"/>
      <c r="T79" s="157"/>
      <c r="U79" s="157"/>
    </row>
    <row r="80" spans="2:21" x14ac:dyDescent="0.2">
      <c r="B80" s="88"/>
      <c r="C80" s="88"/>
      <c r="D80" s="88"/>
      <c r="E80" s="88"/>
      <c r="F80" s="88"/>
      <c r="G80" s="86"/>
      <c r="H80" s="88"/>
      <c r="I80" s="88"/>
      <c r="J80" s="88"/>
      <c r="K80" s="88"/>
      <c r="L80" s="88"/>
      <c r="M80" s="88"/>
      <c r="N80" s="157"/>
      <c r="O80" s="157"/>
      <c r="P80" s="157"/>
      <c r="Q80" s="157"/>
      <c r="R80" s="157"/>
      <c r="S80" s="157"/>
      <c r="T80" s="157"/>
      <c r="U80" s="157"/>
    </row>
    <row r="81" spans="2:21" x14ac:dyDescent="0.2">
      <c r="B81" s="88"/>
      <c r="C81" s="88"/>
      <c r="D81" s="88"/>
      <c r="E81" s="88"/>
      <c r="F81" s="88"/>
      <c r="G81" s="86"/>
      <c r="H81" s="88"/>
      <c r="I81" s="88"/>
      <c r="J81" s="88"/>
      <c r="K81" s="88"/>
      <c r="L81" s="88"/>
      <c r="M81" s="88"/>
      <c r="N81" s="157"/>
      <c r="O81" s="157"/>
      <c r="P81" s="157"/>
      <c r="Q81" s="157"/>
      <c r="R81" s="157"/>
      <c r="S81" s="157"/>
      <c r="T81" s="157"/>
      <c r="U81" s="157"/>
    </row>
    <row r="82" spans="2:21" x14ac:dyDescent="0.2">
      <c r="B82" s="88"/>
      <c r="C82" s="88"/>
      <c r="D82" s="88"/>
      <c r="E82" s="88"/>
      <c r="F82" s="88"/>
      <c r="G82" s="86"/>
      <c r="H82" s="88"/>
      <c r="I82" s="88"/>
      <c r="J82" s="88"/>
      <c r="K82" s="88"/>
      <c r="L82" s="88"/>
      <c r="M82" s="88"/>
      <c r="N82" s="157"/>
      <c r="O82" s="157"/>
      <c r="P82" s="157"/>
      <c r="Q82" s="157"/>
      <c r="R82" s="157"/>
      <c r="S82" s="157"/>
      <c r="T82" s="157"/>
      <c r="U82" s="157"/>
    </row>
    <row r="83" spans="2:21" x14ac:dyDescent="0.2">
      <c r="B83" s="88"/>
      <c r="C83" s="88"/>
      <c r="D83" s="88"/>
      <c r="E83" s="88"/>
      <c r="F83" s="88"/>
      <c r="G83" s="86"/>
      <c r="H83" s="88"/>
      <c r="I83" s="88"/>
      <c r="J83" s="88"/>
      <c r="K83" s="88"/>
      <c r="L83" s="88"/>
      <c r="M83" s="88"/>
      <c r="N83" s="157"/>
      <c r="O83" s="157"/>
      <c r="P83" s="157"/>
      <c r="Q83" s="157"/>
      <c r="R83" s="157"/>
      <c r="S83" s="157"/>
      <c r="T83" s="157"/>
      <c r="U83" s="157"/>
    </row>
    <row r="84" spans="2:21" x14ac:dyDescent="0.2">
      <c r="B84" s="88"/>
      <c r="C84" s="88"/>
      <c r="D84" s="88"/>
      <c r="E84" s="88"/>
      <c r="F84" s="88"/>
      <c r="G84" s="86"/>
      <c r="H84" s="88"/>
      <c r="I84" s="88"/>
      <c r="J84" s="88"/>
      <c r="K84" s="88"/>
      <c r="L84" s="88"/>
      <c r="M84" s="88"/>
      <c r="N84" s="157"/>
      <c r="O84" s="157"/>
      <c r="P84" s="157"/>
      <c r="Q84" s="157"/>
      <c r="R84" s="157"/>
      <c r="S84" s="157"/>
      <c r="T84" s="157"/>
      <c r="U84" s="157"/>
    </row>
    <row r="85" spans="2:21" x14ac:dyDescent="0.2">
      <c r="B85" s="88"/>
      <c r="C85" s="88"/>
      <c r="D85" s="88"/>
      <c r="E85" s="88"/>
      <c r="F85" s="88"/>
      <c r="G85" s="86"/>
      <c r="H85" s="88"/>
      <c r="I85" s="88"/>
      <c r="J85" s="98"/>
      <c r="K85" s="98"/>
      <c r="L85" s="98"/>
      <c r="M85" s="98"/>
      <c r="N85" s="157"/>
      <c r="O85" s="157"/>
      <c r="P85" s="157"/>
      <c r="Q85" s="157"/>
      <c r="R85" s="157"/>
      <c r="S85" s="157"/>
      <c r="T85" s="157"/>
      <c r="U85" s="157"/>
    </row>
    <row r="86" spans="2:21" x14ac:dyDescent="0.2">
      <c r="B86" s="157"/>
      <c r="C86" s="157"/>
      <c r="D86" s="157"/>
      <c r="E86" s="157"/>
      <c r="F86" s="157"/>
      <c r="G86" s="513"/>
      <c r="H86" s="513"/>
      <c r="I86" s="513"/>
      <c r="J86" s="513"/>
      <c r="K86" s="513"/>
      <c r="L86" s="513"/>
      <c r="M86" s="513"/>
      <c r="N86" s="157"/>
      <c r="O86" s="157"/>
      <c r="P86" s="157"/>
      <c r="Q86" s="157"/>
      <c r="R86" s="157"/>
      <c r="S86" s="157"/>
      <c r="T86" s="157"/>
      <c r="U86" s="157"/>
    </row>
    <row r="87" spans="2:21" x14ac:dyDescent="0.2"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</row>
    <row r="88" spans="2:21" x14ac:dyDescent="0.2"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</row>
    <row r="89" spans="2:21" x14ac:dyDescent="0.2"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</row>
    <row r="90" spans="2:21" x14ac:dyDescent="0.2"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</row>
    <row r="91" spans="2:21" x14ac:dyDescent="0.2"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</row>
    <row r="92" spans="2:21" x14ac:dyDescent="0.2"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</row>
    <row r="93" spans="2:21" x14ac:dyDescent="0.2"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</row>
    <row r="94" spans="2:21" x14ac:dyDescent="0.2"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</row>
    <row r="95" spans="2:21" x14ac:dyDescent="0.2">
      <c r="B95" s="157"/>
      <c r="C95" s="157"/>
      <c r="D95" s="157"/>
      <c r="E95" s="157"/>
      <c r="F95" s="85"/>
      <c r="G95" s="86"/>
      <c r="H95" s="86"/>
      <c r="I95" s="86"/>
      <c r="J95" s="86"/>
      <c r="K95" s="86"/>
      <c r="L95" s="86"/>
      <c r="M95" s="157"/>
      <c r="N95" s="157"/>
      <c r="O95" s="157"/>
      <c r="P95" s="157"/>
      <c r="Q95" s="157"/>
      <c r="R95" s="157"/>
      <c r="S95" s="157"/>
      <c r="T95" s="157"/>
      <c r="U95" s="157"/>
    </row>
    <row r="96" spans="2:21" x14ac:dyDescent="0.2">
      <c r="B96" s="157"/>
      <c r="C96" s="157"/>
      <c r="D96" s="157"/>
      <c r="E96" s="157"/>
      <c r="F96" s="86"/>
      <c r="G96" s="98"/>
      <c r="H96" s="98"/>
      <c r="I96" s="98"/>
      <c r="J96" s="98"/>
      <c r="K96" s="98"/>
      <c r="L96" s="98"/>
      <c r="M96" s="157"/>
      <c r="N96" s="157"/>
      <c r="O96" s="157"/>
      <c r="P96" s="157"/>
      <c r="Q96" s="157"/>
      <c r="R96" s="157"/>
      <c r="S96" s="157"/>
      <c r="T96" s="157"/>
      <c r="U96" s="157"/>
    </row>
    <row r="97" spans="2:21" x14ac:dyDescent="0.2">
      <c r="B97" s="157"/>
      <c r="C97" s="157"/>
      <c r="D97" s="157"/>
      <c r="E97" s="157"/>
      <c r="F97" s="86"/>
      <c r="G97" s="88"/>
      <c r="H97" s="88"/>
      <c r="I97" s="88"/>
      <c r="J97" s="98"/>
      <c r="K97" s="98"/>
      <c r="L97" s="88"/>
      <c r="M97" s="157"/>
      <c r="N97" s="157"/>
      <c r="O97" s="157"/>
      <c r="P97" s="157"/>
      <c r="Q97" s="157"/>
      <c r="R97" s="157"/>
      <c r="S97" s="157"/>
      <c r="T97" s="157"/>
      <c r="U97" s="157"/>
    </row>
    <row r="98" spans="2:21" x14ac:dyDescent="0.2">
      <c r="B98" s="157"/>
      <c r="C98" s="157"/>
      <c r="D98" s="157"/>
      <c r="E98" s="157"/>
      <c r="F98" s="86"/>
      <c r="G98" s="98"/>
      <c r="H98" s="88"/>
      <c r="I98" s="98"/>
      <c r="J98" s="98"/>
      <c r="K98" s="98"/>
      <c r="L98" s="98"/>
      <c r="M98" s="157"/>
      <c r="N98" s="157"/>
      <c r="O98" s="157"/>
      <c r="P98" s="157"/>
      <c r="Q98" s="157"/>
      <c r="R98" s="157"/>
      <c r="S98" s="157"/>
      <c r="T98" s="157"/>
      <c r="U98" s="157"/>
    </row>
    <row r="99" spans="2:21" x14ac:dyDescent="0.2">
      <c r="B99" s="157"/>
      <c r="C99" s="157"/>
      <c r="D99" s="157"/>
      <c r="E99" s="157"/>
      <c r="F99" s="86"/>
      <c r="G99" s="98"/>
      <c r="H99" s="98"/>
      <c r="I99" s="98"/>
      <c r="J99" s="98"/>
      <c r="K99" s="98"/>
      <c r="L99" s="98"/>
      <c r="M99" s="157"/>
      <c r="N99" s="157"/>
      <c r="O99" s="157"/>
      <c r="P99" s="157"/>
      <c r="Q99" s="157"/>
      <c r="R99" s="157"/>
      <c r="S99" s="157"/>
      <c r="T99" s="157"/>
      <c r="U99" s="157"/>
    </row>
    <row r="100" spans="2:21" x14ac:dyDescent="0.2">
      <c r="B100" s="157"/>
      <c r="C100" s="157"/>
      <c r="D100" s="157"/>
      <c r="E100" s="157"/>
      <c r="F100" s="86"/>
      <c r="G100" s="88"/>
      <c r="H100" s="88"/>
      <c r="I100" s="88"/>
      <c r="J100" s="88"/>
      <c r="K100" s="98"/>
      <c r="L100" s="98"/>
      <c r="M100" s="157"/>
      <c r="N100" s="157"/>
      <c r="O100" s="157"/>
      <c r="P100" s="157"/>
      <c r="Q100" s="157"/>
      <c r="R100" s="157"/>
      <c r="S100" s="157"/>
      <c r="T100" s="157"/>
      <c r="U100" s="157"/>
    </row>
    <row r="101" spans="2:21" x14ac:dyDescent="0.2">
      <c r="B101" s="157"/>
      <c r="C101" s="157"/>
      <c r="D101" s="157"/>
      <c r="E101" s="157"/>
      <c r="F101" s="86"/>
      <c r="G101" s="98"/>
      <c r="H101" s="98"/>
      <c r="I101" s="98"/>
      <c r="J101" s="98"/>
      <c r="K101" s="98"/>
      <c r="L101" s="98"/>
      <c r="M101" s="157"/>
      <c r="N101" s="157"/>
      <c r="O101" s="157"/>
      <c r="P101" s="157"/>
      <c r="Q101" s="157"/>
      <c r="R101" s="157"/>
      <c r="S101" s="157"/>
      <c r="T101" s="157"/>
      <c r="U101" s="157"/>
    </row>
    <row r="102" spans="2:21" x14ac:dyDescent="0.2">
      <c r="B102" s="157"/>
      <c r="C102" s="157"/>
      <c r="D102" s="157"/>
      <c r="E102" s="157"/>
      <c r="F102" s="86"/>
      <c r="G102" s="88"/>
      <c r="H102" s="88"/>
      <c r="I102" s="88"/>
      <c r="J102" s="88"/>
      <c r="K102" s="88"/>
      <c r="L102" s="88"/>
      <c r="M102" s="157"/>
      <c r="N102" s="157"/>
      <c r="O102" s="157"/>
      <c r="P102" s="157"/>
      <c r="Q102" s="157"/>
      <c r="R102" s="157"/>
      <c r="S102" s="157"/>
      <c r="T102" s="157"/>
      <c r="U102" s="157"/>
    </row>
    <row r="103" spans="2:21" x14ac:dyDescent="0.2">
      <c r="F103" s="86"/>
      <c r="G103" s="88"/>
      <c r="H103" s="88"/>
      <c r="I103" s="88"/>
      <c r="J103" s="88"/>
      <c r="K103" s="88"/>
      <c r="L103" s="88"/>
      <c r="M103" s="157"/>
      <c r="N103" s="157"/>
      <c r="O103" s="157"/>
    </row>
    <row r="104" spans="2:21" x14ac:dyDescent="0.2">
      <c r="F104" s="86"/>
      <c r="G104" s="88"/>
      <c r="H104" s="88"/>
      <c r="I104" s="88"/>
      <c r="J104" s="88"/>
      <c r="K104" s="88"/>
      <c r="L104" s="88"/>
      <c r="M104" s="157"/>
      <c r="N104" s="157"/>
      <c r="O104" s="157"/>
    </row>
    <row r="105" spans="2:21" x14ac:dyDescent="0.2">
      <c r="F105" s="86"/>
      <c r="G105" s="88"/>
      <c r="H105" s="88"/>
      <c r="I105" s="88"/>
      <c r="J105" s="88"/>
      <c r="K105" s="88"/>
      <c r="L105" s="88"/>
      <c r="M105" s="157"/>
      <c r="N105" s="157"/>
      <c r="O105" s="157"/>
    </row>
    <row r="106" spans="2:21" x14ac:dyDescent="0.2">
      <c r="F106" s="86"/>
      <c r="G106" s="88"/>
      <c r="H106" s="88"/>
      <c r="I106" s="88"/>
      <c r="J106" s="88"/>
      <c r="K106" s="88"/>
      <c r="L106" s="88"/>
      <c r="M106" s="157"/>
      <c r="N106" s="157"/>
      <c r="O106" s="157"/>
    </row>
    <row r="107" spans="2:21" x14ac:dyDescent="0.2">
      <c r="F107" s="86"/>
      <c r="G107" s="88"/>
      <c r="H107" s="88"/>
      <c r="I107" s="88"/>
      <c r="J107" s="88"/>
      <c r="K107" s="88"/>
      <c r="L107" s="88"/>
      <c r="M107" s="157"/>
      <c r="N107" s="157"/>
      <c r="O107" s="157"/>
    </row>
    <row r="108" spans="2:21" x14ac:dyDescent="0.2">
      <c r="F108" s="86"/>
      <c r="G108" s="88"/>
      <c r="H108" s="88"/>
      <c r="I108" s="88"/>
      <c r="J108" s="88"/>
      <c r="K108" s="88"/>
      <c r="L108" s="88"/>
      <c r="M108" s="157"/>
      <c r="N108" s="157"/>
      <c r="O108" s="157"/>
    </row>
    <row r="109" spans="2:21" x14ac:dyDescent="0.2">
      <c r="F109" s="86"/>
      <c r="G109" s="88"/>
      <c r="H109" s="88"/>
      <c r="I109" s="88"/>
      <c r="J109" s="88"/>
      <c r="K109" s="88"/>
      <c r="L109" s="88"/>
      <c r="M109" s="157"/>
      <c r="N109" s="157"/>
      <c r="O109" s="157"/>
    </row>
    <row r="110" spans="2:21" x14ac:dyDescent="0.2">
      <c r="F110" s="86"/>
      <c r="G110" s="88"/>
      <c r="H110" s="88"/>
      <c r="I110" s="98"/>
      <c r="J110" s="98"/>
      <c r="K110" s="98"/>
      <c r="L110" s="98"/>
      <c r="M110" s="157"/>
      <c r="N110" s="157"/>
      <c r="O110" s="157"/>
    </row>
    <row r="111" spans="2:21" x14ac:dyDescent="0.2">
      <c r="F111" s="513"/>
      <c r="G111" s="513"/>
      <c r="H111" s="513"/>
      <c r="I111" s="513"/>
      <c r="J111" s="513"/>
      <c r="K111" s="513"/>
      <c r="L111" s="513"/>
      <c r="M111" s="157"/>
      <c r="N111" s="157"/>
      <c r="O111" s="157"/>
    </row>
    <row r="112" spans="2:21" x14ac:dyDescent="0.2"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</row>
    <row r="113" spans="6:15" x14ac:dyDescent="0.2"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</row>
    <row r="114" spans="6:15" x14ac:dyDescent="0.2"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</row>
    <row r="115" spans="6:15" x14ac:dyDescent="0.2"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</row>
    <row r="116" spans="6:15" x14ac:dyDescent="0.2"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</row>
    <row r="117" spans="6:15" x14ac:dyDescent="0.2"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</row>
    <row r="118" spans="6:15" x14ac:dyDescent="0.2"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</row>
    <row r="119" spans="6:15" x14ac:dyDescent="0.2"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</row>
  </sheetData>
  <mergeCells count="7">
    <mergeCell ref="B69:F69"/>
    <mergeCell ref="G86:M86"/>
    <mergeCell ref="B38:F38"/>
    <mergeCell ref="F111:L111"/>
    <mergeCell ref="B37:F37"/>
    <mergeCell ref="G60:M60"/>
    <mergeCell ref="B68:F6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39"/>
  <sheetViews>
    <sheetView showGridLines="0" topLeftCell="A69" zoomScaleNormal="100" workbookViewId="0">
      <selection activeCell="AS12" sqref="AS12"/>
    </sheetView>
  </sheetViews>
  <sheetFormatPr defaultRowHeight="11.25" x14ac:dyDescent="0.2"/>
  <cols>
    <col min="1" max="1" width="8" style="15" customWidth="1"/>
    <col min="2" max="2" width="54" style="15" customWidth="1"/>
    <col min="3" max="36" width="9.28515625" style="15" customWidth="1"/>
    <col min="37" max="37" width="5.85546875" style="15" bestFit="1" customWidth="1"/>
    <col min="38" max="38" width="55.7109375" style="15" bestFit="1" customWidth="1"/>
    <col min="39" max="42" width="10" style="15" bestFit="1" customWidth="1"/>
    <col min="43" max="43" width="9.5703125" style="15" customWidth="1"/>
    <col min="44" max="44" width="9.140625" style="15" customWidth="1"/>
    <col min="45" max="45" width="55.140625" style="112" customWidth="1"/>
    <col min="46" max="54" width="11.7109375" style="449" bestFit="1" customWidth="1"/>
    <col min="55" max="60" width="13.42578125" style="449" bestFit="1" customWidth="1"/>
    <col min="61" max="16384" width="9.140625" style="15"/>
  </cols>
  <sheetData>
    <row r="1" spans="2:61" ht="14.25" x14ac:dyDescent="0.2">
      <c r="AS1" s="438"/>
      <c r="AT1" s="439"/>
      <c r="AU1" s="439"/>
      <c r="AV1" s="439"/>
      <c r="AW1" s="439"/>
      <c r="AX1" s="439"/>
      <c r="AY1" s="439"/>
      <c r="AZ1" s="439"/>
      <c r="BA1" s="439"/>
      <c r="BB1" s="439"/>
      <c r="BC1" s="439"/>
      <c r="BD1" s="439"/>
      <c r="BE1" s="439"/>
      <c r="BF1" s="439"/>
      <c r="BG1" s="439"/>
      <c r="BH1" s="439"/>
    </row>
    <row r="2" spans="2:61" ht="18.75" x14ac:dyDescent="0.3">
      <c r="B2" s="182" t="s">
        <v>595</v>
      </c>
      <c r="C2" s="186"/>
      <c r="D2" s="186"/>
      <c r="E2" s="186"/>
      <c r="F2" s="16"/>
      <c r="G2" s="16"/>
      <c r="AS2" s="432" t="s">
        <v>812</v>
      </c>
      <c r="AT2" s="439"/>
      <c r="AU2" s="439"/>
      <c r="AV2" s="439"/>
      <c r="AW2" s="439"/>
      <c r="AX2" s="439"/>
      <c r="AY2" s="439"/>
      <c r="AZ2" s="439"/>
      <c r="BA2" s="439"/>
      <c r="BB2" s="439"/>
      <c r="BC2" s="439"/>
      <c r="BD2" s="439"/>
      <c r="BE2" s="439"/>
      <c r="BF2" s="439"/>
      <c r="BG2" s="439"/>
      <c r="BH2" s="439"/>
    </row>
    <row r="3" spans="2:61" ht="13.5" thickBot="1" x14ac:dyDescent="0.25">
      <c r="B3" s="186"/>
      <c r="C3" s="186"/>
      <c r="D3" s="186"/>
      <c r="E3" s="186"/>
      <c r="F3" s="17"/>
      <c r="G3" s="17"/>
      <c r="AL3" s="509"/>
      <c r="AM3" s="509"/>
      <c r="AN3" s="509"/>
      <c r="AO3" s="509"/>
      <c r="AP3" s="509"/>
      <c r="AS3" s="433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  <c r="BF3" s="440"/>
      <c r="BG3" s="516" t="s">
        <v>682</v>
      </c>
      <c r="BH3" s="516"/>
    </row>
    <row r="4" spans="2:61" ht="12" thickBot="1" x14ac:dyDescent="0.25">
      <c r="B4" s="517" t="s">
        <v>132</v>
      </c>
      <c r="C4" s="517"/>
      <c r="D4" s="517"/>
      <c r="E4" s="517"/>
      <c r="F4" s="517"/>
      <c r="G4" s="517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L4" s="518"/>
      <c r="AM4" s="518"/>
      <c r="AN4" s="519"/>
      <c r="AO4" s="519"/>
      <c r="AP4" s="519"/>
      <c r="AR4" s="92"/>
      <c r="AS4" s="435" t="s">
        <v>683</v>
      </c>
      <c r="AT4" s="434">
        <v>2005</v>
      </c>
      <c r="AU4" s="434">
        <v>2006</v>
      </c>
      <c r="AV4" s="434">
        <v>2007</v>
      </c>
      <c r="AW4" s="434">
        <v>2008</v>
      </c>
      <c r="AX4" s="434">
        <v>2009</v>
      </c>
      <c r="AY4" s="434">
        <v>2010</v>
      </c>
      <c r="AZ4" s="434">
        <v>2011</v>
      </c>
      <c r="BA4" s="434">
        <v>2012</v>
      </c>
      <c r="BB4" s="434">
        <v>2013</v>
      </c>
      <c r="BC4" s="434">
        <v>2014</v>
      </c>
      <c r="BD4" s="434">
        <v>2015</v>
      </c>
      <c r="BE4" s="434">
        <v>2016</v>
      </c>
      <c r="BF4" s="434">
        <v>2017</v>
      </c>
      <c r="BG4" s="434">
        <v>2018</v>
      </c>
      <c r="BH4" s="434">
        <v>2019</v>
      </c>
      <c r="BI4" s="92"/>
    </row>
    <row r="5" spans="2:61" s="63" customFormat="1" ht="18" customHeight="1" thickTop="1" thickBot="1" x14ac:dyDescent="0.2">
      <c r="B5" s="379" t="s">
        <v>68</v>
      </c>
      <c r="C5" s="205">
        <v>1966</v>
      </c>
      <c r="D5" s="205">
        <v>1967</v>
      </c>
      <c r="E5" s="205">
        <v>1968</v>
      </c>
      <c r="F5" s="205">
        <v>1969</v>
      </c>
      <c r="G5" s="205">
        <v>1970</v>
      </c>
      <c r="H5" s="205">
        <v>1971</v>
      </c>
      <c r="I5" s="205">
        <v>1972</v>
      </c>
      <c r="J5" s="205">
        <v>1973</v>
      </c>
      <c r="K5" s="205">
        <v>1974</v>
      </c>
      <c r="L5" s="205">
        <v>1975</v>
      </c>
      <c r="M5" s="205">
        <v>1976</v>
      </c>
      <c r="N5" s="205">
        <v>1977</v>
      </c>
      <c r="O5" s="205">
        <v>1978</v>
      </c>
      <c r="P5" s="205">
        <v>1979</v>
      </c>
      <c r="Q5" s="205">
        <v>1980</v>
      </c>
      <c r="R5" s="205">
        <v>1981</v>
      </c>
      <c r="S5" s="205">
        <v>1982</v>
      </c>
      <c r="T5" s="205">
        <v>1983</v>
      </c>
      <c r="U5" s="205">
        <v>1984</v>
      </c>
      <c r="V5" s="205">
        <v>1985</v>
      </c>
      <c r="W5" s="205">
        <v>1986</v>
      </c>
      <c r="X5" s="205">
        <v>1987</v>
      </c>
      <c r="Y5" s="205">
        <v>1988</v>
      </c>
      <c r="Z5" s="205">
        <v>1989</v>
      </c>
      <c r="AA5" s="205">
        <v>1990</v>
      </c>
      <c r="AB5" s="205">
        <v>1991</v>
      </c>
      <c r="AC5" s="205">
        <v>1992</v>
      </c>
      <c r="AD5" s="205">
        <v>1993</v>
      </c>
      <c r="AE5" s="205">
        <v>1994</v>
      </c>
      <c r="AF5" s="205">
        <v>1995</v>
      </c>
      <c r="AG5" s="205">
        <v>1996</v>
      </c>
      <c r="AH5" s="205">
        <v>1997</v>
      </c>
      <c r="AI5" s="205">
        <v>1998</v>
      </c>
      <c r="AJ5" s="205">
        <v>1999</v>
      </c>
      <c r="AK5" s="206"/>
      <c r="AL5" s="208" t="s">
        <v>68</v>
      </c>
      <c r="AM5" s="209">
        <v>2000</v>
      </c>
      <c r="AN5" s="209">
        <v>2001</v>
      </c>
      <c r="AO5" s="209">
        <v>2002</v>
      </c>
      <c r="AP5" s="210">
        <v>2003</v>
      </c>
      <c r="AQ5" s="209">
        <v>2004</v>
      </c>
      <c r="AS5" s="436" t="s">
        <v>684</v>
      </c>
      <c r="AT5" s="441">
        <v>867439430</v>
      </c>
      <c r="AU5" s="441">
        <v>1040091047</v>
      </c>
      <c r="AV5" s="441">
        <v>1211065825</v>
      </c>
      <c r="AW5" s="441">
        <v>1388602765</v>
      </c>
      <c r="AX5" s="441">
        <v>2122907148.0050001</v>
      </c>
      <c r="AY5" s="441">
        <v>2401658913.3769999</v>
      </c>
      <c r="AZ5" s="441">
        <v>2561199147.9629998</v>
      </c>
      <c r="BA5" s="441">
        <v>2694994577.7810001</v>
      </c>
      <c r="BB5" s="441">
        <v>3111780870</v>
      </c>
      <c r="BC5" s="441">
        <v>3280350725.0510001</v>
      </c>
      <c r="BD5" s="441">
        <v>3520047481.2090001</v>
      </c>
      <c r="BE5" s="441">
        <v>3793425531.7930002</v>
      </c>
      <c r="BF5" s="441">
        <v>3943346830.7290001</v>
      </c>
      <c r="BG5" s="441">
        <v>4273935402.3699999</v>
      </c>
      <c r="BH5" s="441">
        <v>4785206492.3800001</v>
      </c>
    </row>
    <row r="6" spans="2:61" ht="12" thickTop="1" x14ac:dyDescent="0.2">
      <c r="B6" s="20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93"/>
      <c r="AM6" s="194"/>
      <c r="AN6" s="194"/>
      <c r="AO6" s="194"/>
      <c r="AP6" s="189"/>
      <c r="AQ6" s="193"/>
      <c r="AS6" s="97" t="s">
        <v>685</v>
      </c>
      <c r="AT6" s="442"/>
      <c r="AU6" s="442"/>
      <c r="AV6" s="442"/>
      <c r="AW6" s="442"/>
      <c r="AX6" s="442">
        <v>339740317.07800001</v>
      </c>
      <c r="AY6" s="442">
        <v>393354049.44999999</v>
      </c>
      <c r="AZ6" s="442">
        <v>238079674.30599999</v>
      </c>
      <c r="BA6" s="442">
        <v>195227322</v>
      </c>
      <c r="BB6" s="442">
        <v>183142619</v>
      </c>
      <c r="BC6" s="442">
        <v>206339070.505</v>
      </c>
      <c r="BD6" s="442">
        <v>252960701.671</v>
      </c>
      <c r="BE6" s="442">
        <v>319592349</v>
      </c>
      <c r="BF6" s="442">
        <v>351322732</v>
      </c>
      <c r="BG6" s="442">
        <v>376851628</v>
      </c>
      <c r="BH6" s="442">
        <v>500364679.38</v>
      </c>
    </row>
    <row r="7" spans="2:61" x14ac:dyDescent="0.2">
      <c r="B7" s="19" t="s">
        <v>69</v>
      </c>
      <c r="C7" s="20"/>
      <c r="D7" s="20"/>
      <c r="E7" s="20"/>
      <c r="F7" s="20"/>
      <c r="G7" s="20"/>
      <c r="AL7" s="190" t="s">
        <v>69</v>
      </c>
      <c r="AM7" s="191"/>
      <c r="AN7" s="191"/>
      <c r="AO7" s="191"/>
      <c r="AP7" s="192"/>
      <c r="AQ7" s="191"/>
      <c r="AS7" s="97" t="s">
        <v>686</v>
      </c>
      <c r="AT7" s="442">
        <v>1448725243</v>
      </c>
      <c r="AU7" s="442">
        <v>1671976688</v>
      </c>
      <c r="AV7" s="442">
        <v>1863049694</v>
      </c>
      <c r="AW7" s="442">
        <v>2090354493</v>
      </c>
      <c r="AX7" s="442">
        <v>2346586599.25</v>
      </c>
      <c r="AY7" s="442">
        <v>2711252057.4039998</v>
      </c>
      <c r="AZ7" s="442">
        <v>3123687783.6869998</v>
      </c>
      <c r="BA7" s="442">
        <v>3313859855.3119998</v>
      </c>
      <c r="BB7" s="442">
        <v>3525738946.5900002</v>
      </c>
      <c r="BC7" s="442">
        <v>3730822582.8400002</v>
      </c>
      <c r="BD7" s="442">
        <v>4111495049.848</v>
      </c>
      <c r="BE7" s="442">
        <v>4280680179.7719998</v>
      </c>
      <c r="BF7" s="442">
        <v>4833034403.4700003</v>
      </c>
      <c r="BG7" s="442">
        <v>5650632763.6400003</v>
      </c>
      <c r="BH7" s="442">
        <v>6174979858</v>
      </c>
    </row>
    <row r="8" spans="2:61" x14ac:dyDescent="0.2">
      <c r="B8" s="21" t="s">
        <v>70</v>
      </c>
      <c r="C8" s="22">
        <v>2050</v>
      </c>
      <c r="D8" s="22">
        <v>2350</v>
      </c>
      <c r="E8" s="22">
        <v>2550</v>
      </c>
      <c r="F8" s="22">
        <v>2980</v>
      </c>
      <c r="G8" s="23">
        <v>3410</v>
      </c>
      <c r="H8" s="23">
        <v>3860</v>
      </c>
      <c r="I8" s="23">
        <v>4120</v>
      </c>
      <c r="J8" s="23">
        <v>3614.6</v>
      </c>
      <c r="K8" s="23">
        <v>3767.6</v>
      </c>
      <c r="L8" s="23">
        <v>1400.8</v>
      </c>
      <c r="M8" s="23">
        <v>4523.2</v>
      </c>
      <c r="N8" s="23">
        <v>4818.8</v>
      </c>
      <c r="O8" s="23">
        <v>5312.7</v>
      </c>
      <c r="P8" s="23">
        <v>6122.2</v>
      </c>
      <c r="Q8" s="23">
        <v>7083.4</v>
      </c>
      <c r="R8" s="23">
        <v>7614.2</v>
      </c>
      <c r="S8" s="23">
        <v>8551.7999999999993</v>
      </c>
      <c r="T8" s="23">
        <v>9185.4</v>
      </c>
      <c r="U8" s="23">
        <v>10662.5</v>
      </c>
      <c r="V8" s="23">
        <v>12157.9</v>
      </c>
      <c r="W8" s="23">
        <v>13091.9</v>
      </c>
      <c r="X8" s="23">
        <v>14385.2</v>
      </c>
      <c r="Y8" s="23">
        <v>16359.1</v>
      </c>
      <c r="Z8" s="23">
        <v>19183.3</v>
      </c>
      <c r="AA8" s="23">
        <v>24420.1</v>
      </c>
      <c r="AB8" s="23">
        <v>28740</v>
      </c>
      <c r="AC8" s="23">
        <v>43185.5</v>
      </c>
      <c r="AD8" s="23">
        <v>48852.6</v>
      </c>
      <c r="AE8" s="23">
        <v>63179.6</v>
      </c>
      <c r="AF8" s="23">
        <v>85223.9</v>
      </c>
      <c r="AG8" s="23">
        <v>160027.6</v>
      </c>
      <c r="AH8" s="23">
        <v>172509.7</v>
      </c>
      <c r="AI8" s="23">
        <v>175476.8</v>
      </c>
      <c r="AJ8" s="23">
        <v>184691.20000000001</v>
      </c>
      <c r="AL8" s="195" t="s">
        <v>70</v>
      </c>
      <c r="AM8" s="196">
        <v>191623</v>
      </c>
      <c r="AN8" s="196">
        <v>189761</v>
      </c>
      <c r="AO8" s="197">
        <v>228070</v>
      </c>
      <c r="AP8" s="81">
        <v>246857</v>
      </c>
      <c r="AQ8" s="197">
        <v>305608</v>
      </c>
      <c r="AS8" s="97" t="s">
        <v>687</v>
      </c>
      <c r="AT8" s="442">
        <v>851080892</v>
      </c>
      <c r="AU8" s="442">
        <v>1016570378</v>
      </c>
      <c r="AV8" s="442">
        <v>1160345245</v>
      </c>
      <c r="AW8" s="442">
        <v>1329647148</v>
      </c>
      <c r="AX8" s="442">
        <v>1450580359.3299999</v>
      </c>
      <c r="AY8" s="442">
        <v>1654398111.095</v>
      </c>
      <c r="AZ8" s="442">
        <v>1939945885.849</v>
      </c>
      <c r="BA8" s="442">
        <v>2053625320.3699999</v>
      </c>
      <c r="BB8" s="442">
        <v>2189541320</v>
      </c>
      <c r="BC8" s="442">
        <v>2275801811.9770002</v>
      </c>
      <c r="BD8" s="442">
        <v>2410764141.4840002</v>
      </c>
      <c r="BE8" s="442">
        <v>2567475453.1810002</v>
      </c>
      <c r="BF8" s="442">
        <v>2790510338.217</v>
      </c>
      <c r="BG8" s="442">
        <v>3223142387</v>
      </c>
      <c r="BH8" s="442">
        <v>3543074949</v>
      </c>
    </row>
    <row r="9" spans="2:61" x14ac:dyDescent="0.2">
      <c r="B9" s="21" t="s">
        <v>71</v>
      </c>
      <c r="C9" s="22">
        <v>1290</v>
      </c>
      <c r="D9" s="22">
        <v>1350</v>
      </c>
      <c r="E9" s="22">
        <v>1350</v>
      </c>
      <c r="F9" s="22">
        <v>1620</v>
      </c>
      <c r="G9" s="23">
        <v>1750</v>
      </c>
      <c r="H9" s="23">
        <v>1670</v>
      </c>
      <c r="I9" s="23">
        <v>1620</v>
      </c>
      <c r="J9" s="23">
        <v>1622.3</v>
      </c>
      <c r="K9" s="23">
        <v>1982.3</v>
      </c>
      <c r="L9" s="23">
        <v>2098.1999999999998</v>
      </c>
      <c r="M9" s="23">
        <v>2270.4</v>
      </c>
      <c r="N9" s="23">
        <v>2267.3000000000002</v>
      </c>
      <c r="O9" s="23">
        <v>3079.8</v>
      </c>
      <c r="P9" s="23">
        <v>3637.3</v>
      </c>
      <c r="Q9" s="23">
        <v>5376.2</v>
      </c>
      <c r="R9" s="23">
        <v>6505.2</v>
      </c>
      <c r="S9" s="23">
        <v>7759.5</v>
      </c>
      <c r="T9" s="23">
        <v>9037.7999999999993</v>
      </c>
      <c r="U9" s="23">
        <v>10856.4</v>
      </c>
      <c r="V9" s="23">
        <v>13212.9</v>
      </c>
      <c r="W9" s="23">
        <v>17887.900000000001</v>
      </c>
      <c r="X9" s="23">
        <v>18704.5</v>
      </c>
      <c r="Y9" s="23">
        <v>20685.8</v>
      </c>
      <c r="Z9" s="23">
        <v>25196.7</v>
      </c>
      <c r="AA9" s="23">
        <v>35268.1</v>
      </c>
      <c r="AB9" s="23">
        <v>38140.9</v>
      </c>
      <c r="AC9" s="23">
        <v>43133.599999999999</v>
      </c>
      <c r="AD9" s="23">
        <v>51208.2</v>
      </c>
      <c r="AE9" s="23">
        <v>60456.7</v>
      </c>
      <c r="AF9" s="23">
        <v>70945.899999999994</v>
      </c>
      <c r="AG9" s="23">
        <v>98189.2</v>
      </c>
      <c r="AH9" s="23">
        <v>106577.9</v>
      </c>
      <c r="AI9" s="23">
        <v>108419.4</v>
      </c>
      <c r="AJ9" s="23">
        <v>124072.1</v>
      </c>
      <c r="AL9" s="195" t="s">
        <v>71</v>
      </c>
      <c r="AM9" s="196">
        <v>126645</v>
      </c>
      <c r="AN9" s="196">
        <v>128977</v>
      </c>
      <c r="AO9" s="197">
        <v>204867</v>
      </c>
      <c r="AP9" s="81">
        <v>200607</v>
      </c>
      <c r="AQ9" s="197">
        <v>289230</v>
      </c>
      <c r="AS9" s="97" t="s">
        <v>688</v>
      </c>
      <c r="AT9" s="442">
        <v>16358538</v>
      </c>
      <c r="AU9" s="442">
        <v>23520669</v>
      </c>
      <c r="AV9" s="442">
        <v>50720580</v>
      </c>
      <c r="AW9" s="442">
        <v>58955617</v>
      </c>
      <c r="AX9" s="442">
        <v>89796641.876000002</v>
      </c>
      <c r="AY9" s="442">
        <v>101391028.62</v>
      </c>
      <c r="AZ9" s="442">
        <v>98872606.379999995</v>
      </c>
      <c r="BA9" s="442">
        <v>106237906.024</v>
      </c>
      <c r="BB9" s="442">
        <v>128929075</v>
      </c>
      <c r="BC9" s="442">
        <v>171099972.40200001</v>
      </c>
      <c r="BD9" s="442">
        <v>174094206.05000001</v>
      </c>
      <c r="BE9" s="442">
        <v>181771781</v>
      </c>
      <c r="BF9" s="442">
        <v>196394308</v>
      </c>
      <c r="BG9" s="442">
        <v>92535119.631999999</v>
      </c>
      <c r="BH9" s="442">
        <v>92518173</v>
      </c>
    </row>
    <row r="10" spans="2:61" x14ac:dyDescent="0.2">
      <c r="B10" s="21" t="s">
        <v>72</v>
      </c>
      <c r="C10" s="22">
        <v>3340</v>
      </c>
      <c r="D10" s="22">
        <v>3700</v>
      </c>
      <c r="E10" s="22">
        <v>3900</v>
      </c>
      <c r="F10" s="22">
        <v>4600</v>
      </c>
      <c r="G10" s="23">
        <v>5160</v>
      </c>
      <c r="H10" s="23">
        <v>5530</v>
      </c>
      <c r="I10" s="23">
        <v>5740</v>
      </c>
      <c r="J10" s="23">
        <v>5237</v>
      </c>
      <c r="K10" s="23">
        <v>5749.9</v>
      </c>
      <c r="L10" s="23">
        <v>6199</v>
      </c>
      <c r="M10" s="23">
        <v>6793.6</v>
      </c>
      <c r="N10" s="23">
        <v>7086.3</v>
      </c>
      <c r="O10" s="23">
        <v>8392.5</v>
      </c>
      <c r="P10" s="23">
        <v>9759.5</v>
      </c>
      <c r="Q10" s="23">
        <v>12459.6</v>
      </c>
      <c r="R10" s="23">
        <v>14119.4</v>
      </c>
      <c r="S10" s="23">
        <v>16311.3</v>
      </c>
      <c r="T10" s="23">
        <v>18223.2</v>
      </c>
      <c r="U10" s="23">
        <v>21518.9</v>
      </c>
      <c r="V10" s="23">
        <v>25370.799999999999</v>
      </c>
      <c r="W10" s="23">
        <v>30979.8</v>
      </c>
      <c r="X10" s="23">
        <v>33089.699999999997</v>
      </c>
      <c r="Y10" s="23">
        <v>37044.9</v>
      </c>
      <c r="Z10" s="23">
        <v>44380</v>
      </c>
      <c r="AA10" s="23">
        <v>59688.2</v>
      </c>
      <c r="AB10" s="23">
        <v>66880.899999999994</v>
      </c>
      <c r="AC10" s="23">
        <v>86319.1</v>
      </c>
      <c r="AD10" s="23">
        <v>100060.8</v>
      </c>
      <c r="AE10" s="23">
        <v>123636.3</v>
      </c>
      <c r="AF10" s="23">
        <v>156169.79999999999</v>
      </c>
      <c r="AG10" s="23">
        <v>258216.8</v>
      </c>
      <c r="AH10" s="23">
        <v>279087.59999999998</v>
      </c>
      <c r="AI10" s="23">
        <v>283896.2</v>
      </c>
      <c r="AJ10" s="23">
        <v>308763.3</v>
      </c>
      <c r="AL10" s="195" t="s">
        <v>72</v>
      </c>
      <c r="AM10" s="196">
        <v>318268</v>
      </c>
      <c r="AN10" s="196">
        <v>318738</v>
      </c>
      <c r="AO10" s="197">
        <v>432937</v>
      </c>
      <c r="AP10" s="81">
        <v>447464</v>
      </c>
      <c r="AQ10" s="197">
        <v>594838</v>
      </c>
      <c r="AS10" s="97" t="s">
        <v>689</v>
      </c>
      <c r="AT10" s="442"/>
      <c r="AU10" s="442"/>
      <c r="AV10" s="442"/>
      <c r="AW10" s="442"/>
      <c r="AX10" s="442">
        <v>163457752.93099999</v>
      </c>
      <c r="AY10" s="442">
        <v>178808334.83700001</v>
      </c>
      <c r="AZ10" s="442">
        <v>205387297.84999999</v>
      </c>
      <c r="BA10" s="442">
        <v>236790985</v>
      </c>
      <c r="BB10" s="442">
        <v>509270528</v>
      </c>
      <c r="BC10" s="442">
        <v>539702550.38100004</v>
      </c>
      <c r="BD10" s="442">
        <v>584555397.34399998</v>
      </c>
      <c r="BE10" s="442">
        <v>611516089</v>
      </c>
      <c r="BF10" s="442">
        <v>496016122</v>
      </c>
      <c r="BG10" s="442">
        <v>484745731.41299999</v>
      </c>
      <c r="BH10" s="442">
        <v>527146175</v>
      </c>
    </row>
    <row r="11" spans="2:61" x14ac:dyDescent="0.2">
      <c r="B11" s="21" t="s">
        <v>73</v>
      </c>
      <c r="C11" s="22">
        <v>50</v>
      </c>
      <c r="D11" s="22">
        <v>50</v>
      </c>
      <c r="E11" s="22">
        <v>50</v>
      </c>
      <c r="F11" s="22">
        <v>60</v>
      </c>
      <c r="G11" s="23">
        <v>80</v>
      </c>
      <c r="H11" s="23">
        <v>80</v>
      </c>
      <c r="I11" s="23">
        <v>80</v>
      </c>
      <c r="J11" s="23">
        <v>46.8</v>
      </c>
      <c r="K11" s="23">
        <v>46.7</v>
      </c>
      <c r="L11" s="23">
        <v>92.1</v>
      </c>
      <c r="M11" s="23">
        <v>190</v>
      </c>
      <c r="N11" s="23">
        <v>287.8</v>
      </c>
      <c r="O11" s="23">
        <v>287.7</v>
      </c>
      <c r="P11" s="23">
        <v>280.2</v>
      </c>
      <c r="Q11" s="23">
        <v>313.89999999999998</v>
      </c>
      <c r="R11" s="23">
        <v>310.2</v>
      </c>
      <c r="S11" s="23">
        <v>345.2</v>
      </c>
      <c r="T11" s="23">
        <v>340.2</v>
      </c>
      <c r="U11" s="23">
        <v>371.4</v>
      </c>
      <c r="V11" s="23">
        <v>312.5</v>
      </c>
      <c r="W11" s="23">
        <v>299.60000000000002</v>
      </c>
      <c r="X11" s="23">
        <v>379.8</v>
      </c>
      <c r="Y11" s="23">
        <v>372.4</v>
      </c>
      <c r="Z11" s="23">
        <v>360.1</v>
      </c>
      <c r="AA11" s="23">
        <v>437.6</v>
      </c>
      <c r="AB11" s="23">
        <v>278.2</v>
      </c>
      <c r="AC11" s="23">
        <v>369.1</v>
      </c>
      <c r="AD11" s="23">
        <v>329</v>
      </c>
      <c r="AE11" s="23">
        <v>216.1</v>
      </c>
      <c r="AF11" s="23">
        <v>325.89999999999998</v>
      </c>
      <c r="AG11" s="23">
        <v>208</v>
      </c>
      <c r="AH11" s="23">
        <v>195.3</v>
      </c>
      <c r="AI11" s="23">
        <v>204.1</v>
      </c>
      <c r="AJ11" s="23">
        <v>187.2</v>
      </c>
      <c r="AL11" s="195" t="s">
        <v>73</v>
      </c>
      <c r="AM11" s="201">
        <v>194</v>
      </c>
      <c r="AN11" s="201">
        <v>187</v>
      </c>
      <c r="AO11" s="381">
        <v>890</v>
      </c>
      <c r="AP11" s="81">
        <v>1083</v>
      </c>
      <c r="AQ11" s="197">
        <v>1083</v>
      </c>
      <c r="AS11" s="97" t="s">
        <v>690</v>
      </c>
      <c r="AT11" s="442"/>
      <c r="AU11" s="442"/>
      <c r="AV11" s="442"/>
      <c r="AW11" s="442"/>
      <c r="AX11" s="442"/>
      <c r="AY11" s="442"/>
      <c r="AZ11" s="442"/>
      <c r="BA11" s="442"/>
      <c r="BB11" s="442"/>
      <c r="BC11" s="442">
        <v>44847732</v>
      </c>
      <c r="BD11" s="442">
        <v>46523241</v>
      </c>
      <c r="BE11" s="442">
        <v>47222196</v>
      </c>
      <c r="BF11" s="442">
        <v>75745509</v>
      </c>
      <c r="BG11" s="442">
        <v>77826470</v>
      </c>
      <c r="BH11" s="442">
        <v>89921941</v>
      </c>
    </row>
    <row r="12" spans="2:61" x14ac:dyDescent="0.2">
      <c r="B12" s="21" t="s">
        <v>74</v>
      </c>
      <c r="C12" s="22">
        <v>30</v>
      </c>
      <c r="D12" s="22">
        <v>30</v>
      </c>
      <c r="E12" s="22">
        <v>80</v>
      </c>
      <c r="F12" s="22">
        <v>180</v>
      </c>
      <c r="G12" s="23">
        <v>280</v>
      </c>
      <c r="H12" s="23">
        <v>350</v>
      </c>
      <c r="I12" s="23">
        <v>380</v>
      </c>
      <c r="J12" s="23">
        <v>347.9</v>
      </c>
      <c r="K12" s="23">
        <v>303</v>
      </c>
      <c r="L12" s="23">
        <v>441.8</v>
      </c>
      <c r="M12" s="23">
        <v>293.3</v>
      </c>
      <c r="N12" s="23">
        <v>439.9</v>
      </c>
      <c r="O12" s="23">
        <v>436.1</v>
      </c>
      <c r="P12" s="23">
        <v>441.8</v>
      </c>
      <c r="Q12" s="23">
        <v>464.8</v>
      </c>
      <c r="R12" s="23">
        <v>715.2</v>
      </c>
      <c r="S12" s="23">
        <v>834.7</v>
      </c>
      <c r="T12" s="23">
        <v>890.3</v>
      </c>
      <c r="U12" s="23">
        <v>918.9</v>
      </c>
      <c r="V12" s="23">
        <v>1189.2</v>
      </c>
      <c r="W12" s="23">
        <v>415.9</v>
      </c>
      <c r="X12" s="23">
        <v>301.3</v>
      </c>
      <c r="Y12" s="23">
        <v>333.5</v>
      </c>
      <c r="Z12" s="23">
        <v>248.4</v>
      </c>
      <c r="AA12" s="23">
        <v>373.7</v>
      </c>
      <c r="AB12" s="23">
        <v>563.20000000000005</v>
      </c>
      <c r="AC12" s="23">
        <v>432.6</v>
      </c>
      <c r="AD12" s="23">
        <v>292.7</v>
      </c>
      <c r="AE12" s="23">
        <v>122.8</v>
      </c>
      <c r="AF12" s="23">
        <v>14790.9</v>
      </c>
      <c r="AG12" s="23">
        <v>21223.8</v>
      </c>
      <c r="AH12" s="23">
        <v>24764.3</v>
      </c>
      <c r="AI12" s="23">
        <v>25225.9</v>
      </c>
      <c r="AJ12" s="23">
        <v>38816</v>
      </c>
      <c r="AL12" s="195" t="s">
        <v>74</v>
      </c>
      <c r="AM12" s="196">
        <v>41441</v>
      </c>
      <c r="AN12" s="196">
        <v>53364</v>
      </c>
      <c r="AO12" s="197">
        <v>43882</v>
      </c>
      <c r="AP12" s="81">
        <v>40128</v>
      </c>
      <c r="AQ12" s="197">
        <v>23474</v>
      </c>
      <c r="AS12" s="97" t="s">
        <v>691</v>
      </c>
      <c r="AT12" s="442"/>
      <c r="AU12" s="442"/>
      <c r="AV12" s="442"/>
      <c r="AW12" s="442"/>
      <c r="AX12" s="442"/>
      <c r="AY12" s="442"/>
      <c r="AZ12" s="442"/>
      <c r="BA12" s="442"/>
      <c r="BB12" s="442"/>
      <c r="BC12" s="442">
        <v>190068892.711</v>
      </c>
      <c r="BD12" s="442">
        <v>211065705.18000001</v>
      </c>
      <c r="BE12" s="442">
        <v>219074534</v>
      </c>
      <c r="BF12" s="442">
        <v>288831270</v>
      </c>
      <c r="BG12" s="442">
        <v>282079412.77200001</v>
      </c>
      <c r="BH12" s="442">
        <v>274067603</v>
      </c>
    </row>
    <row r="13" spans="2:61" x14ac:dyDescent="0.2">
      <c r="B13" s="21" t="s">
        <v>75</v>
      </c>
      <c r="C13" s="22">
        <v>1700</v>
      </c>
      <c r="D13" s="22">
        <v>2020</v>
      </c>
      <c r="E13" s="22">
        <v>2260</v>
      </c>
      <c r="F13" s="22">
        <v>2430</v>
      </c>
      <c r="G13" s="23">
        <v>2520</v>
      </c>
      <c r="H13" s="23">
        <v>2910</v>
      </c>
      <c r="I13" s="23">
        <v>4900</v>
      </c>
      <c r="J13" s="23">
        <v>3990.4</v>
      </c>
      <c r="K13" s="23">
        <v>4323.3999999999996</v>
      </c>
      <c r="L13" s="23">
        <v>4326.8</v>
      </c>
      <c r="M13" s="23">
        <v>4653.7</v>
      </c>
      <c r="N13" s="23">
        <v>4712.1000000000004</v>
      </c>
      <c r="O13" s="23">
        <v>5503.8</v>
      </c>
      <c r="P13" s="23">
        <v>6359.3</v>
      </c>
      <c r="Q13" s="23">
        <v>9055.7999999999993</v>
      </c>
      <c r="R13" s="23">
        <v>10968.3</v>
      </c>
      <c r="S13" s="23">
        <v>14165.7</v>
      </c>
      <c r="T13" s="23">
        <v>17093.2</v>
      </c>
      <c r="U13" s="23">
        <v>20886.400000000001</v>
      </c>
      <c r="V13" s="23">
        <v>24091.200000000001</v>
      </c>
      <c r="W13" s="23">
        <v>25924.400000000001</v>
      </c>
      <c r="X13" s="23">
        <v>28699.9</v>
      </c>
      <c r="Y13" s="23">
        <v>31856.799999999999</v>
      </c>
      <c r="Z13" s="23">
        <v>39811</v>
      </c>
      <c r="AA13" s="23">
        <v>48558.7</v>
      </c>
      <c r="AB13" s="23">
        <v>60747.4</v>
      </c>
      <c r="AC13" s="23">
        <v>82511.8</v>
      </c>
      <c r="AD13" s="23">
        <v>91846.399999999994</v>
      </c>
      <c r="AE13" s="23">
        <v>119186.4</v>
      </c>
      <c r="AF13" s="23">
        <v>119002.3</v>
      </c>
      <c r="AG13" s="23">
        <v>180432.9</v>
      </c>
      <c r="AH13" s="23">
        <v>203990.5</v>
      </c>
      <c r="AI13" s="23">
        <v>209950.7</v>
      </c>
      <c r="AJ13" s="23">
        <v>212910</v>
      </c>
      <c r="AL13" s="195" t="s">
        <v>75</v>
      </c>
      <c r="AM13" s="196">
        <v>194033</v>
      </c>
      <c r="AN13" s="196">
        <v>172799</v>
      </c>
      <c r="AO13" s="197">
        <v>138313</v>
      </c>
      <c r="AP13" s="81">
        <v>154612</v>
      </c>
      <c r="AQ13" s="197">
        <v>196727</v>
      </c>
      <c r="AS13" s="97" t="s">
        <v>692</v>
      </c>
      <c r="AT13" s="442"/>
      <c r="AU13" s="442"/>
      <c r="AV13" s="442"/>
      <c r="AW13" s="442"/>
      <c r="AX13" s="442">
        <v>79332076.790000007</v>
      </c>
      <c r="AY13" s="442">
        <v>73707389.375</v>
      </c>
      <c r="AZ13" s="442">
        <v>78913683.577999994</v>
      </c>
      <c r="BA13" s="442">
        <v>103113044.38699999</v>
      </c>
      <c r="BB13" s="442">
        <v>100897328</v>
      </c>
      <c r="BC13" s="442">
        <v>87407319.785999998</v>
      </c>
      <c r="BD13" s="442">
        <v>97673034.659999996</v>
      </c>
      <c r="BE13" s="442">
        <v>113069859.612</v>
      </c>
      <c r="BF13" s="442">
        <v>109103330.51199999</v>
      </c>
      <c r="BG13" s="442">
        <v>96660536.325000003</v>
      </c>
      <c r="BH13" s="442">
        <v>122102516</v>
      </c>
    </row>
    <row r="14" spans="2:61" x14ac:dyDescent="0.2">
      <c r="B14" s="21" t="s">
        <v>76</v>
      </c>
      <c r="C14" s="22">
        <v>1780</v>
      </c>
      <c r="D14" s="22">
        <v>2100</v>
      </c>
      <c r="E14" s="22">
        <v>2390</v>
      </c>
      <c r="F14" s="22">
        <v>2670</v>
      </c>
      <c r="G14" s="23">
        <v>2880</v>
      </c>
      <c r="H14" s="23">
        <v>3340</v>
      </c>
      <c r="I14" s="23">
        <v>5360</v>
      </c>
      <c r="J14" s="23">
        <v>4385.1000000000004</v>
      </c>
      <c r="K14" s="23">
        <v>4673.1000000000004</v>
      </c>
      <c r="L14" s="23">
        <v>4860.5</v>
      </c>
      <c r="M14" s="23">
        <v>5136.7</v>
      </c>
      <c r="N14" s="23">
        <v>5439.7</v>
      </c>
      <c r="O14" s="23">
        <v>6227.7</v>
      </c>
      <c r="P14" s="23">
        <v>7081.3</v>
      </c>
      <c r="Q14" s="23">
        <v>9834.5</v>
      </c>
      <c r="R14" s="23">
        <v>11993.7</v>
      </c>
      <c r="S14" s="23">
        <v>15345.5</v>
      </c>
      <c r="T14" s="23">
        <v>18323.599999999999</v>
      </c>
      <c r="U14" s="23">
        <v>22176.799999999999</v>
      </c>
      <c r="V14" s="23">
        <v>25592.9</v>
      </c>
      <c r="W14" s="23">
        <v>26639.9</v>
      </c>
      <c r="X14" s="23">
        <v>29381</v>
      </c>
      <c r="Y14" s="23">
        <v>32562.7</v>
      </c>
      <c r="Z14" s="23">
        <v>40419.5</v>
      </c>
      <c r="AA14" s="23">
        <v>49370</v>
      </c>
      <c r="AB14" s="23">
        <v>61588.800000000003</v>
      </c>
      <c r="AC14" s="23">
        <v>83313.5</v>
      </c>
      <c r="AD14" s="23">
        <v>92468.1</v>
      </c>
      <c r="AE14" s="23">
        <v>119525.3</v>
      </c>
      <c r="AF14" s="23">
        <v>134119.1</v>
      </c>
      <c r="AG14" s="23">
        <v>201864.8</v>
      </c>
      <c r="AH14" s="23">
        <v>228950</v>
      </c>
      <c r="AI14" s="23">
        <v>235380.8</v>
      </c>
      <c r="AJ14" s="23">
        <v>251913.3</v>
      </c>
      <c r="AL14" s="195" t="s">
        <v>76</v>
      </c>
      <c r="AM14" s="196">
        <v>235668</v>
      </c>
      <c r="AN14" s="196">
        <v>226350</v>
      </c>
      <c r="AO14" s="197">
        <v>183085</v>
      </c>
      <c r="AP14" s="81">
        <v>195824</v>
      </c>
      <c r="AQ14" s="197">
        <v>221284</v>
      </c>
      <c r="AS14" s="97" t="s">
        <v>693</v>
      </c>
      <c r="AT14" s="442"/>
      <c r="AU14" s="442"/>
      <c r="AV14" s="442"/>
      <c r="AW14" s="442"/>
      <c r="AX14" s="442"/>
      <c r="AY14" s="442"/>
      <c r="AZ14" s="442"/>
      <c r="BA14" s="442"/>
      <c r="BB14" s="442"/>
      <c r="BC14" s="442">
        <v>18157446.169</v>
      </c>
      <c r="BD14" s="442">
        <v>20795297.588</v>
      </c>
      <c r="BE14" s="442">
        <v>20304532</v>
      </c>
      <c r="BF14" s="442">
        <v>19402611</v>
      </c>
      <c r="BG14" s="442">
        <v>24197103</v>
      </c>
      <c r="BH14" s="442">
        <v>26631383</v>
      </c>
    </row>
    <row r="15" spans="2:61" x14ac:dyDescent="0.2">
      <c r="B15" s="21" t="s">
        <v>77</v>
      </c>
      <c r="C15" s="22">
        <v>5120</v>
      </c>
      <c r="D15" s="22">
        <v>5800</v>
      </c>
      <c r="E15" s="22">
        <v>6290</v>
      </c>
      <c r="F15" s="22">
        <v>7270</v>
      </c>
      <c r="G15" s="23">
        <v>8040</v>
      </c>
      <c r="H15" s="23">
        <v>8870</v>
      </c>
      <c r="I15" s="23">
        <v>11100</v>
      </c>
      <c r="J15" s="23">
        <v>9622</v>
      </c>
      <c r="K15" s="23">
        <v>10422.9</v>
      </c>
      <c r="L15" s="23">
        <v>11059.8</v>
      </c>
      <c r="M15" s="23">
        <v>11930.6</v>
      </c>
      <c r="N15" s="23">
        <v>12526</v>
      </c>
      <c r="O15" s="23">
        <v>14620</v>
      </c>
      <c r="P15" s="23">
        <v>16840.7</v>
      </c>
      <c r="Q15" s="23">
        <v>22294.1</v>
      </c>
      <c r="R15" s="23">
        <v>26113.1</v>
      </c>
      <c r="S15" s="23">
        <v>31656.799999999999</v>
      </c>
      <c r="T15" s="23">
        <v>36546.800000000003</v>
      </c>
      <c r="U15" s="23">
        <v>43695.7</v>
      </c>
      <c r="V15" s="23">
        <v>50963.6</v>
      </c>
      <c r="W15" s="23">
        <v>57619.7</v>
      </c>
      <c r="X15" s="23">
        <v>62470.6</v>
      </c>
      <c r="Y15" s="23">
        <v>69607.7</v>
      </c>
      <c r="Z15" s="23">
        <v>84799.5</v>
      </c>
      <c r="AA15" s="23">
        <v>109058.2</v>
      </c>
      <c r="AB15" s="23">
        <v>128469.7</v>
      </c>
      <c r="AC15" s="23">
        <v>169632.6</v>
      </c>
      <c r="AD15" s="23">
        <v>192528.9</v>
      </c>
      <c r="AE15" s="23">
        <v>243161.60000000001</v>
      </c>
      <c r="AF15" s="23">
        <v>290288.90000000002</v>
      </c>
      <c r="AG15" s="23">
        <v>460081.6</v>
      </c>
      <c r="AH15" s="23">
        <v>508037.6</v>
      </c>
      <c r="AI15" s="23">
        <v>519276.9</v>
      </c>
      <c r="AJ15" s="23">
        <v>560676.6</v>
      </c>
      <c r="AL15" s="195" t="s">
        <v>77</v>
      </c>
      <c r="AM15" s="196">
        <v>553936</v>
      </c>
      <c r="AN15" s="196">
        <v>545088</v>
      </c>
      <c r="AO15" s="197">
        <v>616021</v>
      </c>
      <c r="AP15" s="81">
        <v>643287</v>
      </c>
      <c r="AQ15" s="197">
        <v>816122</v>
      </c>
      <c r="AS15" s="97" t="s">
        <v>694</v>
      </c>
      <c r="AT15" s="442"/>
      <c r="AU15" s="442"/>
      <c r="AV15" s="442"/>
      <c r="AW15" s="442"/>
      <c r="AX15" s="442"/>
      <c r="AY15" s="442"/>
      <c r="AZ15" s="442"/>
      <c r="BA15" s="442"/>
      <c r="BB15" s="442"/>
      <c r="BC15" s="442">
        <v>15039805.392999999</v>
      </c>
      <c r="BD15" s="442">
        <v>17939705.177999999</v>
      </c>
      <c r="BE15" s="442">
        <v>18755874.612</v>
      </c>
      <c r="BF15" s="442">
        <v>17434019.511999998</v>
      </c>
      <c r="BG15" s="442">
        <v>19208465.324999999</v>
      </c>
      <c r="BH15" s="442">
        <v>15120795</v>
      </c>
    </row>
    <row r="16" spans="2:61" x14ac:dyDescent="0.2">
      <c r="B16" s="21" t="s">
        <v>78</v>
      </c>
      <c r="C16" s="22">
        <v>34.799999999999997</v>
      </c>
      <c r="D16" s="22">
        <v>36.200000000000003</v>
      </c>
      <c r="E16" s="22">
        <v>38</v>
      </c>
      <c r="F16" s="22">
        <v>36.700000000000003</v>
      </c>
      <c r="G16" s="23">
        <v>35.799999999999997</v>
      </c>
      <c r="H16" s="23">
        <v>37.700000000000003</v>
      </c>
      <c r="I16" s="23">
        <v>48.3</v>
      </c>
      <c r="J16" s="23">
        <v>45.6</v>
      </c>
      <c r="K16" s="23">
        <v>44.8</v>
      </c>
      <c r="L16" s="23">
        <v>43.9</v>
      </c>
      <c r="M16" s="23">
        <v>43.1</v>
      </c>
      <c r="N16" s="23">
        <v>43.4</v>
      </c>
      <c r="O16" s="23">
        <v>42.6</v>
      </c>
      <c r="P16" s="23">
        <v>42.1</v>
      </c>
      <c r="Q16" s="23">
        <v>44.1</v>
      </c>
      <c r="R16" s="23">
        <v>45.9</v>
      </c>
      <c r="S16" s="23">
        <v>48.5</v>
      </c>
      <c r="T16" s="23">
        <v>50.1</v>
      </c>
      <c r="U16" s="23">
        <v>50.8</v>
      </c>
      <c r="V16" s="23">
        <v>50.2</v>
      </c>
      <c r="W16" s="23">
        <v>46.2</v>
      </c>
      <c r="X16" s="23">
        <v>47.03</v>
      </c>
      <c r="Y16" s="23">
        <v>46.8</v>
      </c>
      <c r="Z16" s="23">
        <v>47.7</v>
      </c>
      <c r="AA16" s="23">
        <v>45.3</v>
      </c>
      <c r="AB16" s="23">
        <v>47.9</v>
      </c>
      <c r="AC16" s="23">
        <v>49.1</v>
      </c>
      <c r="AD16" s="23">
        <v>48</v>
      </c>
      <c r="AE16" s="23">
        <v>49.2</v>
      </c>
      <c r="AF16" s="23">
        <v>46.2</v>
      </c>
      <c r="AG16" s="23">
        <v>43.9</v>
      </c>
      <c r="AH16" s="23">
        <v>45.1</v>
      </c>
      <c r="AI16" s="23">
        <v>45.3</v>
      </c>
      <c r="AJ16" s="23">
        <v>44.9</v>
      </c>
      <c r="AL16" s="195" t="s">
        <v>78</v>
      </c>
      <c r="AM16" s="201">
        <v>43</v>
      </c>
      <c r="AN16" s="201">
        <v>42</v>
      </c>
      <c r="AO16" s="381">
        <v>30</v>
      </c>
      <c r="AP16" s="380">
        <v>30</v>
      </c>
      <c r="AQ16" s="381">
        <v>27</v>
      </c>
      <c r="AS16" s="436" t="s">
        <v>612</v>
      </c>
      <c r="AT16" s="441">
        <v>842482436</v>
      </c>
      <c r="AU16" s="441">
        <v>1031847650</v>
      </c>
      <c r="AV16" s="441">
        <v>1196256010</v>
      </c>
      <c r="AW16" s="441">
        <v>1493811874</v>
      </c>
      <c r="AX16" s="441">
        <v>1452894175.721</v>
      </c>
      <c r="AY16" s="441">
        <v>1750058327.062</v>
      </c>
      <c r="AZ16" s="441">
        <v>2110251720.0840001</v>
      </c>
      <c r="BA16" s="441">
        <v>2628277577.5419998</v>
      </c>
      <c r="BB16" s="441">
        <v>2299852262</v>
      </c>
      <c r="BC16" s="441">
        <v>2670052913.8899999</v>
      </c>
      <c r="BD16" s="441">
        <v>2785412264.6220002</v>
      </c>
      <c r="BE16" s="441">
        <v>2925767201.546</v>
      </c>
      <c r="BF16" s="441">
        <v>3641940692.98</v>
      </c>
      <c r="BG16" s="441">
        <v>4470605196.1309996</v>
      </c>
      <c r="BH16" s="441">
        <v>5151917340.0964003</v>
      </c>
    </row>
    <row r="17" spans="2:60" x14ac:dyDescent="0.2">
      <c r="B17" s="21" t="s">
        <v>79</v>
      </c>
      <c r="C17" s="22">
        <v>162.9</v>
      </c>
      <c r="D17" s="22">
        <v>157.4</v>
      </c>
      <c r="E17" s="22">
        <v>152.9</v>
      </c>
      <c r="F17" s="22">
        <v>154.4</v>
      </c>
      <c r="G17" s="23">
        <v>151.30000000000001</v>
      </c>
      <c r="H17" s="23">
        <v>143.30000000000001</v>
      </c>
      <c r="I17" s="23">
        <v>139.30000000000001</v>
      </c>
      <c r="J17" s="23">
        <v>144.9</v>
      </c>
      <c r="K17" s="23">
        <v>152.6</v>
      </c>
      <c r="L17" s="23">
        <v>151.19999999999999</v>
      </c>
      <c r="M17" s="23">
        <v>150.19999999999999</v>
      </c>
      <c r="N17" s="23">
        <v>147.1</v>
      </c>
      <c r="O17" s="23">
        <v>158</v>
      </c>
      <c r="P17" s="23">
        <v>159.4</v>
      </c>
      <c r="Q17" s="23">
        <v>175.9</v>
      </c>
      <c r="R17" s="23">
        <v>185.4</v>
      </c>
      <c r="S17" s="23">
        <v>190.7</v>
      </c>
      <c r="T17" s="23">
        <v>198.4</v>
      </c>
      <c r="U17" s="23">
        <v>201.8</v>
      </c>
      <c r="V17" s="23">
        <v>208.7</v>
      </c>
      <c r="W17" s="23">
        <v>236.6</v>
      </c>
      <c r="X17" s="23">
        <v>230.03</v>
      </c>
      <c r="Y17" s="23">
        <v>226.5</v>
      </c>
      <c r="Z17" s="23">
        <v>231.4</v>
      </c>
      <c r="AA17" s="23">
        <v>244.4</v>
      </c>
      <c r="AB17" s="23">
        <v>232.7</v>
      </c>
      <c r="AC17" s="23">
        <v>199.9</v>
      </c>
      <c r="AD17" s="23">
        <v>204.8</v>
      </c>
      <c r="AE17" s="23">
        <v>195.7</v>
      </c>
      <c r="AF17" s="23">
        <v>183.2</v>
      </c>
      <c r="AG17" s="23">
        <v>161.4</v>
      </c>
      <c r="AH17" s="23">
        <v>161.80000000000001</v>
      </c>
      <c r="AI17" s="23">
        <v>161.80000000000001</v>
      </c>
      <c r="AJ17" s="23">
        <v>167.2</v>
      </c>
      <c r="AL17" s="195" t="s">
        <v>79</v>
      </c>
      <c r="AM17" s="201">
        <v>166</v>
      </c>
      <c r="AN17" s="201">
        <v>168</v>
      </c>
      <c r="AO17" s="381">
        <v>190</v>
      </c>
      <c r="AP17" s="380">
        <v>181</v>
      </c>
      <c r="AQ17" s="381">
        <v>195</v>
      </c>
      <c r="AS17" s="97" t="s">
        <v>695</v>
      </c>
      <c r="AT17" s="442">
        <v>188164230</v>
      </c>
      <c r="AU17" s="442">
        <v>184141804</v>
      </c>
      <c r="AV17" s="442">
        <v>169690216</v>
      </c>
      <c r="AW17" s="442">
        <v>172892067</v>
      </c>
      <c r="AX17" s="442">
        <v>165977732.80700001</v>
      </c>
      <c r="AY17" s="442">
        <v>180832153.61500001</v>
      </c>
      <c r="AZ17" s="442">
        <v>162448176.227</v>
      </c>
      <c r="BA17" s="442">
        <v>157761678.80199999</v>
      </c>
      <c r="BB17" s="442">
        <v>216287626.35299999</v>
      </c>
      <c r="BC17" s="442">
        <v>210879368.19400001</v>
      </c>
      <c r="BD17" s="442">
        <v>232860454.42500001</v>
      </c>
      <c r="BE17" s="442">
        <v>278047723.755</v>
      </c>
      <c r="BF17" s="442">
        <v>287369847.412</v>
      </c>
      <c r="BG17" s="442">
        <v>278295250.43900001</v>
      </c>
      <c r="BH17" s="442">
        <v>305480725.81840003</v>
      </c>
    </row>
    <row r="18" spans="2:60" x14ac:dyDescent="0.2">
      <c r="B18" s="21" t="s">
        <v>80</v>
      </c>
      <c r="C18" s="22">
        <v>16.3</v>
      </c>
      <c r="D18" s="22">
        <v>15.8</v>
      </c>
      <c r="E18" s="22">
        <v>15.3</v>
      </c>
      <c r="F18" s="22">
        <v>15.4</v>
      </c>
      <c r="G18" s="23">
        <v>15.1</v>
      </c>
      <c r="H18" s="23">
        <v>14.3</v>
      </c>
      <c r="I18" s="23">
        <v>13.93</v>
      </c>
      <c r="J18" s="23">
        <v>14.5</v>
      </c>
      <c r="K18" s="23">
        <v>15.5</v>
      </c>
      <c r="L18" s="23">
        <v>15.1</v>
      </c>
      <c r="M18" s="23">
        <v>15</v>
      </c>
      <c r="N18" s="23">
        <v>14.7</v>
      </c>
      <c r="O18" s="23">
        <v>15.8</v>
      </c>
      <c r="P18" s="23">
        <v>15.9</v>
      </c>
      <c r="Q18" s="23">
        <v>17.600000000000001</v>
      </c>
      <c r="R18" s="23">
        <v>18.5</v>
      </c>
      <c r="S18" s="23">
        <v>19.100000000000001</v>
      </c>
      <c r="T18" s="23">
        <v>19.8</v>
      </c>
      <c r="U18" s="23">
        <v>20.2</v>
      </c>
      <c r="V18" s="23">
        <v>20.9</v>
      </c>
      <c r="W18" s="23">
        <v>23.7</v>
      </c>
      <c r="X18" s="23">
        <v>23</v>
      </c>
      <c r="Y18" s="23">
        <v>22.6</v>
      </c>
      <c r="Z18" s="23">
        <v>23.1</v>
      </c>
      <c r="AA18" s="23">
        <v>24.4</v>
      </c>
      <c r="AB18" s="23">
        <v>23.3</v>
      </c>
      <c r="AC18" s="23">
        <v>20</v>
      </c>
      <c r="AD18" s="23">
        <v>20.5</v>
      </c>
      <c r="AE18" s="23">
        <v>19.600000000000001</v>
      </c>
      <c r="AF18" s="23">
        <v>18.3</v>
      </c>
      <c r="AG18" s="23">
        <v>16.100000000000001</v>
      </c>
      <c r="AH18" s="23">
        <v>16.2</v>
      </c>
      <c r="AI18" s="23">
        <v>16.2</v>
      </c>
      <c r="AJ18" s="23">
        <v>16.7</v>
      </c>
      <c r="AL18" s="195" t="s">
        <v>80</v>
      </c>
      <c r="AM18" s="201">
        <v>17</v>
      </c>
      <c r="AN18" s="201">
        <v>17</v>
      </c>
      <c r="AO18" s="381">
        <v>19</v>
      </c>
      <c r="AP18" s="380">
        <v>18</v>
      </c>
      <c r="AQ18" s="381">
        <v>20</v>
      </c>
      <c r="AS18" s="97" t="s">
        <v>696</v>
      </c>
      <c r="AT18" s="442">
        <v>206467704</v>
      </c>
      <c r="AU18" s="442">
        <v>240567907</v>
      </c>
      <c r="AV18" s="442">
        <v>271532643</v>
      </c>
      <c r="AW18" s="442">
        <v>362026984</v>
      </c>
      <c r="AX18" s="442">
        <v>346339806.36199999</v>
      </c>
      <c r="AY18" s="442">
        <v>390336095.53600001</v>
      </c>
      <c r="AZ18" s="442">
        <v>552001568.77499998</v>
      </c>
      <c r="BA18" s="442">
        <v>552224598.69000006</v>
      </c>
      <c r="BB18" s="442">
        <v>596184364</v>
      </c>
      <c r="BC18" s="442">
        <v>574754532.84000003</v>
      </c>
      <c r="BD18" s="442">
        <v>524331364.824</v>
      </c>
      <c r="BE18" s="442">
        <v>527883919.05800003</v>
      </c>
      <c r="BF18" s="442">
        <v>669953735.05799997</v>
      </c>
      <c r="BG18" s="442">
        <v>877389621.26300001</v>
      </c>
      <c r="BH18" s="442">
        <v>964246559.01999998</v>
      </c>
    </row>
    <row r="19" spans="2:60" x14ac:dyDescent="0.2">
      <c r="B19" s="21"/>
      <c r="C19" s="22"/>
      <c r="D19" s="22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L19" s="195"/>
      <c r="AM19" s="201"/>
      <c r="AN19" s="201"/>
      <c r="AO19" s="381"/>
      <c r="AP19" s="380"/>
      <c r="AQ19" s="381"/>
      <c r="AS19" s="97" t="s">
        <v>697</v>
      </c>
      <c r="AT19" s="442"/>
      <c r="AU19" s="442"/>
      <c r="AV19" s="442"/>
      <c r="AW19" s="442"/>
      <c r="AX19" s="442"/>
      <c r="AY19" s="442"/>
      <c r="AZ19" s="442"/>
      <c r="BA19" s="442"/>
      <c r="BB19" s="442"/>
      <c r="BC19" s="442">
        <v>239147127.92500001</v>
      </c>
      <c r="BD19" s="442">
        <v>218734121.69600001</v>
      </c>
      <c r="BE19" s="442">
        <v>228267004</v>
      </c>
      <c r="BF19" s="442">
        <v>293118409</v>
      </c>
      <c r="BG19" s="442">
        <v>385531849.5</v>
      </c>
      <c r="BH19" s="442">
        <v>441944158.0097</v>
      </c>
    </row>
    <row r="20" spans="2:60" x14ac:dyDescent="0.2">
      <c r="B20" s="24" t="s">
        <v>81</v>
      </c>
      <c r="C20" s="25"/>
      <c r="D20" s="25"/>
      <c r="E20" s="25"/>
      <c r="F20" s="25"/>
      <c r="G20" s="26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9"/>
      <c r="AH20" s="23"/>
      <c r="AI20" s="23"/>
      <c r="AJ20" s="23"/>
      <c r="AL20" s="198" t="s">
        <v>81</v>
      </c>
      <c r="AM20" s="381"/>
      <c r="AN20" s="381"/>
      <c r="AO20" s="381"/>
      <c r="AP20" s="380"/>
      <c r="AQ20" s="381"/>
      <c r="AS20" s="97" t="s">
        <v>698</v>
      </c>
      <c r="AT20" s="442"/>
      <c r="AU20" s="442"/>
      <c r="AV20" s="442"/>
      <c r="AW20" s="442"/>
      <c r="AX20" s="442"/>
      <c r="AY20" s="442"/>
      <c r="AZ20" s="442"/>
      <c r="BA20" s="442"/>
      <c r="BB20" s="442"/>
      <c r="BC20" s="442">
        <v>49207107.942000002</v>
      </c>
      <c r="BD20" s="442">
        <v>44334570.869999997</v>
      </c>
      <c r="BE20" s="442">
        <v>40065535.501999997</v>
      </c>
      <c r="BF20" s="442">
        <v>49629192.501999997</v>
      </c>
      <c r="BG20" s="442">
        <v>55928084</v>
      </c>
      <c r="BH20" s="442">
        <v>77467665.004999995</v>
      </c>
    </row>
    <row r="21" spans="2:60" x14ac:dyDescent="0.2">
      <c r="B21" s="21" t="s">
        <v>82</v>
      </c>
      <c r="C21" s="22">
        <v>470</v>
      </c>
      <c r="D21" s="22">
        <v>490</v>
      </c>
      <c r="E21" s="22">
        <v>540</v>
      </c>
      <c r="F21" s="22">
        <v>650</v>
      </c>
      <c r="G21" s="23">
        <v>770</v>
      </c>
      <c r="H21" s="23">
        <v>850</v>
      </c>
      <c r="I21" s="23">
        <v>930</v>
      </c>
      <c r="J21" s="23">
        <v>973.5</v>
      </c>
      <c r="K21" s="23">
        <v>953.3</v>
      </c>
      <c r="L21" s="23">
        <v>1363.4</v>
      </c>
      <c r="M21" s="23">
        <v>1449.9</v>
      </c>
      <c r="N21" s="23">
        <v>1674.7</v>
      </c>
      <c r="O21" s="23">
        <v>2304.6999999999998</v>
      </c>
      <c r="P21" s="23">
        <v>2653.8</v>
      </c>
      <c r="Q21" s="23">
        <v>2727.1</v>
      </c>
      <c r="R21" s="23">
        <v>2689.7</v>
      </c>
      <c r="S21" s="23">
        <v>3113.5</v>
      </c>
      <c r="T21" s="23">
        <v>4202</v>
      </c>
      <c r="U21" s="23">
        <v>4275.5</v>
      </c>
      <c r="V21" s="23">
        <v>5530</v>
      </c>
      <c r="W21" s="23">
        <v>6269</v>
      </c>
      <c r="X21" s="23">
        <v>5826.9</v>
      </c>
      <c r="Y21" s="23">
        <v>7614.6</v>
      </c>
      <c r="Z21" s="23">
        <v>10597</v>
      </c>
      <c r="AA21" s="23">
        <v>15766.7</v>
      </c>
      <c r="AB21" s="23">
        <v>20398</v>
      </c>
      <c r="AC21" s="23">
        <v>21552.6</v>
      </c>
      <c r="AD21" s="23">
        <v>27815.200000000001</v>
      </c>
      <c r="AE21" s="23">
        <v>36243.699999999997</v>
      </c>
      <c r="AF21" s="23">
        <v>46349.599999999999</v>
      </c>
      <c r="AG21" s="23">
        <v>60071.7</v>
      </c>
      <c r="AH21" s="23">
        <v>61136.800000000003</v>
      </c>
      <c r="AI21" s="23">
        <v>73788.2</v>
      </c>
      <c r="AJ21" s="23">
        <v>80253.7</v>
      </c>
      <c r="AL21" s="195" t="s">
        <v>82</v>
      </c>
      <c r="AM21" s="196">
        <v>93649</v>
      </c>
      <c r="AN21" s="196">
        <v>107564</v>
      </c>
      <c r="AO21" s="197">
        <v>119968</v>
      </c>
      <c r="AP21" s="81">
        <v>162465</v>
      </c>
      <c r="AQ21" s="197">
        <v>241185</v>
      </c>
      <c r="AS21" s="97" t="s">
        <v>699</v>
      </c>
      <c r="AT21" s="442"/>
      <c r="AU21" s="442"/>
      <c r="AV21" s="442"/>
      <c r="AW21" s="442"/>
      <c r="AX21" s="442"/>
      <c r="AY21" s="442"/>
      <c r="AZ21" s="442"/>
      <c r="BA21" s="442"/>
      <c r="BB21" s="442"/>
      <c r="BC21" s="442">
        <v>286335329.97299999</v>
      </c>
      <c r="BD21" s="442">
        <v>257131600.40000001</v>
      </c>
      <c r="BE21" s="442">
        <v>202657556.55599999</v>
      </c>
      <c r="BF21" s="442">
        <v>245402577.55599999</v>
      </c>
      <c r="BG21" s="442">
        <v>306615472.5</v>
      </c>
      <c r="BH21" s="442">
        <v>322305111.00470001</v>
      </c>
    </row>
    <row r="22" spans="2:60" x14ac:dyDescent="0.2">
      <c r="B22" s="21" t="s">
        <v>83</v>
      </c>
      <c r="C22" s="22">
        <v>270</v>
      </c>
      <c r="D22" s="22">
        <v>280</v>
      </c>
      <c r="E22" s="22">
        <v>290</v>
      </c>
      <c r="F22" s="22">
        <v>380</v>
      </c>
      <c r="G22" s="23">
        <v>460</v>
      </c>
      <c r="H22" s="23">
        <v>470</v>
      </c>
      <c r="I22" s="23">
        <v>580</v>
      </c>
      <c r="J22" s="23">
        <v>684.6</v>
      </c>
      <c r="K22" s="23">
        <v>604.29999999999995</v>
      </c>
      <c r="L22" s="23">
        <v>1016.9</v>
      </c>
      <c r="M22" s="23">
        <v>1118.4000000000001</v>
      </c>
      <c r="N22" s="23">
        <v>1328.4</v>
      </c>
      <c r="O22" s="23">
        <v>1899.3</v>
      </c>
      <c r="P22" s="23">
        <v>2164.6999999999998</v>
      </c>
      <c r="Q22" s="23">
        <v>2172.1999999999998</v>
      </c>
      <c r="R22" s="23">
        <v>2112.4</v>
      </c>
      <c r="S22" s="23">
        <v>2442.5</v>
      </c>
      <c r="T22" s="23">
        <v>3462.7</v>
      </c>
      <c r="U22" s="23">
        <v>3399.5</v>
      </c>
      <c r="V22" s="23">
        <v>4627.3999999999996</v>
      </c>
      <c r="W22" s="23">
        <v>5370.9</v>
      </c>
      <c r="X22" s="23">
        <v>4786.7</v>
      </c>
      <c r="Y22" s="23">
        <v>6343.9</v>
      </c>
      <c r="Z22" s="23">
        <v>8887.7000000000007</v>
      </c>
      <c r="AA22" s="23">
        <v>12439.7</v>
      </c>
      <c r="AB22" s="23">
        <v>15712.7</v>
      </c>
      <c r="AC22" s="23">
        <v>14909.4</v>
      </c>
      <c r="AD22" s="23">
        <v>20064.099999999999</v>
      </c>
      <c r="AE22" s="23">
        <v>24547</v>
      </c>
      <c r="AF22" s="23">
        <v>27043.200000000001</v>
      </c>
      <c r="AG22" s="23">
        <v>35598.5</v>
      </c>
      <c r="AH22" s="23">
        <v>37488.6</v>
      </c>
      <c r="AI22" s="23">
        <v>50842</v>
      </c>
      <c r="AJ22" s="23">
        <v>55763</v>
      </c>
      <c r="AL22" s="195" t="s">
        <v>83</v>
      </c>
      <c r="AM22" s="196">
        <v>60934</v>
      </c>
      <c r="AN22" s="196">
        <v>70642</v>
      </c>
      <c r="AO22" s="197">
        <v>74347</v>
      </c>
      <c r="AP22" s="81">
        <v>97228</v>
      </c>
      <c r="AQ22" s="197">
        <v>160857</v>
      </c>
      <c r="AS22" s="97" t="s">
        <v>700</v>
      </c>
      <c r="AT22" s="442">
        <v>159158369</v>
      </c>
      <c r="AU22" s="442">
        <v>200602772</v>
      </c>
      <c r="AV22" s="442">
        <v>249058585</v>
      </c>
      <c r="AW22" s="442">
        <v>365627314</v>
      </c>
      <c r="AX22" s="442">
        <v>551260705.70299995</v>
      </c>
      <c r="AY22" s="442">
        <v>735610189.11399996</v>
      </c>
      <c r="AZ22" s="442">
        <v>814571106.28600001</v>
      </c>
      <c r="BA22" s="442">
        <v>1216874333.326</v>
      </c>
      <c r="BB22" s="442">
        <v>765019396</v>
      </c>
      <c r="BC22" s="442">
        <v>1043708886.854</v>
      </c>
      <c r="BD22" s="442">
        <v>1091163698.303</v>
      </c>
      <c r="BE22" s="442">
        <v>1089354799.4519999</v>
      </c>
      <c r="BF22" s="442">
        <v>1238633630.4519999</v>
      </c>
      <c r="BG22" s="442">
        <v>1618158793.9949999</v>
      </c>
      <c r="BH22" s="442">
        <v>1983688016.152</v>
      </c>
    </row>
    <row r="23" spans="2:60" x14ac:dyDescent="0.2">
      <c r="B23" s="21" t="s">
        <v>84</v>
      </c>
      <c r="C23" s="22">
        <v>200</v>
      </c>
      <c r="D23" s="22">
        <v>210</v>
      </c>
      <c r="E23" s="22">
        <v>250</v>
      </c>
      <c r="F23" s="22">
        <v>270</v>
      </c>
      <c r="G23" s="23">
        <v>310</v>
      </c>
      <c r="H23" s="23">
        <v>380</v>
      </c>
      <c r="I23" s="23">
        <v>350</v>
      </c>
      <c r="J23" s="23">
        <v>288.89999999999998</v>
      </c>
      <c r="K23" s="23">
        <v>349</v>
      </c>
      <c r="L23" s="23">
        <v>346.5</v>
      </c>
      <c r="M23" s="23">
        <v>331.5</v>
      </c>
      <c r="N23" s="23">
        <v>346.4</v>
      </c>
      <c r="O23" s="23">
        <v>405.4</v>
      </c>
      <c r="P23" s="23">
        <v>489</v>
      </c>
      <c r="Q23" s="23">
        <v>554.9</v>
      </c>
      <c r="R23" s="23">
        <v>577.29999999999995</v>
      </c>
      <c r="S23" s="23">
        <v>672</v>
      </c>
      <c r="T23" s="23">
        <v>739.3</v>
      </c>
      <c r="U23" s="23">
        <v>876</v>
      </c>
      <c r="V23" s="23">
        <v>902.6</v>
      </c>
      <c r="W23" s="23">
        <v>898.1</v>
      </c>
      <c r="X23" s="23">
        <v>1040.2</v>
      </c>
      <c r="Y23" s="23">
        <v>1270.7</v>
      </c>
      <c r="Z23" s="23">
        <v>1709.3</v>
      </c>
      <c r="AA23" s="23">
        <v>3327</v>
      </c>
      <c r="AB23" s="23">
        <v>4685.3</v>
      </c>
      <c r="AC23" s="23">
        <v>6643.2</v>
      </c>
      <c r="AD23" s="23">
        <v>7751.1</v>
      </c>
      <c r="AE23" s="23">
        <v>11696.7</v>
      </c>
      <c r="AF23" s="23">
        <v>19306.5</v>
      </c>
      <c r="AG23" s="23">
        <v>24473.200000000001</v>
      </c>
      <c r="AH23" s="23">
        <v>23648.2</v>
      </c>
      <c r="AI23" s="23">
        <v>22946.2</v>
      </c>
      <c r="AJ23" s="23">
        <v>24490.7</v>
      </c>
      <c r="AL23" s="195" t="s">
        <v>84</v>
      </c>
      <c r="AM23" s="196">
        <v>32715</v>
      </c>
      <c r="AN23" s="196">
        <v>36921</v>
      </c>
      <c r="AO23" s="197">
        <v>45621</v>
      </c>
      <c r="AP23" s="81">
        <v>65237</v>
      </c>
      <c r="AQ23" s="197">
        <v>80328</v>
      </c>
      <c r="AS23" s="97" t="s">
        <v>701</v>
      </c>
      <c r="AT23" s="442"/>
      <c r="AU23" s="442"/>
      <c r="AV23" s="442"/>
      <c r="AW23" s="442"/>
      <c r="AX23" s="442"/>
      <c r="AY23" s="442"/>
      <c r="AZ23" s="442"/>
      <c r="BA23" s="442"/>
      <c r="BB23" s="442"/>
      <c r="BC23" s="442">
        <v>59588133.758000001</v>
      </c>
      <c r="BD23" s="442">
        <v>62564493.467</v>
      </c>
      <c r="BE23" s="442">
        <v>75934409.886000007</v>
      </c>
      <c r="BF23" s="442">
        <v>111500421.874</v>
      </c>
      <c r="BG23" s="442">
        <v>146806554</v>
      </c>
      <c r="BH23" s="442">
        <v>151475349.10600001</v>
      </c>
    </row>
    <row r="24" spans="2:60" x14ac:dyDescent="0.2">
      <c r="B24" s="21" t="s">
        <v>85</v>
      </c>
      <c r="C24" s="22">
        <v>2600</v>
      </c>
      <c r="D24" s="22">
        <v>2990</v>
      </c>
      <c r="E24" s="22">
        <v>3090</v>
      </c>
      <c r="F24" s="22">
        <v>3710</v>
      </c>
      <c r="G24" s="23">
        <v>4570</v>
      </c>
      <c r="H24" s="23">
        <v>4920</v>
      </c>
      <c r="I24" s="23">
        <v>5760</v>
      </c>
      <c r="J24" s="23">
        <v>6119.8</v>
      </c>
      <c r="K24" s="23">
        <v>8380.4</v>
      </c>
      <c r="L24" s="23">
        <v>9675.7000000000007</v>
      </c>
      <c r="M24" s="23">
        <v>10998.1</v>
      </c>
      <c r="N24" s="23">
        <v>12945.3</v>
      </c>
      <c r="O24" s="23">
        <v>14006.7</v>
      </c>
      <c r="P24" s="23">
        <v>16665.400000000001</v>
      </c>
      <c r="Q24" s="23">
        <v>19447.2</v>
      </c>
      <c r="R24" s="23">
        <v>23026.5</v>
      </c>
      <c r="S24" s="23">
        <v>26878.3</v>
      </c>
      <c r="T24" s="23">
        <v>28625.9</v>
      </c>
      <c r="U24" s="23">
        <v>32185.599999999999</v>
      </c>
      <c r="V24" s="23">
        <v>35815.9</v>
      </c>
      <c r="W24" s="30">
        <v>39606.5</v>
      </c>
      <c r="X24" s="30">
        <v>43422.9</v>
      </c>
      <c r="Y24" s="30">
        <v>49125.8</v>
      </c>
      <c r="Z24" s="30">
        <v>57784.9</v>
      </c>
      <c r="AA24" s="30">
        <v>70107.600000000006</v>
      </c>
      <c r="AB24" s="23">
        <v>86478.1</v>
      </c>
      <c r="AC24" s="23">
        <v>102315.5</v>
      </c>
      <c r="AD24" s="23">
        <v>122143.4</v>
      </c>
      <c r="AE24" s="23">
        <v>139111</v>
      </c>
      <c r="AF24" s="23">
        <v>162274.6</v>
      </c>
      <c r="AG24" s="23">
        <v>214283.9</v>
      </c>
      <c r="AH24" s="23">
        <v>258300.1</v>
      </c>
      <c r="AI24" s="23">
        <v>299599.7</v>
      </c>
      <c r="AJ24" s="23">
        <v>303019.90000000002</v>
      </c>
      <c r="AL24" s="195" t="s">
        <v>85</v>
      </c>
      <c r="AM24" s="196">
        <v>309237</v>
      </c>
      <c r="AN24" s="196">
        <v>344592</v>
      </c>
      <c r="AO24" s="197">
        <v>344221</v>
      </c>
      <c r="AP24" s="81">
        <v>234268</v>
      </c>
      <c r="AQ24" s="197">
        <v>267963</v>
      </c>
      <c r="AS24" s="97" t="s">
        <v>702</v>
      </c>
      <c r="AT24" s="442">
        <v>111760046</v>
      </c>
      <c r="AU24" s="442">
        <v>192515974</v>
      </c>
      <c r="AV24" s="442">
        <v>239471220</v>
      </c>
      <c r="AW24" s="442">
        <v>250034020</v>
      </c>
      <c r="AX24" s="442">
        <v>78703842.636000007</v>
      </c>
      <c r="AY24" s="442">
        <v>97156196.936000004</v>
      </c>
      <c r="AZ24" s="442">
        <v>119008975.68000001</v>
      </c>
      <c r="BA24" s="442">
        <v>132312419</v>
      </c>
      <c r="BB24" s="442">
        <v>167127569</v>
      </c>
      <c r="BC24" s="442">
        <v>216600833.458</v>
      </c>
      <c r="BD24" s="442">
        <v>176085406.604</v>
      </c>
      <c r="BE24" s="442">
        <v>199262965</v>
      </c>
      <c r="BF24" s="442">
        <v>315970999</v>
      </c>
      <c r="BG24" s="442">
        <v>298748260.22399998</v>
      </c>
      <c r="BH24" s="442">
        <v>212535429</v>
      </c>
    </row>
    <row r="25" spans="2:60" x14ac:dyDescent="0.2">
      <c r="B25" s="21" t="s">
        <v>86</v>
      </c>
      <c r="C25" s="22">
        <v>3070</v>
      </c>
      <c r="D25" s="22">
        <v>3480</v>
      </c>
      <c r="E25" s="22">
        <v>3630</v>
      </c>
      <c r="F25" s="22">
        <v>4360</v>
      </c>
      <c r="G25" s="23">
        <v>5340</v>
      </c>
      <c r="H25" s="23">
        <v>5770</v>
      </c>
      <c r="I25" s="23">
        <v>6690</v>
      </c>
      <c r="J25" s="23">
        <v>7093.3</v>
      </c>
      <c r="K25" s="23">
        <v>9333.7000000000007</v>
      </c>
      <c r="L25" s="23">
        <v>11039.2</v>
      </c>
      <c r="M25" s="23">
        <v>12448</v>
      </c>
      <c r="N25" s="23">
        <v>14612.9</v>
      </c>
      <c r="O25" s="23">
        <v>16311.5</v>
      </c>
      <c r="P25" s="23">
        <v>19319.2</v>
      </c>
      <c r="Q25" s="23">
        <v>22174.3</v>
      </c>
      <c r="R25" s="23">
        <v>25716.1</v>
      </c>
      <c r="S25" s="23">
        <v>29991.8</v>
      </c>
      <c r="T25" s="23">
        <v>32827.800000000003</v>
      </c>
      <c r="U25" s="23">
        <v>36461.1</v>
      </c>
      <c r="V25" s="23">
        <v>41345.9</v>
      </c>
      <c r="W25" s="23">
        <v>45875.5</v>
      </c>
      <c r="X25" s="23">
        <v>49249.7</v>
      </c>
      <c r="Y25" s="23">
        <v>56740.4</v>
      </c>
      <c r="Z25" s="23">
        <v>68381.899999999994</v>
      </c>
      <c r="AA25" s="23">
        <v>85874.3</v>
      </c>
      <c r="AB25" s="23">
        <v>106876.1</v>
      </c>
      <c r="AC25" s="23">
        <v>123868.1</v>
      </c>
      <c r="AD25" s="23">
        <v>149958.6</v>
      </c>
      <c r="AE25" s="23">
        <v>175354</v>
      </c>
      <c r="AF25" s="23">
        <v>208624.2</v>
      </c>
      <c r="AG25" s="23">
        <v>274355.59999999998</v>
      </c>
      <c r="AH25" s="23">
        <v>319436.90000000002</v>
      </c>
      <c r="AI25" s="23">
        <v>373387.9</v>
      </c>
      <c r="AJ25" s="23">
        <v>383273.5</v>
      </c>
      <c r="AL25" s="195" t="s">
        <v>86</v>
      </c>
      <c r="AM25" s="196">
        <v>402886</v>
      </c>
      <c r="AN25" s="196">
        <v>452155</v>
      </c>
      <c r="AO25" s="197">
        <v>464189</v>
      </c>
      <c r="AP25" s="81">
        <v>509330</v>
      </c>
      <c r="AQ25" s="197">
        <v>692687</v>
      </c>
      <c r="AS25" s="97" t="s">
        <v>703</v>
      </c>
      <c r="AT25" s="442">
        <v>176932087</v>
      </c>
      <c r="AU25" s="442">
        <v>214019193</v>
      </c>
      <c r="AV25" s="442">
        <v>266503346</v>
      </c>
      <c r="AW25" s="442">
        <v>343231489</v>
      </c>
      <c r="AX25" s="442">
        <v>310612088.213</v>
      </c>
      <c r="AY25" s="442">
        <v>346123691.861</v>
      </c>
      <c r="AZ25" s="442">
        <v>462221893.116</v>
      </c>
      <c r="BA25" s="442">
        <v>569104547.72399998</v>
      </c>
      <c r="BB25" s="442">
        <v>555233306.64699996</v>
      </c>
      <c r="BC25" s="442">
        <v>564521158.78600001</v>
      </c>
      <c r="BD25" s="442">
        <v>698406846.99899995</v>
      </c>
      <c r="BE25" s="442">
        <v>755283384.39499998</v>
      </c>
      <c r="BF25" s="442">
        <v>1018512059.184</v>
      </c>
      <c r="BG25" s="442">
        <v>1251206716.21</v>
      </c>
      <c r="BH25" s="442">
        <v>1534491261</v>
      </c>
    </row>
    <row r="26" spans="2:60" x14ac:dyDescent="0.2">
      <c r="B26" s="21" t="s">
        <v>87</v>
      </c>
      <c r="C26" s="22">
        <v>2110</v>
      </c>
      <c r="D26" s="22">
        <v>2660</v>
      </c>
      <c r="E26" s="22">
        <v>2880</v>
      </c>
      <c r="F26" s="22">
        <v>3360</v>
      </c>
      <c r="G26" s="23">
        <v>4170</v>
      </c>
      <c r="H26" s="23">
        <v>4710</v>
      </c>
      <c r="I26" s="23">
        <v>6210</v>
      </c>
      <c r="J26" s="23">
        <v>6892.6</v>
      </c>
      <c r="K26" s="23">
        <v>9115.5</v>
      </c>
      <c r="L26" s="23">
        <v>11046.6</v>
      </c>
      <c r="M26" s="23">
        <v>12830.9</v>
      </c>
      <c r="N26" s="23">
        <v>16114.2</v>
      </c>
      <c r="O26" s="23">
        <v>17031.599999999999</v>
      </c>
      <c r="P26" s="23">
        <v>20552.7</v>
      </c>
      <c r="Q26" s="23">
        <v>23517.8</v>
      </c>
      <c r="R26" s="23">
        <v>25736</v>
      </c>
      <c r="S26" s="23">
        <v>28267.5</v>
      </c>
      <c r="T26" s="23">
        <v>30866.3</v>
      </c>
      <c r="U26" s="23">
        <v>34811.699999999997</v>
      </c>
      <c r="V26" s="23">
        <v>40267.199999999997</v>
      </c>
      <c r="W26" s="23">
        <v>43580.5</v>
      </c>
      <c r="X26" s="23">
        <v>46171.199999999997</v>
      </c>
      <c r="Y26" s="23">
        <v>54732.1</v>
      </c>
      <c r="Z26" s="23">
        <v>65488.9</v>
      </c>
      <c r="AA26" s="23">
        <v>81459.600000000006</v>
      </c>
      <c r="AB26" s="23">
        <v>102664.6</v>
      </c>
      <c r="AC26" s="23">
        <v>118982.5</v>
      </c>
      <c r="AD26" s="23">
        <v>149478.6</v>
      </c>
      <c r="AE26" s="23">
        <v>176944.4</v>
      </c>
      <c r="AF26" s="23">
        <v>207262.4</v>
      </c>
      <c r="AG26" s="23">
        <v>271848.40000000002</v>
      </c>
      <c r="AH26" s="23">
        <v>340694.3</v>
      </c>
      <c r="AI26" s="23">
        <v>409126.3</v>
      </c>
      <c r="AJ26" s="23">
        <v>389788.2</v>
      </c>
      <c r="AL26" s="195" t="s">
        <v>87</v>
      </c>
      <c r="AM26" s="196">
        <v>432862</v>
      </c>
      <c r="AN26" s="196">
        <v>498536</v>
      </c>
      <c r="AO26" s="197">
        <v>453948</v>
      </c>
      <c r="AP26" s="81">
        <v>485825</v>
      </c>
      <c r="AQ26" s="197">
        <v>596893</v>
      </c>
      <c r="AS26" s="97" t="s">
        <v>704</v>
      </c>
      <c r="AT26" s="442"/>
      <c r="AU26" s="442"/>
      <c r="AV26" s="442"/>
      <c r="AW26" s="442"/>
      <c r="AX26" s="442"/>
      <c r="AY26" s="442"/>
      <c r="AZ26" s="442"/>
      <c r="BA26" s="442"/>
      <c r="BB26" s="442"/>
      <c r="BC26" s="442">
        <v>149199997.40099999</v>
      </c>
      <c r="BD26" s="442">
        <v>150740575.71700001</v>
      </c>
      <c r="BE26" s="442">
        <v>162866660.572</v>
      </c>
      <c r="BF26" s="442">
        <v>176552056.18399999</v>
      </c>
      <c r="BG26" s="442">
        <v>192769953</v>
      </c>
      <c r="BH26" s="442">
        <v>208553872</v>
      </c>
    </row>
    <row r="27" spans="2:60" x14ac:dyDescent="0.2">
      <c r="B27" s="90" t="s">
        <v>133</v>
      </c>
      <c r="C27" s="22"/>
      <c r="D27" s="22"/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L27" s="195" t="s">
        <v>259</v>
      </c>
      <c r="AM27" s="196">
        <v>668530</v>
      </c>
      <c r="AN27" s="196">
        <v>724886</v>
      </c>
      <c r="AO27" s="197">
        <v>637033</v>
      </c>
      <c r="AP27" s="81">
        <v>681649</v>
      </c>
      <c r="AQ27" s="197">
        <v>818177</v>
      </c>
      <c r="AS27" s="97" t="s">
        <v>705</v>
      </c>
      <c r="AT27" s="442"/>
      <c r="AU27" s="442"/>
      <c r="AV27" s="442"/>
      <c r="AW27" s="442"/>
      <c r="AX27" s="442"/>
      <c r="AY27" s="442"/>
      <c r="AZ27" s="442"/>
      <c r="BA27" s="442"/>
      <c r="BB27" s="442"/>
      <c r="BC27" s="442">
        <v>47337016.535899997</v>
      </c>
      <c r="BD27" s="442">
        <v>57452503.016999997</v>
      </c>
      <c r="BE27" s="442">
        <v>65371776.858999997</v>
      </c>
      <c r="BF27" s="442">
        <v>73221451</v>
      </c>
      <c r="BG27" s="442">
        <v>73413223.209999993</v>
      </c>
      <c r="BH27" s="442">
        <v>69638787</v>
      </c>
    </row>
    <row r="28" spans="2:60" x14ac:dyDescent="0.2">
      <c r="B28" s="21" t="s">
        <v>128</v>
      </c>
      <c r="C28" s="22">
        <v>960</v>
      </c>
      <c r="D28" s="22">
        <v>820</v>
      </c>
      <c r="E28" s="22">
        <v>750</v>
      </c>
      <c r="F28" s="22">
        <v>1000</v>
      </c>
      <c r="G28" s="23">
        <v>1170</v>
      </c>
      <c r="H28" s="23">
        <v>1060</v>
      </c>
      <c r="I28" s="23">
        <v>480</v>
      </c>
      <c r="J28" s="23">
        <v>200.6</v>
      </c>
      <c r="K28" s="23">
        <v>218.2</v>
      </c>
      <c r="L28" s="23">
        <v>7.5</v>
      </c>
      <c r="M28" s="23">
        <v>-382.9</v>
      </c>
      <c r="N28" s="23">
        <v>-1494.3</v>
      </c>
      <c r="O28" s="23">
        <v>-720.2</v>
      </c>
      <c r="P28" s="23">
        <v>-1233.5</v>
      </c>
      <c r="Q28" s="23">
        <v>-1343.5</v>
      </c>
      <c r="R28" s="23">
        <v>-19.899999999999999</v>
      </c>
      <c r="S28" s="23">
        <v>1724.3</v>
      </c>
      <c r="T28" s="23">
        <v>1961.6</v>
      </c>
      <c r="U28" s="23">
        <v>1649.4</v>
      </c>
      <c r="V28" s="23">
        <v>1078.7</v>
      </c>
      <c r="W28" s="23">
        <v>2295</v>
      </c>
      <c r="X28" s="23">
        <v>3078.5</v>
      </c>
      <c r="Y28" s="23">
        <v>2008.3</v>
      </c>
      <c r="Z28" s="23">
        <v>2893</v>
      </c>
      <c r="AA28" s="23">
        <v>4414.7</v>
      </c>
      <c r="AB28" s="23">
        <v>4211.5</v>
      </c>
      <c r="AC28" s="23">
        <v>4885.6000000000004</v>
      </c>
      <c r="AD28" s="23">
        <v>480</v>
      </c>
      <c r="AE28" s="23">
        <v>-1589.7</v>
      </c>
      <c r="AF28" s="23">
        <v>1361.8</v>
      </c>
      <c r="AG28" s="23">
        <v>2507.1</v>
      </c>
      <c r="AH28" s="23">
        <v>-21257.4</v>
      </c>
      <c r="AI28" s="23">
        <v>-35738.400000000001</v>
      </c>
      <c r="AJ28" s="23">
        <v>-6514.7</v>
      </c>
      <c r="AL28" s="195" t="s">
        <v>128</v>
      </c>
      <c r="AM28" s="196">
        <v>-29976</v>
      </c>
      <c r="AN28" s="196">
        <v>-46380</v>
      </c>
      <c r="AO28" s="197">
        <v>10240</v>
      </c>
      <c r="AP28" s="81">
        <v>23505</v>
      </c>
      <c r="AQ28" s="197">
        <v>95794</v>
      </c>
      <c r="AS28" s="97" t="s">
        <v>706</v>
      </c>
      <c r="AT28" s="442">
        <v>1709921866</v>
      </c>
      <c r="AU28" s="442">
        <v>2071938697</v>
      </c>
      <c r="AV28" s="442">
        <v>2407321835</v>
      </c>
      <c r="AW28" s="442">
        <v>2882414639</v>
      </c>
      <c r="AX28" s="442">
        <v>3575801323.7259998</v>
      </c>
      <c r="AY28" s="442">
        <v>4151717240.4390001</v>
      </c>
      <c r="AZ28" s="442">
        <v>4671450868.0469999</v>
      </c>
      <c r="BA28" s="442">
        <v>5323272155.323</v>
      </c>
      <c r="BB28" s="442">
        <v>5411633132</v>
      </c>
      <c r="BC28" s="442">
        <v>5950403638.941</v>
      </c>
      <c r="BD28" s="442">
        <v>6305459745.8310003</v>
      </c>
      <c r="BE28" s="442">
        <v>6719192733.3389997</v>
      </c>
      <c r="BF28" s="442">
        <v>7585287523.7089996</v>
      </c>
      <c r="BG28" s="442">
        <v>8744540598.5009995</v>
      </c>
      <c r="BH28" s="442">
        <v>9937123832.4764004</v>
      </c>
    </row>
    <row r="29" spans="2:60" x14ac:dyDescent="0.2">
      <c r="B29" s="90" t="s">
        <v>134</v>
      </c>
      <c r="C29" s="22"/>
      <c r="D29" s="22"/>
      <c r="E29" s="22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L29" s="195" t="s">
        <v>260</v>
      </c>
      <c r="AM29" s="201">
        <v>0</v>
      </c>
      <c r="AN29" s="196">
        <v>419627</v>
      </c>
      <c r="AO29" s="197">
        <v>331725</v>
      </c>
      <c r="AP29" s="81">
        <v>341082</v>
      </c>
      <c r="AQ29" s="197">
        <v>373562</v>
      </c>
      <c r="AS29" s="436" t="s">
        <v>613</v>
      </c>
      <c r="AT29" s="441">
        <v>801752923</v>
      </c>
      <c r="AU29" s="441">
        <v>900704805</v>
      </c>
      <c r="AV29" s="441">
        <v>1013897721</v>
      </c>
      <c r="AW29" s="441">
        <v>1037485629</v>
      </c>
      <c r="AX29" s="441">
        <v>1193105996.4449999</v>
      </c>
      <c r="AY29" s="441">
        <v>1420328472.951</v>
      </c>
      <c r="AZ29" s="441">
        <v>1625297844.8139999</v>
      </c>
      <c r="BA29" s="441">
        <v>1790137438.457</v>
      </c>
      <c r="BB29" s="441">
        <v>2053037936</v>
      </c>
      <c r="BC29" s="441">
        <v>2234606659.007</v>
      </c>
      <c r="BD29" s="441">
        <v>2467557088.1620002</v>
      </c>
      <c r="BE29" s="441">
        <v>2720040783.4330001</v>
      </c>
      <c r="BF29" s="441">
        <v>2978722107.6960001</v>
      </c>
      <c r="BG29" s="441">
        <v>3202277782.6799998</v>
      </c>
      <c r="BH29" s="441">
        <v>3440881728</v>
      </c>
    </row>
    <row r="30" spans="2:60" x14ac:dyDescent="0.2">
      <c r="B30" s="21" t="s">
        <v>252</v>
      </c>
      <c r="C30" s="22">
        <v>68.7</v>
      </c>
      <c r="D30" s="22">
        <v>76.400000000000006</v>
      </c>
      <c r="E30" s="22">
        <v>79.3</v>
      </c>
      <c r="F30" s="22">
        <v>77.16</v>
      </c>
      <c r="G30" s="23">
        <v>78.099999999999994</v>
      </c>
      <c r="H30" s="23">
        <v>81.599999999999994</v>
      </c>
      <c r="I30" s="23">
        <v>92.8</v>
      </c>
      <c r="J30" s="23">
        <v>97.2</v>
      </c>
      <c r="K30" s="23">
        <v>97.7</v>
      </c>
      <c r="L30" s="23">
        <v>100.1</v>
      </c>
      <c r="M30" s="23">
        <v>103.1</v>
      </c>
      <c r="N30" s="23">
        <v>110.2</v>
      </c>
      <c r="O30" s="23">
        <v>104.4</v>
      </c>
      <c r="P30" s="23">
        <v>106.4</v>
      </c>
      <c r="Q30" s="23">
        <v>106.1</v>
      </c>
      <c r="R30" s="23">
        <v>100.1</v>
      </c>
      <c r="S30" s="23">
        <v>94.2</v>
      </c>
      <c r="T30" s="23">
        <v>94</v>
      </c>
      <c r="U30" s="23">
        <v>95.5</v>
      </c>
      <c r="V30" s="23">
        <v>97.4</v>
      </c>
      <c r="W30" s="23">
        <v>95</v>
      </c>
      <c r="X30" s="23">
        <v>93.7</v>
      </c>
      <c r="Y30" s="23">
        <v>96.5</v>
      </c>
      <c r="Z30" s="23">
        <v>95.8</v>
      </c>
      <c r="AA30" s="23">
        <v>94.9</v>
      </c>
      <c r="AB30" s="23">
        <v>96.1</v>
      </c>
      <c r="AC30" s="23">
        <v>96.1</v>
      </c>
      <c r="AD30" s="23">
        <v>99.7</v>
      </c>
      <c r="AE30" s="23">
        <v>100.9</v>
      </c>
      <c r="AF30" s="23">
        <v>99.3</v>
      </c>
      <c r="AG30" s="23">
        <v>99.1</v>
      </c>
      <c r="AH30" s="23">
        <v>106.7</v>
      </c>
      <c r="AI30" s="23">
        <v>109.6</v>
      </c>
      <c r="AJ30" s="23">
        <v>101.7</v>
      </c>
      <c r="AL30" s="195" t="s">
        <v>252</v>
      </c>
      <c r="AM30" s="201">
        <v>93</v>
      </c>
      <c r="AN30" s="201">
        <v>91</v>
      </c>
      <c r="AO30" s="381">
        <v>102</v>
      </c>
      <c r="AP30" s="380">
        <v>105</v>
      </c>
      <c r="AQ30" s="381">
        <v>116</v>
      </c>
      <c r="AS30" s="97" t="s">
        <v>707</v>
      </c>
      <c r="AT30" s="442">
        <v>356095716</v>
      </c>
      <c r="AU30" s="442">
        <v>375854763</v>
      </c>
      <c r="AV30" s="442">
        <v>404678003</v>
      </c>
      <c r="AW30" s="442">
        <v>429007301</v>
      </c>
      <c r="AX30" s="442">
        <v>478802008.89999998</v>
      </c>
      <c r="AY30" s="442">
        <v>535554962.79000002</v>
      </c>
      <c r="AZ30" s="442">
        <v>589101233.54999995</v>
      </c>
      <c r="BA30" s="442">
        <v>619783582.5</v>
      </c>
      <c r="BB30" s="442">
        <v>634232057</v>
      </c>
      <c r="BC30" s="442">
        <v>666518483.99000001</v>
      </c>
      <c r="BD30" s="442">
        <v>688387189.66999996</v>
      </c>
      <c r="BE30" s="442">
        <v>707386921.78999996</v>
      </c>
      <c r="BF30" s="442">
        <v>750854741.78999996</v>
      </c>
      <c r="BG30" s="442">
        <v>776675811</v>
      </c>
      <c r="BH30" s="442">
        <v>797628489</v>
      </c>
    </row>
    <row r="31" spans="2:60" x14ac:dyDescent="0.2">
      <c r="B31" s="21" t="s">
        <v>129</v>
      </c>
      <c r="C31" s="22">
        <v>-1640</v>
      </c>
      <c r="D31" s="22">
        <v>-217</v>
      </c>
      <c r="E31" s="22">
        <v>-234</v>
      </c>
      <c r="F31" s="22">
        <v>-271</v>
      </c>
      <c r="G31" s="23">
        <v>-340</v>
      </c>
      <c r="H31" s="23">
        <v>-3860</v>
      </c>
      <c r="I31" s="23">
        <v>-5280</v>
      </c>
      <c r="J31" s="23">
        <v>-5919.1</v>
      </c>
      <c r="K31" s="23">
        <v>-8162.4</v>
      </c>
      <c r="L31" s="23">
        <v>-9682.9</v>
      </c>
      <c r="M31" s="23">
        <v>-11381.1</v>
      </c>
      <c r="N31" s="23">
        <v>-14439.5</v>
      </c>
      <c r="O31" s="23">
        <v>-14726.9</v>
      </c>
      <c r="P31" s="23">
        <v>-17898.900000000001</v>
      </c>
      <c r="Q31" s="23">
        <v>-20790.599999999999</v>
      </c>
      <c r="R31" s="23">
        <v>-23046.3</v>
      </c>
      <c r="S31" s="23">
        <v>-25154</v>
      </c>
      <c r="T31" s="23">
        <v>-26664.3</v>
      </c>
      <c r="U31" s="23">
        <v>-30536.1</v>
      </c>
      <c r="V31" s="23">
        <v>-34737.199999999997</v>
      </c>
      <c r="W31" s="23">
        <v>-37311.599999999999</v>
      </c>
      <c r="X31" s="23">
        <v>-40344.400000000001</v>
      </c>
      <c r="Y31" s="23">
        <v>-47117.5</v>
      </c>
      <c r="Z31" s="23">
        <v>-54891.9</v>
      </c>
      <c r="AA31" s="23">
        <v>-65692.899999999994</v>
      </c>
      <c r="AB31" s="23">
        <v>-82266.600000000006</v>
      </c>
      <c r="AC31" s="23">
        <v>-97429.9</v>
      </c>
      <c r="AD31" s="23">
        <v>-121663.4</v>
      </c>
      <c r="AE31" s="23">
        <v>-140700.70000000001</v>
      </c>
      <c r="AF31" s="23">
        <v>-160912.79999999999</v>
      </c>
      <c r="AG31" s="23">
        <v>-211776.7</v>
      </c>
      <c r="AH31" s="23">
        <v>-279557.5</v>
      </c>
      <c r="AI31" s="23">
        <v>-335338.09999999998</v>
      </c>
      <c r="AJ31" s="23">
        <v>-309534.59999999998</v>
      </c>
      <c r="AL31" s="195" t="s">
        <v>129</v>
      </c>
      <c r="AM31" s="196">
        <v>-339213</v>
      </c>
      <c r="AN31" s="196">
        <v>-390972</v>
      </c>
      <c r="AO31" s="197">
        <v>-333981</v>
      </c>
      <c r="AP31" s="81">
        <v>-323360</v>
      </c>
      <c r="AQ31" s="197">
        <v>-355708</v>
      </c>
      <c r="AS31" s="97" t="s">
        <v>708</v>
      </c>
      <c r="AT31" s="442">
        <v>352467559</v>
      </c>
      <c r="AU31" s="442">
        <v>372335475</v>
      </c>
      <c r="AV31" s="442">
        <v>394509555</v>
      </c>
      <c r="AW31" s="442">
        <v>419555437</v>
      </c>
      <c r="AX31" s="442">
        <v>468310031.29000002</v>
      </c>
      <c r="AY31" s="442">
        <v>518806277.01999998</v>
      </c>
      <c r="AZ31" s="442">
        <v>571993070.60000002</v>
      </c>
      <c r="BA31" s="442">
        <v>606767561.5</v>
      </c>
      <c r="BB31" s="442">
        <v>625303646</v>
      </c>
      <c r="BC31" s="442">
        <v>656568933.99000001</v>
      </c>
      <c r="BD31" s="442">
        <v>675394038.66999996</v>
      </c>
      <c r="BE31" s="442">
        <v>685146467.78999996</v>
      </c>
      <c r="BF31" s="442">
        <v>731005472.78999996</v>
      </c>
      <c r="BG31" s="442">
        <v>757391758</v>
      </c>
      <c r="BH31" s="442">
        <v>781616651</v>
      </c>
    </row>
    <row r="32" spans="2:60" x14ac:dyDescent="0.2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L32" s="195"/>
      <c r="AM32" s="196"/>
      <c r="AN32" s="196"/>
      <c r="AO32" s="197"/>
      <c r="AP32" s="81"/>
      <c r="AQ32" s="197"/>
      <c r="AS32" s="97" t="s">
        <v>709</v>
      </c>
      <c r="AT32" s="442">
        <v>3628157</v>
      </c>
      <c r="AU32" s="442">
        <v>3519288</v>
      </c>
      <c r="AV32" s="442">
        <v>10168448</v>
      </c>
      <c r="AW32" s="442">
        <v>9451864</v>
      </c>
      <c r="AX32" s="442">
        <v>10491977.609999999</v>
      </c>
      <c r="AY32" s="442">
        <v>16748685.77</v>
      </c>
      <c r="AZ32" s="442">
        <v>17108162.949999999</v>
      </c>
      <c r="BA32" s="442">
        <v>13016021</v>
      </c>
      <c r="BB32" s="442">
        <v>8928411</v>
      </c>
      <c r="BC32" s="442">
        <v>9949550</v>
      </c>
      <c r="BD32" s="442">
        <v>12993151</v>
      </c>
      <c r="BE32" s="442">
        <v>22240454</v>
      </c>
      <c r="BF32" s="442">
        <v>19849269</v>
      </c>
      <c r="BG32" s="442">
        <v>19284053</v>
      </c>
      <c r="BH32" s="442">
        <v>16011838</v>
      </c>
    </row>
    <row r="33" spans="2:60" x14ac:dyDescent="0.2">
      <c r="B33" s="24" t="s">
        <v>88</v>
      </c>
      <c r="C33" s="25"/>
      <c r="D33" s="25"/>
      <c r="E33" s="25"/>
      <c r="F33" s="25"/>
      <c r="G33" s="26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L33" s="198" t="s">
        <v>88</v>
      </c>
      <c r="AM33" s="381"/>
      <c r="AN33" s="381"/>
      <c r="AO33" s="381"/>
      <c r="AP33" s="380"/>
      <c r="AQ33" s="381"/>
      <c r="AS33" s="97" t="s">
        <v>710</v>
      </c>
      <c r="AT33" s="442">
        <v>445657207</v>
      </c>
      <c r="AU33" s="442">
        <v>524850042</v>
      </c>
      <c r="AV33" s="442">
        <v>609219718</v>
      </c>
      <c r="AW33" s="442">
        <v>608478328</v>
      </c>
      <c r="AX33" s="442">
        <v>559295887.99000001</v>
      </c>
      <c r="AY33" s="442">
        <v>676969051.76699996</v>
      </c>
      <c r="AZ33" s="442">
        <v>798630900.16400003</v>
      </c>
      <c r="BA33" s="442">
        <v>887251067.75600004</v>
      </c>
      <c r="BB33" s="442">
        <v>1124784790</v>
      </c>
      <c r="BC33" s="442">
        <v>1260831025.457</v>
      </c>
      <c r="BD33" s="442">
        <v>1445998420.8429999</v>
      </c>
      <c r="BE33" s="442">
        <v>1637492431.6429999</v>
      </c>
      <c r="BF33" s="442">
        <v>1828709231.9059999</v>
      </c>
      <c r="BG33" s="442">
        <v>1969736928.6800001</v>
      </c>
      <c r="BH33" s="442">
        <v>2139617970</v>
      </c>
    </row>
    <row r="34" spans="2:60" x14ac:dyDescent="0.2">
      <c r="B34" s="21" t="s">
        <v>89</v>
      </c>
      <c r="C34" s="22">
        <v>5600</v>
      </c>
      <c r="D34" s="22">
        <v>6700</v>
      </c>
      <c r="E34" s="22">
        <v>7390</v>
      </c>
      <c r="F34" s="22">
        <v>8530</v>
      </c>
      <c r="G34" s="23">
        <v>9620</v>
      </c>
      <c r="H34" s="23">
        <v>11210</v>
      </c>
      <c r="I34" s="23">
        <v>14500</v>
      </c>
      <c r="J34" s="23">
        <v>13397.7</v>
      </c>
      <c r="K34" s="23">
        <v>15105.5</v>
      </c>
      <c r="L34" s="23">
        <v>16643.599999999999</v>
      </c>
      <c r="M34" s="23">
        <v>18421.400000000001</v>
      </c>
      <c r="N34" s="23">
        <v>21979.9</v>
      </c>
      <c r="O34" s="23">
        <v>23204.7</v>
      </c>
      <c r="P34" s="23">
        <v>27462.3</v>
      </c>
      <c r="Q34" s="23">
        <v>34768.6</v>
      </c>
      <c r="R34" s="23">
        <v>38955</v>
      </c>
      <c r="S34" s="23">
        <v>45186</v>
      </c>
      <c r="T34" s="23">
        <v>52155</v>
      </c>
      <c r="U34" s="23">
        <v>64948.2</v>
      </c>
      <c r="V34" s="23">
        <v>75741.5</v>
      </c>
      <c r="W34" s="23">
        <v>84618.6</v>
      </c>
      <c r="X34" s="23">
        <v>92105.2</v>
      </c>
      <c r="Y34" s="23">
        <v>106048.2</v>
      </c>
      <c r="Z34" s="23">
        <v>133818.5</v>
      </c>
      <c r="AA34" s="23">
        <v>162248.70000000001</v>
      </c>
      <c r="AB34" s="23">
        <v>192532.7</v>
      </c>
      <c r="AC34" s="23">
        <v>242023.3</v>
      </c>
      <c r="AD34" s="23">
        <v>296090</v>
      </c>
      <c r="AE34" s="23">
        <v>356437.1</v>
      </c>
      <c r="AF34" s="23">
        <v>415162.1</v>
      </c>
      <c r="AG34" s="23">
        <v>633626.9</v>
      </c>
      <c r="AH34" s="23">
        <v>736006.9</v>
      </c>
      <c r="AI34" s="23">
        <v>796311.6</v>
      </c>
      <c r="AJ34" s="23">
        <v>843925.6</v>
      </c>
      <c r="AL34" s="195" t="s">
        <v>89</v>
      </c>
      <c r="AM34" s="196">
        <v>897625</v>
      </c>
      <c r="AN34" s="196">
        <v>955846</v>
      </c>
      <c r="AO34" s="197">
        <v>1018106</v>
      </c>
      <c r="AP34" s="81">
        <v>1070185</v>
      </c>
      <c r="AQ34" s="197">
        <v>1150211</v>
      </c>
      <c r="AS34" s="97" t="s">
        <v>711</v>
      </c>
      <c r="AT34" s="442"/>
      <c r="AU34" s="442"/>
      <c r="AV34" s="442"/>
      <c r="AW34" s="442"/>
      <c r="AX34" s="442">
        <v>116841776.37</v>
      </c>
      <c r="AY34" s="442">
        <v>128132181.93000001</v>
      </c>
      <c r="AZ34" s="442">
        <v>166096525.486</v>
      </c>
      <c r="BA34" s="442">
        <v>170528965.31</v>
      </c>
      <c r="BB34" s="442">
        <v>233382776</v>
      </c>
      <c r="BC34" s="442">
        <v>262680947.648</v>
      </c>
      <c r="BD34" s="442">
        <v>266735521.11000001</v>
      </c>
      <c r="BE34" s="442">
        <v>276541954.32999998</v>
      </c>
      <c r="BF34" s="442">
        <v>370748497</v>
      </c>
      <c r="BG34" s="442">
        <v>344193856</v>
      </c>
      <c r="BH34" s="442">
        <v>351089583</v>
      </c>
    </row>
    <row r="35" spans="2:60" x14ac:dyDescent="0.2">
      <c r="B35" s="21" t="s">
        <v>90</v>
      </c>
      <c r="C35" s="22">
        <v>4160</v>
      </c>
      <c r="D35" s="22">
        <v>4980</v>
      </c>
      <c r="E35" s="22">
        <v>5540</v>
      </c>
      <c r="F35" s="22">
        <v>6270</v>
      </c>
      <c r="G35" s="23">
        <v>6870</v>
      </c>
      <c r="H35" s="23">
        <v>7810</v>
      </c>
      <c r="I35" s="23">
        <v>10620</v>
      </c>
      <c r="J35" s="23">
        <v>9421.4</v>
      </c>
      <c r="K35" s="23">
        <v>10204.700000000001</v>
      </c>
      <c r="L35" s="23">
        <v>11067.1</v>
      </c>
      <c r="M35" s="23">
        <v>12313.3</v>
      </c>
      <c r="N35" s="23">
        <v>14020.1</v>
      </c>
      <c r="O35" s="23">
        <v>15340.4</v>
      </c>
      <c r="P35" s="23">
        <v>18074.2</v>
      </c>
      <c r="Q35" s="23">
        <v>23637.5</v>
      </c>
      <c r="R35" s="23">
        <v>26133</v>
      </c>
      <c r="S35" s="23">
        <v>29932.5</v>
      </c>
      <c r="T35" s="23">
        <v>34585.300000000003</v>
      </c>
      <c r="U35" s="23">
        <v>42046.2</v>
      </c>
      <c r="V35" s="23">
        <v>49884.9</v>
      </c>
      <c r="W35" s="23">
        <v>55324.6</v>
      </c>
      <c r="X35" s="23">
        <v>59392.4</v>
      </c>
      <c r="Y35" s="23">
        <v>67599.399999999994</v>
      </c>
      <c r="Z35" s="23">
        <v>81906.5</v>
      </c>
      <c r="AA35" s="23">
        <v>104643.4</v>
      </c>
      <c r="AB35" s="23">
        <v>124258.1</v>
      </c>
      <c r="AC35" s="23">
        <v>164746.9</v>
      </c>
      <c r="AD35" s="23">
        <v>192049</v>
      </c>
      <c r="AE35" s="23">
        <v>243139</v>
      </c>
      <c r="AF35" s="23">
        <v>288927.59999999998</v>
      </c>
      <c r="AG35" s="23">
        <v>457574.40000000002</v>
      </c>
      <c r="AH35" s="23">
        <v>529295.1</v>
      </c>
      <c r="AI35" s="23">
        <v>555015.30000000005</v>
      </c>
      <c r="AJ35" s="23">
        <v>567191.30000000005</v>
      </c>
      <c r="AL35" s="195" t="s">
        <v>90</v>
      </c>
      <c r="AM35" s="196">
        <v>583912</v>
      </c>
      <c r="AN35" s="196">
        <v>591469</v>
      </c>
      <c r="AO35" s="197">
        <v>605781</v>
      </c>
      <c r="AP35" s="81">
        <v>619782</v>
      </c>
      <c r="AQ35" s="197">
        <v>720328</v>
      </c>
      <c r="AS35" s="97" t="s">
        <v>712</v>
      </c>
      <c r="AT35" s="442"/>
      <c r="AU35" s="442"/>
      <c r="AV35" s="442"/>
      <c r="AW35" s="442"/>
      <c r="AX35" s="442">
        <v>433990696.62</v>
      </c>
      <c r="AY35" s="442">
        <v>547710038.83700001</v>
      </c>
      <c r="AZ35" s="442">
        <v>632534374.67799997</v>
      </c>
      <c r="BA35" s="442">
        <v>716722102.44599998</v>
      </c>
      <c r="BB35" s="442">
        <v>891402014</v>
      </c>
      <c r="BC35" s="442">
        <v>998150077.80900002</v>
      </c>
      <c r="BD35" s="442">
        <v>1179262899.733</v>
      </c>
      <c r="BE35" s="442">
        <v>1360950477.313</v>
      </c>
      <c r="BF35" s="442">
        <v>1457960734.9059999</v>
      </c>
      <c r="BG35" s="442">
        <v>1625543072.6800001</v>
      </c>
      <c r="BH35" s="442">
        <v>1788528387</v>
      </c>
    </row>
    <row r="36" spans="2:60" x14ac:dyDescent="0.2">
      <c r="B36" s="21" t="s">
        <v>91</v>
      </c>
      <c r="C36" s="22">
        <v>190</v>
      </c>
      <c r="D36" s="22">
        <v>250</v>
      </c>
      <c r="E36" s="22">
        <v>290</v>
      </c>
      <c r="F36" s="22">
        <v>370</v>
      </c>
      <c r="G36" s="23">
        <v>440</v>
      </c>
      <c r="H36" s="23">
        <v>510</v>
      </c>
      <c r="I36" s="23">
        <v>670</v>
      </c>
      <c r="J36" s="23">
        <v>723.4</v>
      </c>
      <c r="K36" s="23">
        <v>754.9</v>
      </c>
      <c r="L36" s="23">
        <v>907.6</v>
      </c>
      <c r="M36" s="23">
        <v>958.5</v>
      </c>
      <c r="N36" s="23">
        <v>1044.0999999999999</v>
      </c>
      <c r="O36" s="23">
        <v>1179.5</v>
      </c>
      <c r="P36" s="23">
        <v>1285.2</v>
      </c>
      <c r="Q36" s="23">
        <v>1650.9</v>
      </c>
      <c r="R36" s="23">
        <v>1864</v>
      </c>
      <c r="S36" s="23">
        <v>2500.6</v>
      </c>
      <c r="T36" s="23">
        <v>3319.9</v>
      </c>
      <c r="U36" s="23">
        <v>3323.9</v>
      </c>
      <c r="V36" s="23">
        <v>4025.6</v>
      </c>
      <c r="W36" s="23">
        <v>4765.3999999999996</v>
      </c>
      <c r="X36" s="23">
        <v>5522.5</v>
      </c>
      <c r="Y36" s="23">
        <v>5895</v>
      </c>
      <c r="Z36" s="23">
        <v>7143.1</v>
      </c>
      <c r="AA36" s="23">
        <v>8793.7000000000007</v>
      </c>
      <c r="AB36" s="23">
        <v>10576.7</v>
      </c>
      <c r="AC36" s="23">
        <v>13629.8</v>
      </c>
      <c r="AD36" s="23">
        <v>16225.8</v>
      </c>
      <c r="AE36" s="23">
        <v>18170.7</v>
      </c>
      <c r="AF36" s="23">
        <v>19934.900000000001</v>
      </c>
      <c r="AG36" s="23">
        <v>26461.4</v>
      </c>
      <c r="AH36" s="23">
        <v>33108.400000000001</v>
      </c>
      <c r="AI36" s="23">
        <v>39849.4</v>
      </c>
      <c r="AJ36" s="23">
        <v>45253.4</v>
      </c>
      <c r="AL36" s="195" t="s">
        <v>91</v>
      </c>
      <c r="AM36" s="196">
        <v>44452</v>
      </c>
      <c r="AN36" s="196">
        <v>50578</v>
      </c>
      <c r="AO36" s="197">
        <v>58697</v>
      </c>
      <c r="AP36" s="81">
        <v>54992</v>
      </c>
      <c r="AQ36" s="197">
        <v>60445</v>
      </c>
      <c r="AS36" s="97" t="s">
        <v>713</v>
      </c>
      <c r="AT36" s="442"/>
      <c r="AU36" s="442"/>
      <c r="AV36" s="442"/>
      <c r="AW36" s="442"/>
      <c r="AX36" s="442"/>
      <c r="AY36" s="442"/>
      <c r="AZ36" s="442"/>
      <c r="BA36" s="442"/>
      <c r="BB36" s="442"/>
      <c r="BC36" s="442">
        <v>587637625.01300001</v>
      </c>
      <c r="BD36" s="442">
        <v>697913119.54700005</v>
      </c>
      <c r="BE36" s="442">
        <v>789840965.31299996</v>
      </c>
      <c r="BF36" s="442">
        <v>869151057.13600004</v>
      </c>
      <c r="BG36" s="442">
        <v>1014134130</v>
      </c>
      <c r="BH36" s="442">
        <v>1144749313</v>
      </c>
    </row>
    <row r="37" spans="2:60" x14ac:dyDescent="0.2">
      <c r="B37" s="21" t="s">
        <v>92</v>
      </c>
      <c r="C37" s="22">
        <v>4.37</v>
      </c>
      <c r="D37" s="22">
        <v>4.78</v>
      </c>
      <c r="E37" s="22">
        <v>6.01</v>
      </c>
      <c r="F37" s="22">
        <v>5.57</v>
      </c>
      <c r="G37" s="23">
        <v>6.02</v>
      </c>
      <c r="H37" s="23">
        <v>6.1</v>
      </c>
      <c r="I37" s="23">
        <v>5.9</v>
      </c>
      <c r="J37" s="23">
        <v>7.1</v>
      </c>
      <c r="K37" s="23">
        <v>6.9</v>
      </c>
      <c r="L37" s="23">
        <v>8.1999999999999993</v>
      </c>
      <c r="M37" s="23">
        <v>7.2</v>
      </c>
      <c r="N37" s="23">
        <v>6.9</v>
      </c>
      <c r="O37" s="23">
        <v>4.0999999999999996</v>
      </c>
      <c r="P37" s="23">
        <v>8.1</v>
      </c>
      <c r="Q37" s="23">
        <v>9.4</v>
      </c>
      <c r="R37" s="23">
        <v>7.8</v>
      </c>
      <c r="S37" s="23">
        <v>9.6</v>
      </c>
      <c r="T37" s="23">
        <v>11.2</v>
      </c>
      <c r="U37" s="23">
        <v>9.1999999999999993</v>
      </c>
      <c r="V37" s="23">
        <v>9.3000000000000007</v>
      </c>
      <c r="W37" s="23">
        <v>9.6</v>
      </c>
      <c r="X37" s="23">
        <v>9.8000000000000007</v>
      </c>
      <c r="Y37" s="23">
        <v>9.6</v>
      </c>
      <c r="Z37" s="23">
        <v>10.1</v>
      </c>
      <c r="AA37" s="23">
        <v>9</v>
      </c>
      <c r="AB37" s="23">
        <v>9.9</v>
      </c>
      <c r="AC37" s="23">
        <v>9.8000000000000007</v>
      </c>
      <c r="AD37" s="23">
        <v>9.6999999999999993</v>
      </c>
      <c r="AE37" s="23">
        <v>9.5</v>
      </c>
      <c r="AF37" s="23">
        <v>8.1999999999999993</v>
      </c>
      <c r="AG37" s="23">
        <v>9.1999999999999993</v>
      </c>
      <c r="AH37" s="23">
        <v>7.2</v>
      </c>
      <c r="AI37" s="23">
        <v>7.5</v>
      </c>
      <c r="AJ37" s="23">
        <v>8.1999999999999993</v>
      </c>
      <c r="AL37" s="195" t="s">
        <v>279</v>
      </c>
      <c r="AM37" s="201">
        <v>8</v>
      </c>
      <c r="AN37" s="201">
        <v>9</v>
      </c>
      <c r="AO37" s="381">
        <v>10</v>
      </c>
      <c r="AP37" s="380">
        <v>9</v>
      </c>
      <c r="AQ37" s="381">
        <v>9</v>
      </c>
      <c r="AS37" s="97" t="s">
        <v>714</v>
      </c>
      <c r="AT37" s="442"/>
      <c r="AU37" s="442"/>
      <c r="AV37" s="442"/>
      <c r="AW37" s="442"/>
      <c r="AX37" s="442">
        <v>155008099.55500001</v>
      </c>
      <c r="AY37" s="442">
        <v>207804458.39399999</v>
      </c>
      <c r="AZ37" s="442">
        <v>237565711.09999999</v>
      </c>
      <c r="BA37" s="442">
        <v>283102788.20099998</v>
      </c>
      <c r="BB37" s="442">
        <v>294021089</v>
      </c>
      <c r="BC37" s="442">
        <v>307257149.56</v>
      </c>
      <c r="BD37" s="442">
        <v>333171477.64899999</v>
      </c>
      <c r="BE37" s="442">
        <v>375161430</v>
      </c>
      <c r="BF37" s="442">
        <v>399158134</v>
      </c>
      <c r="BG37" s="442">
        <v>455865043</v>
      </c>
      <c r="BH37" s="442">
        <v>503635269</v>
      </c>
    </row>
    <row r="38" spans="2:60" x14ac:dyDescent="0.2">
      <c r="B38" s="90" t="s">
        <v>135</v>
      </c>
      <c r="C38" s="22"/>
      <c r="D38" s="22"/>
      <c r="E38" s="22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L38" s="195" t="s">
        <v>135</v>
      </c>
      <c r="AM38" s="196">
        <v>986798</v>
      </c>
      <c r="AN38" s="196">
        <v>1043624</v>
      </c>
      <c r="AO38" s="197">
        <v>1069970</v>
      </c>
      <c r="AP38" s="81">
        <v>1129113</v>
      </c>
      <c r="AQ38" s="197">
        <v>1413015</v>
      </c>
      <c r="AS38" s="436" t="s">
        <v>596</v>
      </c>
      <c r="AT38" s="441">
        <v>226229356</v>
      </c>
      <c r="AU38" s="441">
        <v>283197903</v>
      </c>
      <c r="AV38" s="441">
        <v>352081328</v>
      </c>
      <c r="AW38" s="441">
        <v>422795522</v>
      </c>
      <c r="AX38" s="441">
        <v>985639314.74100006</v>
      </c>
      <c r="AY38" s="441">
        <v>1035668239.527</v>
      </c>
      <c r="AZ38" s="441">
        <v>1071758335.452</v>
      </c>
      <c r="BA38" s="441">
        <v>1102094572.651</v>
      </c>
      <c r="BB38" s="441">
        <v>1119116150</v>
      </c>
      <c r="BC38" s="441">
        <v>1121965481.615</v>
      </c>
      <c r="BD38" s="441">
        <v>1203369910.059</v>
      </c>
      <c r="BE38" s="441">
        <v>1301964848.1159999</v>
      </c>
      <c r="BF38" s="441">
        <v>1430826883.1960001</v>
      </c>
      <c r="BG38" s="441">
        <v>1541574505</v>
      </c>
      <c r="BH38" s="441">
        <v>1793331668.3299999</v>
      </c>
    </row>
    <row r="39" spans="2:60" x14ac:dyDescent="0.2">
      <c r="B39" s="90"/>
      <c r="C39" s="22"/>
      <c r="D39" s="22"/>
      <c r="E39" s="22"/>
      <c r="F39" s="2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L39" s="195"/>
      <c r="AM39" s="196"/>
      <c r="AN39" s="196"/>
      <c r="AO39" s="197"/>
      <c r="AP39" s="81"/>
      <c r="AQ39" s="197"/>
      <c r="AS39" s="97" t="s">
        <v>715</v>
      </c>
      <c r="AT39" s="442"/>
      <c r="AU39" s="442"/>
      <c r="AV39" s="442"/>
      <c r="AW39" s="442"/>
      <c r="AX39" s="442">
        <v>563645222.21200001</v>
      </c>
      <c r="AY39" s="442">
        <v>589241050.24730003</v>
      </c>
      <c r="AZ39" s="442">
        <v>610761674.23199999</v>
      </c>
      <c r="BA39" s="442">
        <v>631770940.02900004</v>
      </c>
      <c r="BB39" s="442">
        <v>610710859</v>
      </c>
      <c r="BC39" s="442">
        <v>553173491.80499995</v>
      </c>
      <c r="BD39" s="442">
        <v>598945964.63499999</v>
      </c>
      <c r="BE39" s="442">
        <v>642160266.88</v>
      </c>
      <c r="BF39" s="442">
        <v>735242338.48199999</v>
      </c>
      <c r="BG39" s="442">
        <v>826752276</v>
      </c>
      <c r="BH39" s="442">
        <v>1025977236.33</v>
      </c>
    </row>
    <row r="40" spans="2:60" x14ac:dyDescent="0.2">
      <c r="B40" s="91" t="s">
        <v>93</v>
      </c>
      <c r="C40" s="25"/>
      <c r="D40" s="25"/>
      <c r="E40" s="25"/>
      <c r="F40" s="25"/>
      <c r="G40" s="26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L40" s="198" t="s">
        <v>93</v>
      </c>
      <c r="AM40" s="381"/>
      <c r="AN40" s="381"/>
      <c r="AO40" s="381"/>
      <c r="AP40" s="380"/>
      <c r="AQ40" s="381"/>
      <c r="AS40" s="97" t="s">
        <v>716</v>
      </c>
      <c r="AT40" s="442"/>
      <c r="AU40" s="442"/>
      <c r="AV40" s="442"/>
      <c r="AW40" s="442"/>
      <c r="AX40" s="442">
        <v>449094334.722</v>
      </c>
      <c r="AY40" s="442">
        <v>489220793.53729999</v>
      </c>
      <c r="AZ40" s="442">
        <v>534143142.61199999</v>
      </c>
      <c r="BA40" s="442">
        <v>563532094.00899994</v>
      </c>
      <c r="BB40" s="442">
        <v>547753483</v>
      </c>
      <c r="BC40" s="442">
        <v>465825882.29299998</v>
      </c>
      <c r="BD40" s="442">
        <v>501424168.01700002</v>
      </c>
      <c r="BE40" s="442">
        <v>562353703.398</v>
      </c>
      <c r="BF40" s="442">
        <v>682516051</v>
      </c>
      <c r="BG40" s="442">
        <v>778211514</v>
      </c>
      <c r="BH40" s="442">
        <v>927553681.33000004</v>
      </c>
    </row>
    <row r="41" spans="2:60" x14ac:dyDescent="0.2">
      <c r="B41" s="90" t="s">
        <v>253</v>
      </c>
      <c r="C41" s="22">
        <v>4890</v>
      </c>
      <c r="D41" s="22">
        <v>5840</v>
      </c>
      <c r="E41" s="22">
        <v>6400</v>
      </c>
      <c r="F41" s="22">
        <v>8020</v>
      </c>
      <c r="G41" s="23">
        <v>9690</v>
      </c>
      <c r="H41" s="23">
        <v>16340</v>
      </c>
      <c r="I41" s="23">
        <v>11900</v>
      </c>
      <c r="J41" s="23">
        <v>14437.2</v>
      </c>
      <c r="K41" s="23">
        <v>20881</v>
      </c>
      <c r="L41" s="23">
        <v>25422.799999999999</v>
      </c>
      <c r="M41" s="23">
        <v>28417.9</v>
      </c>
      <c r="N41" s="23">
        <v>33106.400000000001</v>
      </c>
      <c r="O41" s="23">
        <v>36922.1</v>
      </c>
      <c r="P41" s="23" t="s">
        <v>127</v>
      </c>
      <c r="Q41" s="23">
        <v>61343.9</v>
      </c>
      <c r="R41" s="23">
        <v>74674.899999999994</v>
      </c>
      <c r="S41" s="23">
        <v>89669.4</v>
      </c>
      <c r="T41" s="23">
        <v>104481.4</v>
      </c>
      <c r="U41" s="23">
        <v>117189.3</v>
      </c>
      <c r="V41" s="23">
        <v>134146.1</v>
      </c>
      <c r="W41" s="23">
        <v>145223.29999999999</v>
      </c>
      <c r="X41" s="23">
        <v>156125.70000000001</v>
      </c>
      <c r="Y41" s="23">
        <v>185521.8</v>
      </c>
      <c r="Z41" s="23">
        <v>209772.5</v>
      </c>
      <c r="AA41" s="23">
        <v>252162.4</v>
      </c>
      <c r="AB41" s="23">
        <v>312773.3</v>
      </c>
      <c r="AC41" s="23">
        <v>358687.7</v>
      </c>
      <c r="AD41" s="23">
        <v>405099.5</v>
      </c>
      <c r="AE41" s="23">
        <v>467866.6</v>
      </c>
      <c r="AF41" s="23">
        <v>486189.1</v>
      </c>
      <c r="AG41" s="23">
        <v>638972.69999999995</v>
      </c>
      <c r="AH41" s="23">
        <v>766196.1</v>
      </c>
      <c r="AI41" s="23">
        <v>867600.5</v>
      </c>
      <c r="AJ41" s="23">
        <v>861391.7</v>
      </c>
      <c r="AL41" s="195" t="s">
        <v>261</v>
      </c>
      <c r="AM41" s="200">
        <v>1003217.3</v>
      </c>
      <c r="AN41" s="200">
        <v>1177502.6000000001</v>
      </c>
      <c r="AO41" s="200">
        <v>1222526.1000000001</v>
      </c>
      <c r="AP41" s="199">
        <v>1380310.7</v>
      </c>
      <c r="AQ41" s="197">
        <v>1632834</v>
      </c>
      <c r="AS41" s="97" t="s">
        <v>717</v>
      </c>
      <c r="AT41" s="442"/>
      <c r="AU41" s="442"/>
      <c r="AV41" s="442"/>
      <c r="AW41" s="442"/>
      <c r="AX41" s="442">
        <v>114550887.48999999</v>
      </c>
      <c r="AY41" s="442">
        <v>100020256.70999999</v>
      </c>
      <c r="AZ41" s="442">
        <v>76618531.620000005</v>
      </c>
      <c r="BA41" s="442">
        <v>68238846.019999996</v>
      </c>
      <c r="BB41" s="442">
        <v>62957376</v>
      </c>
      <c r="BC41" s="442">
        <v>43170666.699000001</v>
      </c>
      <c r="BD41" s="442">
        <v>40890586.252999999</v>
      </c>
      <c r="BE41" s="442">
        <v>23710370.482000001</v>
      </c>
      <c r="BF41" s="442">
        <v>30029844.482000001</v>
      </c>
      <c r="BG41" s="442">
        <v>26200344</v>
      </c>
      <c r="BH41" s="442">
        <v>25900665</v>
      </c>
    </row>
    <row r="42" spans="2:60" x14ac:dyDescent="0.2">
      <c r="B42" s="21" t="s">
        <v>136</v>
      </c>
      <c r="C42" s="22"/>
      <c r="D42" s="22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L42" s="195" t="s">
        <v>262</v>
      </c>
      <c r="AM42" s="196">
        <v>149919</v>
      </c>
      <c r="AN42" s="196">
        <v>151819</v>
      </c>
      <c r="AO42" s="197">
        <v>186783</v>
      </c>
      <c r="AP42" s="81">
        <v>210041</v>
      </c>
      <c r="AQ42" s="197">
        <v>272673</v>
      </c>
      <c r="AS42" s="97" t="s">
        <v>718</v>
      </c>
      <c r="AT42" s="442"/>
      <c r="AU42" s="442"/>
      <c r="AV42" s="442"/>
      <c r="AW42" s="442"/>
      <c r="AX42" s="442"/>
      <c r="AY42" s="442"/>
      <c r="AZ42" s="442"/>
      <c r="BA42" s="442"/>
      <c r="BB42" s="442"/>
      <c r="BC42" s="442">
        <v>27114497.631000001</v>
      </c>
      <c r="BD42" s="442">
        <v>21505306.421</v>
      </c>
      <c r="BE42" s="442">
        <v>17051882</v>
      </c>
      <c r="BF42" s="442">
        <v>13671350</v>
      </c>
      <c r="BG42" s="442">
        <v>22340417</v>
      </c>
      <c r="BH42" s="442">
        <v>72182973</v>
      </c>
    </row>
    <row r="43" spans="2:60" x14ac:dyDescent="0.2">
      <c r="B43" s="21" t="s">
        <v>137</v>
      </c>
      <c r="C43" s="22"/>
      <c r="D43" s="22"/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L43" s="195" t="s">
        <v>263</v>
      </c>
      <c r="AM43" s="201">
        <v>0</v>
      </c>
      <c r="AN43" s="196">
        <v>1091767</v>
      </c>
      <c r="AO43" s="197">
        <v>1124121</v>
      </c>
      <c r="AP43" s="81">
        <v>1277734</v>
      </c>
      <c r="AQ43" s="197">
        <v>1471056</v>
      </c>
      <c r="AS43" s="97" t="s">
        <v>719</v>
      </c>
      <c r="AT43" s="442"/>
      <c r="AU43" s="442"/>
      <c r="AV43" s="442"/>
      <c r="AW43" s="442"/>
      <c r="AX43" s="442"/>
      <c r="AY43" s="442"/>
      <c r="AZ43" s="442"/>
      <c r="BA43" s="442"/>
      <c r="BB43" s="442"/>
      <c r="BC43" s="442">
        <v>13114232.321</v>
      </c>
      <c r="BD43" s="442">
        <v>9313654.7410000004</v>
      </c>
      <c r="BE43" s="442">
        <v>9455080</v>
      </c>
      <c r="BF43" s="442">
        <v>11102721</v>
      </c>
      <c r="BG43" s="442">
        <v>11680441</v>
      </c>
      <c r="BH43" s="442">
        <v>15085803</v>
      </c>
    </row>
    <row r="44" spans="2:60" x14ac:dyDescent="0.2">
      <c r="B44" s="21" t="s">
        <v>94</v>
      </c>
      <c r="C44" s="22">
        <v>860</v>
      </c>
      <c r="D44" s="22">
        <v>910</v>
      </c>
      <c r="E44" s="22">
        <v>1160</v>
      </c>
      <c r="F44" s="22">
        <v>1450</v>
      </c>
      <c r="G44" s="23">
        <v>1620</v>
      </c>
      <c r="H44" s="23">
        <v>1450</v>
      </c>
      <c r="I44" s="23">
        <v>1430</v>
      </c>
      <c r="J44" s="23">
        <v>2020.3</v>
      </c>
      <c r="K44" s="23">
        <v>2671.4</v>
      </c>
      <c r="L44" s="23">
        <v>2943.4</v>
      </c>
      <c r="M44" s="23">
        <v>3387.8</v>
      </c>
      <c r="N44" s="23">
        <v>4368.8999999999996</v>
      </c>
      <c r="O44" s="23">
        <v>4340.8</v>
      </c>
      <c r="P44" s="23">
        <v>5744.1</v>
      </c>
      <c r="Q44" s="23">
        <v>7330.1</v>
      </c>
      <c r="R44" s="23">
        <v>8550.7000000000007</v>
      </c>
      <c r="S44" s="23">
        <v>10658.8</v>
      </c>
      <c r="T44" s="23">
        <v>11863.6</v>
      </c>
      <c r="U44" s="23">
        <v>12771.3</v>
      </c>
      <c r="V44" s="23">
        <v>15706.1</v>
      </c>
      <c r="W44" s="23">
        <v>20558.3</v>
      </c>
      <c r="X44" s="23">
        <v>21379.3</v>
      </c>
      <c r="Y44" s="23">
        <v>23313.599999999999</v>
      </c>
      <c r="Z44" s="23">
        <v>27008.6</v>
      </c>
      <c r="AA44" s="23">
        <v>28662.400000000001</v>
      </c>
      <c r="AB44" s="23">
        <v>34369.800000000003</v>
      </c>
      <c r="AC44" s="23">
        <v>42953.7</v>
      </c>
      <c r="AD44" s="23">
        <v>48778.3</v>
      </c>
      <c r="AE44" s="23">
        <v>57098.7</v>
      </c>
      <c r="AF44" s="23">
        <v>63057.8</v>
      </c>
      <c r="AG44" s="23">
        <v>88262.9</v>
      </c>
      <c r="AH44" s="23">
        <v>108564.5</v>
      </c>
      <c r="AI44" s="23">
        <v>127618.7</v>
      </c>
      <c r="AJ44" s="23">
        <v>132619.29999999999</v>
      </c>
      <c r="AL44" s="195" t="s">
        <v>264</v>
      </c>
      <c r="AM44" s="201">
        <v>0</v>
      </c>
      <c r="AN44" s="196">
        <v>108926</v>
      </c>
      <c r="AO44" s="197">
        <v>117714</v>
      </c>
      <c r="AP44" s="81">
        <v>130931</v>
      </c>
      <c r="AQ44" s="197">
        <v>199205</v>
      </c>
      <c r="AS44" s="97" t="s">
        <v>720</v>
      </c>
      <c r="AT44" s="442">
        <v>28054249</v>
      </c>
      <c r="AU44" s="442">
        <v>31265288</v>
      </c>
      <c r="AV44" s="442">
        <v>45095447</v>
      </c>
      <c r="AW44" s="442">
        <v>49685847</v>
      </c>
      <c r="AX44" s="442">
        <v>51583710.229999997</v>
      </c>
      <c r="AY44" s="442">
        <v>37640176.224699996</v>
      </c>
      <c r="AZ44" s="442">
        <v>42577398</v>
      </c>
      <c r="BA44" s="442">
        <v>31640203</v>
      </c>
      <c r="BB44" s="442">
        <v>21912643</v>
      </c>
      <c r="BC44" s="442">
        <v>20175941.043000001</v>
      </c>
      <c r="BD44" s="442">
        <v>46024037.174000002</v>
      </c>
      <c r="BE44" s="442">
        <v>45449402</v>
      </c>
      <c r="BF44" s="442">
        <v>29320467</v>
      </c>
      <c r="BG44" s="442">
        <v>14833902</v>
      </c>
      <c r="BH44" s="442">
        <v>11902753</v>
      </c>
    </row>
    <row r="45" spans="2:60" x14ac:dyDescent="0.2">
      <c r="B45" s="21" t="s">
        <v>95</v>
      </c>
      <c r="C45" s="22">
        <v>540</v>
      </c>
      <c r="D45" s="22">
        <v>480</v>
      </c>
      <c r="E45" s="22">
        <v>640</v>
      </c>
      <c r="F45" s="22">
        <v>750</v>
      </c>
      <c r="G45" s="23">
        <v>790</v>
      </c>
      <c r="H45" s="23">
        <v>620</v>
      </c>
      <c r="I45" s="23">
        <v>290</v>
      </c>
      <c r="J45" s="23">
        <v>861.7</v>
      </c>
      <c r="K45" s="23">
        <v>853.3</v>
      </c>
      <c r="L45" s="23">
        <v>1058.4000000000001</v>
      </c>
      <c r="M45" s="23">
        <v>933</v>
      </c>
      <c r="N45" s="23">
        <v>920.3</v>
      </c>
      <c r="O45" s="23">
        <v>1289.4000000000001</v>
      </c>
      <c r="P45" s="23">
        <v>1513.2</v>
      </c>
      <c r="Q45" s="23">
        <v>2339.4</v>
      </c>
      <c r="R45" s="23">
        <v>2878.9</v>
      </c>
      <c r="S45" s="23">
        <v>3221.3</v>
      </c>
      <c r="T45" s="23">
        <v>3375.8</v>
      </c>
      <c r="U45" s="23">
        <v>3333.2</v>
      </c>
      <c r="V45" s="23">
        <v>4137</v>
      </c>
      <c r="W45" s="23">
        <v>5196.6000000000004</v>
      </c>
      <c r="X45" s="23">
        <v>4881.7</v>
      </c>
      <c r="Y45" s="23">
        <v>7117.5</v>
      </c>
      <c r="Z45" s="23">
        <v>8441.2000000000007</v>
      </c>
      <c r="AA45" s="23">
        <v>9831.6</v>
      </c>
      <c r="AB45" s="23">
        <v>9837.7999999999993</v>
      </c>
      <c r="AC45" s="23">
        <v>11438.5</v>
      </c>
      <c r="AD45" s="23">
        <v>14444.9</v>
      </c>
      <c r="AE45" s="23">
        <v>15948.6</v>
      </c>
      <c r="AF45" s="23">
        <v>11650.4</v>
      </c>
      <c r="AG45" s="23">
        <v>24483.3</v>
      </c>
      <c r="AH45" s="23">
        <v>26706.5</v>
      </c>
      <c r="AI45" s="23">
        <v>33952.5</v>
      </c>
      <c r="AJ45" s="23">
        <v>36377.800000000003</v>
      </c>
      <c r="AL45" s="195" t="s">
        <v>265</v>
      </c>
      <c r="AM45" s="381">
        <v>0</v>
      </c>
      <c r="AN45" s="381">
        <v>93</v>
      </c>
      <c r="AO45" s="381">
        <v>92</v>
      </c>
      <c r="AP45" s="380">
        <v>92</v>
      </c>
      <c r="AQ45" s="381">
        <v>90</v>
      </c>
      <c r="AS45" s="97" t="s">
        <v>721</v>
      </c>
      <c r="AT45" s="442"/>
      <c r="AU45" s="442"/>
      <c r="AV45" s="442"/>
      <c r="AW45" s="442"/>
      <c r="AX45" s="442">
        <v>52034260.005999997</v>
      </c>
      <c r="AY45" s="442">
        <v>45156434.412</v>
      </c>
      <c r="AZ45" s="442">
        <v>52238384.453000002</v>
      </c>
      <c r="BA45" s="442">
        <v>80034018.109999999</v>
      </c>
      <c r="BB45" s="442">
        <v>86387074</v>
      </c>
      <c r="BC45" s="442">
        <v>101847741.874</v>
      </c>
      <c r="BD45" s="442">
        <v>120745741.42200001</v>
      </c>
      <c r="BE45" s="442">
        <v>122936359.21600001</v>
      </c>
      <c r="BF45" s="442">
        <v>137069303.176</v>
      </c>
      <c r="BG45" s="442">
        <v>143493360</v>
      </c>
      <c r="BH45" s="442">
        <v>152332888</v>
      </c>
    </row>
    <row r="46" spans="2:60" x14ac:dyDescent="0.2">
      <c r="B46" s="21" t="s">
        <v>96</v>
      </c>
      <c r="C46" s="22">
        <v>11.04</v>
      </c>
      <c r="D46" s="22" t="s">
        <v>97</v>
      </c>
      <c r="E46" s="22">
        <v>10</v>
      </c>
      <c r="F46" s="22">
        <v>9.35</v>
      </c>
      <c r="G46" s="23">
        <v>8.15</v>
      </c>
      <c r="H46" s="23">
        <v>3.8</v>
      </c>
      <c r="I46" s="23">
        <v>2.4</v>
      </c>
      <c r="J46" s="23">
        <v>6</v>
      </c>
      <c r="K46" s="23">
        <v>4.0999999999999996</v>
      </c>
      <c r="L46" s="23">
        <v>4.2</v>
      </c>
      <c r="M46" s="23">
        <v>3.3</v>
      </c>
      <c r="N46" s="23">
        <v>2.8</v>
      </c>
      <c r="O46" s="23">
        <v>3.5</v>
      </c>
      <c r="P46" s="23">
        <v>3.4</v>
      </c>
      <c r="Q46" s="23">
        <v>3.8</v>
      </c>
      <c r="R46" s="23">
        <v>3.86</v>
      </c>
      <c r="S46" s="23">
        <v>3.6</v>
      </c>
      <c r="T46" s="23">
        <v>3.2</v>
      </c>
      <c r="U46" s="23">
        <v>2.8</v>
      </c>
      <c r="V46" s="23">
        <v>3.08</v>
      </c>
      <c r="W46" s="23">
        <v>3.6</v>
      </c>
      <c r="X46" s="23">
        <v>3.13</v>
      </c>
      <c r="Y46" s="23">
        <v>3.8</v>
      </c>
      <c r="Z46" s="23">
        <v>4</v>
      </c>
      <c r="AA46" s="23">
        <v>3.9</v>
      </c>
      <c r="AB46" s="23">
        <v>3.2</v>
      </c>
      <c r="AC46" s="23">
        <v>3.2</v>
      </c>
      <c r="AD46" s="23">
        <v>3.6</v>
      </c>
      <c r="AE46" s="23">
        <v>3.4</v>
      </c>
      <c r="AF46" s="23">
        <v>2.4</v>
      </c>
      <c r="AG46" s="23">
        <v>3.8</v>
      </c>
      <c r="AH46" s="23">
        <v>3.5</v>
      </c>
      <c r="AI46" s="23">
        <v>3.9</v>
      </c>
      <c r="AJ46" s="23">
        <v>4.2</v>
      </c>
      <c r="AL46" s="195" t="s">
        <v>266</v>
      </c>
      <c r="AM46" s="201">
        <v>0</v>
      </c>
      <c r="AN46" s="196">
        <v>54377</v>
      </c>
      <c r="AO46" s="197">
        <v>47999</v>
      </c>
      <c r="AP46" s="81">
        <v>32030</v>
      </c>
      <c r="AQ46" s="197">
        <v>23752</v>
      </c>
      <c r="AS46" s="97" t="s">
        <v>722</v>
      </c>
      <c r="AT46" s="442">
        <v>198175107</v>
      </c>
      <c r="AU46" s="442">
        <v>251932615</v>
      </c>
      <c r="AV46" s="442">
        <v>306985881</v>
      </c>
      <c r="AW46" s="442">
        <v>373109675</v>
      </c>
      <c r="AX46" s="442">
        <v>318376122.29299998</v>
      </c>
      <c r="AY46" s="442">
        <v>363630578.64300001</v>
      </c>
      <c r="AZ46" s="442">
        <v>366180878.76700002</v>
      </c>
      <c r="BA46" s="442">
        <v>358649411.51200002</v>
      </c>
      <c r="BB46" s="442">
        <v>400105574</v>
      </c>
      <c r="BC46" s="442">
        <v>433654074.57200003</v>
      </c>
      <c r="BD46" s="442">
        <v>428340512.08700001</v>
      </c>
      <c r="BE46" s="442">
        <v>481963740.01999998</v>
      </c>
      <c r="BF46" s="442">
        <v>518092053.53799999</v>
      </c>
      <c r="BG46" s="442">
        <v>544814526</v>
      </c>
      <c r="BH46" s="442">
        <v>588032988</v>
      </c>
    </row>
    <row r="47" spans="2:60" x14ac:dyDescent="0.2">
      <c r="B47" s="21" t="s">
        <v>98</v>
      </c>
      <c r="C47" s="22">
        <v>120</v>
      </c>
      <c r="D47" s="22">
        <v>120</v>
      </c>
      <c r="E47" s="22">
        <v>150</v>
      </c>
      <c r="F47" s="22">
        <v>200</v>
      </c>
      <c r="G47" s="23">
        <v>250</v>
      </c>
      <c r="H47" s="23">
        <v>240</v>
      </c>
      <c r="I47" s="23">
        <v>170</v>
      </c>
      <c r="J47" s="23">
        <v>337.3</v>
      </c>
      <c r="K47" s="23">
        <v>471.1</v>
      </c>
      <c r="L47" s="23">
        <v>523.5</v>
      </c>
      <c r="M47" s="23">
        <v>453.9</v>
      </c>
      <c r="N47" s="23">
        <v>473.2</v>
      </c>
      <c r="O47" s="23">
        <v>567.20000000000005</v>
      </c>
      <c r="P47" s="23">
        <v>693</v>
      </c>
      <c r="Q47" s="23">
        <v>987.1</v>
      </c>
      <c r="R47" s="23">
        <v>1164.2</v>
      </c>
      <c r="S47" s="23">
        <v>1321.3</v>
      </c>
      <c r="T47" s="23">
        <v>1198.3</v>
      </c>
      <c r="U47" s="23">
        <v>1412.7</v>
      </c>
      <c r="V47" s="23">
        <v>1520.2</v>
      </c>
      <c r="W47" s="23">
        <v>1456.8</v>
      </c>
      <c r="X47" s="23">
        <v>1591.8</v>
      </c>
      <c r="Y47" s="23">
        <v>2245.1</v>
      </c>
      <c r="Z47" s="23">
        <v>2562.3000000000002</v>
      </c>
      <c r="AA47" s="23">
        <v>3147.8</v>
      </c>
      <c r="AB47" s="23">
        <v>3344.7</v>
      </c>
      <c r="AC47" s="23">
        <v>4212.2</v>
      </c>
      <c r="AD47" s="23">
        <v>5466.6</v>
      </c>
      <c r="AE47" s="23">
        <v>5713.7</v>
      </c>
      <c r="AF47" s="23">
        <v>6641</v>
      </c>
      <c r="AG47" s="23">
        <v>8117.3</v>
      </c>
      <c r="AH47" s="23">
        <v>8450.2000000000007</v>
      </c>
      <c r="AI47" s="23">
        <v>8527.9</v>
      </c>
      <c r="AJ47" s="23">
        <v>10128.9</v>
      </c>
      <c r="AL47" s="195" t="s">
        <v>267</v>
      </c>
      <c r="AM47" s="201">
        <v>0</v>
      </c>
      <c r="AN47" s="201">
        <v>50</v>
      </c>
      <c r="AO47" s="381">
        <v>41</v>
      </c>
      <c r="AP47" s="380">
        <v>24</v>
      </c>
      <c r="AQ47" s="381">
        <v>12</v>
      </c>
      <c r="AS47" s="436" t="s">
        <v>614</v>
      </c>
      <c r="AT47" s="441">
        <v>681939587</v>
      </c>
      <c r="AU47" s="441">
        <v>888035989</v>
      </c>
      <c r="AV47" s="441">
        <v>1041342786</v>
      </c>
      <c r="AW47" s="441">
        <v>1422133488</v>
      </c>
      <c r="AX47" s="441">
        <v>1397056009.266</v>
      </c>
      <c r="AY47" s="441">
        <v>1695720527.9979999</v>
      </c>
      <c r="AZ47" s="441">
        <v>1974394685.2149999</v>
      </c>
      <c r="BA47" s="441">
        <v>2431040140.6869998</v>
      </c>
      <c r="BB47" s="441">
        <v>2239479046</v>
      </c>
      <c r="BC47" s="441">
        <v>2593831497.0100002</v>
      </c>
      <c r="BD47" s="441">
        <v>2634532747.1630001</v>
      </c>
      <c r="BE47" s="441">
        <v>2697187102.6950002</v>
      </c>
      <c r="BF47" s="441">
        <v>3175738533.165</v>
      </c>
      <c r="BG47" s="441">
        <v>4000688310.1399999</v>
      </c>
      <c r="BH47" s="441">
        <v>4702910435.7209997</v>
      </c>
    </row>
    <row r="48" spans="2:60" x14ac:dyDescent="0.2">
      <c r="B48" s="21" t="s">
        <v>99</v>
      </c>
      <c r="C48" s="22">
        <v>22.22</v>
      </c>
      <c r="D48" s="22">
        <v>25</v>
      </c>
      <c r="E48" s="22">
        <v>23.44</v>
      </c>
      <c r="F48" s="22">
        <v>26.67</v>
      </c>
      <c r="G48" s="23">
        <v>31.65</v>
      </c>
      <c r="H48" s="23">
        <v>38.700000000000003</v>
      </c>
      <c r="I48" s="23">
        <v>58.6</v>
      </c>
      <c r="J48" s="23">
        <v>39.1</v>
      </c>
      <c r="K48" s="23">
        <v>55.2</v>
      </c>
      <c r="L48" s="23">
        <v>49.5</v>
      </c>
      <c r="M48" s="23">
        <v>48.6</v>
      </c>
      <c r="N48" s="23">
        <v>51.42</v>
      </c>
      <c r="O48" s="23">
        <v>44</v>
      </c>
      <c r="P48" s="23">
        <v>45.8</v>
      </c>
      <c r="Q48" s="23">
        <v>40.1</v>
      </c>
      <c r="R48" s="23">
        <v>40.4</v>
      </c>
      <c r="S48" s="23">
        <v>41</v>
      </c>
      <c r="T48" s="23">
        <v>35.5</v>
      </c>
      <c r="U48" s="23">
        <v>42.4</v>
      </c>
      <c r="V48" s="23">
        <v>36.75</v>
      </c>
      <c r="W48" s="23">
        <v>28</v>
      </c>
      <c r="X48" s="23">
        <v>32.6</v>
      </c>
      <c r="Y48" s="23">
        <v>31.5</v>
      </c>
      <c r="Z48" s="23">
        <v>30.4</v>
      </c>
      <c r="AA48" s="23">
        <v>32</v>
      </c>
      <c r="AB48" s="23">
        <v>34</v>
      </c>
      <c r="AC48" s="23">
        <v>36.799999999999997</v>
      </c>
      <c r="AD48" s="23">
        <v>37.799999999999997</v>
      </c>
      <c r="AE48" s="23">
        <v>35.799999999999997</v>
      </c>
      <c r="AF48" s="23">
        <v>57</v>
      </c>
      <c r="AG48" s="23">
        <v>33.200000000000003</v>
      </c>
      <c r="AH48" s="23">
        <v>31.6</v>
      </c>
      <c r="AI48" s="23">
        <v>25.1</v>
      </c>
      <c r="AJ48" s="23">
        <v>27.8</v>
      </c>
      <c r="AL48" s="195" t="s">
        <v>268</v>
      </c>
      <c r="AM48" s="201">
        <v>0</v>
      </c>
      <c r="AN48" s="201">
        <v>5</v>
      </c>
      <c r="AO48" s="381">
        <v>4</v>
      </c>
      <c r="AP48" s="380">
        <v>2</v>
      </c>
      <c r="AQ48" s="381">
        <v>1</v>
      </c>
      <c r="AS48" s="97" t="s">
        <v>723</v>
      </c>
      <c r="AT48" s="442"/>
      <c r="AU48" s="442"/>
      <c r="AV48" s="442"/>
      <c r="AW48" s="442"/>
      <c r="AX48" s="442"/>
      <c r="AY48" s="442"/>
      <c r="AZ48" s="442"/>
      <c r="BA48" s="442"/>
      <c r="BB48" s="442"/>
      <c r="BC48" s="442">
        <v>1463204188.039</v>
      </c>
      <c r="BD48" s="442">
        <v>1525269115.5150001</v>
      </c>
      <c r="BE48" s="442">
        <v>1573715067.1140001</v>
      </c>
      <c r="BF48" s="442">
        <v>1850616135.4089999</v>
      </c>
      <c r="BG48" s="442">
        <v>2384062228.1399999</v>
      </c>
      <c r="BH48" s="442">
        <v>2705349620.1459999</v>
      </c>
    </row>
    <row r="49" spans="1:60" x14ac:dyDescent="0.2">
      <c r="B49" s="21" t="s">
        <v>100</v>
      </c>
      <c r="C49" s="22"/>
      <c r="D49" s="22"/>
      <c r="E49" s="22"/>
      <c r="F49" s="22"/>
      <c r="G49" s="23"/>
      <c r="H49" s="23"/>
      <c r="I49" s="23"/>
      <c r="J49" s="23"/>
      <c r="K49" s="23"/>
      <c r="L49" s="23"/>
      <c r="M49" s="23"/>
      <c r="N49" s="23"/>
      <c r="O49" s="23"/>
      <c r="P49" s="23">
        <v>8.1999999999999993</v>
      </c>
      <c r="Q49" s="23">
        <v>6.6</v>
      </c>
      <c r="R49" s="23">
        <v>6.5</v>
      </c>
      <c r="S49" s="23">
        <v>6.8</v>
      </c>
      <c r="T49" s="23">
        <v>6.2</v>
      </c>
      <c r="U49" s="23">
        <v>6.2</v>
      </c>
      <c r="V49" s="23">
        <v>6.4</v>
      </c>
      <c r="W49" s="23">
        <v>7</v>
      </c>
      <c r="X49" s="23">
        <v>7.1</v>
      </c>
      <c r="Y49" s="23">
        <v>6.5</v>
      </c>
      <c r="Z49" s="23">
        <v>6.7</v>
      </c>
      <c r="AA49" s="23">
        <v>7.1</v>
      </c>
      <c r="AB49" s="23">
        <v>7.2</v>
      </c>
      <c r="AC49" s="23">
        <v>6.5</v>
      </c>
      <c r="AD49" s="23">
        <v>7</v>
      </c>
      <c r="AE49" s="23">
        <v>6.9</v>
      </c>
      <c r="AF49" s="23">
        <v>8</v>
      </c>
      <c r="AG49" s="23">
        <v>9.6999999999999993</v>
      </c>
      <c r="AH49" s="23">
        <v>11.2</v>
      </c>
      <c r="AI49" s="23">
        <v>13.6</v>
      </c>
      <c r="AJ49" s="23">
        <v>12.1</v>
      </c>
      <c r="AL49" s="195" t="s">
        <v>269</v>
      </c>
      <c r="AM49" s="201">
        <v>0</v>
      </c>
      <c r="AN49" s="201">
        <v>13</v>
      </c>
      <c r="AO49" s="381">
        <v>15</v>
      </c>
      <c r="AP49" s="380">
        <v>9</v>
      </c>
      <c r="AQ49" s="381">
        <v>6</v>
      </c>
      <c r="AS49" s="97" t="s">
        <v>724</v>
      </c>
      <c r="AT49" s="442"/>
      <c r="AU49" s="442"/>
      <c r="AV49" s="442"/>
      <c r="AW49" s="442"/>
      <c r="AX49" s="442"/>
      <c r="AY49" s="442"/>
      <c r="AZ49" s="442"/>
      <c r="BA49" s="442"/>
      <c r="BB49" s="442"/>
      <c r="BC49" s="442">
        <v>726823165.65999997</v>
      </c>
      <c r="BD49" s="442">
        <v>833471657.98899996</v>
      </c>
      <c r="BE49" s="442">
        <v>765060521.44799995</v>
      </c>
      <c r="BF49" s="442">
        <v>921503450.24800003</v>
      </c>
      <c r="BG49" s="442">
        <v>1280558714</v>
      </c>
      <c r="BH49" s="442">
        <v>1481985877.6159999</v>
      </c>
    </row>
    <row r="50" spans="1:60" x14ac:dyDescent="0.2">
      <c r="B50" s="21" t="s">
        <v>101</v>
      </c>
      <c r="C50" s="22">
        <v>450</v>
      </c>
      <c r="D50" s="22">
        <v>590</v>
      </c>
      <c r="E50" s="22">
        <v>700</v>
      </c>
      <c r="F50" s="22" t="s">
        <v>102</v>
      </c>
      <c r="G50" s="23">
        <v>1080</v>
      </c>
      <c r="H50" s="23">
        <v>1060</v>
      </c>
      <c r="I50" s="23">
        <v>1360</v>
      </c>
      <c r="J50" s="23" t="s">
        <v>126</v>
      </c>
      <c r="K50" s="23">
        <v>2269.1</v>
      </c>
      <c r="L50" s="23">
        <v>2461.3000000000002</v>
      </c>
      <c r="M50" s="23">
        <v>2776.4</v>
      </c>
      <c r="N50" s="23">
        <v>3678.7</v>
      </c>
      <c r="O50" s="23">
        <v>3324</v>
      </c>
      <c r="P50" s="23">
        <v>4736.6000000000004</v>
      </c>
      <c r="Q50" s="23">
        <v>5791.3</v>
      </c>
      <c r="R50" s="23">
        <v>6850.1</v>
      </c>
      <c r="S50" s="23">
        <v>8267.7000000000007</v>
      </c>
      <c r="T50" s="23">
        <v>9438.6</v>
      </c>
      <c r="U50" s="23">
        <v>10741</v>
      </c>
      <c r="V50" s="23">
        <v>13225.2</v>
      </c>
      <c r="W50" s="23">
        <v>17835.8</v>
      </c>
      <c r="X50" s="23">
        <v>18703.3</v>
      </c>
      <c r="Y50" s="23">
        <v>18216.099999999999</v>
      </c>
      <c r="Z50" s="23">
        <v>20621.8</v>
      </c>
      <c r="AA50" s="23">
        <v>21162.1</v>
      </c>
      <c r="AB50" s="23">
        <v>27588.400000000001</v>
      </c>
      <c r="AC50" s="23">
        <v>34817.4</v>
      </c>
      <c r="AD50" s="23">
        <v>39677</v>
      </c>
      <c r="AE50" s="23">
        <v>46452.1</v>
      </c>
      <c r="AF50" s="23">
        <v>57540.7</v>
      </c>
      <c r="AG50" s="23">
        <v>70651.100000000006</v>
      </c>
      <c r="AH50" s="23">
        <v>90952.6</v>
      </c>
      <c r="AI50" s="23">
        <v>107213.1</v>
      </c>
      <c r="AJ50" s="23">
        <v>111727.5</v>
      </c>
      <c r="AL50" s="195" t="s">
        <v>270</v>
      </c>
      <c r="AM50" s="196">
        <v>37660</v>
      </c>
      <c r="AN50" s="196">
        <v>54549</v>
      </c>
      <c r="AO50" s="197">
        <v>69714</v>
      </c>
      <c r="AP50" s="81">
        <v>98901</v>
      </c>
      <c r="AQ50" s="197">
        <v>175453</v>
      </c>
      <c r="AS50" s="97" t="s">
        <v>725</v>
      </c>
      <c r="AT50" s="442"/>
      <c r="AU50" s="442"/>
      <c r="AV50" s="442"/>
      <c r="AW50" s="442"/>
      <c r="AX50" s="442">
        <v>440479819.148</v>
      </c>
      <c r="AY50" s="442">
        <v>504843235.64200002</v>
      </c>
      <c r="AZ50" s="442">
        <v>633573464.88699996</v>
      </c>
      <c r="BA50" s="442">
        <v>724000629.48000002</v>
      </c>
      <c r="BB50" s="442">
        <v>653307052</v>
      </c>
      <c r="BC50" s="442">
        <v>678384591.54999995</v>
      </c>
      <c r="BD50" s="442">
        <v>650440298.92400002</v>
      </c>
      <c r="BE50" s="442">
        <v>660570353.36899996</v>
      </c>
      <c r="BF50" s="442">
        <v>779943318</v>
      </c>
      <c r="BG50" s="442">
        <v>975281828</v>
      </c>
      <c r="BH50" s="442">
        <v>1293962513</v>
      </c>
    </row>
    <row r="51" spans="1:60" x14ac:dyDescent="0.2">
      <c r="B51" s="21" t="s">
        <v>103</v>
      </c>
      <c r="C51" s="22">
        <v>13.5</v>
      </c>
      <c r="D51" s="22">
        <v>15.9</v>
      </c>
      <c r="E51" s="22">
        <v>17.899999999999999</v>
      </c>
      <c r="F51" s="22">
        <v>19.8</v>
      </c>
      <c r="G51" s="23">
        <v>20.9</v>
      </c>
      <c r="H51" s="23">
        <v>19.2</v>
      </c>
      <c r="I51" s="23">
        <v>23.7</v>
      </c>
      <c r="J51" s="23">
        <v>26.1</v>
      </c>
      <c r="K51" s="23">
        <v>39.5</v>
      </c>
      <c r="L51" s="23">
        <v>39.700000000000003</v>
      </c>
      <c r="M51" s="23">
        <v>40.9</v>
      </c>
      <c r="N51" s="23">
        <v>51.9</v>
      </c>
      <c r="O51" s="23">
        <v>39.6</v>
      </c>
      <c r="P51" s="23">
        <v>48.5</v>
      </c>
      <c r="Q51" s="23">
        <v>46.5</v>
      </c>
      <c r="R51" s="23">
        <v>48.52</v>
      </c>
      <c r="S51" s="23">
        <v>50.7</v>
      </c>
      <c r="T51" s="23">
        <v>51.8</v>
      </c>
      <c r="U51" s="23">
        <v>49.9</v>
      </c>
      <c r="V51" s="23">
        <v>52.1</v>
      </c>
      <c r="W51" s="23">
        <v>57.6</v>
      </c>
      <c r="X51" s="23">
        <v>56.5</v>
      </c>
      <c r="Y51" s="23">
        <v>49.2</v>
      </c>
      <c r="Z51" s="23">
        <v>46.5</v>
      </c>
      <c r="AA51" s="23">
        <v>35.5</v>
      </c>
      <c r="AB51" s="23">
        <v>41.3</v>
      </c>
      <c r="AC51" s="23">
        <v>40.299999999999997</v>
      </c>
      <c r="AD51" s="23">
        <v>39.700000000000003</v>
      </c>
      <c r="AE51" s="23">
        <v>37.6</v>
      </c>
      <c r="AF51" s="23">
        <v>36.799999999999997</v>
      </c>
      <c r="AG51" s="23">
        <v>27.4</v>
      </c>
      <c r="AH51" s="23">
        <v>32.6</v>
      </c>
      <c r="AI51" s="23">
        <v>37.799999999999997</v>
      </c>
      <c r="AJ51" s="23">
        <v>36.200000000000003</v>
      </c>
      <c r="AL51" s="195" t="s">
        <v>271</v>
      </c>
      <c r="AM51" s="201">
        <v>4</v>
      </c>
      <c r="AN51" s="201">
        <v>5</v>
      </c>
      <c r="AO51" s="381">
        <v>6</v>
      </c>
      <c r="AP51" s="380">
        <v>7</v>
      </c>
      <c r="AQ51" s="381">
        <v>11</v>
      </c>
      <c r="AS51" s="97" t="s">
        <v>726</v>
      </c>
      <c r="AT51" s="442">
        <v>215125600</v>
      </c>
      <c r="AU51" s="442">
        <v>273013633</v>
      </c>
      <c r="AV51" s="442">
        <v>294263244</v>
      </c>
      <c r="AW51" s="442">
        <v>420103842</v>
      </c>
      <c r="AX51" s="442">
        <v>440479819.148</v>
      </c>
      <c r="AY51" s="442">
        <v>504843235.64200002</v>
      </c>
      <c r="AZ51" s="442">
        <v>633573464.88699996</v>
      </c>
      <c r="BA51" s="442">
        <v>724000629.48000002</v>
      </c>
      <c r="BB51" s="442">
        <v>653307052</v>
      </c>
      <c r="BC51" s="442">
        <v>638208044.66999996</v>
      </c>
      <c r="BD51" s="442">
        <v>594875201.796</v>
      </c>
      <c r="BE51" s="442">
        <v>620812482.36899996</v>
      </c>
      <c r="BF51" s="442">
        <v>757112808</v>
      </c>
      <c r="BG51" s="442">
        <v>949553524</v>
      </c>
      <c r="BH51" s="442">
        <v>1260145000</v>
      </c>
    </row>
    <row r="52" spans="1:60" x14ac:dyDescent="0.2">
      <c r="B52" s="21"/>
      <c r="C52" s="22"/>
      <c r="D52" s="22"/>
      <c r="E52" s="22"/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L52" s="195" t="s">
        <v>272</v>
      </c>
      <c r="AM52" s="196">
        <v>21015</v>
      </c>
      <c r="AN52" s="196">
        <v>23956</v>
      </c>
      <c r="AO52" s="197">
        <v>25405</v>
      </c>
      <c r="AP52" s="81">
        <v>36046</v>
      </c>
      <c r="AQ52" s="197">
        <v>49604</v>
      </c>
      <c r="AS52" s="97" t="s">
        <v>727</v>
      </c>
      <c r="AT52" s="442"/>
      <c r="AU52" s="442"/>
      <c r="AV52" s="442"/>
      <c r="AW52" s="442"/>
      <c r="AX52" s="442"/>
      <c r="AY52" s="442"/>
      <c r="AZ52" s="442"/>
      <c r="BA52" s="442"/>
      <c r="BB52" s="442"/>
      <c r="BC52" s="442">
        <v>19230554.386</v>
      </c>
      <c r="BD52" s="442">
        <v>23640931.736000001</v>
      </c>
      <c r="BE52" s="442">
        <v>15600650</v>
      </c>
      <c r="BF52" s="442">
        <v>17305307</v>
      </c>
      <c r="BG52" s="442">
        <v>23613603</v>
      </c>
      <c r="BH52" s="442">
        <v>26037640</v>
      </c>
    </row>
    <row r="53" spans="1:60" x14ac:dyDescent="0.2">
      <c r="B53" s="24" t="s">
        <v>104</v>
      </c>
      <c r="C53" s="25"/>
      <c r="D53" s="25"/>
      <c r="E53" s="25"/>
      <c r="F53" s="25"/>
      <c r="G53" s="26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L53" s="195" t="s">
        <v>273</v>
      </c>
      <c r="AM53" s="201">
        <v>56</v>
      </c>
      <c r="AN53" s="201">
        <v>44</v>
      </c>
      <c r="AO53" s="381">
        <v>36</v>
      </c>
      <c r="AP53" s="380">
        <v>36</v>
      </c>
      <c r="AQ53" s="381">
        <v>28</v>
      </c>
      <c r="AS53" s="97" t="s">
        <v>728</v>
      </c>
      <c r="AT53" s="442"/>
      <c r="AU53" s="442"/>
      <c r="AV53" s="442"/>
      <c r="AW53" s="442"/>
      <c r="AX53" s="442"/>
      <c r="AY53" s="442"/>
      <c r="AZ53" s="442"/>
      <c r="BA53" s="442"/>
      <c r="BB53" s="442"/>
      <c r="BC53" s="442">
        <v>809637.8</v>
      </c>
      <c r="BD53" s="442">
        <v>11346329</v>
      </c>
      <c r="BE53" s="442">
        <v>433921</v>
      </c>
      <c r="BF53" s="442">
        <v>3790353</v>
      </c>
      <c r="BG53" s="442">
        <v>1663531</v>
      </c>
      <c r="BH53" s="442">
        <v>7184794</v>
      </c>
    </row>
    <row r="54" spans="1:60" x14ac:dyDescent="0.2">
      <c r="B54" s="21" t="s">
        <v>105</v>
      </c>
      <c r="C54" s="22"/>
      <c r="D54" s="22"/>
      <c r="E54" s="22"/>
      <c r="F54" s="2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L54" s="195" t="s">
        <v>274</v>
      </c>
      <c r="AM54" s="201">
        <v>11</v>
      </c>
      <c r="AN54" s="201">
        <v>10</v>
      </c>
      <c r="AO54" s="381">
        <v>9</v>
      </c>
      <c r="AP54" s="380">
        <v>8</v>
      </c>
      <c r="AQ54" s="381">
        <v>7</v>
      </c>
      <c r="AS54" s="97" t="s">
        <v>729</v>
      </c>
      <c r="AT54" s="442"/>
      <c r="AU54" s="442"/>
      <c r="AV54" s="442"/>
      <c r="AW54" s="442"/>
      <c r="AX54" s="442"/>
      <c r="AY54" s="442"/>
      <c r="AZ54" s="442"/>
      <c r="BA54" s="442"/>
      <c r="BB54" s="442"/>
      <c r="BC54" s="442">
        <v>233487431.956</v>
      </c>
      <c r="BD54" s="442">
        <v>227819005.53600001</v>
      </c>
      <c r="BE54" s="442">
        <v>231592441.088</v>
      </c>
      <c r="BF54" s="442">
        <v>266733924.991</v>
      </c>
      <c r="BG54" s="442">
        <v>324855575</v>
      </c>
      <c r="BH54" s="442">
        <v>352314253.67000002</v>
      </c>
    </row>
    <row r="55" spans="1:60" x14ac:dyDescent="0.2">
      <c r="B55" s="21" t="s">
        <v>106</v>
      </c>
      <c r="C55" s="22">
        <v>2.6</v>
      </c>
      <c r="D55" s="22" t="s">
        <v>107</v>
      </c>
      <c r="E55" s="22">
        <v>2.5</v>
      </c>
      <c r="F55" s="22" t="s">
        <v>108</v>
      </c>
      <c r="G55" s="23">
        <v>2.2999999999999998</v>
      </c>
      <c r="H55" s="23">
        <v>1.6</v>
      </c>
      <c r="I55" s="23">
        <v>0.7</v>
      </c>
      <c r="J55" s="23">
        <v>2.4</v>
      </c>
      <c r="K55" s="23">
        <v>2.2999999999999998</v>
      </c>
      <c r="L55" s="23">
        <v>2.6</v>
      </c>
      <c r="M55" s="23">
        <v>2.1</v>
      </c>
      <c r="N55" s="23">
        <v>1.9</v>
      </c>
      <c r="O55" s="23">
        <v>2.4</v>
      </c>
      <c r="P55" s="23">
        <v>2.5</v>
      </c>
      <c r="Q55" s="23">
        <v>3.3</v>
      </c>
      <c r="R55" s="23">
        <v>3.8</v>
      </c>
      <c r="S55" s="23">
        <v>3.8</v>
      </c>
      <c r="T55" s="23">
        <v>3.7</v>
      </c>
      <c r="U55" s="23">
        <v>3.1</v>
      </c>
      <c r="V55" s="23">
        <v>3.4</v>
      </c>
      <c r="W55" s="23">
        <v>3.9</v>
      </c>
      <c r="X55" s="23">
        <v>3.4</v>
      </c>
      <c r="Y55" s="23">
        <v>4.4000000000000004</v>
      </c>
      <c r="Z55" s="23">
        <v>4.4000000000000004</v>
      </c>
      <c r="AA55" s="23">
        <v>4</v>
      </c>
      <c r="AB55" s="23">
        <v>3.4</v>
      </c>
      <c r="AC55" s="23">
        <v>2.7</v>
      </c>
      <c r="AD55" s="23">
        <v>3</v>
      </c>
      <c r="AE55" s="23">
        <v>2.5</v>
      </c>
      <c r="AF55" s="23">
        <v>1.4</v>
      </c>
      <c r="AG55" s="23">
        <v>1.5</v>
      </c>
      <c r="AH55" s="23">
        <v>1.5</v>
      </c>
      <c r="AI55" s="23">
        <v>1.9</v>
      </c>
      <c r="AJ55" s="23">
        <v>2</v>
      </c>
      <c r="AL55" s="195"/>
      <c r="AM55" s="201"/>
      <c r="AN55" s="201"/>
      <c r="AO55" s="381"/>
      <c r="AP55" s="380"/>
      <c r="AQ55" s="381"/>
      <c r="AS55" s="97" t="s">
        <v>730</v>
      </c>
      <c r="AT55" s="442">
        <v>466813987</v>
      </c>
      <c r="AU55" s="442">
        <v>615022356</v>
      </c>
      <c r="AV55" s="442">
        <v>747079542</v>
      </c>
      <c r="AW55" s="442">
        <v>1002029646</v>
      </c>
      <c r="AX55" s="442">
        <v>956576190.11800003</v>
      </c>
      <c r="AY55" s="442">
        <v>1190877292.3559999</v>
      </c>
      <c r="AZ55" s="442">
        <v>1340821220.3280001</v>
      </c>
      <c r="BA55" s="442">
        <v>1707039511.207</v>
      </c>
      <c r="BB55" s="442">
        <v>1586171994</v>
      </c>
      <c r="BC55" s="442">
        <v>218755285.465</v>
      </c>
      <c r="BD55" s="442">
        <v>231004327.18799999</v>
      </c>
      <c r="BE55" s="442">
        <v>231309241.12400001</v>
      </c>
      <c r="BF55" s="442">
        <v>278445154.76499999</v>
      </c>
      <c r="BG55" s="442">
        <v>316488679</v>
      </c>
      <c r="BH55" s="442">
        <v>351284048.90499997</v>
      </c>
    </row>
    <row r="56" spans="1:60" x14ac:dyDescent="0.2">
      <c r="B56" s="21" t="s">
        <v>109</v>
      </c>
      <c r="C56" s="22">
        <v>2</v>
      </c>
      <c r="D56" s="22" t="s">
        <v>110</v>
      </c>
      <c r="E56" s="22">
        <v>1.9</v>
      </c>
      <c r="F56" s="22">
        <v>1.8</v>
      </c>
      <c r="G56" s="23">
        <v>1.6</v>
      </c>
      <c r="H56" s="23">
        <v>1</v>
      </c>
      <c r="I56" s="23">
        <v>0.3</v>
      </c>
      <c r="J56" s="23">
        <v>1.4</v>
      </c>
      <c r="K56" s="23">
        <v>1</v>
      </c>
      <c r="L56" s="23">
        <v>1.3</v>
      </c>
      <c r="M56" s="23">
        <v>1.1000000000000001</v>
      </c>
      <c r="N56" s="23">
        <v>0.9</v>
      </c>
      <c r="O56" s="23">
        <v>1.4</v>
      </c>
      <c r="P56" s="23">
        <v>1.3</v>
      </c>
      <c r="Q56" s="23">
        <v>1.9</v>
      </c>
      <c r="R56" s="23">
        <v>2.2000000000000002</v>
      </c>
      <c r="S56" s="23">
        <v>2.2000000000000002</v>
      </c>
      <c r="T56" s="23">
        <v>2.4</v>
      </c>
      <c r="U56" s="23">
        <v>1.8</v>
      </c>
      <c r="V56" s="23">
        <v>2.2000000000000002</v>
      </c>
      <c r="W56" s="23">
        <v>2.9</v>
      </c>
      <c r="X56" s="23">
        <v>2.2999999999999998</v>
      </c>
      <c r="Y56" s="23">
        <v>3</v>
      </c>
      <c r="Z56" s="23">
        <v>3.1</v>
      </c>
      <c r="AA56" s="23">
        <v>2.7</v>
      </c>
      <c r="AB56" s="23">
        <v>2.2999999999999998</v>
      </c>
      <c r="AC56" s="23">
        <v>1.7</v>
      </c>
      <c r="AD56" s="23">
        <v>1.8</v>
      </c>
      <c r="AE56" s="23">
        <v>1.6</v>
      </c>
      <c r="AF56" s="23">
        <v>0.6</v>
      </c>
      <c r="AG56" s="23">
        <v>1</v>
      </c>
      <c r="AH56" s="23">
        <v>1.1000000000000001</v>
      </c>
      <c r="AI56" s="23">
        <v>1.4</v>
      </c>
      <c r="AJ56" s="23">
        <v>1.4</v>
      </c>
      <c r="AL56" s="198" t="s">
        <v>104</v>
      </c>
      <c r="AM56" s="381"/>
      <c r="AN56" s="381"/>
      <c r="AO56" s="381"/>
      <c r="AP56" s="380"/>
      <c r="AQ56" s="381"/>
      <c r="AS56" s="97" t="s">
        <v>731</v>
      </c>
      <c r="AT56" s="442"/>
      <c r="AU56" s="442"/>
      <c r="AV56" s="442"/>
      <c r="AW56" s="442"/>
      <c r="AX56" s="442"/>
      <c r="AY56" s="442"/>
      <c r="AZ56" s="442"/>
      <c r="BA56" s="442"/>
      <c r="BB56" s="442"/>
      <c r="BC56" s="442">
        <v>118236904.506</v>
      </c>
      <c r="BD56" s="442">
        <v>129443653.483</v>
      </c>
      <c r="BE56" s="442">
        <v>115086877.589</v>
      </c>
      <c r="BF56" s="442">
        <v>127706599.927</v>
      </c>
      <c r="BG56" s="442">
        <v>144863737</v>
      </c>
      <c r="BH56" s="442">
        <v>179792491.905</v>
      </c>
    </row>
    <row r="57" spans="1:60" x14ac:dyDescent="0.2">
      <c r="B57" s="21" t="s">
        <v>111</v>
      </c>
      <c r="C57" s="22">
        <v>16.2</v>
      </c>
      <c r="D57" s="22">
        <v>13</v>
      </c>
      <c r="E57" s="22">
        <v>16.399999999999999</v>
      </c>
      <c r="F57" s="22">
        <v>16.3</v>
      </c>
      <c r="G57" s="23">
        <v>15.3</v>
      </c>
      <c r="H57" s="23">
        <v>11.2</v>
      </c>
      <c r="I57" s="23">
        <v>5.0999999999999996</v>
      </c>
      <c r="J57" s="23">
        <v>16.399999999999999</v>
      </c>
      <c r="K57" s="23">
        <v>14.8</v>
      </c>
      <c r="L57" s="23">
        <v>17.100000000000001</v>
      </c>
      <c r="M57" s="23">
        <v>13.7</v>
      </c>
      <c r="N57" s="23">
        <v>13</v>
      </c>
      <c r="O57" s="23">
        <v>15.4</v>
      </c>
      <c r="P57" s="23">
        <v>15.5</v>
      </c>
      <c r="Q57" s="23">
        <v>18.8</v>
      </c>
      <c r="R57" s="23">
        <v>20.399999999999999</v>
      </c>
      <c r="S57" s="23">
        <v>19.8</v>
      </c>
      <c r="T57" s="23">
        <v>18.5</v>
      </c>
      <c r="U57" s="23">
        <v>15.5</v>
      </c>
      <c r="V57" s="23">
        <v>16.3</v>
      </c>
      <c r="W57" s="23">
        <v>16.8</v>
      </c>
      <c r="X57" s="23">
        <v>14.8</v>
      </c>
      <c r="Y57" s="23">
        <v>19.2</v>
      </c>
      <c r="Z57" s="23">
        <v>19</v>
      </c>
      <c r="AA57" s="23">
        <v>16.5</v>
      </c>
      <c r="AB57" s="23">
        <v>14.7</v>
      </c>
      <c r="AC57" s="23">
        <v>13.3</v>
      </c>
      <c r="AD57" s="23">
        <v>14.4</v>
      </c>
      <c r="AE57" s="23">
        <v>12.9</v>
      </c>
      <c r="AF57" s="23">
        <v>7.5</v>
      </c>
      <c r="AG57" s="23">
        <v>9.5</v>
      </c>
      <c r="AH57" s="23">
        <v>9.6</v>
      </c>
      <c r="AI57" s="23">
        <v>12</v>
      </c>
      <c r="AJ57" s="23">
        <v>11.8</v>
      </c>
      <c r="AL57" s="195" t="s">
        <v>105</v>
      </c>
      <c r="AM57" s="202">
        <v>2</v>
      </c>
      <c r="AN57" s="202">
        <v>3</v>
      </c>
      <c r="AO57" s="381">
        <v>3</v>
      </c>
      <c r="AP57" s="380">
        <v>4</v>
      </c>
      <c r="AQ57" s="381"/>
      <c r="AS57" s="97" t="s">
        <v>732</v>
      </c>
      <c r="AT57" s="442"/>
      <c r="AU57" s="442"/>
      <c r="AV57" s="442"/>
      <c r="AW57" s="442"/>
      <c r="AX57" s="442"/>
      <c r="AY57" s="442"/>
      <c r="AZ57" s="442"/>
      <c r="BA57" s="442"/>
      <c r="BB57" s="442"/>
      <c r="BC57" s="442">
        <v>37206778.960000001</v>
      </c>
      <c r="BD57" s="442">
        <v>26539042.664000001</v>
      </c>
      <c r="BE57" s="442">
        <v>29975064.535</v>
      </c>
      <c r="BF57" s="442">
        <v>30285048.838</v>
      </c>
      <c r="BG57" s="442">
        <v>32500278</v>
      </c>
      <c r="BH57" s="442">
        <v>40041180</v>
      </c>
    </row>
    <row r="58" spans="1:60" s="24" customFormat="1" x14ac:dyDescent="0.2">
      <c r="A58" s="15"/>
      <c r="B58" s="21" t="s">
        <v>112</v>
      </c>
      <c r="C58" s="22">
        <v>160</v>
      </c>
      <c r="D58" s="22">
        <v>190</v>
      </c>
      <c r="E58" s="22">
        <v>230</v>
      </c>
      <c r="F58" s="22">
        <v>280</v>
      </c>
      <c r="G58" s="23">
        <v>280</v>
      </c>
      <c r="H58" s="23">
        <v>290</v>
      </c>
      <c r="I58" s="23">
        <v>240</v>
      </c>
      <c r="J58" s="23">
        <v>446.1</v>
      </c>
      <c r="K58" s="23">
        <v>372.3</v>
      </c>
      <c r="L58" s="23">
        <v>457</v>
      </c>
      <c r="M58" s="23">
        <v>468.3</v>
      </c>
      <c r="N58" s="23">
        <v>443.1</v>
      </c>
      <c r="O58" s="23">
        <v>547.1</v>
      </c>
      <c r="P58" s="23">
        <v>644.70000000000005</v>
      </c>
      <c r="Q58" s="23">
        <v>805.2</v>
      </c>
      <c r="R58" s="23">
        <v>942.4</v>
      </c>
      <c r="S58" s="23">
        <v>1050.5</v>
      </c>
      <c r="T58" s="23">
        <v>1134.2</v>
      </c>
      <c r="U58" s="23">
        <v>1230.0999999999999</v>
      </c>
      <c r="V58" s="23">
        <v>1586.2</v>
      </c>
      <c r="W58" s="23">
        <v>1824.4</v>
      </c>
      <c r="X58" s="23">
        <v>1948</v>
      </c>
      <c r="Y58" s="23">
        <v>2311.6999999999998</v>
      </c>
      <c r="Z58" s="23">
        <v>2892.4</v>
      </c>
      <c r="AA58" s="23">
        <v>2967.5</v>
      </c>
      <c r="AB58" s="23">
        <v>2980.4</v>
      </c>
      <c r="AC58" s="23">
        <v>4755.7</v>
      </c>
      <c r="AD58" s="23">
        <v>4804.7</v>
      </c>
      <c r="AE58" s="23">
        <v>5385.3</v>
      </c>
      <c r="AF58" s="23">
        <v>4672.3</v>
      </c>
      <c r="AG58" s="23">
        <v>11016.9</v>
      </c>
      <c r="AH58" s="23">
        <v>17566.599999999999</v>
      </c>
      <c r="AI58" s="23">
        <v>27036</v>
      </c>
      <c r="AJ58" s="23">
        <v>22125.599999999999</v>
      </c>
      <c r="AK58" s="15"/>
      <c r="AL58" s="195" t="s">
        <v>275</v>
      </c>
      <c r="AM58" s="202">
        <v>1</v>
      </c>
      <c r="AN58" s="202">
        <v>2</v>
      </c>
      <c r="AO58" s="381">
        <v>2</v>
      </c>
      <c r="AP58" s="380">
        <v>3</v>
      </c>
      <c r="AQ58" s="381">
        <v>6</v>
      </c>
      <c r="AR58" s="15"/>
      <c r="AS58" s="436" t="s">
        <v>615</v>
      </c>
      <c r="AT58" s="441"/>
      <c r="AU58" s="441"/>
      <c r="AV58" s="441"/>
      <c r="AW58" s="441"/>
      <c r="AX58" s="441"/>
      <c r="AY58" s="441"/>
      <c r="AZ58" s="441"/>
      <c r="BA58" s="441"/>
      <c r="BB58" s="441"/>
      <c r="BC58" s="441"/>
      <c r="BD58" s="441"/>
      <c r="BE58" s="441"/>
      <c r="BF58" s="441"/>
      <c r="BG58" s="441"/>
      <c r="BH58" s="441"/>
    </row>
    <row r="59" spans="1:60" x14ac:dyDescent="0.2">
      <c r="B59" s="21" t="s">
        <v>113</v>
      </c>
      <c r="C59" s="22">
        <v>4.8</v>
      </c>
      <c r="D59" s="22">
        <v>5.14</v>
      </c>
      <c r="E59" s="22">
        <v>5.9</v>
      </c>
      <c r="F59" s="22">
        <v>6.1</v>
      </c>
      <c r="G59" s="23">
        <v>5.4</v>
      </c>
      <c r="H59" s="23">
        <v>5.2</v>
      </c>
      <c r="I59" s="23">
        <v>4.2</v>
      </c>
      <c r="J59" s="23">
        <v>8.5</v>
      </c>
      <c r="K59" s="23">
        <v>7.5</v>
      </c>
      <c r="L59" s="23">
        <v>7.4</v>
      </c>
      <c r="M59" s="23">
        <v>6.9</v>
      </c>
      <c r="N59" s="23">
        <v>6.2</v>
      </c>
      <c r="O59" s="23">
        <v>6.5</v>
      </c>
      <c r="P59" s="23">
        <v>6.6</v>
      </c>
      <c r="Q59" s="23">
        <v>6.5</v>
      </c>
      <c r="R59" s="23">
        <v>6.7</v>
      </c>
      <c r="S59" s="23">
        <v>6.4</v>
      </c>
      <c r="T59" s="23">
        <v>6.2</v>
      </c>
      <c r="U59" s="23">
        <v>5.7</v>
      </c>
      <c r="V59" s="23">
        <v>6.2</v>
      </c>
      <c r="W59" s="23">
        <v>5.9</v>
      </c>
      <c r="X59" s="23">
        <v>5.9</v>
      </c>
      <c r="Y59" s="23">
        <v>6.2</v>
      </c>
      <c r="Z59" s="23">
        <v>6.5</v>
      </c>
      <c r="AA59" s="23">
        <v>5</v>
      </c>
      <c r="AB59" s="23">
        <v>4.5</v>
      </c>
      <c r="AC59" s="23">
        <v>5.5</v>
      </c>
      <c r="AD59" s="23">
        <v>4.8</v>
      </c>
      <c r="AE59" s="23">
        <v>4.4000000000000004</v>
      </c>
      <c r="AF59" s="23">
        <v>3</v>
      </c>
      <c r="AG59" s="23">
        <v>4.3</v>
      </c>
      <c r="AH59" s="23">
        <v>6.3</v>
      </c>
      <c r="AI59" s="23">
        <v>9.5</v>
      </c>
      <c r="AJ59" s="23">
        <v>7.2</v>
      </c>
      <c r="AL59" s="195" t="s">
        <v>276</v>
      </c>
      <c r="AM59" s="202">
        <v>12</v>
      </c>
      <c r="AN59" s="202">
        <v>17</v>
      </c>
      <c r="AO59" s="381">
        <v>16</v>
      </c>
      <c r="AP59" s="380">
        <v>22</v>
      </c>
      <c r="AQ59" s="381">
        <v>4</v>
      </c>
      <c r="AS59" s="97" t="s">
        <v>733</v>
      </c>
      <c r="AT59" s="442">
        <v>2027405921</v>
      </c>
      <c r="AU59" s="442">
        <v>2570950510</v>
      </c>
      <c r="AV59" s="442">
        <v>2837922698</v>
      </c>
      <c r="AW59" s="442">
        <v>3356261459</v>
      </c>
      <c r="AX59" s="442">
        <v>3602904149.506</v>
      </c>
      <c r="AY59" s="442">
        <v>4195296507.3600001</v>
      </c>
      <c r="AZ59" s="442">
        <v>5044542834.7390003</v>
      </c>
      <c r="BA59" s="442">
        <v>5678343120.0909996</v>
      </c>
      <c r="BB59" s="442">
        <v>6183225466</v>
      </c>
      <c r="BC59" s="442">
        <v>6609170269.2379999</v>
      </c>
      <c r="BD59" s="442">
        <v>6043081399.8500004</v>
      </c>
      <c r="BE59" s="442">
        <v>5458463895.3120003</v>
      </c>
      <c r="BF59" s="442">
        <v>6347729596.3120003</v>
      </c>
      <c r="BG59" s="442">
        <v>7611759888</v>
      </c>
      <c r="BH59" s="442">
        <v>8663107807</v>
      </c>
    </row>
    <row r="60" spans="1:60" x14ac:dyDescent="0.2">
      <c r="B60" s="21" t="s">
        <v>114</v>
      </c>
      <c r="C60" s="22">
        <v>2.6</v>
      </c>
      <c r="D60" s="22">
        <v>1.9</v>
      </c>
      <c r="E60" s="22">
        <v>2.1</v>
      </c>
      <c r="F60" s="22">
        <v>2</v>
      </c>
      <c r="G60" s="23">
        <v>1.9</v>
      </c>
      <c r="H60" s="23">
        <v>1.3</v>
      </c>
      <c r="I60" s="23">
        <v>0.5</v>
      </c>
      <c r="J60" s="23">
        <v>1.2</v>
      </c>
      <c r="K60" s="23">
        <v>0.9</v>
      </c>
      <c r="L60" s="23">
        <v>1.2</v>
      </c>
      <c r="M60" s="23">
        <v>1</v>
      </c>
      <c r="N60" s="23">
        <v>1</v>
      </c>
      <c r="O60" s="23">
        <v>1.3</v>
      </c>
      <c r="P60" s="23">
        <v>1.3</v>
      </c>
      <c r="Q60" s="23">
        <v>1.7</v>
      </c>
      <c r="R60" s="23">
        <v>1.8</v>
      </c>
      <c r="S60" s="23">
        <v>1.8</v>
      </c>
      <c r="T60" s="23">
        <v>1.9</v>
      </c>
      <c r="U60" s="23">
        <v>1.5</v>
      </c>
      <c r="V60" s="23">
        <v>1.6</v>
      </c>
      <c r="W60" s="23">
        <v>2.1</v>
      </c>
      <c r="X60" s="23">
        <v>1.7</v>
      </c>
      <c r="Y60" s="23">
        <v>2.1</v>
      </c>
      <c r="Z60" s="23">
        <v>2</v>
      </c>
      <c r="AA60" s="23">
        <v>2.2999999999999998</v>
      </c>
      <c r="AB60" s="23">
        <v>2.2000000000000002</v>
      </c>
      <c r="AC60" s="23">
        <v>1.5</v>
      </c>
      <c r="AD60" s="23">
        <v>1.9</v>
      </c>
      <c r="AE60" s="23">
        <v>1.9</v>
      </c>
      <c r="AF60" s="23">
        <v>1.1000000000000001</v>
      </c>
      <c r="AG60" s="23">
        <v>1.5</v>
      </c>
      <c r="AH60" s="23">
        <v>1</v>
      </c>
      <c r="AI60" s="23">
        <v>0.9</v>
      </c>
      <c r="AJ60" s="23">
        <v>1.2</v>
      </c>
      <c r="AL60" s="195" t="s">
        <v>111</v>
      </c>
      <c r="AM60" s="203">
        <v>28784</v>
      </c>
      <c r="AN60" s="203">
        <v>35970</v>
      </c>
      <c r="AO60" s="197">
        <v>44537</v>
      </c>
      <c r="AP60" s="81">
        <v>52182</v>
      </c>
      <c r="AQ60" s="381">
        <v>29</v>
      </c>
      <c r="AS60" s="97" t="s">
        <v>734</v>
      </c>
      <c r="AT60" s="442">
        <v>1894499696</v>
      </c>
      <c r="AU60" s="442">
        <v>2406191233</v>
      </c>
      <c r="AV60" s="442">
        <v>2632698105</v>
      </c>
      <c r="AW60" s="442">
        <v>3104620397</v>
      </c>
      <c r="AX60" s="442">
        <v>3236342918.4463</v>
      </c>
      <c r="AY60" s="442">
        <v>3757466139.7030001</v>
      </c>
      <c r="AZ60" s="442">
        <v>4451052849.5570002</v>
      </c>
      <c r="BA60" s="442">
        <v>5146961284.4910002</v>
      </c>
      <c r="BB60" s="442">
        <v>5527093698</v>
      </c>
      <c r="BC60" s="442">
        <v>5990778060.2139997</v>
      </c>
      <c r="BD60" s="442">
        <v>5509118072.9759998</v>
      </c>
      <c r="BE60" s="442">
        <v>4994492079.3120003</v>
      </c>
      <c r="BF60" s="442">
        <v>5873031148.3120003</v>
      </c>
      <c r="BG60" s="442">
        <v>7043916928</v>
      </c>
      <c r="BH60" s="442">
        <v>8012062497</v>
      </c>
    </row>
    <row r="61" spans="1:60" x14ac:dyDescent="0.2">
      <c r="B61" s="21" t="s">
        <v>115</v>
      </c>
      <c r="C61" s="22">
        <v>10</v>
      </c>
      <c r="D61" s="22">
        <v>40</v>
      </c>
      <c r="E61" s="22">
        <v>60</v>
      </c>
      <c r="F61" s="22">
        <v>80</v>
      </c>
      <c r="G61" s="23">
        <v>100</v>
      </c>
      <c r="H61" s="23">
        <v>80</v>
      </c>
      <c r="I61" s="23">
        <v>40</v>
      </c>
      <c r="J61" s="23">
        <v>36.200000000000003</v>
      </c>
      <c r="K61" s="23">
        <v>47.2</v>
      </c>
      <c r="L61" s="23">
        <v>95.9</v>
      </c>
      <c r="M61" s="23">
        <v>49.3</v>
      </c>
      <c r="N61" s="23">
        <v>20.399999999999999</v>
      </c>
      <c r="O61" s="23">
        <v>54.4</v>
      </c>
      <c r="P61" s="23">
        <v>12</v>
      </c>
      <c r="Q61" s="23">
        <v>159.4</v>
      </c>
      <c r="R61" s="23">
        <v>172.7</v>
      </c>
      <c r="S61" s="23">
        <v>285.7</v>
      </c>
      <c r="T61" s="23">
        <v>252.4</v>
      </c>
      <c r="U61" s="23">
        <v>459.1</v>
      </c>
      <c r="V61" s="23">
        <v>290.7</v>
      </c>
      <c r="W61" s="23">
        <v>544.70000000000005</v>
      </c>
      <c r="X61" s="23">
        <v>735.1</v>
      </c>
      <c r="Y61" s="23">
        <v>592.5</v>
      </c>
      <c r="Z61" s="23">
        <v>640.29999999999995</v>
      </c>
      <c r="AA61" s="23">
        <v>824.7</v>
      </c>
      <c r="AB61" s="23">
        <v>661.2</v>
      </c>
      <c r="AC61" s="23">
        <v>-1202.2</v>
      </c>
      <c r="AD61" s="23">
        <v>1208.2</v>
      </c>
      <c r="AE61" s="23">
        <v>2281.6999999999998</v>
      </c>
      <c r="AF61" s="23">
        <v>3336</v>
      </c>
      <c r="AG61" s="23">
        <v>2565.9</v>
      </c>
      <c r="AH61" s="23">
        <v>2348.6</v>
      </c>
      <c r="AI61" s="23">
        <v>2393.1999999999998</v>
      </c>
      <c r="AJ61" s="23">
        <v>2137.5</v>
      </c>
      <c r="AL61" s="195" t="s">
        <v>112</v>
      </c>
      <c r="AM61" s="202">
        <v>9</v>
      </c>
      <c r="AN61" s="202">
        <v>11</v>
      </c>
      <c r="AO61" s="381">
        <v>10</v>
      </c>
      <c r="AP61" s="380">
        <v>12</v>
      </c>
      <c r="AQ61" s="197">
        <v>73715</v>
      </c>
      <c r="AS61" s="97" t="s">
        <v>735</v>
      </c>
      <c r="AT61" s="442">
        <v>132906225</v>
      </c>
      <c r="AU61" s="442">
        <v>164759277</v>
      </c>
      <c r="AV61" s="442">
        <v>205224593</v>
      </c>
      <c r="AW61" s="442">
        <v>251641062</v>
      </c>
      <c r="AX61" s="442">
        <v>366561231.05970001</v>
      </c>
      <c r="AY61" s="442">
        <v>437830367.65700001</v>
      </c>
      <c r="AZ61" s="442">
        <v>593489985.18200004</v>
      </c>
      <c r="BA61" s="442">
        <v>531381835.60000002</v>
      </c>
      <c r="BB61" s="442">
        <v>656131768</v>
      </c>
      <c r="BC61" s="442">
        <v>618392209.02400005</v>
      </c>
      <c r="BD61" s="442">
        <v>533963326.87400001</v>
      </c>
      <c r="BE61" s="442">
        <v>463971816</v>
      </c>
      <c r="BF61" s="442">
        <v>474698448</v>
      </c>
      <c r="BG61" s="442">
        <v>567842960</v>
      </c>
      <c r="BH61" s="442">
        <v>651045310</v>
      </c>
    </row>
    <row r="62" spans="1:60" x14ac:dyDescent="0.2">
      <c r="B62" s="21"/>
      <c r="C62" s="22"/>
      <c r="D62" s="22"/>
      <c r="E62" s="22"/>
      <c r="F62" s="22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L62" s="195" t="s">
        <v>113</v>
      </c>
      <c r="AM62" s="202">
        <v>1</v>
      </c>
      <c r="AN62" s="202">
        <v>1</v>
      </c>
      <c r="AO62" s="381">
        <v>1</v>
      </c>
      <c r="AP62" s="380">
        <v>1</v>
      </c>
      <c r="AQ62" s="381">
        <v>12</v>
      </c>
      <c r="AS62" s="97" t="s">
        <v>736</v>
      </c>
      <c r="AT62" s="442">
        <v>1669457122</v>
      </c>
      <c r="AU62" s="442">
        <v>2166348160</v>
      </c>
      <c r="AV62" s="442">
        <v>2431127043</v>
      </c>
      <c r="AW62" s="442">
        <v>2859768536</v>
      </c>
      <c r="AX62" s="442">
        <v>3070739064.6149998</v>
      </c>
      <c r="AY62" s="442">
        <v>3568974002.7680001</v>
      </c>
      <c r="AZ62" s="442">
        <v>4296499128.7460003</v>
      </c>
      <c r="BA62" s="442">
        <v>4762005984.6379995</v>
      </c>
      <c r="BB62" s="442">
        <v>5238208506</v>
      </c>
      <c r="BC62" s="442">
        <v>5700199417.0170002</v>
      </c>
      <c r="BD62" s="442">
        <v>5134738152.1999998</v>
      </c>
      <c r="BE62" s="442">
        <v>4576786088.9040003</v>
      </c>
      <c r="BF62" s="442">
        <v>5331586498.1429996</v>
      </c>
      <c r="BG62" s="442">
        <v>6465209624</v>
      </c>
      <c r="BH62" s="442">
        <v>7372913524</v>
      </c>
    </row>
    <row r="63" spans="1:60" x14ac:dyDescent="0.2">
      <c r="B63" s="24" t="s">
        <v>116</v>
      </c>
      <c r="C63" s="25"/>
      <c r="D63" s="25"/>
      <c r="E63" s="25"/>
      <c r="F63" s="25"/>
      <c r="G63" s="26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L63" s="195" t="s">
        <v>277</v>
      </c>
      <c r="AM63" s="203">
        <v>3792</v>
      </c>
      <c r="AN63" s="203">
        <v>3258</v>
      </c>
      <c r="AO63" s="197">
        <v>1879</v>
      </c>
      <c r="AP63" s="81">
        <v>1240</v>
      </c>
      <c r="AQ63" s="381">
        <v>2</v>
      </c>
      <c r="AS63" s="97" t="s">
        <v>737</v>
      </c>
      <c r="AT63" s="442"/>
      <c r="AU63" s="442"/>
      <c r="AV63" s="442"/>
      <c r="AW63" s="442"/>
      <c r="AX63" s="442">
        <v>1578343989.6159999</v>
      </c>
      <c r="AY63" s="442">
        <v>1917329451.3770001</v>
      </c>
      <c r="AZ63" s="442">
        <v>2288498799.993</v>
      </c>
      <c r="BA63" s="442">
        <v>2539758951.6279998</v>
      </c>
      <c r="BB63" s="442">
        <v>2830855033</v>
      </c>
      <c r="BC63" s="442">
        <v>2811932542.6589999</v>
      </c>
      <c r="BD63" s="442">
        <v>2445120735.1329999</v>
      </c>
      <c r="BE63" s="442">
        <v>2253361067</v>
      </c>
      <c r="BF63" s="442">
        <v>2195813038</v>
      </c>
      <c r="BG63" s="442">
        <v>2751156264</v>
      </c>
      <c r="BH63" s="442">
        <v>3240322388</v>
      </c>
    </row>
    <row r="64" spans="1:60" x14ac:dyDescent="0.2">
      <c r="B64" s="21" t="s">
        <v>117</v>
      </c>
      <c r="C64" s="22">
        <v>550</v>
      </c>
      <c r="D64" s="22">
        <v>680</v>
      </c>
      <c r="E64" s="22">
        <v>490</v>
      </c>
      <c r="F64" s="22">
        <v>980</v>
      </c>
      <c r="G64" s="23">
        <v>770</v>
      </c>
      <c r="H64" s="23">
        <v>830</v>
      </c>
      <c r="I64" s="23">
        <v>2140</v>
      </c>
      <c r="J64" s="23">
        <v>-158</v>
      </c>
      <c r="K64" s="23">
        <v>800.9</v>
      </c>
      <c r="L64" s="23">
        <v>636.9</v>
      </c>
      <c r="M64" s="23">
        <v>870.8</v>
      </c>
      <c r="N64" s="23">
        <v>595.4</v>
      </c>
      <c r="O64" s="23">
        <v>2094.1999999999998</v>
      </c>
      <c r="P64" s="23">
        <v>2220.5</v>
      </c>
      <c r="Q64" s="23">
        <v>5453.4</v>
      </c>
      <c r="R64" s="23">
        <v>3819</v>
      </c>
      <c r="S64" s="23">
        <v>5543.7</v>
      </c>
      <c r="T64" s="23">
        <v>4890</v>
      </c>
      <c r="U64" s="23">
        <v>7148.9</v>
      </c>
      <c r="V64" s="23">
        <v>7267.9</v>
      </c>
      <c r="W64" s="23">
        <v>6656.1</v>
      </c>
      <c r="X64" s="23">
        <v>4850.8999999999996</v>
      </c>
      <c r="Y64" s="23">
        <v>7137.1</v>
      </c>
      <c r="Z64" s="23">
        <v>15191.9</v>
      </c>
      <c r="AA64" s="23">
        <v>24258.6</v>
      </c>
      <c r="AB64" s="23">
        <v>19411.400000000001</v>
      </c>
      <c r="AC64" s="23">
        <v>41162.9</v>
      </c>
      <c r="AD64" s="23">
        <v>22896.5</v>
      </c>
      <c r="AE64" s="23">
        <v>50632.6</v>
      </c>
      <c r="AF64" s="23">
        <v>47127.3</v>
      </c>
      <c r="AG64" s="23">
        <v>169792.7</v>
      </c>
      <c r="AH64" s="23">
        <v>47956</v>
      </c>
      <c r="AI64" s="23">
        <v>11239.3</v>
      </c>
      <c r="AJ64" s="23">
        <v>41399.699999999997</v>
      </c>
      <c r="AL64" s="195" t="s">
        <v>115</v>
      </c>
      <c r="AM64" s="202">
        <v>2</v>
      </c>
      <c r="AN64" s="202">
        <v>3</v>
      </c>
      <c r="AO64" s="381">
        <v>3</v>
      </c>
      <c r="AP64" s="380">
        <v>4</v>
      </c>
      <c r="AQ64" s="197">
        <v>2263</v>
      </c>
      <c r="AS64" s="97" t="s">
        <v>738</v>
      </c>
      <c r="AT64" s="442"/>
      <c r="AU64" s="442"/>
      <c r="AV64" s="442"/>
      <c r="AW64" s="442"/>
      <c r="AX64" s="442"/>
      <c r="AY64" s="442"/>
      <c r="AZ64" s="442"/>
      <c r="BA64" s="442"/>
      <c r="BB64" s="442"/>
      <c r="BC64" s="442">
        <v>185558361.20899999</v>
      </c>
      <c r="BD64" s="442">
        <v>236302859.46900001</v>
      </c>
      <c r="BE64" s="442">
        <v>252142405.78099999</v>
      </c>
      <c r="BF64" s="442">
        <v>258145229.90099999</v>
      </c>
      <c r="BG64" s="442">
        <v>281240620</v>
      </c>
      <c r="BH64" s="442">
        <v>306190840</v>
      </c>
    </row>
    <row r="65" spans="2:60" x14ac:dyDescent="0.2">
      <c r="B65" s="21" t="s">
        <v>118</v>
      </c>
      <c r="C65" s="22">
        <v>260</v>
      </c>
      <c r="D65" s="22">
        <v>170</v>
      </c>
      <c r="E65" s="22">
        <v>260</v>
      </c>
      <c r="F65" s="22">
        <v>270</v>
      </c>
      <c r="G65" s="23">
        <v>260</v>
      </c>
      <c r="H65" s="23">
        <v>90</v>
      </c>
      <c r="I65" s="23">
        <v>-120</v>
      </c>
      <c r="J65" s="23">
        <v>78.3</v>
      </c>
      <c r="K65" s="23">
        <v>9.9</v>
      </c>
      <c r="L65" s="23">
        <v>77.900000000000006</v>
      </c>
      <c r="M65" s="23">
        <v>10.8</v>
      </c>
      <c r="N65" s="23">
        <v>4</v>
      </c>
      <c r="O65" s="23">
        <v>175.1</v>
      </c>
      <c r="P65" s="23">
        <v>175.4</v>
      </c>
      <c r="Q65" s="23">
        <v>597</v>
      </c>
      <c r="R65" s="23">
        <v>772.3</v>
      </c>
      <c r="S65" s="23">
        <v>849.5</v>
      </c>
      <c r="T65" s="23">
        <v>1043.2</v>
      </c>
      <c r="U65" s="23">
        <v>690.4</v>
      </c>
      <c r="V65" s="23">
        <v>1030.5999999999999</v>
      </c>
      <c r="W65" s="23">
        <v>1915.4</v>
      </c>
      <c r="X65" s="23">
        <v>1341.9</v>
      </c>
      <c r="Y65" s="23">
        <v>2560.6999999999998</v>
      </c>
      <c r="Z65" s="23">
        <v>2986.5</v>
      </c>
      <c r="AA65" s="23">
        <v>3716.3</v>
      </c>
      <c r="AB65" s="23">
        <v>3512.7</v>
      </c>
      <c r="AC65" s="23">
        <v>2470.6</v>
      </c>
      <c r="AD65" s="23">
        <v>4173.6000000000004</v>
      </c>
      <c r="AE65" s="23">
        <v>4849.6000000000004</v>
      </c>
      <c r="AF65" s="23">
        <v>337.1</v>
      </c>
      <c r="AG65" s="23">
        <v>5349.1</v>
      </c>
      <c r="AH65" s="23">
        <v>689.6</v>
      </c>
      <c r="AI65" s="23">
        <v>-1611.5</v>
      </c>
      <c r="AJ65" s="23">
        <v>4123.3</v>
      </c>
      <c r="AL65" s="195"/>
      <c r="AM65" s="202"/>
      <c r="AN65" s="202"/>
      <c r="AO65" s="381"/>
      <c r="AP65" s="380"/>
      <c r="AQ65" s="197"/>
      <c r="AS65" s="97" t="s">
        <v>739</v>
      </c>
      <c r="AT65" s="442"/>
      <c r="AU65" s="442"/>
      <c r="AV65" s="442"/>
      <c r="AW65" s="442"/>
      <c r="AX65" s="442">
        <v>1490698789.9990001</v>
      </c>
      <c r="AY65" s="442">
        <v>1649963232.391</v>
      </c>
      <c r="AZ65" s="442">
        <v>2008000328.753</v>
      </c>
      <c r="BA65" s="442">
        <v>2222247033.0100002</v>
      </c>
      <c r="BB65" s="442">
        <v>2407353473</v>
      </c>
      <c r="BC65" s="442">
        <v>2702708513.1490002</v>
      </c>
      <c r="BD65" s="442">
        <v>2453314557.598</v>
      </c>
      <c r="BE65" s="442">
        <v>2071282616.1229999</v>
      </c>
      <c r="BF65" s="442">
        <v>2877628230.2420001</v>
      </c>
      <c r="BG65" s="442">
        <v>3432812740</v>
      </c>
      <c r="BH65" s="442">
        <v>3826400296</v>
      </c>
    </row>
    <row r="66" spans="2:60" x14ac:dyDescent="0.2">
      <c r="B66" s="21" t="s">
        <v>119</v>
      </c>
      <c r="C66" s="22">
        <v>47.3</v>
      </c>
      <c r="D66" s="22">
        <v>25</v>
      </c>
      <c r="E66" s="22">
        <v>53.1</v>
      </c>
      <c r="F66" s="22">
        <v>27.6</v>
      </c>
      <c r="G66" s="23">
        <v>33.799999999999997</v>
      </c>
      <c r="H66" s="23">
        <v>10.8</v>
      </c>
      <c r="I66" s="23">
        <v>-5.6</v>
      </c>
      <c r="J66" s="23">
        <v>-49.5</v>
      </c>
      <c r="K66" s="23">
        <v>1.2</v>
      </c>
      <c r="L66" s="23">
        <v>12.2</v>
      </c>
      <c r="M66" s="23">
        <v>1.24</v>
      </c>
      <c r="N66" s="23">
        <v>0.7</v>
      </c>
      <c r="O66" s="23">
        <v>8.4</v>
      </c>
      <c r="P66" s="23">
        <v>7.9</v>
      </c>
      <c r="Q66" s="23">
        <v>11</v>
      </c>
      <c r="R66" s="23">
        <v>20.2</v>
      </c>
      <c r="S66" s="23">
        <v>15.3</v>
      </c>
      <c r="T66" s="23">
        <v>21.2</v>
      </c>
      <c r="U66" s="23">
        <v>9.6999999999999993</v>
      </c>
      <c r="V66" s="23">
        <v>14.2</v>
      </c>
      <c r="W66" s="23">
        <v>28.8</v>
      </c>
      <c r="X66" s="23">
        <v>27.7</v>
      </c>
      <c r="Y66" s="23">
        <v>35.9</v>
      </c>
      <c r="Z66" s="23">
        <v>19.7</v>
      </c>
      <c r="AA66" s="23">
        <v>15.3</v>
      </c>
      <c r="AB66" s="23">
        <v>18.100000000000001</v>
      </c>
      <c r="AC66" s="23">
        <v>6</v>
      </c>
      <c r="AD66" s="23">
        <v>18.2</v>
      </c>
      <c r="AE66" s="23">
        <v>9.6</v>
      </c>
      <c r="AF66" s="23">
        <v>0.7</v>
      </c>
      <c r="AG66" s="23">
        <v>3.2</v>
      </c>
      <c r="AH66" s="23">
        <v>1.4</v>
      </c>
      <c r="AI66" s="23">
        <v>-14.3</v>
      </c>
      <c r="AJ66" s="23">
        <v>10</v>
      </c>
      <c r="AL66" s="198" t="s">
        <v>116</v>
      </c>
      <c r="AM66" s="381"/>
      <c r="AN66" s="381"/>
      <c r="AO66" s="381"/>
      <c r="AP66" s="380"/>
      <c r="AQ66" s="381"/>
      <c r="AS66" s="97" t="s">
        <v>740</v>
      </c>
      <c r="AT66" s="442">
        <v>357948799</v>
      </c>
      <c r="AU66" s="442">
        <v>404602350</v>
      </c>
      <c r="AV66" s="442">
        <v>406795655</v>
      </c>
      <c r="AW66" s="442">
        <v>496492923</v>
      </c>
      <c r="AX66" s="442">
        <v>532165084.89099997</v>
      </c>
      <c r="AY66" s="442">
        <v>626322504.59200001</v>
      </c>
      <c r="AZ66" s="442">
        <v>748043705.99300003</v>
      </c>
      <c r="BA66" s="442">
        <v>916337135.45299995</v>
      </c>
      <c r="BB66" s="442">
        <v>945016960</v>
      </c>
      <c r="BC66" s="442">
        <v>908970852.22099996</v>
      </c>
      <c r="BD66" s="442">
        <v>908343247.64999998</v>
      </c>
      <c r="BE66" s="442">
        <v>881677806.40799999</v>
      </c>
      <c r="BF66" s="442">
        <v>1016143098.169</v>
      </c>
      <c r="BG66" s="442">
        <v>1146550264</v>
      </c>
      <c r="BH66" s="442">
        <v>1290194283</v>
      </c>
    </row>
    <row r="67" spans="2:60" x14ac:dyDescent="0.2">
      <c r="B67" s="21" t="s">
        <v>120</v>
      </c>
      <c r="C67" s="22">
        <v>290</v>
      </c>
      <c r="D67" s="22">
        <v>510</v>
      </c>
      <c r="E67" s="22">
        <v>230</v>
      </c>
      <c r="F67" s="22">
        <v>710</v>
      </c>
      <c r="G67" s="23">
        <v>510</v>
      </c>
      <c r="H67" s="23">
        <v>740</v>
      </c>
      <c r="I67" s="23">
        <v>2260</v>
      </c>
      <c r="J67" s="23">
        <v>-236.3</v>
      </c>
      <c r="K67" s="23">
        <v>791</v>
      </c>
      <c r="L67" s="23">
        <v>559</v>
      </c>
      <c r="M67" s="23">
        <v>860</v>
      </c>
      <c r="N67" s="23">
        <v>591.4</v>
      </c>
      <c r="O67" s="23">
        <v>1919.1</v>
      </c>
      <c r="P67" s="23">
        <v>2045.1</v>
      </c>
      <c r="Q67" s="23">
        <v>4856.3999999999996</v>
      </c>
      <c r="R67" s="23">
        <v>3046.7</v>
      </c>
      <c r="S67" s="23">
        <v>4694.2</v>
      </c>
      <c r="T67" s="23">
        <v>3846.8</v>
      </c>
      <c r="U67" s="23">
        <v>6458.5</v>
      </c>
      <c r="V67" s="23">
        <v>6237.3</v>
      </c>
      <c r="W67" s="23">
        <v>4740.6000000000004</v>
      </c>
      <c r="X67" s="23">
        <v>3509</v>
      </c>
      <c r="Y67" s="23">
        <v>4576.3999999999996</v>
      </c>
      <c r="Z67" s="23">
        <v>12205.4</v>
      </c>
      <c r="AA67" s="23">
        <v>20542.3</v>
      </c>
      <c r="AB67" s="23">
        <v>15898.7</v>
      </c>
      <c r="AC67" s="23">
        <v>38692.300000000003</v>
      </c>
      <c r="AD67" s="23">
        <v>18722.900000000001</v>
      </c>
      <c r="AE67" s="23">
        <v>45783</v>
      </c>
      <c r="AF67" s="23">
        <v>46645.599999999999</v>
      </c>
      <c r="AG67" s="23">
        <v>164443.6</v>
      </c>
      <c r="AH67" s="23">
        <v>47266.400000000001</v>
      </c>
      <c r="AI67" s="23">
        <v>12850.8</v>
      </c>
      <c r="AJ67" s="23">
        <v>37276.400000000001</v>
      </c>
      <c r="AL67" s="195" t="s">
        <v>117</v>
      </c>
      <c r="AM67" s="203">
        <v>-6740</v>
      </c>
      <c r="AN67" s="203">
        <v>-8848</v>
      </c>
      <c r="AO67" s="197">
        <v>70933</v>
      </c>
      <c r="AP67" s="81">
        <v>27266</v>
      </c>
      <c r="AQ67" s="197">
        <v>172835</v>
      </c>
      <c r="AS67" s="97" t="s">
        <v>741</v>
      </c>
      <c r="AT67" s="442">
        <v>141665992</v>
      </c>
      <c r="AU67" s="442">
        <v>162470261</v>
      </c>
      <c r="AV67" s="442">
        <v>185378145</v>
      </c>
      <c r="AW67" s="442">
        <v>270162043</v>
      </c>
      <c r="AX67" s="442">
        <v>255371338.66299999</v>
      </c>
      <c r="AY67" s="442">
        <v>262917490.861</v>
      </c>
      <c r="AZ67" s="442">
        <v>308725834.73799998</v>
      </c>
      <c r="BA67" s="442">
        <v>334822973.42900002</v>
      </c>
      <c r="BB67" s="442">
        <v>383414760</v>
      </c>
      <c r="BC67" s="442">
        <v>371877074.375</v>
      </c>
      <c r="BD67" s="442">
        <v>401932308.88700002</v>
      </c>
      <c r="BE67" s="442">
        <v>462352124.12900001</v>
      </c>
      <c r="BF67" s="442">
        <v>495891310.96100003</v>
      </c>
      <c r="BG67" s="442">
        <v>554354046</v>
      </c>
      <c r="BH67" s="442">
        <v>627018079</v>
      </c>
    </row>
    <row r="68" spans="2:60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L68" s="195" t="s">
        <v>118</v>
      </c>
      <c r="AM68" s="203">
        <v>-12139</v>
      </c>
      <c r="AN68" s="203">
        <v>-5377</v>
      </c>
      <c r="AO68" s="381">
        <v>-228</v>
      </c>
      <c r="AP68" s="81">
        <v>10674</v>
      </c>
      <c r="AQ68" s="197">
        <v>52134</v>
      </c>
      <c r="AS68" s="97" t="s">
        <v>742</v>
      </c>
      <c r="AT68" s="442"/>
      <c r="AU68" s="442"/>
      <c r="AV68" s="442"/>
      <c r="AW68" s="442"/>
      <c r="AX68" s="442">
        <v>96979793.422999993</v>
      </c>
      <c r="AY68" s="442">
        <v>119465006.336</v>
      </c>
      <c r="AZ68" s="442">
        <v>134116255.182</v>
      </c>
      <c r="BA68" s="442">
        <v>148653292.21599999</v>
      </c>
      <c r="BB68" s="442">
        <v>166596964</v>
      </c>
      <c r="BC68" s="442">
        <v>160041298.447</v>
      </c>
      <c r="BD68" s="442">
        <v>176770150.12</v>
      </c>
      <c r="BE68" s="442">
        <v>183421613.28999999</v>
      </c>
      <c r="BF68" s="442">
        <v>197229255.88999999</v>
      </c>
      <c r="BG68" s="442">
        <v>212306410</v>
      </c>
      <c r="BH68" s="442">
        <v>224357373</v>
      </c>
    </row>
    <row r="69" spans="2:60" x14ac:dyDescent="0.2">
      <c r="B69" s="24" t="s">
        <v>121</v>
      </c>
      <c r="C69" s="25"/>
      <c r="D69" s="25"/>
      <c r="E69" s="25"/>
      <c r="F69" s="25"/>
      <c r="G69" s="26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L69" s="195" t="s">
        <v>119</v>
      </c>
      <c r="AM69" s="202">
        <v>180</v>
      </c>
      <c r="AN69" s="202">
        <v>61</v>
      </c>
      <c r="AO69" s="381">
        <v>0</v>
      </c>
      <c r="AP69" s="380">
        <v>39</v>
      </c>
      <c r="AQ69" s="381">
        <v>30</v>
      </c>
      <c r="AS69" s="97" t="s">
        <v>743</v>
      </c>
      <c r="AT69" s="442"/>
      <c r="AU69" s="442"/>
      <c r="AV69" s="442"/>
      <c r="AW69" s="442"/>
      <c r="AX69" s="442"/>
      <c r="AY69" s="442"/>
      <c r="AZ69" s="442"/>
      <c r="BA69" s="442"/>
      <c r="BB69" s="442"/>
      <c r="BC69" s="442">
        <v>22971300.414000001</v>
      </c>
      <c r="BD69" s="442">
        <v>32971776.68</v>
      </c>
      <c r="BE69" s="442">
        <v>37732392.68</v>
      </c>
      <c r="BF69" s="442">
        <v>40771217.280000001</v>
      </c>
      <c r="BG69" s="442">
        <v>39911805</v>
      </c>
      <c r="BH69" s="442">
        <v>37451904</v>
      </c>
    </row>
    <row r="70" spans="2:60" x14ac:dyDescent="0.2">
      <c r="B70" s="21" t="s">
        <v>122</v>
      </c>
      <c r="C70" s="22">
        <v>450</v>
      </c>
      <c r="D70" s="22">
        <v>420</v>
      </c>
      <c r="E70" s="22">
        <v>550</v>
      </c>
      <c r="F70" s="22">
        <v>640</v>
      </c>
      <c r="G70" s="23">
        <v>700</v>
      </c>
      <c r="H70" s="23">
        <v>600</v>
      </c>
      <c r="I70" s="23">
        <v>550</v>
      </c>
      <c r="J70" s="23">
        <v>801.7</v>
      </c>
      <c r="K70" s="23">
        <v>764.8</v>
      </c>
      <c r="L70" s="23">
        <v>985.5</v>
      </c>
      <c r="M70" s="23">
        <v>969.3</v>
      </c>
      <c r="N70" s="23">
        <v>1048.3</v>
      </c>
      <c r="O70" s="23">
        <v>1354.6</v>
      </c>
      <c r="P70" s="23">
        <v>1460.6</v>
      </c>
      <c r="Q70" s="23">
        <v>2247.9</v>
      </c>
      <c r="R70" s="23">
        <v>2636.3</v>
      </c>
      <c r="S70" s="23">
        <v>3350.2</v>
      </c>
      <c r="T70" s="23">
        <v>4363.1000000000004</v>
      </c>
      <c r="U70" s="23">
        <v>4014.3</v>
      </c>
      <c r="V70" s="23">
        <v>5056.2</v>
      </c>
      <c r="W70" s="23">
        <v>6680.8</v>
      </c>
      <c r="X70" s="23">
        <v>6864.4</v>
      </c>
      <c r="Y70" s="23">
        <v>8455.7000000000007</v>
      </c>
      <c r="Z70" s="23">
        <v>10129.6</v>
      </c>
      <c r="AA70" s="23">
        <v>12510</v>
      </c>
      <c r="AB70" s="23">
        <v>14089.4</v>
      </c>
      <c r="AC70" s="23">
        <v>16100.4</v>
      </c>
      <c r="AD70" s="23">
        <v>20399.400000000001</v>
      </c>
      <c r="AE70" s="23">
        <v>23020.3</v>
      </c>
      <c r="AF70" s="23">
        <v>20272</v>
      </c>
      <c r="AG70" s="23">
        <v>31810.5</v>
      </c>
      <c r="AH70" s="23">
        <v>33798</v>
      </c>
      <c r="AI70" s="23">
        <v>38237.9</v>
      </c>
      <c r="AJ70" s="23">
        <v>49376.7</v>
      </c>
      <c r="AL70" s="195" t="s">
        <v>120</v>
      </c>
      <c r="AM70" s="203">
        <v>5398</v>
      </c>
      <c r="AN70" s="203">
        <v>-3472</v>
      </c>
      <c r="AO70" s="197">
        <v>71161</v>
      </c>
      <c r="AP70" s="81">
        <v>16592</v>
      </c>
      <c r="AQ70" s="197">
        <v>120701</v>
      </c>
      <c r="AS70" s="97" t="s">
        <v>744</v>
      </c>
      <c r="AT70" s="442">
        <v>141665992</v>
      </c>
      <c r="AU70" s="442">
        <v>162470261</v>
      </c>
      <c r="AV70" s="442">
        <v>185378145</v>
      </c>
      <c r="AW70" s="442">
        <v>270162043</v>
      </c>
      <c r="AX70" s="442">
        <v>158391545.24000001</v>
      </c>
      <c r="AY70" s="442">
        <v>143452484.52500001</v>
      </c>
      <c r="AZ70" s="442">
        <v>174609579.55599999</v>
      </c>
      <c r="BA70" s="442">
        <v>186169681.213</v>
      </c>
      <c r="BB70" s="442">
        <v>216817796</v>
      </c>
      <c r="BC70" s="442">
        <v>211835775.928</v>
      </c>
      <c r="BD70" s="442">
        <v>225162158.76699999</v>
      </c>
      <c r="BE70" s="442">
        <v>278930510.83899999</v>
      </c>
      <c r="BF70" s="442">
        <v>298662055.07099998</v>
      </c>
      <c r="BG70" s="442">
        <v>342047636</v>
      </c>
      <c r="BH70" s="442">
        <v>402660706</v>
      </c>
    </row>
    <row r="71" spans="2:60" x14ac:dyDescent="0.2">
      <c r="B71" s="21" t="s">
        <v>123</v>
      </c>
      <c r="C71" s="22">
        <v>740</v>
      </c>
      <c r="D71" s="22">
        <v>930</v>
      </c>
      <c r="E71" s="22">
        <v>780</v>
      </c>
      <c r="F71" s="22">
        <v>1350</v>
      </c>
      <c r="G71" s="23">
        <v>1210</v>
      </c>
      <c r="H71" s="23">
        <v>1340</v>
      </c>
      <c r="I71" s="23">
        <v>2810</v>
      </c>
      <c r="J71" s="23">
        <v>565.4</v>
      </c>
      <c r="K71" s="23">
        <v>1555.8</v>
      </c>
      <c r="L71" s="23">
        <v>1544.5</v>
      </c>
      <c r="M71" s="23">
        <v>1829.3</v>
      </c>
      <c r="N71" s="23">
        <v>1639.7</v>
      </c>
      <c r="O71" s="23">
        <v>3273.7</v>
      </c>
      <c r="P71" s="23">
        <v>3505.7</v>
      </c>
      <c r="Q71" s="23">
        <v>7104.3</v>
      </c>
      <c r="R71" s="23">
        <v>5683</v>
      </c>
      <c r="S71" s="23">
        <v>8044.3</v>
      </c>
      <c r="T71" s="23">
        <v>8209.9</v>
      </c>
      <c r="U71" s="23">
        <v>10472.9</v>
      </c>
      <c r="V71" s="23">
        <v>11293.5</v>
      </c>
      <c r="W71" s="23">
        <v>11421.5</v>
      </c>
      <c r="X71" s="23">
        <v>10373.4</v>
      </c>
      <c r="Y71" s="23">
        <v>13032.1</v>
      </c>
      <c r="Z71" s="23">
        <v>22335</v>
      </c>
      <c r="AA71" s="23">
        <v>33052.300000000003</v>
      </c>
      <c r="AB71" s="23">
        <v>29988.1</v>
      </c>
      <c r="AC71" s="23">
        <v>54792.7</v>
      </c>
      <c r="AD71" s="23">
        <v>39122.300000000003</v>
      </c>
      <c r="AE71" s="23">
        <v>68803.899999999994</v>
      </c>
      <c r="AF71" s="23">
        <v>67062.2</v>
      </c>
      <c r="AG71" s="23">
        <v>196254.1</v>
      </c>
      <c r="AH71" s="23">
        <v>81064.399999999994</v>
      </c>
      <c r="AI71" s="23">
        <v>51088.7</v>
      </c>
      <c r="AJ71" s="23">
        <v>86653</v>
      </c>
      <c r="AL71" s="195"/>
      <c r="AM71" s="203"/>
      <c r="AN71" s="203"/>
      <c r="AO71" s="197"/>
      <c r="AP71" s="81"/>
      <c r="AQ71" s="197"/>
      <c r="AS71" s="97" t="s">
        <v>745</v>
      </c>
      <c r="AT71" s="442"/>
      <c r="AU71" s="442"/>
      <c r="AV71" s="442"/>
      <c r="AW71" s="442"/>
      <c r="AX71" s="442"/>
      <c r="AY71" s="442"/>
      <c r="AZ71" s="442"/>
      <c r="BA71" s="442"/>
      <c r="BB71" s="442"/>
      <c r="BC71" s="442">
        <v>7963506.6660000002</v>
      </c>
      <c r="BD71" s="442">
        <v>6605585.3090000004</v>
      </c>
      <c r="BE71" s="442">
        <v>3462176</v>
      </c>
      <c r="BF71" s="442">
        <v>4191408</v>
      </c>
      <c r="BG71" s="442">
        <v>4876353</v>
      </c>
      <c r="BH71" s="442">
        <v>5130314</v>
      </c>
    </row>
    <row r="72" spans="2:60" x14ac:dyDescent="0.2">
      <c r="B72" s="21" t="s">
        <v>124</v>
      </c>
      <c r="C72" s="22">
        <v>60.8</v>
      </c>
      <c r="D72" s="22">
        <v>45.2</v>
      </c>
      <c r="E72" s="22">
        <v>70.5</v>
      </c>
      <c r="F72" s="22">
        <v>47.4</v>
      </c>
      <c r="G72" s="23">
        <v>57.8</v>
      </c>
      <c r="H72" s="23">
        <v>44.8</v>
      </c>
      <c r="I72" s="23">
        <v>19.600000000000001</v>
      </c>
      <c r="J72" s="23">
        <v>141.80000000000001</v>
      </c>
      <c r="K72" s="23">
        <v>49.2</v>
      </c>
      <c r="L72" s="23">
        <v>63.8</v>
      </c>
      <c r="M72" s="23">
        <v>53</v>
      </c>
      <c r="N72" s="23">
        <v>63.9</v>
      </c>
      <c r="O72" s="23">
        <v>41.4</v>
      </c>
      <c r="P72" s="23">
        <v>41.7</v>
      </c>
      <c r="Q72" s="23">
        <v>31.6</v>
      </c>
      <c r="R72" s="23">
        <v>46.4</v>
      </c>
      <c r="S72" s="23">
        <v>41.6</v>
      </c>
      <c r="T72" s="23">
        <v>53.1</v>
      </c>
      <c r="U72" s="23">
        <v>38.299999999999997</v>
      </c>
      <c r="V72" s="23">
        <v>44.8</v>
      </c>
      <c r="W72" s="23">
        <v>58.5</v>
      </c>
      <c r="X72" s="23">
        <v>66.2</v>
      </c>
      <c r="Y72" s="23">
        <v>64.900000000000006</v>
      </c>
      <c r="Z72" s="23">
        <v>45.4</v>
      </c>
      <c r="AA72" s="23">
        <v>37.9</v>
      </c>
      <c r="AB72" s="23">
        <v>47</v>
      </c>
      <c r="AC72" s="23">
        <v>29.4</v>
      </c>
      <c r="AD72" s="23">
        <v>52.1</v>
      </c>
      <c r="AE72" s="23">
        <v>33.5</v>
      </c>
      <c r="AF72" s="23">
        <v>30.2</v>
      </c>
      <c r="AG72" s="23">
        <v>16.2</v>
      </c>
      <c r="AH72" s="23">
        <v>41.7</v>
      </c>
      <c r="AI72" s="23">
        <v>74.8</v>
      </c>
      <c r="AJ72" s="23">
        <v>57</v>
      </c>
      <c r="AL72" s="198" t="s">
        <v>121</v>
      </c>
      <c r="AM72" s="201"/>
      <c r="AN72" s="201"/>
      <c r="AO72" s="381"/>
      <c r="AP72" s="380"/>
      <c r="AQ72" s="381"/>
      <c r="AS72" s="97" t="s">
        <v>746</v>
      </c>
      <c r="AT72" s="442">
        <v>37755690</v>
      </c>
      <c r="AU72" s="442">
        <v>63862169</v>
      </c>
      <c r="AV72" s="442">
        <v>75008285</v>
      </c>
      <c r="AW72" s="442">
        <v>72483208</v>
      </c>
      <c r="AX72" s="442">
        <v>83967973.252000004</v>
      </c>
      <c r="AY72" s="442">
        <v>97461252.559</v>
      </c>
      <c r="AZ72" s="442">
        <v>113320110.28399999</v>
      </c>
      <c r="BA72" s="442">
        <v>130977719.96799999</v>
      </c>
      <c r="BB72" s="442">
        <v>143907152</v>
      </c>
      <c r="BC72" s="442">
        <v>160173161.836</v>
      </c>
      <c r="BD72" s="442">
        <v>180686860.0404</v>
      </c>
      <c r="BE72" s="442">
        <v>197981477.07600001</v>
      </c>
      <c r="BF72" s="442">
        <v>204488884</v>
      </c>
      <c r="BG72" s="442">
        <v>177205162</v>
      </c>
      <c r="BH72" s="442">
        <v>225908805</v>
      </c>
    </row>
    <row r="73" spans="2:60" x14ac:dyDescent="0.2">
      <c r="B73" s="21"/>
      <c r="C73" s="22"/>
      <c r="D73" s="22"/>
      <c r="E73" s="22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L73" s="195" t="s">
        <v>130</v>
      </c>
      <c r="AM73" s="203">
        <v>32313</v>
      </c>
      <c r="AN73" s="203">
        <v>45201</v>
      </c>
      <c r="AO73" s="197">
        <v>58469</v>
      </c>
      <c r="AP73" s="81">
        <v>65666</v>
      </c>
      <c r="AQ73" s="197">
        <v>112579</v>
      </c>
      <c r="AS73" s="97" t="s">
        <v>747</v>
      </c>
      <c r="AT73" s="442"/>
      <c r="AU73" s="442"/>
      <c r="AV73" s="442"/>
      <c r="AW73" s="442"/>
      <c r="AX73" s="442"/>
      <c r="AY73" s="442"/>
      <c r="AZ73" s="442"/>
      <c r="BA73" s="442"/>
      <c r="BB73" s="442"/>
      <c r="BC73" s="442">
        <v>697266939.68200004</v>
      </c>
      <c r="BD73" s="442">
        <v>687097798.80340004</v>
      </c>
      <c r="BE73" s="442">
        <v>617307159.35500002</v>
      </c>
      <c r="BF73" s="442">
        <v>724740671.20799994</v>
      </c>
      <c r="BG73" s="442">
        <v>769401380</v>
      </c>
      <c r="BH73" s="442">
        <v>889085009</v>
      </c>
    </row>
    <row r="74" spans="2:60" x14ac:dyDescent="0.2">
      <c r="B74" s="207" t="s">
        <v>125</v>
      </c>
      <c r="C74" s="27">
        <v>148</v>
      </c>
      <c r="D74" s="27">
        <v>173</v>
      </c>
      <c r="E74" s="27">
        <v>188</v>
      </c>
      <c r="F74" s="27">
        <v>203</v>
      </c>
      <c r="G74" s="28">
        <v>237</v>
      </c>
      <c r="H74" s="18">
        <v>269</v>
      </c>
      <c r="I74" s="18">
        <v>274</v>
      </c>
      <c r="J74" s="18">
        <v>287</v>
      </c>
      <c r="K74" s="18">
        <v>242</v>
      </c>
      <c r="L74" s="18">
        <v>248</v>
      </c>
      <c r="M74" s="28">
        <v>247</v>
      </c>
      <c r="N74" s="28">
        <v>244</v>
      </c>
      <c r="O74" s="28">
        <v>253</v>
      </c>
      <c r="P74" s="28">
        <v>254</v>
      </c>
      <c r="Q74" s="28">
        <v>256</v>
      </c>
      <c r="R74" s="28">
        <v>260</v>
      </c>
      <c r="S74" s="28">
        <v>266</v>
      </c>
      <c r="T74" s="28">
        <v>270</v>
      </c>
      <c r="U74" s="28">
        <v>288</v>
      </c>
      <c r="V74" s="28">
        <v>302</v>
      </c>
      <c r="W74" s="28">
        <v>300</v>
      </c>
      <c r="X74" s="28">
        <v>307</v>
      </c>
      <c r="Y74" s="28">
        <v>332</v>
      </c>
      <c r="Z74" s="28">
        <v>356</v>
      </c>
      <c r="AA74" s="28">
        <v>398</v>
      </c>
      <c r="AB74" s="28">
        <v>422</v>
      </c>
      <c r="AC74" s="28">
        <v>477</v>
      </c>
      <c r="AD74" s="28">
        <v>486</v>
      </c>
      <c r="AE74" s="28">
        <v>537</v>
      </c>
      <c r="AF74" s="28">
        <v>532</v>
      </c>
      <c r="AG74" s="28">
        <v>553</v>
      </c>
      <c r="AH74" s="28">
        <v>549</v>
      </c>
      <c r="AI74" s="28">
        <v>547</v>
      </c>
      <c r="AJ74" s="28">
        <v>530</v>
      </c>
      <c r="AL74" s="195" t="s">
        <v>131</v>
      </c>
      <c r="AM74" s="203">
        <v>37711</v>
      </c>
      <c r="AN74" s="203">
        <v>41730</v>
      </c>
      <c r="AO74" s="197">
        <v>129630</v>
      </c>
      <c r="AP74" s="81">
        <v>82258</v>
      </c>
      <c r="AQ74" s="197">
        <v>233280</v>
      </c>
      <c r="AS74" s="97" t="s">
        <v>748</v>
      </c>
      <c r="AT74" s="442">
        <v>29179243</v>
      </c>
      <c r="AU74" s="442">
        <v>49293805</v>
      </c>
      <c r="AV74" s="442">
        <v>67127434</v>
      </c>
      <c r="AW74" s="442">
        <v>95936541</v>
      </c>
      <c r="AX74" s="442">
        <v>149081104.78400001</v>
      </c>
      <c r="AY74" s="442">
        <v>140063294.896</v>
      </c>
      <c r="AZ74" s="442">
        <v>174205348.685</v>
      </c>
      <c r="BA74" s="442">
        <v>201895247.36899999</v>
      </c>
      <c r="BB74" s="442">
        <v>185306421</v>
      </c>
      <c r="BC74" s="442">
        <v>170275721.98800001</v>
      </c>
      <c r="BD74" s="442">
        <v>162810399.22299999</v>
      </c>
      <c r="BE74" s="442">
        <v>124694904.80599999</v>
      </c>
      <c r="BF74" s="442">
        <v>124814213.675</v>
      </c>
      <c r="BG74" s="442">
        <v>161196750</v>
      </c>
      <c r="BH74" s="442">
        <v>278975041</v>
      </c>
    </row>
    <row r="75" spans="2:60" ht="12" thickBot="1" x14ac:dyDescent="0.25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L75" s="195" t="s">
        <v>124</v>
      </c>
      <c r="AM75" s="202">
        <v>86</v>
      </c>
      <c r="AN75" s="202">
        <v>108</v>
      </c>
      <c r="AO75" s="381">
        <v>45</v>
      </c>
      <c r="AP75" s="380">
        <v>80</v>
      </c>
      <c r="AQ75" s="381">
        <v>48</v>
      </c>
      <c r="AS75" s="97" t="s">
        <v>749</v>
      </c>
      <c r="AT75" s="442"/>
      <c r="AU75" s="442"/>
      <c r="AV75" s="442"/>
      <c r="AW75" s="442"/>
      <c r="AX75" s="442">
        <v>111305745.101</v>
      </c>
      <c r="AY75" s="442">
        <v>102436112.977</v>
      </c>
      <c r="AZ75" s="442">
        <v>141431510.17199999</v>
      </c>
      <c r="BA75" s="442">
        <v>149879071.79100001</v>
      </c>
      <c r="BB75" s="442">
        <v>141146958</v>
      </c>
      <c r="BC75" s="442">
        <v>145607818.021</v>
      </c>
      <c r="BD75" s="442">
        <v>140467813.491</v>
      </c>
      <c r="BE75" s="442">
        <v>102164996.42</v>
      </c>
      <c r="BF75" s="442">
        <v>106696403.322</v>
      </c>
      <c r="BG75" s="442">
        <v>135489938</v>
      </c>
      <c r="BH75" s="442">
        <v>244310369</v>
      </c>
    </row>
    <row r="76" spans="2:60" ht="12" thickTop="1" x14ac:dyDescent="0.2">
      <c r="B76" s="15" t="s">
        <v>278</v>
      </c>
      <c r="AL76" s="195"/>
      <c r="AM76" s="202"/>
      <c r="AN76" s="202"/>
      <c r="AO76" s="381"/>
      <c r="AP76" s="380"/>
      <c r="AQ76" s="381"/>
      <c r="AS76" s="97" t="s">
        <v>750</v>
      </c>
      <c r="AT76" s="442">
        <v>224859254</v>
      </c>
      <c r="AU76" s="442">
        <v>256700453</v>
      </c>
      <c r="AV76" s="442">
        <v>229298361</v>
      </c>
      <c r="AW76" s="442">
        <v>202877547</v>
      </c>
      <c r="AX76" s="442">
        <v>211680614.69600001</v>
      </c>
      <c r="AY76" s="442">
        <v>320802971.39399999</v>
      </c>
      <c r="AZ76" s="442">
        <v>378432632.85399997</v>
      </c>
      <c r="BA76" s="442">
        <v>510596634.62300003</v>
      </c>
      <c r="BB76" s="442">
        <v>520202931</v>
      </c>
      <c r="BC76" s="442">
        <v>526991217.69400001</v>
      </c>
      <c r="BD76" s="442">
        <v>524287399.58039999</v>
      </c>
      <c r="BE76" s="442">
        <v>492612254.54900002</v>
      </c>
      <c r="BF76" s="442">
        <v>599926457.53299999</v>
      </c>
      <c r="BG76" s="442">
        <v>608204630</v>
      </c>
      <c r="BH76" s="442">
        <v>610109968</v>
      </c>
    </row>
    <row r="77" spans="2:60" x14ac:dyDescent="0.2"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L77" s="198" t="s">
        <v>125</v>
      </c>
      <c r="AM77" s="194">
        <v>520</v>
      </c>
      <c r="AN77" s="194">
        <v>506</v>
      </c>
      <c r="AO77" s="194">
        <v>481</v>
      </c>
      <c r="AP77" s="189">
        <v>463</v>
      </c>
      <c r="AQ77" s="381">
        <v>451</v>
      </c>
      <c r="AS77" s="97" t="s">
        <v>751</v>
      </c>
      <c r="AT77" s="442"/>
      <c r="AU77" s="442"/>
      <c r="AV77" s="442"/>
      <c r="AW77" s="442"/>
      <c r="AX77" s="442"/>
      <c r="AY77" s="442"/>
      <c r="AZ77" s="442"/>
      <c r="BA77" s="442"/>
      <c r="BB77" s="442"/>
      <c r="BC77" s="442">
        <v>157461557.97099999</v>
      </c>
      <c r="BD77" s="442">
        <v>141567450.26100001</v>
      </c>
      <c r="BE77" s="442">
        <v>135864380.785</v>
      </c>
      <c r="BF77" s="442">
        <v>170334601.34299999</v>
      </c>
      <c r="BG77" s="442">
        <v>181332795.44</v>
      </c>
      <c r="BH77" s="442">
        <v>203712963.37</v>
      </c>
    </row>
    <row r="78" spans="2:60" ht="12" thickBot="1" x14ac:dyDescent="0.25">
      <c r="B78" s="15" t="s">
        <v>597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55"/>
      <c r="AG78" s="155"/>
      <c r="AH78" s="155"/>
      <c r="AI78" s="155"/>
      <c r="AJ78" s="155"/>
      <c r="AL78" s="211"/>
      <c r="AM78" s="187"/>
      <c r="AN78" s="187"/>
      <c r="AO78" s="187"/>
      <c r="AP78" s="188"/>
      <c r="AQ78" s="129"/>
      <c r="AS78" s="97" t="s">
        <v>752</v>
      </c>
      <c r="AT78" s="442">
        <v>62665791</v>
      </c>
      <c r="AU78" s="442">
        <v>73133159</v>
      </c>
      <c r="AV78" s="442">
        <v>60628299</v>
      </c>
      <c r="AW78" s="442">
        <v>91995180</v>
      </c>
      <c r="AX78" s="442">
        <v>77560088.679000005</v>
      </c>
      <c r="AY78" s="442">
        <v>98378830.670000002</v>
      </c>
      <c r="AZ78" s="442">
        <v>127435662.234</v>
      </c>
      <c r="BA78" s="442">
        <v>126965628.579</v>
      </c>
      <c r="BB78" s="442">
        <v>137617671</v>
      </c>
      <c r="BC78" s="442">
        <v>154744246.31999999</v>
      </c>
      <c r="BD78" s="442">
        <v>164326565.495</v>
      </c>
      <c r="BE78" s="442">
        <v>144344566.442</v>
      </c>
      <c r="BF78" s="442">
        <v>161876421</v>
      </c>
      <c r="BG78" s="442">
        <v>180887046.44</v>
      </c>
      <c r="BH78" s="442">
        <v>205985588</v>
      </c>
    </row>
    <row r="79" spans="2:60" ht="12" thickTop="1" x14ac:dyDescent="0.2">
      <c r="B79" s="70" t="s">
        <v>281</v>
      </c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55"/>
      <c r="AG79" s="155"/>
      <c r="AH79" s="155"/>
      <c r="AI79" s="155"/>
      <c r="AJ79" s="155"/>
      <c r="AL79" s="92"/>
      <c r="AM79" s="92"/>
      <c r="AN79" s="92"/>
      <c r="AO79" s="92"/>
      <c r="AP79" s="92"/>
      <c r="AQ79" s="92"/>
      <c r="AS79" s="97" t="s">
        <v>753</v>
      </c>
      <c r="AT79" s="442"/>
      <c r="AU79" s="442"/>
      <c r="AV79" s="442"/>
      <c r="AW79" s="442"/>
      <c r="AX79" s="442"/>
      <c r="AY79" s="442"/>
      <c r="AZ79" s="442"/>
      <c r="BA79" s="442"/>
      <c r="BB79" s="442"/>
      <c r="BC79" s="443">
        <v>157324089.75400001</v>
      </c>
      <c r="BD79" s="443">
        <v>154817505</v>
      </c>
      <c r="BE79" s="443">
        <v>144092510</v>
      </c>
      <c r="BF79" s="443">
        <v>157588021</v>
      </c>
      <c r="BG79" s="443">
        <v>183178801</v>
      </c>
      <c r="BH79" s="443">
        <v>209466407</v>
      </c>
    </row>
    <row r="80" spans="2:60" x14ac:dyDescent="0.2">
      <c r="B80" s="70" t="s">
        <v>282</v>
      </c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5"/>
      <c r="AG80" s="155"/>
      <c r="AH80" s="155"/>
      <c r="AI80" s="155"/>
      <c r="AJ80" s="155"/>
      <c r="AL80" s="92"/>
      <c r="AM80" s="92"/>
      <c r="AN80" s="92"/>
      <c r="AO80" s="92"/>
      <c r="AP80" s="92"/>
      <c r="AQ80" s="92"/>
      <c r="AS80" s="97" t="s">
        <v>754</v>
      </c>
      <c r="AT80" s="442"/>
      <c r="AU80" s="442"/>
      <c r="AV80" s="442"/>
      <c r="AW80" s="442"/>
      <c r="AX80" s="442"/>
      <c r="AY80" s="442"/>
      <c r="AZ80" s="442"/>
      <c r="BA80" s="442"/>
      <c r="BB80" s="442"/>
      <c r="BC80" s="443">
        <v>-2579843.4339999999</v>
      </c>
      <c r="BD80" s="443">
        <v>9509060.4949999992</v>
      </c>
      <c r="BE80" s="443">
        <v>252056.44200000001</v>
      </c>
      <c r="BF80" s="443">
        <v>4288400</v>
      </c>
      <c r="BG80" s="443">
        <v>-2291754.56</v>
      </c>
      <c r="BH80" s="443">
        <v>-3480819</v>
      </c>
    </row>
    <row r="81" spans="1:60" x14ac:dyDescent="0.2">
      <c r="B81" s="70" t="s">
        <v>283</v>
      </c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55"/>
      <c r="AG81" s="155"/>
      <c r="AH81" s="155"/>
      <c r="AI81" s="155"/>
      <c r="AJ81" s="155"/>
      <c r="AL81" s="92"/>
      <c r="AM81" s="92"/>
      <c r="AN81" s="92"/>
      <c r="AO81" s="92"/>
      <c r="AP81" s="92"/>
      <c r="AQ81" s="92"/>
      <c r="AS81" s="97" t="s">
        <v>755</v>
      </c>
      <c r="AT81" s="442"/>
      <c r="AU81" s="442"/>
      <c r="AV81" s="442"/>
      <c r="AW81" s="442"/>
      <c r="AX81" s="442"/>
      <c r="AY81" s="442"/>
      <c r="AZ81" s="442"/>
      <c r="BA81" s="442"/>
      <c r="BB81" s="442"/>
      <c r="BC81" s="443">
        <v>2717311.6510000001</v>
      </c>
      <c r="BD81" s="443">
        <v>-22759115.234000001</v>
      </c>
      <c r="BE81" s="443">
        <v>-8480185.6569999997</v>
      </c>
      <c r="BF81" s="443">
        <v>8458180.3430000003</v>
      </c>
      <c r="BG81" s="443">
        <v>445749</v>
      </c>
      <c r="BH81" s="443">
        <v>-2272624.63</v>
      </c>
    </row>
    <row r="82" spans="1:60" x14ac:dyDescent="0.2"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55"/>
      <c r="AG82" s="155"/>
      <c r="AH82" s="155"/>
      <c r="AI82" s="155"/>
      <c r="AJ82" s="155"/>
      <c r="AL82" s="92"/>
      <c r="AM82" s="92"/>
      <c r="AN82" s="92"/>
      <c r="AO82" s="92"/>
      <c r="AP82" s="92"/>
      <c r="AQ82" s="92"/>
      <c r="AS82" s="97" t="s">
        <v>756</v>
      </c>
      <c r="AT82" s="442"/>
      <c r="AU82" s="442"/>
      <c r="AV82" s="442"/>
      <c r="AW82" s="442"/>
      <c r="AX82" s="442"/>
      <c r="AY82" s="442"/>
      <c r="AZ82" s="442"/>
      <c r="BA82" s="442"/>
      <c r="BB82" s="442"/>
      <c r="BC82" s="443">
        <v>369529659.72299999</v>
      </c>
      <c r="BD82" s="443">
        <v>382719949.31940001</v>
      </c>
      <c r="BE82" s="443">
        <v>356747873.764</v>
      </c>
      <c r="BF82" s="443">
        <v>429591856.19</v>
      </c>
      <c r="BG82" s="443">
        <v>426871834.56</v>
      </c>
      <c r="BH82" s="443">
        <v>406397004.63</v>
      </c>
    </row>
    <row r="83" spans="1:60" x14ac:dyDescent="0.2"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55"/>
      <c r="AG83" s="155"/>
      <c r="AH83" s="155"/>
      <c r="AI83" s="155"/>
      <c r="AJ83" s="155"/>
      <c r="AL83" s="92"/>
      <c r="AM83" s="92"/>
      <c r="AN83" s="92"/>
      <c r="AO83" s="92"/>
      <c r="AP83" s="92"/>
      <c r="AQ83" s="92"/>
      <c r="AS83" s="97" t="s">
        <v>757</v>
      </c>
      <c r="AT83" s="442">
        <v>70028056</v>
      </c>
      <c r="AU83" s="442">
        <v>102525688</v>
      </c>
      <c r="AV83" s="442">
        <v>97589834</v>
      </c>
      <c r="AW83" s="442">
        <v>106194151</v>
      </c>
      <c r="AX83" s="442">
        <v>117869072.366</v>
      </c>
      <c r="AY83" s="442">
        <v>123384916.12199999</v>
      </c>
      <c r="AZ83" s="442">
        <v>146811665.51574999</v>
      </c>
      <c r="BA83" s="442">
        <v>158758125.22999999</v>
      </c>
      <c r="BB83" s="442">
        <v>202755772.85080001</v>
      </c>
      <c r="BC83" s="443">
        <v>216381147.5345</v>
      </c>
      <c r="BD83" s="443">
        <v>211213689.78150001</v>
      </c>
      <c r="BE83" s="443">
        <v>229087677.398</v>
      </c>
      <c r="BF83" s="443">
        <v>273150594.736</v>
      </c>
      <c r="BG83" s="443">
        <v>252853374.93599999</v>
      </c>
      <c r="BH83" s="443">
        <v>232137046.04499999</v>
      </c>
    </row>
    <row r="84" spans="1:60" x14ac:dyDescent="0.2"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55"/>
      <c r="AG84" s="155"/>
      <c r="AH84" s="155"/>
      <c r="AI84" s="155"/>
      <c r="AJ84" s="155"/>
      <c r="AL84" s="92"/>
      <c r="AM84" s="92"/>
      <c r="AN84" s="92"/>
      <c r="AO84" s="92"/>
      <c r="AP84" s="92"/>
      <c r="AQ84" s="92"/>
      <c r="AS84" s="97" t="s">
        <v>758</v>
      </c>
      <c r="AT84" s="442">
        <v>3398810</v>
      </c>
      <c r="AU84" s="442">
        <v>5763814</v>
      </c>
      <c r="AV84" s="442">
        <v>2995809</v>
      </c>
      <c r="AW84" s="442">
        <v>4764973</v>
      </c>
      <c r="AX84" s="442">
        <v>7711576.4292000001</v>
      </c>
      <c r="AY84" s="442">
        <v>15957007.254000001</v>
      </c>
      <c r="AZ84" s="442">
        <v>9176349.5099999998</v>
      </c>
      <c r="BA84" s="442">
        <v>5636353.5</v>
      </c>
      <c r="BB84" s="442">
        <v>8185119.0371000003</v>
      </c>
      <c r="BC84" s="443">
        <v>1829024.145</v>
      </c>
      <c r="BD84" s="443">
        <v>1804794.84</v>
      </c>
      <c r="BE84" s="443">
        <v>2115947.29</v>
      </c>
      <c r="BF84" s="443">
        <v>2738242.34</v>
      </c>
      <c r="BG84" s="443">
        <v>8945708.1699999999</v>
      </c>
      <c r="BH84" s="443">
        <v>8799666.9900000002</v>
      </c>
    </row>
    <row r="85" spans="1:60" s="24" customFormat="1" x14ac:dyDescent="0.2">
      <c r="A85" s="15"/>
      <c r="B85" s="15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5"/>
      <c r="AG85" s="155"/>
      <c r="AH85" s="155"/>
      <c r="AI85" s="155"/>
      <c r="AJ85" s="155"/>
      <c r="AK85" s="185"/>
      <c r="AL85" s="92"/>
      <c r="AM85" s="92"/>
      <c r="AN85" s="92"/>
      <c r="AO85" s="92"/>
      <c r="AP85" s="92"/>
      <c r="AQ85" s="92"/>
      <c r="AR85" s="15"/>
      <c r="AS85" s="436" t="s">
        <v>616</v>
      </c>
      <c r="AT85" s="441"/>
      <c r="AU85" s="441"/>
      <c r="AV85" s="441"/>
      <c r="AW85" s="441"/>
      <c r="AX85" s="441"/>
      <c r="AY85" s="441"/>
      <c r="AZ85" s="441"/>
      <c r="BA85" s="441"/>
      <c r="BB85" s="441"/>
      <c r="BC85" s="444"/>
      <c r="BD85" s="444"/>
      <c r="BE85" s="444"/>
      <c r="BF85" s="444"/>
      <c r="BG85" s="444"/>
      <c r="BH85" s="444"/>
    </row>
    <row r="86" spans="1:60" x14ac:dyDescent="0.2"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L86" s="92"/>
      <c r="AM86" s="92"/>
      <c r="AN86" s="92"/>
      <c r="AO86" s="92"/>
      <c r="AP86" s="92"/>
      <c r="AQ86" s="92"/>
      <c r="AS86" s="97" t="s">
        <v>759</v>
      </c>
      <c r="AT86" s="442"/>
      <c r="AU86" s="442"/>
      <c r="AV86" s="442"/>
      <c r="AW86" s="442"/>
      <c r="AX86" s="442">
        <v>307800892.61500001</v>
      </c>
      <c r="AY86" s="442">
        <v>330953465.36199999</v>
      </c>
      <c r="AZ86" s="442">
        <v>270264744.68699998</v>
      </c>
      <c r="BA86" s="442">
        <v>279939533.58700001</v>
      </c>
      <c r="BB86" s="442">
        <v>745344593.35300004</v>
      </c>
      <c r="BC86" s="443">
        <v>343019349.35900003</v>
      </c>
      <c r="BD86" s="443">
        <v>499242673.58200002</v>
      </c>
      <c r="BE86" s="443">
        <v>567909268.33299994</v>
      </c>
      <c r="BF86" s="443">
        <v>476100768.50599998</v>
      </c>
      <c r="BG86" s="443">
        <v>438704750.56</v>
      </c>
      <c r="BH86" s="443">
        <v>364484226.84130001</v>
      </c>
    </row>
    <row r="87" spans="1:60" x14ac:dyDescent="0.2"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55"/>
      <c r="AG87" s="155"/>
      <c r="AH87" s="155"/>
      <c r="AI87" s="155"/>
      <c r="AJ87" s="155"/>
      <c r="AS87" s="97" t="s">
        <v>760</v>
      </c>
      <c r="AT87" s="442"/>
      <c r="AU87" s="442"/>
      <c r="AV87" s="442"/>
      <c r="AW87" s="442"/>
      <c r="AX87" s="442"/>
      <c r="AY87" s="442"/>
      <c r="AZ87" s="442"/>
      <c r="BA87" s="442"/>
      <c r="BB87" s="442"/>
      <c r="BC87" s="443">
        <v>-328737824.47100002</v>
      </c>
      <c r="BD87" s="443">
        <v>-325688728.59899998</v>
      </c>
      <c r="BE87" s="443">
        <v>-357717079.62199998</v>
      </c>
      <c r="BF87" s="443">
        <v>-372332385</v>
      </c>
      <c r="BG87" s="443">
        <v>-410368358</v>
      </c>
      <c r="BH87" s="443">
        <v>-557571481.35099995</v>
      </c>
    </row>
    <row r="88" spans="1:60" x14ac:dyDescent="0.2"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55"/>
      <c r="AG88" s="155"/>
      <c r="AH88" s="155"/>
      <c r="AI88" s="155"/>
      <c r="AJ88" s="155"/>
      <c r="AS88" s="97" t="s">
        <v>761</v>
      </c>
      <c r="AT88" s="442"/>
      <c r="AU88" s="442"/>
      <c r="AV88" s="442"/>
      <c r="AW88" s="442"/>
      <c r="AX88" s="442"/>
      <c r="AY88" s="442"/>
      <c r="AZ88" s="442"/>
      <c r="BA88" s="442"/>
      <c r="BB88" s="442"/>
      <c r="BC88" s="443">
        <v>-58020970.189000003</v>
      </c>
      <c r="BD88" s="443">
        <v>-154381898.79899999</v>
      </c>
      <c r="BE88" s="443">
        <v>-166062704</v>
      </c>
      <c r="BF88" s="443">
        <v>-67633459</v>
      </c>
      <c r="BG88" s="443">
        <v>-107418146</v>
      </c>
      <c r="BH88" s="443">
        <v>-44926795.973999999</v>
      </c>
    </row>
    <row r="89" spans="1:60" s="24" customFormat="1" x14ac:dyDescent="0.2">
      <c r="A89" s="15"/>
      <c r="B89" s="15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"/>
      <c r="AL89" s="15"/>
      <c r="AM89" s="15"/>
      <c r="AN89" s="15"/>
      <c r="AO89" s="15"/>
      <c r="AP89" s="15"/>
      <c r="AQ89" s="15"/>
      <c r="AR89" s="15"/>
      <c r="AS89" s="436" t="s">
        <v>617</v>
      </c>
      <c r="AT89" s="441"/>
      <c r="AU89" s="441"/>
      <c r="AV89" s="441"/>
      <c r="AW89" s="441"/>
      <c r="AX89" s="441"/>
      <c r="AY89" s="441"/>
      <c r="AZ89" s="441"/>
      <c r="BA89" s="441"/>
      <c r="BB89" s="441"/>
      <c r="BC89" s="441"/>
      <c r="BD89" s="441"/>
      <c r="BE89" s="441"/>
      <c r="BF89" s="441"/>
      <c r="BG89" s="441"/>
      <c r="BH89" s="441"/>
    </row>
    <row r="90" spans="1:60" x14ac:dyDescent="0.2"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55"/>
      <c r="AG90" s="155"/>
      <c r="AH90" s="155"/>
      <c r="AI90" s="155"/>
      <c r="AJ90" s="155"/>
      <c r="AL90" s="185"/>
      <c r="AM90" s="185"/>
      <c r="AN90" s="185"/>
      <c r="AO90" s="185"/>
      <c r="AP90" s="185"/>
      <c r="AS90" s="97" t="s">
        <v>762</v>
      </c>
      <c r="AT90" s="442">
        <v>1027982279</v>
      </c>
      <c r="AU90" s="442">
        <v>1183902708</v>
      </c>
      <c r="AV90" s="442">
        <v>1365979049</v>
      </c>
      <c r="AW90" s="442">
        <v>1460281151</v>
      </c>
      <c r="AX90" s="442">
        <v>2178745311.1859999</v>
      </c>
      <c r="AY90" s="442">
        <v>2455996712.4780002</v>
      </c>
      <c r="AZ90" s="442">
        <v>2697056180.2659998</v>
      </c>
      <c r="BA90" s="442">
        <v>2892232011.1079998</v>
      </c>
      <c r="BB90" s="442">
        <v>3172154086</v>
      </c>
      <c r="BC90" s="442">
        <v>3356572140.6220002</v>
      </c>
      <c r="BD90" s="442">
        <v>3670926998.2210002</v>
      </c>
      <c r="BE90" s="442">
        <v>4022005631.5489998</v>
      </c>
      <c r="BF90" s="442">
        <v>4409548990.8920002</v>
      </c>
      <c r="BG90" s="442">
        <v>4743852287.6800003</v>
      </c>
      <c r="BH90" s="442">
        <v>5234213396.3299999</v>
      </c>
    </row>
    <row r="91" spans="1:60" x14ac:dyDescent="0.2"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55"/>
      <c r="AG91" s="155"/>
      <c r="AH91" s="155"/>
      <c r="AI91" s="155"/>
      <c r="AJ91" s="155"/>
      <c r="AS91" s="97" t="s">
        <v>763</v>
      </c>
      <c r="AT91" s="442">
        <v>92165407</v>
      </c>
      <c r="AU91" s="442">
        <v>81041606</v>
      </c>
      <c r="AV91" s="442">
        <v>71080228</v>
      </c>
      <c r="AW91" s="442">
        <v>4688216</v>
      </c>
      <c r="AX91" s="442">
        <v>16251453.651000001</v>
      </c>
      <c r="AY91" s="442">
        <v>99039224.601999998</v>
      </c>
      <c r="AZ91" s="442">
        <v>104185305.10425</v>
      </c>
      <c r="BA91" s="442">
        <v>224872880.81400001</v>
      </c>
      <c r="BB91" s="442">
        <v>179829487.14919999</v>
      </c>
      <c r="BC91" s="442">
        <v>151319488.04350001</v>
      </c>
      <c r="BD91" s="442">
        <v>169701464.6979</v>
      </c>
      <c r="BE91" s="442">
        <v>125544249.07600001</v>
      </c>
      <c r="BF91" s="442">
        <v>153703019.11399999</v>
      </c>
      <c r="BG91" s="442">
        <v>165072751.454</v>
      </c>
      <c r="BH91" s="442">
        <v>165460291.595</v>
      </c>
    </row>
    <row r="92" spans="1:60" x14ac:dyDescent="0.2"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55"/>
      <c r="AG92" s="155"/>
      <c r="AH92" s="155"/>
      <c r="AI92" s="155"/>
      <c r="AJ92" s="155"/>
      <c r="AQ92" s="185"/>
      <c r="AS92" s="97" t="s">
        <v>91</v>
      </c>
      <c r="AT92" s="442">
        <v>68807089</v>
      </c>
      <c r="AU92" s="442">
        <v>75870066</v>
      </c>
      <c r="AV92" s="442">
        <v>86225345</v>
      </c>
      <c r="AW92" s="442">
        <v>96644794</v>
      </c>
      <c r="AX92" s="442">
        <v>110294393.09</v>
      </c>
      <c r="AY92" s="442">
        <v>128404701.34999999</v>
      </c>
      <c r="AZ92" s="442">
        <v>158989686.257</v>
      </c>
      <c r="BA92" s="442">
        <v>167363111.73699999</v>
      </c>
      <c r="BB92" s="442">
        <v>170334328</v>
      </c>
      <c r="BC92" s="442">
        <v>172524120.96399999</v>
      </c>
      <c r="BD92" s="442">
        <v>183647866.51800001</v>
      </c>
      <c r="BE92" s="442">
        <v>203587220.37200001</v>
      </c>
      <c r="BF92" s="442">
        <v>228674750</v>
      </c>
      <c r="BG92" s="442">
        <v>262397861</v>
      </c>
      <c r="BH92" s="442">
        <v>287818169.33939999</v>
      </c>
    </row>
    <row r="93" spans="1:60" x14ac:dyDescent="0.2"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55"/>
      <c r="AG93" s="155"/>
      <c r="AH93" s="155"/>
      <c r="AI93" s="155"/>
      <c r="AJ93" s="155"/>
      <c r="AS93" s="97" t="s">
        <v>764</v>
      </c>
      <c r="AT93" s="442"/>
      <c r="AU93" s="442"/>
      <c r="AV93" s="442"/>
      <c r="AW93" s="442"/>
      <c r="AX93" s="442">
        <v>161947603.30509999</v>
      </c>
      <c r="AY93" s="442">
        <v>186722086.41159999</v>
      </c>
      <c r="AZ93" s="442">
        <v>240843663.13999999</v>
      </c>
      <c r="BA93" s="442">
        <v>228827229.38999999</v>
      </c>
      <c r="BB93" s="442">
        <v>294728191</v>
      </c>
      <c r="BC93" s="442">
        <v>324383030.06599998</v>
      </c>
      <c r="BD93" s="442">
        <v>368401139.324</v>
      </c>
      <c r="BE93" s="442">
        <v>424744116.92199999</v>
      </c>
      <c r="BF93" s="442">
        <v>474939518.12199998</v>
      </c>
      <c r="BG93" s="442">
        <v>468783633</v>
      </c>
      <c r="BH93" s="442">
        <v>504168413</v>
      </c>
    </row>
    <row r="94" spans="1:60" x14ac:dyDescent="0.2"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5"/>
      <c r="AG94" s="155"/>
      <c r="AH94" s="155"/>
      <c r="AI94" s="155"/>
      <c r="AJ94" s="155"/>
      <c r="AS94" s="97" t="s">
        <v>765</v>
      </c>
      <c r="AT94" s="442">
        <v>28054249</v>
      </c>
      <c r="AU94" s="442">
        <v>31265288</v>
      </c>
      <c r="AV94" s="442">
        <v>45095447</v>
      </c>
      <c r="AW94" s="442">
        <v>49772555</v>
      </c>
      <c r="AX94" s="442">
        <v>500678044.95200002</v>
      </c>
      <c r="AY94" s="442">
        <v>526860969.76200002</v>
      </c>
      <c r="AZ94" s="442">
        <v>576720540.61199999</v>
      </c>
      <c r="BA94" s="442">
        <v>595172297.00899994</v>
      </c>
      <c r="BB94" s="442">
        <v>569666126</v>
      </c>
      <c r="BC94" s="442">
        <v>573349432.84800005</v>
      </c>
      <c r="BD94" s="442">
        <v>644970001.80900002</v>
      </c>
      <c r="BE94" s="442">
        <v>687609668.88</v>
      </c>
      <c r="BF94" s="442">
        <v>764562805.48199999</v>
      </c>
      <c r="BG94" s="442">
        <v>841586178</v>
      </c>
      <c r="BH94" s="442">
        <v>1037879989.33</v>
      </c>
    </row>
    <row r="95" spans="1:60" x14ac:dyDescent="0.2"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55"/>
      <c r="AG95" s="155"/>
      <c r="AH95" s="155"/>
      <c r="AI95" s="155"/>
      <c r="AJ95" s="155"/>
      <c r="AS95" s="97" t="s">
        <v>766</v>
      </c>
      <c r="AT95" s="442">
        <v>243179849</v>
      </c>
      <c r="AU95" s="442">
        <v>304278921</v>
      </c>
      <c r="AV95" s="442">
        <v>339358691</v>
      </c>
      <c r="AW95" s="442">
        <v>469876397</v>
      </c>
      <c r="AX95" s="442">
        <v>941157864.10000002</v>
      </c>
      <c r="AY95" s="442">
        <v>1031704205.404</v>
      </c>
      <c r="AZ95" s="442">
        <v>1210294005.4990001</v>
      </c>
      <c r="BA95" s="442">
        <v>1319172926.4890001</v>
      </c>
      <c r="BB95" s="442">
        <v>1222973178</v>
      </c>
      <c r="BC95" s="442">
        <v>1211557477.5179999</v>
      </c>
      <c r="BD95" s="442">
        <v>1239845203.605</v>
      </c>
      <c r="BE95" s="442">
        <v>1308422151.2490001</v>
      </c>
      <c r="BF95" s="442">
        <v>1521675613.4820001</v>
      </c>
      <c r="BG95" s="442">
        <v>1791139702</v>
      </c>
      <c r="BH95" s="442">
        <v>2298024989.3299999</v>
      </c>
    </row>
    <row r="96" spans="1:60" x14ac:dyDescent="0.2"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S96" s="97" t="s">
        <v>767</v>
      </c>
      <c r="AT96" s="442"/>
      <c r="AU96" s="442"/>
      <c r="AV96" s="442"/>
      <c r="AW96" s="442"/>
      <c r="AX96" s="442"/>
      <c r="AY96" s="442"/>
      <c r="AZ96" s="442"/>
      <c r="BA96" s="442"/>
      <c r="BB96" s="442"/>
      <c r="BC96" s="442">
        <v>5678769585.8570004</v>
      </c>
      <c r="BD96" s="442">
        <v>5084314984.184</v>
      </c>
      <c r="BE96" s="442">
        <v>4580338643.1379995</v>
      </c>
      <c r="BF96" s="442">
        <v>5473656314.1429996</v>
      </c>
      <c r="BG96" s="442">
        <v>6672645510.2049999</v>
      </c>
      <c r="BH96" s="442">
        <v>7459770461.757</v>
      </c>
    </row>
    <row r="97" spans="45:60" x14ac:dyDescent="0.2">
      <c r="AS97" s="97" t="s">
        <v>768</v>
      </c>
      <c r="AT97" s="442"/>
      <c r="AU97" s="442"/>
      <c r="AV97" s="442"/>
      <c r="AW97" s="442"/>
      <c r="AX97" s="442"/>
      <c r="AY97" s="442"/>
      <c r="AZ97" s="442"/>
      <c r="BA97" s="442"/>
      <c r="BB97" s="442"/>
      <c r="BC97" s="442">
        <v>712466970.89199996</v>
      </c>
      <c r="BD97" s="442">
        <v>715928160.32140005</v>
      </c>
      <c r="BE97" s="442">
        <v>676801869.727</v>
      </c>
      <c r="BF97" s="442">
        <v>795827400.20799994</v>
      </c>
      <c r="BG97" s="442">
        <v>848620440</v>
      </c>
      <c r="BH97" s="442">
        <v>967436771.33940005</v>
      </c>
    </row>
    <row r="98" spans="45:60" x14ac:dyDescent="0.2">
      <c r="AS98" s="436" t="s">
        <v>769</v>
      </c>
      <c r="AT98" s="442"/>
      <c r="AU98" s="442"/>
      <c r="AV98" s="442"/>
      <c r="AW98" s="442"/>
      <c r="AX98" s="442"/>
      <c r="AY98" s="442"/>
      <c r="AZ98" s="442"/>
      <c r="BA98" s="442"/>
      <c r="BB98" s="442"/>
      <c r="BC98" s="442"/>
      <c r="BD98" s="442"/>
      <c r="BE98" s="442"/>
      <c r="BF98" s="442"/>
      <c r="BG98" s="442"/>
      <c r="BH98" s="442"/>
    </row>
    <row r="99" spans="45:60" x14ac:dyDescent="0.2">
      <c r="AS99" s="436" t="s">
        <v>770</v>
      </c>
      <c r="AT99" s="445"/>
      <c r="AU99" s="445"/>
      <c r="AV99" s="445"/>
      <c r="AW99" s="445"/>
      <c r="AX99" s="445"/>
      <c r="AY99" s="445"/>
      <c r="AZ99" s="445"/>
      <c r="BA99" s="445"/>
      <c r="BB99" s="445"/>
      <c r="BC99" s="445"/>
      <c r="BD99" s="445"/>
      <c r="BE99" s="445"/>
      <c r="BF99" s="445"/>
      <c r="BG99" s="445"/>
      <c r="BH99" s="445"/>
    </row>
    <row r="100" spans="45:60" x14ac:dyDescent="0.2">
      <c r="AS100" s="97" t="s">
        <v>771</v>
      </c>
      <c r="AT100" s="446">
        <v>11.090983392664201</v>
      </c>
      <c r="AU100" s="446">
        <v>9.9846516687713294</v>
      </c>
      <c r="AV100" s="446">
        <v>8.0797958718747296</v>
      </c>
      <c r="AW100" s="446">
        <v>6.0447479875554002</v>
      </c>
      <c r="AX100" s="446">
        <v>5.8752774404232699</v>
      </c>
      <c r="AY100" s="446">
        <v>7.6467293987731395</v>
      </c>
      <c r="AZ100" s="446">
        <v>7.5018221720299794</v>
      </c>
      <c r="BA100" s="446">
        <v>8.9920003744827799</v>
      </c>
      <c r="BB100" s="446">
        <v>8.4131321728516095</v>
      </c>
      <c r="BC100" s="446">
        <v>5.5911656784355301</v>
      </c>
      <c r="BD100" s="446">
        <v>6.3331920256592893</v>
      </c>
      <c r="BE100" s="446">
        <v>6.5356825767482496</v>
      </c>
      <c r="BF100" s="446">
        <v>6.7676458121277099</v>
      </c>
      <c r="BG100" s="446">
        <v>5.6080570175757494</v>
      </c>
      <c r="BH100" s="446">
        <v>4.6911225588306902</v>
      </c>
    </row>
    <row r="101" spans="45:60" x14ac:dyDescent="0.2">
      <c r="AS101" s="97" t="s">
        <v>772</v>
      </c>
      <c r="AT101" s="446">
        <v>1.18567167384244</v>
      </c>
      <c r="AU101" s="446">
        <v>1.24084294275817</v>
      </c>
      <c r="AV101" s="446">
        <v>1.1788713319255899</v>
      </c>
      <c r="AW101" s="446">
        <v>1.1643923166322798</v>
      </c>
      <c r="AX101" s="446">
        <v>1.0075795110875301</v>
      </c>
      <c r="AY101" s="446">
        <v>1.01049668472037</v>
      </c>
      <c r="AZ101" s="446">
        <v>1.0798664006602299</v>
      </c>
      <c r="BA101" s="446">
        <v>1.06670163658887</v>
      </c>
      <c r="BB101" s="446">
        <v>1.1425803108191899</v>
      </c>
      <c r="BC101" s="446">
        <v>1.1633777292714398</v>
      </c>
      <c r="BD101" s="446">
        <v>0.98615351854502109</v>
      </c>
      <c r="BE101" s="446">
        <v>0.838174209107166</v>
      </c>
      <c r="BF101" s="446">
        <v>0.88751628612083211</v>
      </c>
      <c r="BG101" s="446">
        <v>0.93225229696659706</v>
      </c>
      <c r="BH101" s="446">
        <v>0.92744496498235796</v>
      </c>
    </row>
    <row r="102" spans="45:60" x14ac:dyDescent="0.2">
      <c r="AS102" s="97" t="s">
        <v>773</v>
      </c>
      <c r="AT102" s="446">
        <v>14.369371166708198</v>
      </c>
      <c r="AU102" s="446">
        <v>13.575352592924197</v>
      </c>
      <c r="AV102" s="446">
        <v>10.238223892621699</v>
      </c>
      <c r="AW102" s="446">
        <v>7.6706107382543296</v>
      </c>
      <c r="AX102" s="446">
        <v>6.5553897831143493</v>
      </c>
      <c r="AY102" s="446">
        <v>8.3028715810963405</v>
      </c>
      <c r="AZ102" s="446">
        <v>8.5781576005568496</v>
      </c>
      <c r="BA102" s="446">
        <v>10.217324350641899</v>
      </c>
      <c r="BB102" s="446">
        <v>9.6953561674173105</v>
      </c>
      <c r="BC102" s="446">
        <v>6.5046376309587597</v>
      </c>
      <c r="BD102" s="446">
        <v>6.2454995997251794</v>
      </c>
      <c r="BE102" s="446">
        <v>5.4780405747414402</v>
      </c>
      <c r="BF102" s="446">
        <v>6.0063958769607799</v>
      </c>
      <c r="BG102" s="446">
        <v>5.2281240361546297</v>
      </c>
      <c r="BH102" s="446">
        <v>4.3507579973026802</v>
      </c>
    </row>
    <row r="103" spans="45:60" x14ac:dyDescent="0.2">
      <c r="AS103" s="97" t="s">
        <v>774</v>
      </c>
      <c r="AT103" s="446"/>
      <c r="AU103" s="446"/>
      <c r="AV103" s="446"/>
      <c r="AW103" s="446"/>
      <c r="AX103" s="446"/>
      <c r="AY103" s="446"/>
      <c r="AZ103" s="446"/>
      <c r="BA103" s="446"/>
      <c r="BB103" s="446"/>
      <c r="BC103" s="446">
        <v>2.6499483618983199</v>
      </c>
      <c r="BD103" s="446">
        <v>2.6064305804217902</v>
      </c>
      <c r="BE103" s="446">
        <v>2.51072901207074</v>
      </c>
      <c r="BF103" s="446">
        <v>2.51010272410441</v>
      </c>
      <c r="BG103" s="446">
        <v>2.6419395586199599</v>
      </c>
      <c r="BH103" s="446">
        <v>2.81216556684263</v>
      </c>
    </row>
    <row r="104" spans="45:60" x14ac:dyDescent="0.2">
      <c r="AS104" s="97" t="s">
        <v>775</v>
      </c>
      <c r="AT104" s="446">
        <v>32.038945569184499</v>
      </c>
      <c r="AU104" s="446">
        <v>30.156455432413498</v>
      </c>
      <c r="AV104" s="446">
        <v>23.952581059114298</v>
      </c>
      <c r="AW104" s="446">
        <v>19.779584054828199</v>
      </c>
      <c r="AX104" s="446">
        <v>18.9797731042561</v>
      </c>
      <c r="AY104" s="446">
        <v>24.550297713655102</v>
      </c>
      <c r="AZ104" s="446">
        <v>24.8508906458169</v>
      </c>
      <c r="BA104" s="446">
        <v>29.899359365638198</v>
      </c>
      <c r="BB104" s="446">
        <v>27.089215781318</v>
      </c>
      <c r="BC104" s="446">
        <v>17.236953834901399</v>
      </c>
      <c r="BD104" s="446">
        <v>16.2784611467358</v>
      </c>
      <c r="BE104" s="446">
        <v>13.753875400303999</v>
      </c>
      <c r="BF104" s="446">
        <v>15.076670652808701</v>
      </c>
      <c r="BG104" s="446">
        <v>13.812387708488799</v>
      </c>
      <c r="BH104" s="446">
        <v>12.235051829679799</v>
      </c>
    </row>
    <row r="105" spans="45:60" x14ac:dyDescent="0.2">
      <c r="AS105" s="97" t="s">
        <v>776</v>
      </c>
      <c r="AT105" s="446"/>
      <c r="AU105" s="446"/>
      <c r="AV105" s="446"/>
      <c r="AW105" s="446"/>
      <c r="AX105" s="446"/>
      <c r="AY105" s="446"/>
      <c r="AZ105" s="446"/>
      <c r="BA105" s="446"/>
      <c r="BB105" s="446"/>
      <c r="BC105" s="446">
        <v>13.753176498595501</v>
      </c>
      <c r="BD105" s="446">
        <v>15.0311271278349</v>
      </c>
      <c r="BE105" s="446">
        <v>16.152489479049798</v>
      </c>
      <c r="BF105" s="446">
        <v>16.007977068830598</v>
      </c>
      <c r="BG105" s="446">
        <v>15.062880081222</v>
      </c>
      <c r="BH105" s="446">
        <v>14.892972726917799</v>
      </c>
    </row>
    <row r="106" spans="45:60" x14ac:dyDescent="0.2">
      <c r="AS106" s="97" t="s">
        <v>777</v>
      </c>
      <c r="AT106" s="446"/>
      <c r="AU106" s="446"/>
      <c r="AV106" s="446"/>
      <c r="AW106" s="446"/>
      <c r="AX106" s="446"/>
      <c r="AY106" s="446"/>
      <c r="AZ106" s="446"/>
      <c r="BA106" s="446"/>
      <c r="BB106" s="446"/>
      <c r="BC106" s="446">
        <v>12.273625824998097</v>
      </c>
      <c r="BD106" s="446">
        <v>11.212556426781399</v>
      </c>
      <c r="BE106" s="446">
        <v>9.4790576614960607</v>
      </c>
      <c r="BF106" s="446">
        <v>10.1330584290319</v>
      </c>
      <c r="BG106" s="446">
        <v>9.42326366501735</v>
      </c>
      <c r="BH106" s="446">
        <v>9.5182633462331587</v>
      </c>
    </row>
    <row r="107" spans="45:60" x14ac:dyDescent="0.2">
      <c r="AS107" s="97" t="s">
        <v>778</v>
      </c>
      <c r="AT107" s="446">
        <v>24.304552947686396</v>
      </c>
      <c r="AU107" s="446">
        <v>23.211012734271101</v>
      </c>
      <c r="AV107" s="446">
        <v>17.985019138281597</v>
      </c>
      <c r="AW107" s="446">
        <v>14.3566078593896</v>
      </c>
      <c r="AX107" s="446">
        <v>11.6339145590517</v>
      </c>
      <c r="AY107" s="446">
        <v>13.8434014128963</v>
      </c>
      <c r="AZ107" s="446">
        <v>14.687706131907598</v>
      </c>
      <c r="BA107" s="446">
        <v>18.270542406849199</v>
      </c>
      <c r="BB107" s="446">
        <v>17.164464080346498</v>
      </c>
      <c r="BC107" s="446">
        <v>21.359968713001798</v>
      </c>
      <c r="BD107" s="446">
        <v>19.554546652467398</v>
      </c>
      <c r="BE107" s="446">
        <v>16.048682318265797</v>
      </c>
      <c r="BF107" s="446">
        <v>17.191151659720397</v>
      </c>
      <c r="BG107" s="446">
        <v>16.8112673438924</v>
      </c>
      <c r="BH107" s="446">
        <v>17.820788861407699</v>
      </c>
    </row>
    <row r="108" spans="45:60" x14ac:dyDescent="0.2">
      <c r="AS108" s="436" t="s">
        <v>779</v>
      </c>
      <c r="AT108" s="446"/>
      <c r="AU108" s="446"/>
      <c r="AV108" s="446"/>
      <c r="AW108" s="446"/>
      <c r="AX108" s="446"/>
      <c r="AY108" s="446"/>
      <c r="AZ108" s="446"/>
      <c r="BA108" s="446"/>
      <c r="BB108" s="446"/>
      <c r="BC108" s="446"/>
      <c r="BD108" s="446"/>
      <c r="BE108" s="446"/>
      <c r="BF108" s="446"/>
      <c r="BG108" s="446"/>
      <c r="BH108" s="446"/>
    </row>
    <row r="109" spans="45:60" x14ac:dyDescent="0.2">
      <c r="AS109" s="97" t="s">
        <v>780</v>
      </c>
      <c r="AT109" s="446">
        <v>1.2354209259302</v>
      </c>
      <c r="AU109" s="446">
        <v>1.1619435054225</v>
      </c>
      <c r="AV109" s="446">
        <v>1.1487629492254399</v>
      </c>
      <c r="AW109" s="446">
        <v>1.0504020098006401</v>
      </c>
      <c r="AX109" s="446">
        <v>1.03996845229157</v>
      </c>
      <c r="AY109" s="446">
        <v>1.0320440769377</v>
      </c>
      <c r="AZ109" s="446">
        <v>1.0688094613940899</v>
      </c>
      <c r="BA109" s="446">
        <v>1.08113294122707</v>
      </c>
      <c r="BB109" s="446">
        <v>1.02695859829894</v>
      </c>
      <c r="BC109" s="446">
        <v>1.0293856470506499</v>
      </c>
      <c r="BD109" s="446">
        <v>1.0572699343447001</v>
      </c>
      <c r="BE109" s="446">
        <v>1.08474758707789</v>
      </c>
      <c r="BF109" s="446">
        <v>1.14680117866957</v>
      </c>
      <c r="BG109" s="446">
        <v>1.11745900944094</v>
      </c>
      <c r="BH109" s="446">
        <v>1.0954742622706501</v>
      </c>
    </row>
    <row r="110" spans="45:60" x14ac:dyDescent="0.2">
      <c r="AS110" s="97" t="s">
        <v>781</v>
      </c>
      <c r="AT110" s="446">
        <v>0.67320134180742297</v>
      </c>
      <c r="AU110" s="446">
        <v>0.65004184194161096</v>
      </c>
      <c r="AV110" s="446">
        <v>0.63208775232250902</v>
      </c>
      <c r="AW110" s="446">
        <v>0.55448620516557301</v>
      </c>
      <c r="AX110" s="446">
        <v>0.56972825417656703</v>
      </c>
      <c r="AY110" s="446">
        <v>0.5977391456490031</v>
      </c>
      <c r="AZ110" s="446">
        <v>0.55512115505601112</v>
      </c>
      <c r="BA110" s="446">
        <v>0.619878053803811</v>
      </c>
      <c r="BB110" s="446">
        <v>0.51281327834000201</v>
      </c>
      <c r="BC110" s="446">
        <v>0.56718761037557408</v>
      </c>
      <c r="BD110" s="446">
        <v>0.56940251015949395</v>
      </c>
      <c r="BE110" s="446">
        <v>0.58085161635305294</v>
      </c>
      <c r="BF110" s="446">
        <v>0.58001452500821993</v>
      </c>
      <c r="BG110" s="446">
        <v>0.54870615616170793</v>
      </c>
      <c r="BH110" s="446">
        <v>0.53194807878302008</v>
      </c>
    </row>
    <row r="111" spans="45:60" x14ac:dyDescent="0.2">
      <c r="AS111" s="97" t="s">
        <v>782</v>
      </c>
      <c r="AT111" s="446"/>
      <c r="AU111" s="446"/>
      <c r="AV111" s="446"/>
      <c r="AW111" s="446"/>
      <c r="AX111" s="446"/>
      <c r="AY111" s="446"/>
      <c r="AZ111" s="446"/>
      <c r="BA111" s="446"/>
      <c r="BB111" s="446"/>
      <c r="BC111" s="446">
        <v>0.16480646570325502</v>
      </c>
      <c r="BD111" s="446">
        <v>0.15522519561367101</v>
      </c>
      <c r="BE111" s="446">
        <v>0.17696610230639001</v>
      </c>
      <c r="BF111" s="446">
        <v>0.18998442098150303</v>
      </c>
      <c r="BG111" s="446">
        <v>0.14423605788045199</v>
      </c>
      <c r="BH111" s="446">
        <v>0.110147994927525</v>
      </c>
    </row>
    <row r="112" spans="45:60" x14ac:dyDescent="0.2">
      <c r="AS112" s="436" t="s">
        <v>783</v>
      </c>
      <c r="AT112" s="446"/>
      <c r="AU112" s="446"/>
      <c r="AV112" s="446"/>
      <c r="AW112" s="446"/>
      <c r="AX112" s="446"/>
      <c r="AY112" s="446"/>
      <c r="AZ112" s="446"/>
      <c r="BA112" s="446"/>
      <c r="BB112" s="446"/>
      <c r="BC112" s="446"/>
      <c r="BD112" s="446"/>
      <c r="BE112" s="446"/>
      <c r="BF112" s="446"/>
      <c r="BG112" s="446"/>
      <c r="BH112" s="446"/>
    </row>
    <row r="113" spans="45:60" x14ac:dyDescent="0.2">
      <c r="AS113" s="97" t="s">
        <v>784</v>
      </c>
      <c r="AT113" s="446">
        <v>9.8194820871355297</v>
      </c>
      <c r="AU113" s="446">
        <v>10.687005353544498</v>
      </c>
      <c r="AV113" s="446">
        <v>10.451497347226901</v>
      </c>
      <c r="AW113" s="446">
        <v>9.2707494394948213</v>
      </c>
      <c r="AX113" s="446">
        <v>10.4028011892465</v>
      </c>
      <c r="AY113" s="446">
        <v>10.747908162577499</v>
      </c>
      <c r="AZ113" s="446">
        <v>9.1386385838247417</v>
      </c>
      <c r="BA113" s="446">
        <v>10.282669648475101</v>
      </c>
      <c r="BB113" s="446">
        <v>10.3713311508451</v>
      </c>
      <c r="BC113" s="446">
        <v>11.499118130622699</v>
      </c>
      <c r="BD113" s="446">
        <v>11.525309766426899</v>
      </c>
      <c r="BE113" s="446">
        <v>10.3402731135522</v>
      </c>
      <c r="BF113" s="446">
        <v>9.4748775387638595</v>
      </c>
      <c r="BG113" s="446">
        <v>8.6754615093838208</v>
      </c>
      <c r="BH113" s="446">
        <v>8.9843284645004502</v>
      </c>
    </row>
    <row r="114" spans="45:60" x14ac:dyDescent="0.2">
      <c r="AS114" s="97" t="s">
        <v>785</v>
      </c>
      <c r="AT114" s="446"/>
      <c r="AU114" s="446"/>
      <c r="AV114" s="446"/>
      <c r="AW114" s="446"/>
      <c r="AX114" s="446"/>
      <c r="AY114" s="446"/>
      <c r="AZ114" s="446"/>
      <c r="BA114" s="446"/>
      <c r="BB114" s="446"/>
      <c r="BC114" s="446">
        <v>31.741564514237702</v>
      </c>
      <c r="BD114" s="446">
        <v>31.669430791633999</v>
      </c>
      <c r="BE114" s="446">
        <v>35.298874216544895</v>
      </c>
      <c r="BF114" s="446">
        <v>38.522925336681404</v>
      </c>
      <c r="BG114" s="446">
        <v>42.072689689787403</v>
      </c>
      <c r="BH114" s="446">
        <v>40.626297384630895</v>
      </c>
    </row>
    <row r="115" spans="45:60" x14ac:dyDescent="0.2">
      <c r="AS115" s="97" t="s">
        <v>786</v>
      </c>
      <c r="AT115" s="446"/>
      <c r="AU115" s="446"/>
      <c r="AV115" s="446"/>
      <c r="AW115" s="446"/>
      <c r="AX115" s="446"/>
      <c r="AY115" s="446"/>
      <c r="AZ115" s="446"/>
      <c r="BA115" s="446"/>
      <c r="BB115" s="446"/>
      <c r="BC115" s="446">
        <v>110.91420140928101</v>
      </c>
      <c r="BD115" s="446">
        <v>98.943126105980483</v>
      </c>
      <c r="BE115" s="446">
        <v>78.823207450238101</v>
      </c>
      <c r="BF115" s="446">
        <v>67.732657123622801</v>
      </c>
      <c r="BG115" s="446">
        <v>58.935767121620096</v>
      </c>
      <c r="BH115" s="446">
        <v>58.086714056678098</v>
      </c>
    </row>
    <row r="116" spans="45:60" x14ac:dyDescent="0.2">
      <c r="AS116" s="97" t="s">
        <v>787</v>
      </c>
      <c r="AT116" s="446"/>
      <c r="AU116" s="446"/>
      <c r="AV116" s="446"/>
      <c r="AW116" s="446"/>
      <c r="AX116" s="446"/>
      <c r="AY116" s="446"/>
      <c r="AZ116" s="446"/>
      <c r="BA116" s="446"/>
      <c r="BB116" s="446"/>
      <c r="BC116" s="446">
        <v>3.2908319706790699</v>
      </c>
      <c r="BD116" s="446">
        <v>3.6889879506034502</v>
      </c>
      <c r="BE116" s="446">
        <v>4.6306159290768294</v>
      </c>
      <c r="BF116" s="446">
        <v>5.3888333264973998</v>
      </c>
      <c r="BG116" s="446">
        <v>6.1931831522067791</v>
      </c>
      <c r="BH116" s="446">
        <v>6.2837088640244101</v>
      </c>
    </row>
    <row r="117" spans="45:60" x14ac:dyDescent="0.2">
      <c r="AS117" s="97" t="s">
        <v>788</v>
      </c>
      <c r="AT117" s="446"/>
      <c r="AU117" s="446"/>
      <c r="AV117" s="446"/>
      <c r="AW117" s="446"/>
      <c r="AX117" s="446"/>
      <c r="AY117" s="446"/>
      <c r="AZ117" s="446"/>
      <c r="BA117" s="446"/>
      <c r="BB117" s="446"/>
      <c r="BC117" s="446">
        <v>7.8131378499752797</v>
      </c>
      <c r="BD117" s="446">
        <v>6.5171208762886392</v>
      </c>
      <c r="BE117" s="446">
        <v>5.7306805606518196</v>
      </c>
      <c r="BF117" s="446">
        <v>6.490896765260219</v>
      </c>
      <c r="BG117" s="446">
        <v>6.0603607096475391</v>
      </c>
      <c r="BH117" s="446">
        <v>5.4006516198120602</v>
      </c>
    </row>
    <row r="118" spans="45:60" x14ac:dyDescent="0.2">
      <c r="AS118" s="97" t="s">
        <v>789</v>
      </c>
      <c r="AT118" s="446"/>
      <c r="AU118" s="446"/>
      <c r="AV118" s="446"/>
      <c r="AW118" s="446"/>
      <c r="AX118" s="446"/>
      <c r="AY118" s="446"/>
      <c r="AZ118" s="446"/>
      <c r="BA118" s="446"/>
      <c r="BB118" s="446"/>
      <c r="BC118" s="446">
        <v>46.716185866495991</v>
      </c>
      <c r="BD118" s="446">
        <v>56.006326555639994</v>
      </c>
      <c r="BE118" s="446">
        <v>63.692260655073795</v>
      </c>
      <c r="BF118" s="446">
        <v>56.232599777816205</v>
      </c>
      <c r="BG118" s="446">
        <v>60.227438181848399</v>
      </c>
      <c r="BH118" s="446">
        <v>67.584437155881901</v>
      </c>
    </row>
    <row r="119" spans="45:60" x14ac:dyDescent="0.2">
      <c r="AS119" s="97" t="s">
        <v>790</v>
      </c>
      <c r="AT119" s="446"/>
      <c r="AU119" s="446"/>
      <c r="AV119" s="446"/>
      <c r="AW119" s="446"/>
      <c r="AX119" s="446"/>
      <c r="AY119" s="446"/>
      <c r="AZ119" s="446"/>
      <c r="BA119" s="446"/>
      <c r="BB119" s="446"/>
      <c r="BC119" s="446">
        <v>86.710147092164604</v>
      </c>
      <c r="BD119" s="446">
        <v>40.052364307780493</v>
      </c>
      <c r="BE119" s="446">
        <v>23.8798737193219</v>
      </c>
      <c r="BF119" s="446">
        <v>13.6158305204569</v>
      </c>
      <c r="BG119" s="446">
        <v>16.198098248688598</v>
      </c>
      <c r="BH119" s="446">
        <v>19.293930054485401</v>
      </c>
    </row>
    <row r="120" spans="45:60" x14ac:dyDescent="0.2">
      <c r="AS120" s="97" t="s">
        <v>791</v>
      </c>
      <c r="AT120" s="446"/>
      <c r="AU120" s="446"/>
      <c r="AV120" s="446"/>
      <c r="AW120" s="446"/>
      <c r="AX120" s="446"/>
      <c r="AY120" s="446"/>
      <c r="AZ120" s="446"/>
      <c r="BA120" s="446"/>
      <c r="BB120" s="446"/>
      <c r="BC120" s="446">
        <v>-11.683789381579199</v>
      </c>
      <c r="BD120" s="446">
        <v>-20.647907813402501</v>
      </c>
      <c r="BE120" s="446">
        <v>-23.7627705094521</v>
      </c>
      <c r="BF120" s="446">
        <v>-12.3208411146374</v>
      </c>
      <c r="BG120" s="446">
        <v>-11.9615653398542</v>
      </c>
      <c r="BH120" s="446">
        <v>-20.674430907226498</v>
      </c>
    </row>
    <row r="121" spans="45:60" x14ac:dyDescent="0.2">
      <c r="AS121" s="436" t="s">
        <v>792</v>
      </c>
      <c r="AT121" s="446"/>
      <c r="AU121" s="446"/>
      <c r="AV121" s="446"/>
      <c r="AW121" s="446"/>
      <c r="AX121" s="446"/>
      <c r="AY121" s="446"/>
      <c r="AZ121" s="446"/>
      <c r="BA121" s="446"/>
      <c r="BB121" s="446"/>
      <c r="BC121" s="446"/>
      <c r="BD121" s="446"/>
      <c r="BE121" s="446"/>
      <c r="BF121" s="446"/>
      <c r="BG121" s="446"/>
      <c r="BH121" s="446"/>
    </row>
    <row r="122" spans="45:60" x14ac:dyDescent="0.2">
      <c r="AS122" s="97" t="s">
        <v>793</v>
      </c>
      <c r="AT122" s="446"/>
      <c r="AU122" s="446"/>
      <c r="AV122" s="446"/>
      <c r="AW122" s="446"/>
      <c r="AX122" s="446"/>
      <c r="AY122" s="446"/>
      <c r="AZ122" s="446"/>
      <c r="BA122" s="446"/>
      <c r="BB122" s="446"/>
      <c r="BC122" s="446">
        <v>5.1900516310733204E-2</v>
      </c>
      <c r="BD122" s="446">
        <v>8.2613925007594999E-2</v>
      </c>
      <c r="BE122" s="446">
        <v>0.104041957449008</v>
      </c>
      <c r="BF122" s="446">
        <v>7.5003315954512706E-2</v>
      </c>
      <c r="BG122" s="446">
        <v>5.7635127357553897E-2</v>
      </c>
      <c r="BH122" s="446">
        <v>4.2073149147097998E-2</v>
      </c>
    </row>
    <row r="123" spans="45:60" x14ac:dyDescent="0.2">
      <c r="AS123" s="97" t="s">
        <v>794</v>
      </c>
      <c r="AT123" s="446"/>
      <c r="AU123" s="446"/>
      <c r="AV123" s="446"/>
      <c r="AW123" s="446"/>
      <c r="AX123" s="446"/>
      <c r="AY123" s="446"/>
      <c r="AZ123" s="446"/>
      <c r="BA123" s="446"/>
      <c r="BB123" s="446"/>
      <c r="BC123" s="446">
        <v>6.0379904813596399</v>
      </c>
      <c r="BD123" s="446">
        <v>8.1470012827054301</v>
      </c>
      <c r="BE123" s="446">
        <v>8.7205285398783996</v>
      </c>
      <c r="BF123" s="446">
        <v>6.6566664422696391</v>
      </c>
      <c r="BG123" s="446">
        <v>5.37304798650419</v>
      </c>
      <c r="BH123" s="446">
        <v>3.9020530337427801</v>
      </c>
    </row>
    <row r="124" spans="45:60" x14ac:dyDescent="0.2">
      <c r="AS124" s="97" t="s">
        <v>795</v>
      </c>
      <c r="AT124" s="446"/>
      <c r="AU124" s="446"/>
      <c r="AV124" s="446"/>
      <c r="AW124" s="446"/>
      <c r="AX124" s="446"/>
      <c r="AY124" s="446"/>
      <c r="AZ124" s="446"/>
      <c r="BA124" s="446"/>
      <c r="BB124" s="446"/>
      <c r="BC124" s="446">
        <v>0.33233490094849499</v>
      </c>
      <c r="BD124" s="446">
        <v>0.30451009314698296</v>
      </c>
      <c r="BE124" s="446">
        <v>0.260930737686076</v>
      </c>
      <c r="BF124" s="446">
        <v>0.27929830224971397</v>
      </c>
      <c r="BG124" s="446">
        <v>0.27459001943078104</v>
      </c>
      <c r="BH124" s="446">
        <v>0.29125802858837901</v>
      </c>
    </row>
    <row r="125" spans="45:60" x14ac:dyDescent="0.2">
      <c r="AS125" s="97" t="s">
        <v>796</v>
      </c>
      <c r="AT125" s="446"/>
      <c r="AU125" s="446"/>
      <c r="AV125" s="446"/>
      <c r="AW125" s="446"/>
      <c r="AX125" s="446"/>
      <c r="AY125" s="446"/>
      <c r="AZ125" s="446"/>
      <c r="BA125" s="446"/>
      <c r="BB125" s="446"/>
      <c r="BC125" s="446">
        <v>1.92803730944376</v>
      </c>
      <c r="BD125" s="446">
        <v>1.8706319375160698</v>
      </c>
      <c r="BE125" s="446">
        <v>1.89714338753067</v>
      </c>
      <c r="BF125" s="446">
        <v>1.8525197550672901</v>
      </c>
      <c r="BG125" s="446">
        <v>1.9879982029611298</v>
      </c>
      <c r="BH125" s="446">
        <v>2.3805214121107801</v>
      </c>
    </row>
    <row r="126" spans="45:60" x14ac:dyDescent="0.2">
      <c r="AS126" s="97" t="s">
        <v>797</v>
      </c>
      <c r="AT126" s="446"/>
      <c r="AU126" s="446"/>
      <c r="AV126" s="446"/>
      <c r="AW126" s="446"/>
      <c r="AX126" s="446"/>
      <c r="AY126" s="446"/>
      <c r="AZ126" s="446"/>
      <c r="BA126" s="446"/>
      <c r="BB126" s="446"/>
      <c r="BC126" s="446">
        <v>0.19174001566566801</v>
      </c>
      <c r="BD126" s="446">
        <v>0.18654151088855697</v>
      </c>
      <c r="BE126" s="446">
        <v>0.169236347618587</v>
      </c>
      <c r="BF126" s="446">
        <v>0.172759383244941</v>
      </c>
      <c r="BG126" s="446">
        <v>0.15311804371344401</v>
      </c>
      <c r="BH126" s="446">
        <v>0.14892252410607001</v>
      </c>
    </row>
    <row r="127" spans="45:60" x14ac:dyDescent="0.2">
      <c r="AS127" s="436" t="s">
        <v>798</v>
      </c>
      <c r="AT127" s="446"/>
      <c r="AU127" s="446"/>
      <c r="AV127" s="446"/>
      <c r="AW127" s="446"/>
      <c r="AX127" s="446"/>
      <c r="AY127" s="446"/>
      <c r="AZ127" s="446"/>
      <c r="BA127" s="446"/>
      <c r="BB127" s="446"/>
      <c r="BC127" s="446"/>
      <c r="BD127" s="446"/>
      <c r="BE127" s="446"/>
      <c r="BF127" s="446"/>
      <c r="BG127" s="446"/>
      <c r="BH127" s="446"/>
    </row>
    <row r="128" spans="45:60" x14ac:dyDescent="0.2">
      <c r="AS128" s="97" t="s">
        <v>799</v>
      </c>
      <c r="AT128" s="447">
        <v>4518</v>
      </c>
      <c r="AU128" s="447">
        <v>4469</v>
      </c>
      <c r="AV128" s="447">
        <v>4410</v>
      </c>
      <c r="AW128" s="447">
        <v>4430</v>
      </c>
      <c r="AX128" s="447">
        <v>4185</v>
      </c>
      <c r="AY128" s="447">
        <v>4195</v>
      </c>
      <c r="AZ128" s="447">
        <v>4085</v>
      </c>
      <c r="BA128" s="447">
        <v>4050</v>
      </c>
      <c r="BB128" s="447">
        <v>4000</v>
      </c>
      <c r="BC128" s="447">
        <v>3974.5</v>
      </c>
      <c r="BD128" s="447">
        <v>3809.5</v>
      </c>
      <c r="BE128" s="447">
        <v>3784</v>
      </c>
      <c r="BF128" s="447">
        <v>3741</v>
      </c>
      <c r="BG128" s="447">
        <v>3691.5</v>
      </c>
      <c r="BH128" s="447">
        <v>3520</v>
      </c>
    </row>
    <row r="129" spans="45:60" x14ac:dyDescent="0.2">
      <c r="AS129" s="97" t="s">
        <v>800</v>
      </c>
      <c r="AT129" s="446"/>
      <c r="AU129" s="446"/>
      <c r="AV129" s="446"/>
      <c r="AW129" s="446"/>
      <c r="AX129" s="446"/>
      <c r="AY129" s="446"/>
      <c r="AZ129" s="446"/>
      <c r="BA129" s="446"/>
      <c r="BB129" s="446"/>
      <c r="BC129" s="446">
        <v>76443.930000000008</v>
      </c>
      <c r="BD129" s="446">
        <v>73553.97</v>
      </c>
      <c r="BE129" s="446">
        <v>84537.46</v>
      </c>
      <c r="BF129" s="446">
        <v>91934.89633838</v>
      </c>
      <c r="BG129" s="446">
        <v>82850.61</v>
      </c>
      <c r="BH129" s="446">
        <v>65652.930000000008</v>
      </c>
    </row>
    <row r="130" spans="45:60" x14ac:dyDescent="0.2">
      <c r="AS130" s="97" t="s">
        <v>801</v>
      </c>
      <c r="AT130" s="446">
        <v>3.8338393083587299</v>
      </c>
      <c r="AU130" s="446">
        <v>4.1496604684394702</v>
      </c>
      <c r="AV130" s="446">
        <v>4.2959747709992397</v>
      </c>
      <c r="AW130" s="446">
        <v>2.63035563749182</v>
      </c>
      <c r="AX130" s="446">
        <v>2.8485559069603998</v>
      </c>
      <c r="AY130" s="446">
        <v>4.2595471624639689</v>
      </c>
      <c r="AZ130" s="446">
        <v>4.3531635787827891</v>
      </c>
      <c r="BA130" s="446">
        <v>6.2770685874340399</v>
      </c>
      <c r="BB130" s="446">
        <v>6.0833279282620696</v>
      </c>
      <c r="BC130" s="446">
        <v>4.3156254749894396</v>
      </c>
      <c r="BD130" s="446">
        <v>4.35303232237146</v>
      </c>
      <c r="BE130" s="446">
        <v>3.95912542167954</v>
      </c>
      <c r="BF130" s="446">
        <v>4.5631158464260801</v>
      </c>
      <c r="BG130" s="446">
        <v>4.5791578638522195</v>
      </c>
      <c r="BH130" s="446">
        <v>4.2750424499222897</v>
      </c>
    </row>
    <row r="131" spans="45:60" x14ac:dyDescent="0.2">
      <c r="AS131" s="97" t="s">
        <v>802</v>
      </c>
      <c r="AT131" s="446"/>
      <c r="AU131" s="446"/>
      <c r="AV131" s="446"/>
      <c r="AW131" s="446"/>
      <c r="AX131" s="446"/>
      <c r="AY131" s="446"/>
      <c r="AZ131" s="446"/>
      <c r="BA131" s="446"/>
      <c r="BB131" s="446"/>
      <c r="BC131" s="446">
        <v>17713.291026531202</v>
      </c>
      <c r="BD131" s="446">
        <v>16897.179839898101</v>
      </c>
      <c r="BE131" s="446">
        <v>21352.559213478398</v>
      </c>
      <c r="BF131" s="446">
        <v>20147.394769822698</v>
      </c>
      <c r="BG131" s="446">
        <v>18092.9796402131</v>
      </c>
      <c r="BH131" s="446">
        <v>15357.258031717</v>
      </c>
    </row>
    <row r="132" spans="45:60" x14ac:dyDescent="0.2">
      <c r="AS132" s="97" t="s">
        <v>803</v>
      </c>
      <c r="AT132" s="446"/>
      <c r="AU132" s="446"/>
      <c r="AV132" s="446"/>
      <c r="AW132" s="446"/>
      <c r="AX132" s="446"/>
      <c r="AY132" s="446"/>
      <c r="AZ132" s="446"/>
      <c r="BA132" s="446"/>
      <c r="BB132" s="446"/>
      <c r="BC132" s="446">
        <v>0.585558268033748</v>
      </c>
      <c r="BD132" s="446">
        <v>0.55187530766845705</v>
      </c>
      <c r="BE132" s="446">
        <v>0.64215569102326009</v>
      </c>
      <c r="BF132" s="446">
        <v>0.63583746013842191</v>
      </c>
      <c r="BG132" s="446">
        <v>0.59234026343440904</v>
      </c>
      <c r="BH132" s="446">
        <v>0.57120757141491896</v>
      </c>
    </row>
    <row r="133" spans="45:60" x14ac:dyDescent="0.2">
      <c r="AS133" s="97" t="s">
        <v>804</v>
      </c>
      <c r="AT133" s="446"/>
      <c r="AU133" s="446"/>
      <c r="AV133" s="446"/>
      <c r="AW133" s="446"/>
      <c r="AX133" s="446"/>
      <c r="AY133" s="446"/>
      <c r="AZ133" s="446"/>
      <c r="BA133" s="446"/>
      <c r="BB133" s="446"/>
      <c r="BC133" s="446">
        <v>2.5270501786171402</v>
      </c>
      <c r="BD133" s="446">
        <v>2.4023310521994898</v>
      </c>
      <c r="BE133" s="446">
        <v>2.5423749210063797</v>
      </c>
      <c r="BF133" s="446">
        <v>2.9013999901089504</v>
      </c>
      <c r="BG133" s="446">
        <v>2.7124195753819698</v>
      </c>
      <c r="BH133" s="446">
        <v>2.4419366155158002</v>
      </c>
    </row>
    <row r="134" spans="45:60" x14ac:dyDescent="0.2">
      <c r="AS134" s="97" t="s">
        <v>805</v>
      </c>
      <c r="AT134" s="446"/>
      <c r="AU134" s="446"/>
      <c r="AV134" s="446"/>
      <c r="AW134" s="446"/>
      <c r="AX134" s="446"/>
      <c r="AY134" s="446"/>
      <c r="AZ134" s="446"/>
      <c r="BA134" s="446"/>
      <c r="BB134" s="446"/>
      <c r="BC134" s="446">
        <v>26.0972973899324</v>
      </c>
      <c r="BD134" s="446">
        <v>28.065837124946299</v>
      </c>
      <c r="BE134" s="446">
        <v>30.186536222550099</v>
      </c>
      <c r="BF134" s="446">
        <v>31.639924863276999</v>
      </c>
      <c r="BG134" s="446">
        <v>34.351611663283194</v>
      </c>
      <c r="BH134" s="446">
        <v>36.195924883241794</v>
      </c>
    </row>
    <row r="135" spans="45:60" x14ac:dyDescent="0.2">
      <c r="AS135" s="436" t="s">
        <v>806</v>
      </c>
      <c r="AT135" s="446"/>
      <c r="AU135" s="446"/>
      <c r="AV135" s="446"/>
      <c r="AW135" s="446"/>
      <c r="AX135" s="446"/>
      <c r="AY135" s="446"/>
      <c r="AZ135" s="446"/>
      <c r="BA135" s="446"/>
      <c r="BB135" s="446"/>
      <c r="BC135" s="446"/>
      <c r="BD135" s="446"/>
      <c r="BE135" s="446"/>
      <c r="BF135" s="446"/>
      <c r="BG135" s="446"/>
      <c r="BH135" s="446"/>
    </row>
    <row r="136" spans="45:60" x14ac:dyDescent="0.2">
      <c r="AS136" s="97" t="s">
        <v>807</v>
      </c>
      <c r="AT136" s="446">
        <v>1.1327291949267999</v>
      </c>
      <c r="AU136" s="446">
        <v>1.3003526632679601</v>
      </c>
      <c r="AV136" s="446">
        <v>1.3743241405313298</v>
      </c>
      <c r="AW136" s="446">
        <v>1.7782694607329399</v>
      </c>
      <c r="AX136" s="446">
        <v>1.9970525092544298</v>
      </c>
      <c r="AY136" s="446">
        <v>1.92306837435289</v>
      </c>
      <c r="AZ136" s="446">
        <v>1.8742121823311699</v>
      </c>
      <c r="BA136" s="446">
        <v>1.9736667349873198</v>
      </c>
      <c r="BB136" s="446">
        <v>1.6359148251023798</v>
      </c>
      <c r="BC136" s="446">
        <v>1.66284162971044</v>
      </c>
      <c r="BD136" s="446">
        <v>1.55534503158374</v>
      </c>
      <c r="BE136" s="446">
        <v>1.47025440764297</v>
      </c>
      <c r="BF136" s="446">
        <v>1.54649049149607</v>
      </c>
      <c r="BG136" s="446">
        <v>1.7307251872764298</v>
      </c>
      <c r="BH136" s="446">
        <v>1.8879585575953299</v>
      </c>
    </row>
    <row r="137" spans="45:60" x14ac:dyDescent="0.2">
      <c r="AS137" s="97" t="s">
        <v>808</v>
      </c>
      <c r="AT137" s="446"/>
      <c r="AU137" s="446"/>
      <c r="AV137" s="446"/>
      <c r="AW137" s="446"/>
      <c r="AX137" s="446"/>
      <c r="AY137" s="446"/>
      <c r="AZ137" s="446"/>
      <c r="BA137" s="446"/>
      <c r="BB137" s="446"/>
      <c r="BC137" s="446">
        <v>0.65407233817942589</v>
      </c>
      <c r="BD137" s="446">
        <v>0.6262965793157621</v>
      </c>
      <c r="BE137" s="446">
        <v>0.61408962077210805</v>
      </c>
      <c r="BF137" s="446">
        <v>0.644073092287472</v>
      </c>
      <c r="BG137" s="446">
        <v>0.678790097931531</v>
      </c>
      <c r="BH137" s="446">
        <v>0.69546716547152199</v>
      </c>
    </row>
    <row r="138" spans="45:60" x14ac:dyDescent="0.2">
      <c r="AS138" s="97" t="s">
        <v>809</v>
      </c>
      <c r="AT138" s="446"/>
      <c r="AU138" s="446"/>
      <c r="AV138" s="446"/>
      <c r="AW138" s="446"/>
      <c r="AX138" s="446"/>
      <c r="AY138" s="446"/>
      <c r="AZ138" s="446"/>
      <c r="BA138" s="446"/>
      <c r="BB138" s="446"/>
      <c r="BC138" s="446">
        <v>1.10702133693347</v>
      </c>
      <c r="BD138" s="446">
        <v>1.04548596555636</v>
      </c>
      <c r="BE138" s="446">
        <v>0.99431783969700815</v>
      </c>
      <c r="BF138" s="446">
        <v>1.0446794957661099</v>
      </c>
      <c r="BG138" s="446">
        <v>1.1683042554957901</v>
      </c>
      <c r="BH138" s="446">
        <v>1.2411114358856399</v>
      </c>
    </row>
    <row r="139" spans="45:60" ht="12" thickBot="1" x14ac:dyDescent="0.25">
      <c r="AS139" s="437" t="s">
        <v>810</v>
      </c>
      <c r="AT139" s="448"/>
      <c r="AU139" s="448"/>
      <c r="AV139" s="448"/>
      <c r="AW139" s="448"/>
      <c r="AX139" s="448">
        <v>2.9017941482168701</v>
      </c>
      <c r="AY139" s="448">
        <v>4.1317370609916599</v>
      </c>
      <c r="AZ139" s="448">
        <v>3.6757306939152001</v>
      </c>
      <c r="BA139" s="448">
        <v>4.4067240243855093</v>
      </c>
      <c r="BB139" s="448">
        <v>4.6855412144270199</v>
      </c>
      <c r="BC139" s="448">
        <v>4.7886641607488292</v>
      </c>
      <c r="BD139" s="448">
        <v>4.8914963629545198</v>
      </c>
      <c r="BE139" s="448">
        <v>6.0422569469610901</v>
      </c>
      <c r="BF139" s="448">
        <v>6.7925501576730598</v>
      </c>
      <c r="BG139" s="448">
        <v>5.6786606544908196</v>
      </c>
      <c r="BH139" s="448">
        <v>3.6391619915239897</v>
      </c>
    </row>
  </sheetData>
  <mergeCells count="5">
    <mergeCell ref="BG3:BH3"/>
    <mergeCell ref="AL3:AP3"/>
    <mergeCell ref="B4:G4"/>
    <mergeCell ref="AL4:AM4"/>
    <mergeCell ref="AN4:AP4"/>
  </mergeCells>
  <conditionalFormatting sqref="AK7:AK77 AQ7:AQ84 AL4:AP82">
    <cfRule type="containsText" dxfId="0" priority="1" stopIfTrue="1" operator="containsText" text="FALSE">
      <formula>NOT(ISERROR(SEARCH("FALSE",AK4)))</formula>
    </cfRule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U7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3" sqref="D23"/>
    </sheetView>
  </sheetViews>
  <sheetFormatPr defaultRowHeight="12.75" x14ac:dyDescent="0.2"/>
  <cols>
    <col min="1" max="1" width="7.5703125" style="213" customWidth="1"/>
    <col min="2" max="2" width="54.7109375" style="213" bestFit="1" customWidth="1"/>
    <col min="3" max="3" width="14.28515625" style="419" customWidth="1"/>
    <col min="4" max="4" width="10.85546875" style="419" bestFit="1" customWidth="1"/>
    <col min="5" max="6" width="11.7109375" style="419" bestFit="1" customWidth="1"/>
    <col min="7" max="11" width="11.7109375" style="213" bestFit="1" customWidth="1"/>
    <col min="12" max="12" width="9.5703125" style="213" bestFit="1" customWidth="1"/>
    <col min="13" max="17" width="9" style="213" bestFit="1" customWidth="1"/>
    <col min="18" max="18" width="9.140625" style="213"/>
    <col min="19" max="19" width="54.140625" style="213" bestFit="1" customWidth="1"/>
    <col min="20" max="20" width="9" style="213" bestFit="1" customWidth="1"/>
    <col min="21" max="21" width="8.7109375" style="213" bestFit="1" customWidth="1"/>
    <col min="22" max="28" width="9" style="213" bestFit="1" customWidth="1"/>
    <col min="29" max="29" width="9.140625" style="213"/>
    <col min="30" max="30" width="48" style="213" bestFit="1" customWidth="1"/>
    <col min="31" max="33" width="9.42578125" style="213" customWidth="1"/>
    <col min="34" max="34" width="9.85546875" style="213" bestFit="1" customWidth="1"/>
    <col min="35" max="36" width="9.42578125" style="213" customWidth="1"/>
    <col min="37" max="39" width="8.7109375" style="213" bestFit="1" customWidth="1"/>
    <col min="40" max="40" width="9.140625" style="213"/>
    <col min="41" max="41" width="54.7109375" style="213" bestFit="1" customWidth="1"/>
    <col min="42" max="44" width="8.7109375" style="213" bestFit="1" customWidth="1"/>
    <col min="45" max="50" width="9" style="213" bestFit="1" customWidth="1"/>
    <col min="51" max="51" width="9.140625" style="213"/>
    <col min="52" max="52" width="54.7109375" style="213" bestFit="1" customWidth="1"/>
    <col min="53" max="54" width="7.85546875" style="213" bestFit="1" customWidth="1"/>
    <col min="55" max="55" width="9" style="213" bestFit="1" customWidth="1"/>
    <col min="56" max="61" width="7.85546875" style="213" bestFit="1" customWidth="1"/>
    <col min="62" max="62" width="9.140625" style="213"/>
    <col min="63" max="63" width="48.85546875" style="213" bestFit="1" customWidth="1"/>
    <col min="64" max="72" width="9.5703125" style="213" bestFit="1" customWidth="1"/>
    <col min="73" max="73" width="9.140625" style="213"/>
    <col min="74" max="74" width="54.7109375" style="213" bestFit="1" customWidth="1"/>
    <col min="75" max="76" width="6.85546875" style="213" bestFit="1" customWidth="1"/>
    <col min="77" max="83" width="9" style="213" bestFit="1" customWidth="1"/>
    <col min="84" max="84" width="9.140625" style="213"/>
    <col min="85" max="85" width="54.7109375" style="213" bestFit="1" customWidth="1"/>
    <col min="86" max="88" width="7.85546875" style="213" bestFit="1" customWidth="1"/>
    <col min="89" max="91" width="9" style="213" bestFit="1" customWidth="1"/>
    <col min="92" max="94" width="6.85546875" style="213" bestFit="1" customWidth="1"/>
    <col min="95" max="95" width="9.140625" style="213"/>
    <col min="96" max="96" width="54" style="213" bestFit="1" customWidth="1"/>
    <col min="97" max="97" width="9" style="213" bestFit="1" customWidth="1"/>
    <col min="98" max="98" width="10.28515625" style="213" customWidth="1"/>
    <col min="99" max="99" width="8.7109375" style="213" bestFit="1" customWidth="1"/>
    <col min="100" max="101" width="9" style="213" bestFit="1" customWidth="1"/>
    <col min="102" max="16384" width="9.140625" style="213"/>
  </cols>
  <sheetData>
    <row r="2" spans="2:73" ht="18.75" x14ac:dyDescent="0.2">
      <c r="B2" s="212" t="s">
        <v>284</v>
      </c>
      <c r="C2" s="450"/>
      <c r="D2" s="450"/>
      <c r="E2" s="450"/>
      <c r="F2" s="450"/>
      <c r="BU2" s="212"/>
    </row>
    <row r="3" spans="2:73" ht="18.75" x14ac:dyDescent="0.2">
      <c r="B3" s="258" t="s">
        <v>285</v>
      </c>
      <c r="C3" s="520"/>
      <c r="D3" s="520"/>
      <c r="E3" s="520"/>
      <c r="F3" s="520"/>
      <c r="G3" s="420"/>
      <c r="H3" s="420"/>
      <c r="I3" s="420"/>
      <c r="J3" s="420"/>
      <c r="K3" s="420"/>
      <c r="L3" s="420"/>
    </row>
    <row r="4" spans="2:73" ht="13.5" customHeight="1" thickBot="1" x14ac:dyDescent="0.25">
      <c r="C4" s="429"/>
      <c r="D4" s="429"/>
      <c r="E4" s="429"/>
      <c r="F4" s="429"/>
      <c r="G4" s="429"/>
      <c r="H4" s="429"/>
      <c r="I4" s="429"/>
      <c r="J4" s="429"/>
      <c r="K4" s="429"/>
    </row>
    <row r="5" spans="2:73" s="218" customFormat="1" ht="19.5" customHeight="1" thickTop="1" thickBot="1" x14ac:dyDescent="0.25">
      <c r="B5" s="259" t="s">
        <v>286</v>
      </c>
      <c r="C5" s="392">
        <v>2011</v>
      </c>
      <c r="D5" s="392">
        <v>2012</v>
      </c>
      <c r="E5" s="392">
        <v>2013</v>
      </c>
      <c r="F5" s="392">
        <v>2014</v>
      </c>
      <c r="G5" s="392">
        <v>2015</v>
      </c>
      <c r="H5" s="392">
        <v>2016</v>
      </c>
      <c r="I5" s="392">
        <v>2017</v>
      </c>
      <c r="J5" s="392">
        <v>2018</v>
      </c>
      <c r="K5" s="392">
        <v>2019</v>
      </c>
    </row>
    <row r="6" spans="2:73" s="218" customFormat="1" ht="17.25" customHeight="1" thickTop="1" x14ac:dyDescent="0.2">
      <c r="B6" s="232"/>
      <c r="C6" s="451"/>
      <c r="D6" s="451"/>
      <c r="E6" s="451"/>
      <c r="F6" s="451"/>
      <c r="G6" s="421"/>
      <c r="H6" s="421"/>
      <c r="I6" s="421"/>
      <c r="J6" s="421"/>
      <c r="K6" s="421"/>
    </row>
    <row r="7" spans="2:73" x14ac:dyDescent="0.2">
      <c r="B7" s="214" t="s">
        <v>287</v>
      </c>
      <c r="C7" s="422">
        <v>755955658</v>
      </c>
      <c r="D7" s="422">
        <v>811058173</v>
      </c>
      <c r="E7" s="422">
        <v>855516982</v>
      </c>
      <c r="F7" s="422">
        <v>1057718122</v>
      </c>
      <c r="G7" s="422">
        <v>1096903165</v>
      </c>
      <c r="H7" s="422">
        <v>1175498718</v>
      </c>
      <c r="I7" s="422">
        <v>1149807067</v>
      </c>
      <c r="J7" s="422">
        <v>1260824822</v>
      </c>
      <c r="K7" s="422">
        <v>1383135739</v>
      </c>
    </row>
    <row r="8" spans="2:73" x14ac:dyDescent="0.2">
      <c r="B8" s="253" t="s">
        <v>288</v>
      </c>
      <c r="C8" s="423">
        <v>445418089</v>
      </c>
      <c r="D8" s="423">
        <v>464648569</v>
      </c>
      <c r="E8" s="423">
        <v>482246611</v>
      </c>
      <c r="F8" s="423">
        <v>590860031</v>
      </c>
      <c r="G8" s="423">
        <v>522814905</v>
      </c>
      <c r="H8" s="423">
        <v>534612611</v>
      </c>
      <c r="I8" s="423">
        <v>413014554</v>
      </c>
      <c r="J8" s="423">
        <v>432521958</v>
      </c>
      <c r="K8" s="423">
        <v>445984289</v>
      </c>
    </row>
    <row r="9" spans="2:73" x14ac:dyDescent="0.2">
      <c r="B9" s="253" t="s">
        <v>258</v>
      </c>
      <c r="C9" s="423">
        <v>182897092</v>
      </c>
      <c r="D9" s="423">
        <v>207070075</v>
      </c>
      <c r="E9" s="423">
        <v>226928603</v>
      </c>
      <c r="F9" s="423">
        <v>244523668</v>
      </c>
      <c r="G9" s="423">
        <v>293103899</v>
      </c>
      <c r="H9" s="423">
        <v>304936372</v>
      </c>
      <c r="I9" s="423">
        <v>341413315</v>
      </c>
      <c r="J9" s="423">
        <v>388513190</v>
      </c>
      <c r="K9" s="423">
        <v>417791143</v>
      </c>
    </row>
    <row r="10" spans="2:73" x14ac:dyDescent="0.2">
      <c r="B10" s="253" t="s">
        <v>289</v>
      </c>
      <c r="C10" s="423">
        <v>127640477</v>
      </c>
      <c r="D10" s="423">
        <v>139339529</v>
      </c>
      <c r="E10" s="423">
        <v>146341768</v>
      </c>
      <c r="F10" s="423">
        <v>222334423</v>
      </c>
      <c r="G10" s="423">
        <v>280984361</v>
      </c>
      <c r="H10" s="423">
        <v>335949735</v>
      </c>
      <c r="I10" s="423">
        <v>395379198</v>
      </c>
      <c r="J10" s="423">
        <v>439789674</v>
      </c>
      <c r="K10" s="423">
        <v>519360307</v>
      </c>
    </row>
    <row r="11" spans="2:73" x14ac:dyDescent="0.2">
      <c r="B11" s="253" t="s">
        <v>290</v>
      </c>
      <c r="C11" s="423">
        <v>22901653</v>
      </c>
      <c r="D11" s="423">
        <v>61558492</v>
      </c>
      <c r="E11" s="423">
        <v>87199486</v>
      </c>
      <c r="F11" s="423">
        <v>160636759</v>
      </c>
      <c r="G11" s="423">
        <v>163710381</v>
      </c>
      <c r="H11" s="423">
        <v>174822622</v>
      </c>
      <c r="I11" s="423">
        <v>238908131</v>
      </c>
      <c r="J11" s="423">
        <v>193599547</v>
      </c>
      <c r="K11" s="423">
        <v>281889801</v>
      </c>
    </row>
    <row r="12" spans="2:73" x14ac:dyDescent="0.2">
      <c r="B12" s="216" t="s">
        <v>291</v>
      </c>
      <c r="C12" s="422">
        <v>7387903835</v>
      </c>
      <c r="D12" s="422">
        <v>8847548700</v>
      </c>
      <c r="E12" s="422">
        <v>9541297038</v>
      </c>
      <c r="F12" s="422">
        <v>10788831489</v>
      </c>
      <c r="G12" s="422">
        <v>12797383126</v>
      </c>
      <c r="H12" s="422">
        <v>14539437305</v>
      </c>
      <c r="I12" s="422">
        <v>17151321267</v>
      </c>
      <c r="J12" s="422">
        <v>18581506040</v>
      </c>
      <c r="K12" s="422">
        <v>20454902895</v>
      </c>
    </row>
    <row r="13" spans="2:73" x14ac:dyDescent="0.2">
      <c r="B13" s="253" t="s">
        <v>292</v>
      </c>
      <c r="C13" s="423">
        <v>85173986</v>
      </c>
      <c r="D13" s="423">
        <v>112275933</v>
      </c>
      <c r="E13" s="423">
        <v>129159117</v>
      </c>
      <c r="F13" s="423">
        <v>134293786</v>
      </c>
      <c r="G13" s="423">
        <v>145294918</v>
      </c>
      <c r="H13" s="423">
        <v>211162200</v>
      </c>
      <c r="I13" s="423">
        <v>264242205</v>
      </c>
      <c r="J13" s="423">
        <v>290266630</v>
      </c>
      <c r="K13" s="423">
        <v>232929865</v>
      </c>
    </row>
    <row r="14" spans="2:73" x14ac:dyDescent="0.2">
      <c r="B14" s="253" t="s">
        <v>293</v>
      </c>
      <c r="C14" s="423">
        <v>677866272</v>
      </c>
      <c r="D14" s="423">
        <v>1032588905</v>
      </c>
      <c r="E14" s="423">
        <v>718901490</v>
      </c>
      <c r="F14" s="423">
        <v>992875017</v>
      </c>
      <c r="G14" s="423">
        <v>1801826875</v>
      </c>
      <c r="H14" s="423">
        <v>1928723371</v>
      </c>
      <c r="I14" s="423">
        <v>3091646420</v>
      </c>
      <c r="J14" s="423">
        <v>3028011600</v>
      </c>
      <c r="K14" s="423">
        <v>2974985193</v>
      </c>
    </row>
    <row r="15" spans="2:73" x14ac:dyDescent="0.2">
      <c r="B15" s="253" t="s">
        <v>294</v>
      </c>
      <c r="C15" s="423">
        <v>6241336367</v>
      </c>
      <c r="D15" s="423">
        <v>7290600624</v>
      </c>
      <c r="E15" s="423">
        <v>8310528452</v>
      </c>
      <c r="F15" s="423">
        <v>9237690784</v>
      </c>
      <c r="G15" s="423">
        <v>10392774296</v>
      </c>
      <c r="H15" s="423">
        <v>11764688240</v>
      </c>
      <c r="I15" s="423">
        <v>12930256100</v>
      </c>
      <c r="J15" s="423">
        <v>14295218772</v>
      </c>
      <c r="K15" s="423">
        <v>16021241977</v>
      </c>
    </row>
    <row r="16" spans="2:73" x14ac:dyDescent="0.2">
      <c r="B16" s="253" t="s">
        <v>295</v>
      </c>
      <c r="C16" s="423">
        <v>383527210</v>
      </c>
      <c r="D16" s="423">
        <v>412083238</v>
      </c>
      <c r="E16" s="423">
        <v>382707979</v>
      </c>
      <c r="F16" s="423">
        <v>423971902</v>
      </c>
      <c r="G16" s="423">
        <v>457487037</v>
      </c>
      <c r="H16" s="423">
        <v>634863494</v>
      </c>
      <c r="I16" s="423">
        <v>865176542</v>
      </c>
      <c r="J16" s="423">
        <v>968009038</v>
      </c>
      <c r="K16" s="423">
        <v>1225745860</v>
      </c>
    </row>
    <row r="17" spans="2:11" x14ac:dyDescent="0.2">
      <c r="B17" s="216" t="s">
        <v>296</v>
      </c>
      <c r="C17" s="422">
        <v>8166761146</v>
      </c>
      <c r="D17" s="422">
        <v>9720165365</v>
      </c>
      <c r="E17" s="422">
        <v>10484013506</v>
      </c>
      <c r="F17" s="422">
        <v>12007186371</v>
      </c>
      <c r="G17" s="422">
        <v>14057996672</v>
      </c>
      <c r="H17" s="422">
        <v>15889758645</v>
      </c>
      <c r="I17" s="422">
        <v>18540036464</v>
      </c>
      <c r="J17" s="422">
        <v>20035930409</v>
      </c>
      <c r="K17" s="422">
        <v>22119928435</v>
      </c>
    </row>
    <row r="18" spans="2:11" x14ac:dyDescent="0.2">
      <c r="B18" s="253" t="s">
        <v>297</v>
      </c>
      <c r="C18" s="423">
        <v>696485834</v>
      </c>
      <c r="D18" s="423">
        <v>836665149</v>
      </c>
      <c r="E18" s="423">
        <v>858511702</v>
      </c>
      <c r="F18" s="423">
        <v>724039754</v>
      </c>
      <c r="G18" s="423">
        <v>954162043</v>
      </c>
      <c r="H18" s="423">
        <v>1186502771</v>
      </c>
      <c r="I18" s="423">
        <v>1295237258</v>
      </c>
      <c r="J18" s="423">
        <v>3229517094</v>
      </c>
      <c r="K18" s="423">
        <v>1986366071</v>
      </c>
    </row>
    <row r="19" spans="2:11" x14ac:dyDescent="0.2">
      <c r="B19" s="253" t="s">
        <v>298</v>
      </c>
      <c r="C19" s="423">
        <v>174752785</v>
      </c>
      <c r="D19" s="423">
        <v>184685329</v>
      </c>
      <c r="E19" s="423">
        <v>184207590</v>
      </c>
      <c r="F19" s="423">
        <v>141709075</v>
      </c>
      <c r="G19" s="423">
        <v>187576572</v>
      </c>
      <c r="H19" s="423">
        <v>158026748</v>
      </c>
      <c r="I19" s="423">
        <v>150155990</v>
      </c>
      <c r="J19" s="423">
        <v>151400809</v>
      </c>
      <c r="K19" s="423">
        <v>215440813</v>
      </c>
    </row>
    <row r="20" spans="2:11" x14ac:dyDescent="0.2">
      <c r="B20" s="253" t="s">
        <v>299</v>
      </c>
      <c r="C20" s="423">
        <v>209904738</v>
      </c>
      <c r="D20" s="423">
        <v>170737787</v>
      </c>
      <c r="E20" s="423">
        <v>276738296</v>
      </c>
      <c r="F20" s="423">
        <v>424443086</v>
      </c>
      <c r="G20" s="423">
        <v>325280792</v>
      </c>
      <c r="H20" s="423">
        <v>542138720</v>
      </c>
      <c r="I20" s="423">
        <v>580383714</v>
      </c>
      <c r="J20" s="423">
        <v>898979135</v>
      </c>
      <c r="K20" s="423">
        <v>970542542</v>
      </c>
    </row>
    <row r="21" spans="2:11" x14ac:dyDescent="0.2">
      <c r="B21" s="253" t="s">
        <v>300</v>
      </c>
      <c r="C21" s="423">
        <v>3054861574</v>
      </c>
      <c r="D21" s="423">
        <v>4012421348</v>
      </c>
      <c r="E21" s="423">
        <v>4313349874</v>
      </c>
      <c r="F21" s="423">
        <v>5313145284</v>
      </c>
      <c r="G21" s="423">
        <v>6919020441</v>
      </c>
      <c r="H21" s="423">
        <v>7512974884</v>
      </c>
      <c r="I21" s="423">
        <v>8684912973</v>
      </c>
      <c r="J21" s="423">
        <v>8005224324</v>
      </c>
      <c r="K21" s="423">
        <v>9025749729</v>
      </c>
    </row>
    <row r="22" spans="2:11" x14ac:dyDescent="0.2">
      <c r="B22" s="253" t="s">
        <v>301</v>
      </c>
      <c r="C22" s="423">
        <v>3763468075</v>
      </c>
      <c r="D22" s="423">
        <v>4228600922</v>
      </c>
      <c r="E22" s="423">
        <v>4553811931</v>
      </c>
      <c r="F22" s="423">
        <v>5016134791</v>
      </c>
      <c r="G22" s="423">
        <v>5344554308</v>
      </c>
      <c r="H22" s="423">
        <v>5997009849</v>
      </c>
      <c r="I22" s="423">
        <v>7045906738</v>
      </c>
      <c r="J22" s="423">
        <v>8556773009</v>
      </c>
      <c r="K22" s="423">
        <v>8903222149</v>
      </c>
    </row>
    <row r="23" spans="2:11" x14ac:dyDescent="0.2">
      <c r="B23" s="253" t="s">
        <v>302</v>
      </c>
      <c r="C23" s="423">
        <v>578017669</v>
      </c>
      <c r="D23" s="423">
        <v>599675800</v>
      </c>
      <c r="E23" s="423">
        <v>583014709</v>
      </c>
      <c r="F23" s="423">
        <v>610264482</v>
      </c>
      <c r="G23" s="423">
        <v>585404809</v>
      </c>
      <c r="H23" s="423">
        <v>552131134</v>
      </c>
      <c r="I23" s="423">
        <v>595011025</v>
      </c>
      <c r="J23" s="423">
        <v>648761465</v>
      </c>
      <c r="K23" s="423">
        <v>731737706</v>
      </c>
    </row>
    <row r="24" spans="2:11" x14ac:dyDescent="0.2">
      <c r="B24" s="253" t="s">
        <v>303</v>
      </c>
      <c r="C24" s="423">
        <v>394060376</v>
      </c>
      <c r="D24" s="423">
        <v>423535396</v>
      </c>
      <c r="E24" s="423">
        <v>444204971</v>
      </c>
      <c r="F24" s="423">
        <v>487368698</v>
      </c>
      <c r="G24" s="423">
        <v>514066649</v>
      </c>
      <c r="H24" s="423">
        <v>512292695</v>
      </c>
      <c r="I24" s="423">
        <v>531592658</v>
      </c>
      <c r="J24" s="423">
        <v>564334795</v>
      </c>
      <c r="K24" s="423">
        <v>607102083</v>
      </c>
    </row>
    <row r="25" spans="2:11" x14ac:dyDescent="0.2">
      <c r="B25" s="253" t="s">
        <v>304</v>
      </c>
      <c r="C25" s="423">
        <v>3369407699</v>
      </c>
      <c r="D25" s="423">
        <v>3805065526</v>
      </c>
      <c r="E25" s="423">
        <v>4109606960</v>
      </c>
      <c r="F25" s="423">
        <v>4528766093</v>
      </c>
      <c r="G25" s="423">
        <v>4830487659</v>
      </c>
      <c r="H25" s="423">
        <v>5484717154</v>
      </c>
      <c r="I25" s="423">
        <v>6514314080</v>
      </c>
      <c r="J25" s="423">
        <v>7992438214</v>
      </c>
      <c r="K25" s="423">
        <v>8296120066</v>
      </c>
    </row>
    <row r="26" spans="2:11" x14ac:dyDescent="0.2">
      <c r="B26" s="253" t="s">
        <v>305</v>
      </c>
      <c r="C26" s="423">
        <v>211838677</v>
      </c>
      <c r="D26" s="423">
        <v>220644539</v>
      </c>
      <c r="E26" s="423">
        <v>239110836</v>
      </c>
      <c r="F26" s="423">
        <v>256453197</v>
      </c>
      <c r="G26" s="423">
        <v>268564729</v>
      </c>
      <c r="H26" s="423">
        <v>296878467</v>
      </c>
      <c r="I26" s="423">
        <v>369102820</v>
      </c>
      <c r="J26" s="423">
        <v>418525833</v>
      </c>
      <c r="K26" s="423">
        <v>554466659</v>
      </c>
    </row>
    <row r="27" spans="2:11" x14ac:dyDescent="0.2">
      <c r="B27" s="253" t="s">
        <v>306</v>
      </c>
      <c r="C27" s="423">
        <v>449509839</v>
      </c>
      <c r="D27" s="423">
        <v>489945687</v>
      </c>
      <c r="E27" s="423">
        <v>502488248</v>
      </c>
      <c r="F27" s="423">
        <v>618629882</v>
      </c>
      <c r="G27" s="423">
        <v>572904436</v>
      </c>
      <c r="H27" s="423">
        <v>708519901</v>
      </c>
      <c r="I27" s="423">
        <v>945929629</v>
      </c>
      <c r="J27" s="393">
        <v>-660155000</v>
      </c>
      <c r="K27" s="423">
        <v>1071242555</v>
      </c>
    </row>
    <row r="28" spans="2:11" ht="14.25" x14ac:dyDescent="0.2">
      <c r="B28" s="216" t="s">
        <v>307</v>
      </c>
      <c r="C28" s="452"/>
      <c r="D28" s="452"/>
      <c r="E28" s="452"/>
      <c r="F28" s="452"/>
      <c r="G28" s="419"/>
      <c r="H28" s="419"/>
      <c r="I28" s="419"/>
      <c r="J28" s="419"/>
      <c r="K28" s="419"/>
    </row>
    <row r="29" spans="2:11" x14ac:dyDescent="0.2">
      <c r="B29" s="253" t="s">
        <v>308</v>
      </c>
      <c r="C29" s="423">
        <v>847167207</v>
      </c>
      <c r="D29" s="423">
        <v>793755837</v>
      </c>
      <c r="E29" s="423">
        <v>777365933</v>
      </c>
      <c r="F29" s="423">
        <v>922289646</v>
      </c>
      <c r="G29" s="423">
        <v>973247698</v>
      </c>
      <c r="H29" s="423">
        <v>934072694</v>
      </c>
      <c r="I29" s="423">
        <v>991557513</v>
      </c>
      <c r="J29" s="423">
        <v>1157982242</v>
      </c>
      <c r="K29" s="423">
        <v>1853358232</v>
      </c>
    </row>
    <row r="30" spans="2:11" x14ac:dyDescent="0.2">
      <c r="B30" s="253" t="s">
        <v>309</v>
      </c>
      <c r="C30" s="423">
        <v>405454914</v>
      </c>
      <c r="D30" s="423">
        <v>454385435</v>
      </c>
      <c r="E30" s="423">
        <v>444085719</v>
      </c>
      <c r="F30" s="423">
        <v>504056814</v>
      </c>
      <c r="G30" s="423">
        <v>483979803</v>
      </c>
      <c r="H30" s="423">
        <v>453676143</v>
      </c>
      <c r="I30" s="423">
        <v>500547007</v>
      </c>
      <c r="J30" s="423">
        <v>617087228</v>
      </c>
      <c r="K30" s="423">
        <v>1173486791</v>
      </c>
    </row>
    <row r="31" spans="2:11" x14ac:dyDescent="0.2">
      <c r="B31" s="253" t="s">
        <v>310</v>
      </c>
      <c r="C31" s="423">
        <v>441712293</v>
      </c>
      <c r="D31" s="423">
        <v>339370402</v>
      </c>
      <c r="E31" s="423">
        <v>333280214</v>
      </c>
      <c r="F31" s="423">
        <v>418232832</v>
      </c>
      <c r="G31" s="423">
        <v>489267895</v>
      </c>
      <c r="H31" s="423">
        <v>480396551</v>
      </c>
      <c r="I31" s="423">
        <v>491010506</v>
      </c>
      <c r="J31" s="423">
        <v>540895014</v>
      </c>
      <c r="K31" s="423">
        <v>679871441</v>
      </c>
    </row>
    <row r="32" spans="2:11" x14ac:dyDescent="0.2">
      <c r="B32" s="253" t="s">
        <v>311</v>
      </c>
      <c r="C32" s="423">
        <v>49889989</v>
      </c>
      <c r="D32" s="423">
        <v>41947544</v>
      </c>
      <c r="E32" s="423">
        <v>39390548</v>
      </c>
      <c r="F32" s="423">
        <v>29037937</v>
      </c>
      <c r="G32" s="423">
        <v>42324977</v>
      </c>
      <c r="H32" s="423">
        <v>7335018</v>
      </c>
      <c r="I32" s="423">
        <v>42719477</v>
      </c>
      <c r="J32" s="423">
        <v>33524332</v>
      </c>
      <c r="K32" s="423">
        <v>61424377</v>
      </c>
    </row>
    <row r="33" spans="2:11" x14ac:dyDescent="0.2">
      <c r="B33" s="253" t="s">
        <v>312</v>
      </c>
      <c r="C33" s="423">
        <v>291822304</v>
      </c>
      <c r="D33" s="423">
        <v>297422858</v>
      </c>
      <c r="E33" s="423">
        <v>293889666</v>
      </c>
      <c r="F33" s="423">
        <v>389194895</v>
      </c>
      <c r="G33" s="423">
        <v>446942918</v>
      </c>
      <c r="H33" s="423">
        <v>473061533</v>
      </c>
      <c r="I33" s="423">
        <v>448291029</v>
      </c>
      <c r="J33" s="423">
        <v>507370682</v>
      </c>
      <c r="K33" s="423">
        <v>618447024</v>
      </c>
    </row>
    <row r="34" spans="2:11" x14ac:dyDescent="0.2">
      <c r="B34" s="253" t="s">
        <v>313</v>
      </c>
      <c r="C34" s="423">
        <v>106892667</v>
      </c>
      <c r="D34" s="423">
        <v>136443486</v>
      </c>
      <c r="E34" s="423">
        <v>140532916</v>
      </c>
      <c r="F34" s="423">
        <v>165560662</v>
      </c>
      <c r="G34" s="423">
        <v>211545122</v>
      </c>
      <c r="H34" s="423">
        <v>200231724</v>
      </c>
      <c r="I34" s="423">
        <v>197915100</v>
      </c>
      <c r="J34" s="423">
        <v>190815244</v>
      </c>
      <c r="K34" s="423">
        <v>202121324</v>
      </c>
    </row>
    <row r="35" spans="2:11" x14ac:dyDescent="0.2">
      <c r="B35" s="253" t="s">
        <v>314</v>
      </c>
      <c r="C35" s="423">
        <v>223943820</v>
      </c>
      <c r="D35" s="423">
        <v>257017882</v>
      </c>
      <c r="E35" s="423">
        <v>271677970</v>
      </c>
      <c r="F35" s="423">
        <v>310375926</v>
      </c>
      <c r="G35" s="423">
        <v>338588425</v>
      </c>
      <c r="H35" s="423">
        <v>363532224</v>
      </c>
      <c r="I35" s="423">
        <v>390564403</v>
      </c>
      <c r="J35" s="423">
        <v>433332089</v>
      </c>
      <c r="K35" s="423">
        <v>501028998</v>
      </c>
    </row>
    <row r="36" spans="2:11" x14ac:dyDescent="0.2">
      <c r="B36" s="253" t="s">
        <v>315</v>
      </c>
      <c r="C36" s="423">
        <v>222911675</v>
      </c>
      <c r="D36" s="423">
        <v>250218453</v>
      </c>
      <c r="E36" s="423">
        <v>266236962</v>
      </c>
      <c r="F36" s="423">
        <v>300607083</v>
      </c>
      <c r="G36" s="423">
        <v>327847033</v>
      </c>
      <c r="H36" s="423">
        <v>356619079</v>
      </c>
      <c r="I36" s="423">
        <v>384308753</v>
      </c>
      <c r="J36" s="423">
        <v>435001283</v>
      </c>
      <c r="K36" s="423">
        <v>492847705</v>
      </c>
    </row>
    <row r="37" spans="2:11" x14ac:dyDescent="0.2">
      <c r="B37" s="253" t="s">
        <v>316</v>
      </c>
      <c r="C37" s="423">
        <v>170332644</v>
      </c>
      <c r="D37" s="423">
        <v>175771960</v>
      </c>
      <c r="E37" s="423">
        <v>162332324</v>
      </c>
      <c r="F37" s="423">
        <v>244071094</v>
      </c>
      <c r="G37" s="423">
        <v>319892613</v>
      </c>
      <c r="H37" s="423">
        <v>309738983</v>
      </c>
      <c r="I37" s="423">
        <v>255641725</v>
      </c>
      <c r="J37" s="423">
        <v>258009420</v>
      </c>
      <c r="K37" s="423">
        <v>319539390</v>
      </c>
    </row>
    <row r="38" spans="2:11" x14ac:dyDescent="0.2">
      <c r="B38" s="253" t="s">
        <v>317</v>
      </c>
      <c r="C38" s="423">
        <v>111736382</v>
      </c>
      <c r="D38" s="423">
        <v>106818347</v>
      </c>
      <c r="E38" s="423">
        <v>112352043</v>
      </c>
      <c r="F38" s="423">
        <v>160573838</v>
      </c>
      <c r="G38" s="423">
        <v>193263032</v>
      </c>
      <c r="H38" s="423">
        <v>187913637</v>
      </c>
      <c r="I38" s="423">
        <v>152523602</v>
      </c>
      <c r="J38" s="423">
        <v>158971799</v>
      </c>
      <c r="K38" s="423">
        <v>183587498</v>
      </c>
    </row>
    <row r="39" spans="2:11" ht="14.25" x14ac:dyDescent="0.2">
      <c r="B39" s="216" t="s">
        <v>318</v>
      </c>
      <c r="C39" s="452"/>
      <c r="D39" s="452"/>
      <c r="E39" s="452"/>
      <c r="F39" s="452"/>
      <c r="G39" s="419"/>
      <c r="H39" s="419"/>
      <c r="I39" s="419"/>
      <c r="J39" s="419"/>
      <c r="K39" s="419"/>
    </row>
    <row r="40" spans="2:11" x14ac:dyDescent="0.2">
      <c r="B40" s="253" t="s">
        <v>319</v>
      </c>
      <c r="C40" s="423">
        <v>1024486273</v>
      </c>
      <c r="D40" s="423">
        <v>1100987499</v>
      </c>
      <c r="E40" s="423">
        <v>378361427</v>
      </c>
      <c r="F40" s="423">
        <v>932737299</v>
      </c>
      <c r="G40" s="423">
        <v>1990742929</v>
      </c>
      <c r="H40" s="423">
        <v>648976716</v>
      </c>
      <c r="I40" s="423">
        <v>803696156</v>
      </c>
      <c r="J40" s="423">
        <v>357141058</v>
      </c>
      <c r="K40" s="423">
        <v>1397100996</v>
      </c>
    </row>
    <row r="41" spans="2:11" x14ac:dyDescent="0.2">
      <c r="B41" s="253" t="s">
        <v>320</v>
      </c>
      <c r="C41" s="423">
        <v>3946824346</v>
      </c>
      <c r="D41" s="423">
        <v>3857821305</v>
      </c>
      <c r="E41" s="423">
        <v>5426447735</v>
      </c>
      <c r="F41" s="423">
        <v>5088535970</v>
      </c>
      <c r="G41" s="423">
        <v>6312046637</v>
      </c>
      <c r="H41" s="423">
        <v>6849274333</v>
      </c>
      <c r="I41" s="423">
        <v>9725481559</v>
      </c>
      <c r="J41" s="423">
        <v>11920301899</v>
      </c>
      <c r="K41" s="423">
        <v>12205044018</v>
      </c>
    </row>
    <row r="42" spans="2:11" x14ac:dyDescent="0.2">
      <c r="B42" s="216" t="s">
        <v>321</v>
      </c>
      <c r="C42" s="453"/>
      <c r="D42" s="453"/>
      <c r="E42" s="453"/>
      <c r="F42" s="453"/>
      <c r="G42" s="419"/>
      <c r="H42" s="419"/>
      <c r="I42" s="419"/>
      <c r="J42" s="419"/>
      <c r="K42" s="419"/>
    </row>
    <row r="43" spans="2:11" x14ac:dyDescent="0.2">
      <c r="B43" s="253" t="s">
        <v>322</v>
      </c>
      <c r="C43" s="424">
        <v>0.52139999999999997</v>
      </c>
      <c r="D43" s="424">
        <v>0.42759999999999998</v>
      </c>
      <c r="E43" s="424">
        <v>0.42870000000000003</v>
      </c>
      <c r="F43" s="424">
        <v>0.45350000000000001</v>
      </c>
      <c r="G43" s="424">
        <v>0.50270000000000004</v>
      </c>
      <c r="H43" s="424">
        <v>0.51429999999999998</v>
      </c>
      <c r="I43" s="424">
        <v>0.49519999999999997</v>
      </c>
      <c r="J43" s="424">
        <v>0.46710000000000002</v>
      </c>
      <c r="K43" s="424">
        <v>0.36680000000000001</v>
      </c>
    </row>
    <row r="44" spans="2:11" x14ac:dyDescent="0.2">
      <c r="B44" s="253" t="s">
        <v>323</v>
      </c>
      <c r="C44" s="424">
        <v>5.4100000000000002E-2</v>
      </c>
      <c r="D44" s="424">
        <v>3.49E-2</v>
      </c>
      <c r="E44" s="424">
        <v>3.1800000000000002E-2</v>
      </c>
      <c r="F44" s="424">
        <v>3.4799999999999998E-2</v>
      </c>
      <c r="G44" s="424">
        <v>3.4799999999999998E-2</v>
      </c>
      <c r="H44" s="424">
        <v>3.0200000000000001E-2</v>
      </c>
      <c r="I44" s="424">
        <v>2.6499999999999999E-2</v>
      </c>
      <c r="J44" s="424">
        <v>2.7E-2</v>
      </c>
      <c r="K44" s="424">
        <v>3.0700000000000002E-2</v>
      </c>
    </row>
    <row r="45" spans="2:11" x14ac:dyDescent="0.2">
      <c r="B45" s="253" t="s">
        <v>324</v>
      </c>
      <c r="C45" s="424">
        <v>0.14779999999999999</v>
      </c>
      <c r="D45" s="424">
        <v>0.13170000000000001</v>
      </c>
      <c r="E45" s="424">
        <v>0.1313</v>
      </c>
      <c r="F45" s="424">
        <v>0.15179999999999999</v>
      </c>
      <c r="G45" s="424">
        <v>0.1762</v>
      </c>
      <c r="H45" s="424">
        <v>0.15989999999999999</v>
      </c>
      <c r="I45" s="424">
        <v>0.13270000000000001</v>
      </c>
      <c r="J45" s="424">
        <v>0.12609999999999999</v>
      </c>
      <c r="K45" s="424">
        <v>0.13270000000000001</v>
      </c>
    </row>
    <row r="46" spans="2:11" x14ac:dyDescent="0.2">
      <c r="B46" s="253" t="s">
        <v>325</v>
      </c>
      <c r="C46" s="424">
        <v>1.37E-2</v>
      </c>
      <c r="D46" s="424">
        <v>1.0999999999999999E-2</v>
      </c>
      <c r="E46" s="424">
        <v>1.0699999999999999E-2</v>
      </c>
      <c r="F46" s="424">
        <v>1.34E-2</v>
      </c>
      <c r="G46" s="424">
        <v>1.37E-2</v>
      </c>
      <c r="H46" s="424">
        <v>1.18E-2</v>
      </c>
      <c r="I46" s="424">
        <v>8.2000000000000007E-3</v>
      </c>
      <c r="J46" s="424">
        <v>7.9000000000000008E-3</v>
      </c>
      <c r="K46" s="424">
        <v>8.3000000000000001E-3</v>
      </c>
    </row>
    <row r="47" spans="2:11" x14ac:dyDescent="0.2">
      <c r="B47" s="253" t="s">
        <v>326</v>
      </c>
      <c r="C47" s="424">
        <v>1.3100000000000001E-2</v>
      </c>
      <c r="D47" s="424">
        <v>1.4E-2</v>
      </c>
      <c r="E47" s="424">
        <v>1.34E-2</v>
      </c>
      <c r="F47" s="424">
        <v>1.38E-2</v>
      </c>
      <c r="G47" s="424">
        <v>1.4999999999999999E-2</v>
      </c>
      <c r="H47" s="424">
        <v>1.26E-2</v>
      </c>
      <c r="I47" s="424">
        <v>1.0699999999999999E-2</v>
      </c>
      <c r="J47" s="424">
        <v>9.4999999999999998E-3</v>
      </c>
      <c r="K47" s="424">
        <v>9.1000000000000004E-3</v>
      </c>
    </row>
    <row r="48" spans="2:11" x14ac:dyDescent="0.2">
      <c r="B48" s="253" t="s">
        <v>327</v>
      </c>
      <c r="C48" s="424">
        <v>3.5700000000000003E-2</v>
      </c>
      <c r="D48" s="424">
        <v>3.0599999999999999E-2</v>
      </c>
      <c r="E48" s="424">
        <v>2.8000000000000001E-2</v>
      </c>
      <c r="F48" s="424">
        <v>3.2399999999999998E-2</v>
      </c>
      <c r="G48" s="424">
        <v>3.1800000000000002E-2</v>
      </c>
      <c r="H48" s="424">
        <v>2.98E-2</v>
      </c>
      <c r="I48" s="424">
        <v>2.4199999999999999E-2</v>
      </c>
      <c r="J48" s="424">
        <v>2.53E-2</v>
      </c>
      <c r="K48" s="424">
        <v>2.8000000000000001E-2</v>
      </c>
    </row>
    <row r="49" spans="2:11" x14ac:dyDescent="0.2">
      <c r="B49" s="253" t="s">
        <v>328</v>
      </c>
      <c r="C49" s="424">
        <v>0.47860000000000003</v>
      </c>
      <c r="D49" s="424">
        <v>0.57240000000000002</v>
      </c>
      <c r="E49" s="424">
        <v>0.57130000000000003</v>
      </c>
      <c r="F49" s="424">
        <v>0.54649999999999999</v>
      </c>
      <c r="G49" s="424">
        <v>0.49730000000000002</v>
      </c>
      <c r="H49" s="424">
        <v>0.48570000000000002</v>
      </c>
      <c r="I49" s="424">
        <v>0.50480000000000003</v>
      </c>
      <c r="J49" s="424">
        <v>0.53290000000000004</v>
      </c>
      <c r="K49" s="424">
        <v>0.63319999999999999</v>
      </c>
    </row>
    <row r="50" spans="2:11" x14ac:dyDescent="0.2">
      <c r="B50" s="253" t="s">
        <v>329</v>
      </c>
      <c r="C50" s="425">
        <v>1.31</v>
      </c>
      <c r="D50" s="425">
        <v>1.42</v>
      </c>
      <c r="E50" s="425">
        <v>1.64</v>
      </c>
      <c r="F50" s="425">
        <v>1.23</v>
      </c>
      <c r="G50" s="425">
        <v>1.02</v>
      </c>
      <c r="H50" s="425">
        <v>1.1499999999999999</v>
      </c>
      <c r="I50" s="426">
        <v>1.5</v>
      </c>
      <c r="J50" s="425">
        <v>1.69</v>
      </c>
      <c r="K50" s="425">
        <v>1.54</v>
      </c>
    </row>
    <row r="51" spans="2:11" x14ac:dyDescent="0.2">
      <c r="B51" s="253" t="s">
        <v>330</v>
      </c>
      <c r="C51" s="427">
        <v>0.23469999999999999</v>
      </c>
      <c r="D51" s="427">
        <v>0.27629999999999999</v>
      </c>
      <c r="E51" s="427">
        <v>0.29599999999999999</v>
      </c>
      <c r="F51" s="427">
        <v>0.2853</v>
      </c>
      <c r="G51" s="427">
        <v>0.2858</v>
      </c>
      <c r="H51" s="427">
        <v>0.32050000000000001</v>
      </c>
      <c r="I51" s="427">
        <v>0.32840000000000003</v>
      </c>
      <c r="J51" s="427">
        <v>0.32129999999999997</v>
      </c>
      <c r="K51" s="427">
        <v>0.24379999999999999</v>
      </c>
    </row>
    <row r="52" spans="2:11" x14ac:dyDescent="0.2">
      <c r="B52" s="253" t="s">
        <v>331</v>
      </c>
      <c r="C52" s="425">
        <v>2.09</v>
      </c>
      <c r="D52" s="425">
        <v>1.83</v>
      </c>
      <c r="E52" s="425">
        <v>1.89</v>
      </c>
      <c r="F52" s="425">
        <v>1.82</v>
      </c>
      <c r="G52" s="425">
        <v>1.55</v>
      </c>
      <c r="H52" s="425">
        <v>1.78</v>
      </c>
      <c r="I52" s="425">
        <v>1.94</v>
      </c>
      <c r="J52" s="425">
        <v>2.2799999999999998</v>
      </c>
      <c r="K52" s="425">
        <v>2.44</v>
      </c>
    </row>
    <row r="53" spans="2:11" ht="14.25" x14ac:dyDescent="0.2">
      <c r="B53" s="216" t="s">
        <v>332</v>
      </c>
      <c r="C53" s="452"/>
      <c r="D53" s="452"/>
      <c r="E53" s="452"/>
      <c r="F53" s="452"/>
      <c r="G53" s="424"/>
      <c r="H53" s="424"/>
      <c r="I53" s="424"/>
      <c r="J53" s="424"/>
      <c r="K53" s="424"/>
    </row>
    <row r="54" spans="2:11" x14ac:dyDescent="0.2">
      <c r="B54" s="253" t="s">
        <v>333</v>
      </c>
      <c r="C54" s="424">
        <v>0.1067</v>
      </c>
      <c r="D54" s="424">
        <v>0.1051</v>
      </c>
      <c r="E54" s="424">
        <v>9.9500000000000005E-2</v>
      </c>
      <c r="F54" s="424">
        <v>7.2099999999999997E-2</v>
      </c>
      <c r="G54" s="424">
        <v>8.1199999999999994E-2</v>
      </c>
      <c r="H54" s="424">
        <v>8.4599999999999995E-2</v>
      </c>
      <c r="I54" s="424">
        <v>7.8E-2</v>
      </c>
      <c r="J54" s="424">
        <v>0.16869999999999999</v>
      </c>
      <c r="K54" s="424">
        <v>9.9500000000000005E-2</v>
      </c>
    </row>
    <row r="55" spans="2:11" x14ac:dyDescent="0.2">
      <c r="B55" s="253" t="s">
        <v>334</v>
      </c>
      <c r="C55" s="424">
        <v>0.37409999999999999</v>
      </c>
      <c r="D55" s="424">
        <v>0.4128</v>
      </c>
      <c r="E55" s="424">
        <v>0.41139999999999999</v>
      </c>
      <c r="F55" s="424">
        <v>0.4425</v>
      </c>
      <c r="G55" s="424">
        <v>0.49220000000000003</v>
      </c>
      <c r="H55" s="424">
        <v>0.4728</v>
      </c>
      <c r="I55" s="424">
        <v>0.46839999999999998</v>
      </c>
      <c r="J55" s="424">
        <v>0.39950000000000002</v>
      </c>
      <c r="K55" s="424">
        <v>0.40799999999999997</v>
      </c>
    </row>
    <row r="56" spans="2:11" x14ac:dyDescent="0.2">
      <c r="B56" s="253" t="s">
        <v>335</v>
      </c>
      <c r="C56" s="424">
        <v>0.41260000000000002</v>
      </c>
      <c r="D56" s="424">
        <v>0.39150000000000001</v>
      </c>
      <c r="E56" s="424">
        <v>0.39200000000000002</v>
      </c>
      <c r="F56" s="424">
        <v>0.37719999999999998</v>
      </c>
      <c r="G56" s="424">
        <v>0.34360000000000002</v>
      </c>
      <c r="H56" s="424">
        <v>0.34520000000000001</v>
      </c>
      <c r="I56" s="424">
        <v>0.35139999999999999</v>
      </c>
      <c r="J56" s="424">
        <v>0.39889999999999998</v>
      </c>
      <c r="K56" s="424">
        <v>0.37509999999999999</v>
      </c>
    </row>
    <row r="57" spans="2:11" x14ac:dyDescent="0.2">
      <c r="B57" s="253" t="s">
        <v>336</v>
      </c>
      <c r="C57" s="424">
        <v>0.76419999999999999</v>
      </c>
      <c r="D57" s="424">
        <v>0.75</v>
      </c>
      <c r="E57" s="424">
        <v>0.79269999999999996</v>
      </c>
      <c r="F57" s="424">
        <v>0.76929999999999998</v>
      </c>
      <c r="G57" s="424">
        <v>0.73929999999999996</v>
      </c>
      <c r="H57" s="424">
        <v>0.74039999999999995</v>
      </c>
      <c r="I57" s="424">
        <v>0.69740000000000002</v>
      </c>
      <c r="J57" s="424">
        <v>0.71350000000000002</v>
      </c>
      <c r="K57" s="424">
        <v>0.72430000000000005</v>
      </c>
    </row>
    <row r="58" spans="2:11" x14ac:dyDescent="0.2">
      <c r="B58" s="253" t="s">
        <v>337</v>
      </c>
      <c r="C58" s="424">
        <v>0.90459999999999996</v>
      </c>
      <c r="D58" s="424">
        <v>0.91020000000000001</v>
      </c>
      <c r="E58" s="424">
        <v>0.91010000000000002</v>
      </c>
      <c r="F58" s="424">
        <v>0.89849999999999997</v>
      </c>
      <c r="G58" s="424">
        <v>0.9103</v>
      </c>
      <c r="H58" s="424">
        <v>0.91500000000000004</v>
      </c>
      <c r="I58" s="424">
        <v>0.92510000000000003</v>
      </c>
      <c r="J58" s="424">
        <v>0.9274</v>
      </c>
      <c r="K58" s="424">
        <v>0.92469999999999997</v>
      </c>
    </row>
    <row r="59" spans="2:11" x14ac:dyDescent="0.2">
      <c r="B59" s="253" t="s">
        <v>338</v>
      </c>
      <c r="C59" s="424">
        <v>0.60299999999999998</v>
      </c>
      <c r="D59" s="424">
        <v>0.57999999999999996</v>
      </c>
      <c r="E59" s="424">
        <v>0.54800000000000004</v>
      </c>
      <c r="F59" s="424">
        <v>0.54300000000000004</v>
      </c>
      <c r="G59" s="424">
        <v>0.51429999999999998</v>
      </c>
      <c r="H59" s="424">
        <v>0.50970000000000004</v>
      </c>
      <c r="I59" s="424">
        <v>0.54490000000000005</v>
      </c>
      <c r="J59" s="424">
        <v>0.59860000000000002</v>
      </c>
      <c r="K59" s="424">
        <v>0.55569999999999997</v>
      </c>
    </row>
    <row r="60" spans="2:11" x14ac:dyDescent="0.2">
      <c r="B60" s="253" t="s">
        <v>339</v>
      </c>
      <c r="C60" s="424">
        <v>0.54390000000000005</v>
      </c>
      <c r="D60" s="424">
        <v>0.5081</v>
      </c>
      <c r="E60" s="424">
        <v>0.50429999999999997</v>
      </c>
      <c r="F60" s="424">
        <v>0.49030000000000001</v>
      </c>
      <c r="G60" s="424">
        <v>0.43830000000000002</v>
      </c>
      <c r="H60" s="424">
        <v>0.43790000000000001</v>
      </c>
      <c r="I60" s="424">
        <v>0.43980000000000002</v>
      </c>
      <c r="J60" s="424">
        <v>0.49390000000000001</v>
      </c>
      <c r="K60" s="424">
        <v>0.46870000000000001</v>
      </c>
    </row>
    <row r="61" spans="2:11" ht="14.25" x14ac:dyDescent="0.2">
      <c r="B61" s="216" t="s">
        <v>340</v>
      </c>
      <c r="C61" s="452"/>
      <c r="D61" s="452"/>
      <c r="E61" s="452"/>
      <c r="F61" s="452"/>
      <c r="G61" s="419"/>
      <c r="H61" s="419"/>
      <c r="I61" s="419"/>
      <c r="J61" s="419"/>
      <c r="K61" s="419"/>
    </row>
    <row r="62" spans="2:11" x14ac:dyDescent="0.2">
      <c r="B62" s="253" t="s">
        <v>341</v>
      </c>
      <c r="C62" s="427">
        <v>0.15359999999999999</v>
      </c>
      <c r="D62" s="427">
        <v>0.14180000000000001</v>
      </c>
      <c r="E62" s="427">
        <v>0.128</v>
      </c>
      <c r="F62" s="427">
        <v>0.1217</v>
      </c>
      <c r="G62" s="427">
        <v>0.1095</v>
      </c>
      <c r="H62" s="427">
        <v>9.2100000000000001E-2</v>
      </c>
      <c r="I62" s="427">
        <v>8.4400000000000003E-2</v>
      </c>
      <c r="J62" s="427">
        <v>7.5800000000000006E-2</v>
      </c>
      <c r="K62" s="427">
        <v>8.2199999999999995E-2</v>
      </c>
    </row>
    <row r="63" spans="2:11" x14ac:dyDescent="0.2">
      <c r="B63" s="253" t="s">
        <v>342</v>
      </c>
      <c r="C63" s="427">
        <v>0.1047</v>
      </c>
      <c r="D63" s="427">
        <v>0.1002</v>
      </c>
      <c r="E63" s="427">
        <v>9.7500000000000003E-2</v>
      </c>
      <c r="F63" s="427">
        <v>9.7199999999999995E-2</v>
      </c>
      <c r="G63" s="427">
        <v>9.6199999999999994E-2</v>
      </c>
      <c r="H63" s="427">
        <v>8.5400000000000004E-2</v>
      </c>
      <c r="I63" s="427">
        <v>7.5399999999999995E-2</v>
      </c>
      <c r="J63" s="427">
        <v>6.6000000000000003E-2</v>
      </c>
      <c r="K63" s="427">
        <v>6.8199999999999997E-2</v>
      </c>
    </row>
    <row r="64" spans="2:11" x14ac:dyDescent="0.2">
      <c r="B64" s="253" t="s">
        <v>343</v>
      </c>
      <c r="C64" s="424">
        <v>0.76459999999999995</v>
      </c>
      <c r="D64" s="424">
        <v>0.73939999999999995</v>
      </c>
      <c r="E64" s="424">
        <v>0.68149999999999999</v>
      </c>
      <c r="F64" s="427">
        <v>0.57699999999999996</v>
      </c>
      <c r="G64" s="427">
        <v>0.53369999999999995</v>
      </c>
      <c r="H64" s="427">
        <v>0.46970000000000001</v>
      </c>
      <c r="I64" s="427">
        <v>0.51749999999999996</v>
      </c>
      <c r="J64" s="427">
        <v>0.51459999999999995</v>
      </c>
      <c r="K64" s="427">
        <v>0.52900000000000003</v>
      </c>
    </row>
    <row r="65" spans="2:11" x14ac:dyDescent="0.2">
      <c r="B65" s="253" t="s">
        <v>344</v>
      </c>
      <c r="C65" s="427">
        <v>0.12659999999999999</v>
      </c>
      <c r="D65" s="427">
        <v>9.9000000000000005E-2</v>
      </c>
      <c r="E65" s="427">
        <v>8.8700000000000001E-2</v>
      </c>
      <c r="F65" s="427">
        <v>5.96E-2</v>
      </c>
      <c r="G65" s="427">
        <v>8.2299999999999998E-2</v>
      </c>
      <c r="H65" s="427">
        <v>1.43E-2</v>
      </c>
      <c r="I65" s="427">
        <v>8.0399999999999999E-2</v>
      </c>
      <c r="J65" s="427">
        <v>5.9400000000000001E-2</v>
      </c>
      <c r="K65" s="427">
        <v>0.1012</v>
      </c>
    </row>
    <row r="66" spans="2:11" x14ac:dyDescent="0.2">
      <c r="B66" s="253" t="s">
        <v>345</v>
      </c>
      <c r="C66" s="427">
        <v>0.68169999999999997</v>
      </c>
      <c r="D66" s="427">
        <v>0.70630000000000004</v>
      </c>
      <c r="E66" s="427">
        <v>0.76190000000000002</v>
      </c>
      <c r="F66" s="427">
        <v>0.79859999999999998</v>
      </c>
      <c r="G66" s="427">
        <v>0.87809999999999999</v>
      </c>
      <c r="H66" s="427">
        <v>0.92779999999999996</v>
      </c>
      <c r="I66" s="427">
        <v>0.89339999999999997</v>
      </c>
      <c r="J66" s="427">
        <v>0.86990000000000001</v>
      </c>
      <c r="K66" s="427">
        <v>0.82969999999999999</v>
      </c>
    </row>
    <row r="67" spans="2:11" ht="14.25" x14ac:dyDescent="0.2">
      <c r="B67" s="216" t="s">
        <v>346</v>
      </c>
      <c r="C67" s="452"/>
      <c r="D67" s="452"/>
      <c r="E67" s="452"/>
      <c r="F67" s="452"/>
      <c r="G67" s="419"/>
      <c r="H67" s="419"/>
      <c r="I67" s="419"/>
      <c r="J67" s="419"/>
      <c r="K67" s="419"/>
    </row>
    <row r="68" spans="2:11" x14ac:dyDescent="0.2">
      <c r="B68" s="253" t="s">
        <v>347</v>
      </c>
      <c r="C68" s="427">
        <v>9.2600000000000002E-2</v>
      </c>
      <c r="D68" s="427">
        <v>8.3400000000000002E-2</v>
      </c>
      <c r="E68" s="427">
        <v>8.1600000000000006E-2</v>
      </c>
      <c r="F68" s="427">
        <v>8.8099999999999998E-2</v>
      </c>
      <c r="G68" s="427">
        <v>7.8E-2</v>
      </c>
      <c r="H68" s="427">
        <v>7.3999999999999996E-2</v>
      </c>
      <c r="I68" s="427">
        <v>6.2E-2</v>
      </c>
      <c r="J68" s="427">
        <v>6.2899999999999998E-2</v>
      </c>
      <c r="K68" s="427">
        <v>6.25E-2</v>
      </c>
    </row>
    <row r="69" spans="2:11" x14ac:dyDescent="0.2">
      <c r="B69" s="253" t="s">
        <v>348</v>
      </c>
      <c r="C69" s="425">
        <v>5.22</v>
      </c>
      <c r="D69" s="425">
        <v>4.76</v>
      </c>
      <c r="E69" s="425">
        <v>6.34</v>
      </c>
      <c r="F69" s="425">
        <v>4.8099999999999996</v>
      </c>
      <c r="G69" s="425">
        <v>5.75</v>
      </c>
      <c r="H69" s="425">
        <v>5.83</v>
      </c>
      <c r="I69" s="425">
        <v>8.4600000000000009</v>
      </c>
      <c r="J69" s="425">
        <v>9.4499999999999993</v>
      </c>
      <c r="K69" s="425">
        <v>8.82</v>
      </c>
    </row>
    <row r="70" spans="2:11" x14ac:dyDescent="0.2">
      <c r="B70" s="253" t="s">
        <v>349</v>
      </c>
      <c r="C70" s="425">
        <v>8.26</v>
      </c>
      <c r="D70" s="425">
        <v>8.99</v>
      </c>
      <c r="E70" s="425">
        <v>9.7100000000000009</v>
      </c>
      <c r="F70" s="425">
        <v>8.73</v>
      </c>
      <c r="G70" s="425">
        <v>9.4700000000000006</v>
      </c>
      <c r="H70" s="425">
        <v>10.01</v>
      </c>
      <c r="I70" s="425">
        <v>11.25</v>
      </c>
      <c r="J70" s="425">
        <v>11.34</v>
      </c>
      <c r="K70" s="425">
        <v>11.58</v>
      </c>
    </row>
    <row r="71" spans="2:11" ht="14.25" x14ac:dyDescent="0.2">
      <c r="B71" s="216" t="s">
        <v>350</v>
      </c>
      <c r="C71" s="452"/>
      <c r="D71" s="452"/>
      <c r="E71" s="452"/>
      <c r="F71" s="452"/>
      <c r="G71" s="419"/>
      <c r="H71" s="419"/>
      <c r="I71" s="419"/>
      <c r="J71" s="419"/>
      <c r="K71" s="419"/>
    </row>
    <row r="72" spans="2:11" x14ac:dyDescent="0.2">
      <c r="B72" s="254" t="s">
        <v>351</v>
      </c>
      <c r="C72" s="428">
        <v>9.17</v>
      </c>
      <c r="D72" s="428">
        <v>10.31</v>
      </c>
      <c r="E72" s="428">
        <v>3.37</v>
      </c>
      <c r="F72" s="428">
        <v>5.81</v>
      </c>
      <c r="G72" s="428">
        <v>10.3</v>
      </c>
      <c r="H72" s="428">
        <v>3.45</v>
      </c>
      <c r="I72" s="428">
        <v>5.27</v>
      </c>
      <c r="J72" s="428">
        <v>2.25</v>
      </c>
      <c r="K72" s="428">
        <v>7.61</v>
      </c>
    </row>
    <row r="73" spans="2:11" ht="13.5" thickBot="1" x14ac:dyDescent="0.25">
      <c r="B73" s="255"/>
      <c r="C73" s="454"/>
      <c r="D73" s="454"/>
      <c r="E73" s="454"/>
      <c r="F73" s="454"/>
      <c r="G73" s="256"/>
      <c r="H73" s="256"/>
      <c r="I73" s="256"/>
      <c r="J73" s="256"/>
      <c r="K73" s="256"/>
    </row>
    <row r="74" spans="2:11" ht="13.5" thickTop="1" x14ac:dyDescent="0.2">
      <c r="B74" s="257" t="s">
        <v>278</v>
      </c>
    </row>
  </sheetData>
  <mergeCells count="1">
    <mergeCell ref="C3:F3"/>
  </mergeCells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5.1</vt:lpstr>
      <vt:lpstr>5.2</vt:lpstr>
      <vt:lpstr>5.3</vt:lpstr>
      <vt:lpstr>5.4</vt:lpstr>
      <vt:lpstr>5.5</vt:lpstr>
      <vt:lpstr>5.6</vt:lpstr>
      <vt:lpstr>5.7</vt:lpstr>
      <vt:lpstr>5.8</vt:lpstr>
      <vt:lpstr>5.9 (a)</vt:lpstr>
      <vt:lpstr>5.9 (b)</vt:lpstr>
      <vt:lpstr>5.9 (c)</vt:lpstr>
      <vt:lpstr>5.9 (d)</vt:lpstr>
      <vt:lpstr>5.9 (e)</vt:lpstr>
      <vt:lpstr>5.9 (f)</vt:lpstr>
      <vt:lpstr>5.9 (g)</vt:lpstr>
      <vt:lpstr>5.9 (h)</vt:lpstr>
      <vt:lpstr>5.9 (i)</vt:lpstr>
      <vt:lpstr>5.9 (j)</vt:lpstr>
      <vt:lpstr>5.9 (k)</vt:lpstr>
    </vt:vector>
  </TitlesOfParts>
  <Company>State Bank of Pakistan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sajad kiani</dc:creator>
  <cp:lastModifiedBy>Muhammad Sajjad Kiani - Statistics &amp; DWH</cp:lastModifiedBy>
  <cp:lastPrinted>2020-11-12T11:20:13Z</cp:lastPrinted>
  <dcterms:created xsi:type="dcterms:W3CDTF">2006-06-14T06:42:17Z</dcterms:created>
  <dcterms:modified xsi:type="dcterms:W3CDTF">2021-06-30T12:46:55Z</dcterms:modified>
</cp:coreProperties>
</file>