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jjad9129\Desktop\Project\Hand Book of Statistics on Pakistan Economy FY20\"/>
    </mc:Choice>
  </mc:AlternateContent>
  <bookViews>
    <workbookView xWindow="-120" yWindow="-120" windowWidth="20730" windowHeight="11160" tabRatio="775" activeTab="10"/>
  </bookViews>
  <sheets>
    <sheet name="1.1 a" sheetId="1" r:id="rId1"/>
    <sheet name="1.1 b" sheetId="2" r:id="rId2"/>
    <sheet name="1.2a" sheetId="13" r:id="rId3"/>
    <sheet name="1.2b" sheetId="14" r:id="rId4"/>
    <sheet name="1.3" sheetId="7" r:id="rId5"/>
    <sheet name="1.4 a" sheetId="3" r:id="rId6"/>
    <sheet name="1.4 b" sheetId="5" r:id="rId7"/>
    <sheet name="1.5" sheetId="26" r:id="rId8"/>
    <sheet name="1.6 a" sheetId="11" r:id="rId9"/>
    <sheet name="1.6 b" sheetId="12" r:id="rId10"/>
    <sheet name="1.7" sheetId="8" r:id="rId11"/>
  </sheets>
  <definedNames>
    <definedName name="_xlnm._FilterDatabase" localSheetId="7" hidden="1">'1.5'!#REF!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7" i="5" l="1"/>
  <c r="AH20" i="5" s="1"/>
  <c r="AH24" i="5" s="1"/>
  <c r="AH27" i="5" s="1"/>
  <c r="AI17" i="5"/>
  <c r="AJ17" i="5"/>
  <c r="AJ20" i="5" s="1"/>
  <c r="AJ24" i="5" s="1"/>
  <c r="AJ27" i="5" s="1"/>
  <c r="AK17" i="5"/>
  <c r="AK20" i="5" s="1"/>
  <c r="AK24" i="5" s="1"/>
  <c r="AK27" i="5" s="1"/>
  <c r="AM17" i="5"/>
  <c r="AN17" i="5"/>
  <c r="AO17" i="5"/>
  <c r="AL17" i="5"/>
  <c r="AL20" i="5" s="1"/>
  <c r="AL24" i="5" s="1"/>
  <c r="AL27" i="5" s="1"/>
  <c r="AI20" i="5"/>
  <c r="AI24" i="5" s="1"/>
  <c r="AI27" i="5" s="1"/>
  <c r="AH8" i="5"/>
  <c r="AI8" i="5"/>
  <c r="AJ8" i="5"/>
  <c r="AK8" i="5"/>
  <c r="AL8" i="5"/>
  <c r="AG8" i="3"/>
  <c r="AH8" i="3"/>
  <c r="AI8" i="3"/>
  <c r="AJ8" i="3"/>
  <c r="AK8" i="3"/>
  <c r="AI8" i="11"/>
  <c r="AJ8" i="11"/>
  <c r="AK8" i="11"/>
  <c r="AL8" i="11"/>
  <c r="AE8" i="11"/>
  <c r="AF8" i="11"/>
  <c r="AG8" i="11"/>
  <c r="AH8" i="11"/>
  <c r="AD8" i="11"/>
  <c r="AB8" i="11"/>
  <c r="AC8" i="11"/>
  <c r="AD10" i="11" l="1"/>
  <c r="AE10" i="11"/>
  <c r="AF10" i="11"/>
  <c r="AG10" i="11"/>
  <c r="AH10" i="11"/>
  <c r="AC10" i="11"/>
  <c r="AD13" i="11"/>
  <c r="AE13" i="11"/>
  <c r="AF13" i="11"/>
  <c r="AG13" i="11"/>
  <c r="AH13" i="11"/>
  <c r="AC13" i="11"/>
  <c r="M9" i="12"/>
  <c r="N9" i="12"/>
  <c r="O9" i="12"/>
  <c r="P9" i="12"/>
  <c r="Q9" i="12"/>
  <c r="L9" i="12"/>
  <c r="M27" i="12"/>
  <c r="L27" i="12"/>
  <c r="M30" i="12"/>
  <c r="N30" i="12"/>
  <c r="N27" i="12" s="1"/>
  <c r="O30" i="12"/>
  <c r="O27" i="12" s="1"/>
  <c r="P30" i="12"/>
  <c r="P27" i="12" s="1"/>
  <c r="Q30" i="12"/>
  <c r="Q27" i="12" s="1"/>
  <c r="L30" i="12"/>
  <c r="M11" i="12"/>
  <c r="N11" i="12"/>
  <c r="Q11" i="12"/>
  <c r="L11" i="12"/>
  <c r="M14" i="12"/>
  <c r="N14" i="12"/>
  <c r="O14" i="12"/>
  <c r="O11" i="12" s="1"/>
  <c r="P14" i="12"/>
  <c r="P11" i="12" s="1"/>
  <c r="Q14" i="12"/>
  <c r="L14" i="12"/>
  <c r="AW41" i="1"/>
  <c r="AV41" i="1"/>
  <c r="AU41" i="1"/>
  <c r="AT41" i="1"/>
  <c r="AS41" i="1"/>
  <c r="AR41" i="1"/>
  <c r="AW40" i="1"/>
  <c r="AV40" i="1"/>
  <c r="AU40" i="1"/>
  <c r="AT40" i="1"/>
  <c r="AS40" i="1"/>
  <c r="AR40" i="1"/>
  <c r="AS37" i="1"/>
  <c r="AT37" i="1"/>
  <c r="AU37" i="1"/>
  <c r="AV37" i="1"/>
  <c r="AW37" i="1"/>
  <c r="AR37" i="1"/>
  <c r="AS35" i="1"/>
  <c r="AT35" i="1"/>
  <c r="AU35" i="1"/>
  <c r="AV35" i="1"/>
  <c r="AW35" i="1"/>
  <c r="AR35" i="1"/>
  <c r="AU17" i="1"/>
  <c r="AU32" i="1"/>
  <c r="AS32" i="1"/>
  <c r="AT32" i="1"/>
  <c r="AV32" i="1"/>
  <c r="AW32" i="1"/>
  <c r="AR32" i="1"/>
  <c r="AT17" i="1"/>
  <c r="AV17" i="1"/>
  <c r="AW17" i="1"/>
  <c r="AR17" i="1"/>
  <c r="AS17" i="1"/>
  <c r="AT17" i="2"/>
  <c r="AT15" i="2" s="1"/>
  <c r="AU17" i="2"/>
  <c r="AU15" i="2" s="1"/>
  <c r="AU32" i="2" s="1"/>
  <c r="AV17" i="2"/>
  <c r="AR17" i="2"/>
  <c r="AS17" i="2"/>
  <c r="AS15" i="2" s="1"/>
  <c r="AQ17" i="2"/>
  <c r="AQ15" i="2" s="1"/>
  <c r="AQ32" i="2" s="1"/>
  <c r="AV15" i="2"/>
  <c r="AV32" i="2" s="1"/>
  <c r="AR15" i="2"/>
  <c r="AU35" i="2" l="1"/>
  <c r="AU38" i="2" s="1"/>
  <c r="AU41" i="2" s="1"/>
  <c r="AU37" i="2"/>
  <c r="AU40" i="2" s="1"/>
  <c r="AV35" i="2"/>
  <c r="AV38" i="2" s="1"/>
  <c r="AV41" i="2" s="1"/>
  <c r="AV37" i="2"/>
  <c r="AV40" i="2" s="1"/>
  <c r="AT32" i="2"/>
  <c r="AS32" i="2"/>
  <c r="AR32" i="2"/>
  <c r="AQ37" i="2"/>
  <c r="AQ40" i="2" s="1"/>
  <c r="AQ35" i="2"/>
  <c r="AQ38" i="2" s="1"/>
  <c r="AQ41" i="2" s="1"/>
  <c r="AT35" i="2" l="1"/>
  <c r="AT38" i="2" s="1"/>
  <c r="AT41" i="2" s="1"/>
  <c r="AT37" i="2"/>
  <c r="AT40" i="2" s="1"/>
  <c r="AR37" i="2"/>
  <c r="AR40" i="2" s="1"/>
  <c r="AR35" i="2"/>
  <c r="AR38" i="2" s="1"/>
  <c r="AR41" i="2" s="1"/>
  <c r="AS37" i="2"/>
  <c r="AS40" i="2" s="1"/>
  <c r="AS35" i="2"/>
  <c r="AS38" i="2" s="1"/>
  <c r="AS41" i="2" s="1"/>
</calcChain>
</file>

<file path=xl/comments1.xml><?xml version="1.0" encoding="utf-8"?>
<comments xmlns="http://schemas.openxmlformats.org/spreadsheetml/2006/main">
  <authors>
    <author>MUHAMMAD AZMAT HAYAT</author>
  </authors>
  <commentList>
    <comment ref="R13" authorId="0" shapeId="0">
      <text>
        <r>
          <rPr>
            <b/>
            <sz val="8"/>
            <color indexed="81"/>
            <rFont val="Tahoma"/>
            <family val="2"/>
          </rPr>
          <t>MUHAMMAD AZMAT HAYAT:</t>
        </r>
        <r>
          <rPr>
            <sz val="8"/>
            <color indexed="81"/>
            <rFont val="Tahoma"/>
            <family val="2"/>
          </rPr>
          <t xml:space="preserve">
also chnge in investment table</t>
        </r>
      </text>
    </comment>
  </commentList>
</comments>
</file>

<file path=xl/sharedStrings.xml><?xml version="1.0" encoding="utf-8"?>
<sst xmlns="http://schemas.openxmlformats.org/spreadsheetml/2006/main" count="1304" uniqueCount="323">
  <si>
    <t>(Million Rupees)</t>
  </si>
  <si>
    <t>Sector</t>
  </si>
  <si>
    <t>FY60</t>
  </si>
  <si>
    <t>FY61</t>
  </si>
  <si>
    <t>FY62</t>
  </si>
  <si>
    <t>FY63</t>
  </si>
  <si>
    <t>FY64</t>
  </si>
  <si>
    <t>FY65</t>
  </si>
  <si>
    <t>FY66</t>
  </si>
  <si>
    <t>FY67</t>
  </si>
  <si>
    <t>FY68</t>
  </si>
  <si>
    <t>i.   Major Crops</t>
  </si>
  <si>
    <t>ii.  Minor Crops</t>
  </si>
  <si>
    <t>iii. Livestock</t>
  </si>
  <si>
    <t>iv. Fishing</t>
  </si>
  <si>
    <t>v.  Forestry</t>
  </si>
  <si>
    <t>Mining &amp; Quarrying</t>
  </si>
  <si>
    <t>Manufacturing</t>
  </si>
  <si>
    <t>Construction</t>
  </si>
  <si>
    <t>Gross Domestic Product (FC)</t>
  </si>
  <si>
    <t>Indirect Taxes</t>
  </si>
  <si>
    <t>Subsidies</t>
  </si>
  <si>
    <t>Gross Domestic Product (MP)</t>
  </si>
  <si>
    <t>Net Factor Income from Abroad</t>
  </si>
  <si>
    <t>Gross National Product (FC)</t>
  </si>
  <si>
    <t>Gross National Product (MP)</t>
  </si>
  <si>
    <t>Population (in millions)</t>
  </si>
  <si>
    <t>FY69</t>
  </si>
  <si>
    <t>FY70</t>
  </si>
  <si>
    <t>FY71</t>
  </si>
  <si>
    <t>FY72</t>
  </si>
  <si>
    <t>FY73</t>
  </si>
  <si>
    <t>FY74</t>
  </si>
  <si>
    <t>FY75</t>
  </si>
  <si>
    <t>FY76</t>
  </si>
  <si>
    <t>FY77</t>
  </si>
  <si>
    <t>FY78</t>
  </si>
  <si>
    <t>FY79</t>
  </si>
  <si>
    <t>FY80</t>
  </si>
  <si>
    <t>FY81</t>
  </si>
  <si>
    <t>FY82</t>
  </si>
  <si>
    <t>FY83</t>
  </si>
  <si>
    <t>FY84</t>
  </si>
  <si>
    <t>FY85</t>
  </si>
  <si>
    <t>FY86</t>
  </si>
  <si>
    <t>FY87</t>
  </si>
  <si>
    <t>FY88</t>
  </si>
  <si>
    <t>FY89</t>
  </si>
  <si>
    <t>FY90</t>
  </si>
  <si>
    <t>FY91</t>
  </si>
  <si>
    <t>FY92</t>
  </si>
  <si>
    <t>FY93</t>
  </si>
  <si>
    <t>FY94</t>
  </si>
  <si>
    <t>FY95</t>
  </si>
  <si>
    <t>FY96</t>
  </si>
  <si>
    <t>FY97</t>
  </si>
  <si>
    <t>FY98</t>
  </si>
  <si>
    <t>FY99</t>
  </si>
  <si>
    <t>FY 00</t>
  </si>
  <si>
    <t>FY01</t>
  </si>
  <si>
    <t>FY02</t>
  </si>
  <si>
    <t>FY03</t>
  </si>
  <si>
    <t>FY04</t>
  </si>
  <si>
    <t>FY50</t>
  </si>
  <si>
    <t>FY51</t>
  </si>
  <si>
    <t>FY52</t>
  </si>
  <si>
    <t>FY53</t>
  </si>
  <si>
    <t>FY54</t>
  </si>
  <si>
    <t>FY55</t>
  </si>
  <si>
    <t>1. Agriculture</t>
  </si>
  <si>
    <t>FY56</t>
  </si>
  <si>
    <t>FY57</t>
  </si>
  <si>
    <t>FY58</t>
  </si>
  <si>
    <t>FY59</t>
  </si>
  <si>
    <t>FY00</t>
  </si>
  <si>
    <t>Industrial Sector</t>
  </si>
  <si>
    <t>Services Sector</t>
  </si>
  <si>
    <t>Per capita income (FC) Rs.</t>
  </si>
  <si>
    <t>Per capita income (MP) Rs.</t>
  </si>
  <si>
    <t>Expenditure</t>
  </si>
  <si>
    <t>Total Consumption Expenditure</t>
  </si>
  <si>
    <t>Gross Domestic Fixed Capital   Formation</t>
  </si>
  <si>
    <t>Change in Stocks</t>
  </si>
  <si>
    <t>Export of Goods and Non-Factor Services</t>
  </si>
  <si>
    <t>Less Import of Goods and Non-Factor Services</t>
  </si>
  <si>
    <t>Expenditure on Gross Domestic Product (MP)</t>
  </si>
  <si>
    <t>Plus Net Factor Income from the rest of the World</t>
  </si>
  <si>
    <t>Expenditure on Gross National Product (MP)</t>
  </si>
  <si>
    <t>Less Indirect Taxes</t>
  </si>
  <si>
    <t>Plus Subsidies</t>
  </si>
  <si>
    <t>Provision for Fixed Capital Consumption</t>
  </si>
  <si>
    <t>Net National Product  (FC)</t>
  </si>
  <si>
    <r>
      <t>FY81</t>
    </r>
    <r>
      <rPr>
        <b/>
        <vertAlign val="superscript"/>
        <sz val="8"/>
        <color indexed="8"/>
        <rFont val="Times New Roman"/>
        <family val="1"/>
      </rPr>
      <t>1</t>
    </r>
  </si>
  <si>
    <t>I t e m</t>
  </si>
  <si>
    <t>Gross Total Investment</t>
  </si>
  <si>
    <t>Changes in Stocks</t>
  </si>
  <si>
    <t>Gross Fixed Investment</t>
  </si>
  <si>
    <t>(a)</t>
  </si>
  <si>
    <t>Public Sector</t>
  </si>
  <si>
    <t>(b)</t>
  </si>
  <si>
    <t>Private Sector</t>
  </si>
  <si>
    <t>Net External Resource Inflow</t>
  </si>
  <si>
    <t>National Savings</t>
  </si>
  <si>
    <t>Public Savings</t>
  </si>
  <si>
    <t>Private Savings</t>
  </si>
  <si>
    <t>Net Factor Income</t>
  </si>
  <si>
    <t>Domestic Savings</t>
  </si>
  <si>
    <t>GDP ( At Market Prices)</t>
  </si>
  <si>
    <t>GNP ( At Market Prices)</t>
  </si>
  <si>
    <t>General Government</t>
  </si>
  <si>
    <t>Others</t>
  </si>
  <si>
    <t>House-hold</t>
  </si>
  <si>
    <t>Corporate</t>
  </si>
  <si>
    <t>FY05</t>
  </si>
  <si>
    <t xml:space="preserve">     Sector</t>
  </si>
  <si>
    <r>
      <t>FY64</t>
    </r>
    <r>
      <rPr>
        <b/>
        <vertAlign val="superscript"/>
        <sz val="8"/>
        <color indexed="8"/>
        <rFont val="Times New Roman"/>
        <family val="1"/>
      </rPr>
      <t>1</t>
    </r>
  </si>
  <si>
    <t>TOTAL (1+2+3)</t>
  </si>
  <si>
    <t xml:space="preserve">Agriculture  </t>
  </si>
  <si>
    <t>Mining and Quarrying</t>
  </si>
  <si>
    <t xml:space="preserve">    Large-scale</t>
  </si>
  <si>
    <t xml:space="preserve">    Small-scale</t>
  </si>
  <si>
    <t>Electricity &amp; Gas Distribution</t>
  </si>
  <si>
    <t>Transport Storage &amp; Communication</t>
  </si>
  <si>
    <t>Financial Institutions</t>
  </si>
  <si>
    <t xml:space="preserve">       Ownership of Dwellings </t>
  </si>
  <si>
    <t xml:space="preserve">       Banking and Insurance</t>
  </si>
  <si>
    <t>Services</t>
  </si>
  <si>
    <t xml:space="preserve">2.  Public  </t>
  </si>
  <si>
    <t>3. General Government</t>
  </si>
  <si>
    <t>Federal</t>
  </si>
  <si>
    <t>Provincial</t>
  </si>
  <si>
    <t>Local Bodies</t>
  </si>
  <si>
    <t>1.Private</t>
  </si>
  <si>
    <t>Wholesale &amp; Retail Trade</t>
  </si>
  <si>
    <t xml:space="preserve">       Real Estate</t>
  </si>
  <si>
    <t xml:space="preserve"> 1.4   Expenditure on Gross National Product </t>
  </si>
  <si>
    <t>FY06</t>
  </si>
  <si>
    <t>FY07</t>
  </si>
  <si>
    <t>FY08</t>
  </si>
  <si>
    <t>FY09</t>
  </si>
  <si>
    <t>1.7   Investment and Savings at Current Prices</t>
  </si>
  <si>
    <t>FY10</t>
  </si>
  <si>
    <t>Source: Federal Bureau of Statistics</t>
  </si>
  <si>
    <t>1.5   Gross Domestic Product</t>
  </si>
  <si>
    <t>Period</t>
  </si>
  <si>
    <t>Growth Rate (%)</t>
  </si>
  <si>
    <t xml:space="preserve">FY53 </t>
  </si>
  <si>
    <t xml:space="preserve">FY54 </t>
  </si>
  <si>
    <t xml:space="preserve"> FY66 </t>
  </si>
  <si>
    <t xml:space="preserve"> FY67 </t>
  </si>
  <si>
    <t>Note: The series have been constructed by using splicing method.</t>
  </si>
  <si>
    <t xml:space="preserve">1.3   Real GDP Growth Rates </t>
  </si>
  <si>
    <t>FY11</t>
  </si>
  <si>
    <t>FY12</t>
  </si>
  <si>
    <t>FY13</t>
  </si>
  <si>
    <t>FY14</t>
  </si>
  <si>
    <t>FY15</t>
  </si>
  <si>
    <t>A.</t>
  </si>
  <si>
    <t>Agricultural Sector ( 1 to 4 )</t>
  </si>
  <si>
    <t>1. Crops ( i+ii+iii)</t>
  </si>
  <si>
    <t>ii) Other Crops</t>
  </si>
  <si>
    <t>iii) Cotton Ginning</t>
  </si>
  <si>
    <t>B.</t>
  </si>
  <si>
    <t>Industrial Sector ( 1 to 4 )</t>
  </si>
  <si>
    <t>Commodity Producing Sectors (A+B)</t>
  </si>
  <si>
    <t>i)   Important Crops</t>
  </si>
  <si>
    <t>2.   Livestock</t>
  </si>
  <si>
    <t>3.   Forestry</t>
  </si>
  <si>
    <t>4.   Fishing</t>
  </si>
  <si>
    <t>1.   Mining and Quarrying</t>
  </si>
  <si>
    <t>2.   Manufacturing ( i+ii+iii)</t>
  </si>
  <si>
    <t>i)      Large Scale</t>
  </si>
  <si>
    <t>ii)     Small Scale</t>
  </si>
  <si>
    <t>iii)   Slaughtering</t>
  </si>
  <si>
    <t>4.   Construction</t>
  </si>
  <si>
    <t>Services Sectors ( 1 to 6)</t>
  </si>
  <si>
    <t>1.   Wholesale &amp; Retail Trade</t>
  </si>
  <si>
    <t>2. Transport, Storage  &amp; Communication</t>
  </si>
  <si>
    <t>3.   Finance &amp; Insurance</t>
  </si>
  <si>
    <t>4.   Housing Services (OD)</t>
  </si>
  <si>
    <t>5.   General Government Services</t>
  </si>
  <si>
    <t>6.   Other Private Services</t>
  </si>
  <si>
    <t>GDP {Total of GVA at bp (A+B+C)</t>
  </si>
  <si>
    <t>Taxes</t>
  </si>
  <si>
    <t>GDP at mp (GVA+T-S)</t>
  </si>
  <si>
    <t>Gross National Income</t>
  </si>
  <si>
    <t>Population (million no.)</t>
  </si>
  <si>
    <t>Per Capita Income</t>
  </si>
  <si>
    <t>Sector/Industry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</si>
  <si>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</si>
  <si>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</si>
  <si>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</si>
  <si>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</si>
  <si>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</si>
  <si>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</si>
  <si>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</si>
  <si>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</si>
  <si>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</si>
  <si>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GDP Growth Rate</t>
  </si>
  <si>
    <t>Household final consumption expenditure</t>
  </si>
  <si>
    <t>Changes in inventories</t>
  </si>
  <si>
    <t>GDP by expenditure</t>
  </si>
  <si>
    <t>General government final consumption expenditure</t>
  </si>
  <si>
    <t>Gross fixed capital formation</t>
  </si>
  <si>
    <t>Less imports of goods and non-factor services</t>
  </si>
  <si>
    <t>Exports of goods and non-factor services</t>
  </si>
  <si>
    <t>Sectors</t>
  </si>
  <si>
    <t>Agriculture</t>
  </si>
  <si>
    <t>i.     Large Scale</t>
  </si>
  <si>
    <t>ii.   Small Scale (including Slaughtering)</t>
  </si>
  <si>
    <t>Electricity Generation and Distr'n &amp; Gas Distribution</t>
  </si>
  <si>
    <t>Transport &amp; Communication</t>
  </si>
  <si>
    <t>Finance &amp; Inusrance</t>
  </si>
  <si>
    <t>Housing Services (O.D)</t>
  </si>
  <si>
    <t>Other Private Services</t>
  </si>
  <si>
    <t>Public &amp; General Govt. (B+C)</t>
  </si>
  <si>
    <t>Public Sector (Autonmous &amp; Semi Aut-Bodies)</t>
  </si>
  <si>
    <t>a.    Railways</t>
  </si>
  <si>
    <t>b.    Post Offices &amp; PTCL</t>
  </si>
  <si>
    <t>c.    Others</t>
  </si>
  <si>
    <t>Finance &amp;Insurance</t>
  </si>
  <si>
    <t>i.     Federal</t>
  </si>
  <si>
    <t>iii.   District Governments</t>
  </si>
  <si>
    <t>ii.    Provincial</t>
  </si>
  <si>
    <t>Total Investment</t>
  </si>
  <si>
    <t>Public Sector (Gen.Govt+Public)</t>
  </si>
  <si>
    <t>Gross National Savings</t>
  </si>
  <si>
    <t>Net Factor Income from abroad</t>
  </si>
  <si>
    <t>GDP (Market Prices)</t>
  </si>
  <si>
    <t>GNI (Market Prices)</t>
  </si>
  <si>
    <t>Source: Pakistan Bureau of Statistics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</si>
  <si>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</si>
  <si>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</si>
  <si>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</si>
  <si>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</si>
  <si>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</si>
  <si>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</si>
  <si>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</si>
  <si>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</si>
  <si>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</si>
  <si>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</si>
  <si>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</si>
  <si>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</si>
  <si>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</si>
  <si>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a.   Large-Scale</t>
  </si>
  <si>
    <t>b.  Small-Scale</t>
  </si>
  <si>
    <t>c.   Slaughtering</t>
  </si>
  <si>
    <t>b.   Small-Scale</t>
  </si>
  <si>
    <t>i.  Transport, Storage and Communication</t>
  </si>
  <si>
    <t>iii. Finance and Insurance</t>
  </si>
  <si>
    <t>ii. Wholesale and Retail Trade</t>
  </si>
  <si>
    <t>iv. Ownership of Dwellings</t>
  </si>
  <si>
    <t>v.  Public Administration &amp; Defense</t>
  </si>
  <si>
    <t>vi. Community Services</t>
  </si>
  <si>
    <t>ii. Manufacturing</t>
  </si>
  <si>
    <t>iii. Construction</t>
  </si>
  <si>
    <t>iv. Electricity and Gas Distribution</t>
  </si>
  <si>
    <t>ii.  Manufacturing</t>
  </si>
  <si>
    <t>i.   Mining &amp; Quarrying</t>
  </si>
  <si>
    <t>i.    Major Crops</t>
  </si>
  <si>
    <t>ii.   Minor Crops</t>
  </si>
  <si>
    <t>3    Electricity generation and Gas distribution</t>
  </si>
  <si>
    <t>2.   Transport, Storage  &amp; Communication</t>
  </si>
  <si>
    <t xml:space="preserve">1.1    Gross National Product </t>
  </si>
  <si>
    <t xml:space="preserve">  a.  (At Current Factor Cost)</t>
  </si>
  <si>
    <t>2. Industrial Sector</t>
  </si>
  <si>
    <t>3. Services Sector</t>
  </si>
  <si>
    <t>4. Gross Domestic Product (FC)</t>
  </si>
  <si>
    <t>5. Indirect Taxes</t>
  </si>
  <si>
    <t>6. .Subsidies</t>
  </si>
  <si>
    <t>7. Gross Domestic Product (MC)</t>
  </si>
  <si>
    <t>8. Net Factor Income from Abroad</t>
  </si>
  <si>
    <t>9. Gross National Product (FC)</t>
  </si>
  <si>
    <t>10.Gross National Product (MP)</t>
  </si>
  <si>
    <t>11. Population (in millions)</t>
  </si>
  <si>
    <t>12. Per capita income (FC)  (Rs)</t>
  </si>
  <si>
    <t>13. Per capita income (MP)(Rs.)</t>
  </si>
  <si>
    <t>i. Mining &amp; Quarrying</t>
  </si>
  <si>
    <t>a.  Large-Scale</t>
  </si>
  <si>
    <t>c.  Slaughtering</t>
  </si>
  <si>
    <t>3    Electricity generation  and Gas distribution</t>
  </si>
  <si>
    <t>Note:</t>
  </si>
  <si>
    <t>P: Provisional</t>
  </si>
  <si>
    <t xml:space="preserve">1.2    Sectoral Shares in Gross Domestic Product </t>
  </si>
  <si>
    <t xml:space="preserve">      a.  (At Current Factor Cost)</t>
  </si>
  <si>
    <t>iii.  Livestock</t>
  </si>
  <si>
    <t>iv.  Fishing</t>
  </si>
  <si>
    <t>v.   Forestry</t>
  </si>
  <si>
    <t>(Percent)</t>
  </si>
  <si>
    <t>3.   Electricity generation and Gas distribution</t>
  </si>
  <si>
    <t xml:space="preserve">1.2   Sectoral Shares in Gross Domestic Product </t>
  </si>
  <si>
    <t>2.  Transport, Storage  &amp; Communication</t>
  </si>
  <si>
    <t>i.  Private Consumption Expenditure</t>
  </si>
  <si>
    <t>ii. General Government Consumption Expenditure</t>
  </si>
  <si>
    <t xml:space="preserve">     a.   (At Current Factor Cost)</t>
  </si>
  <si>
    <t>Description</t>
  </si>
  <si>
    <t xml:space="preserve">1.6   Gross Fixed Capital Formation </t>
  </si>
  <si>
    <t xml:space="preserve">     a.   At Current Market Prices</t>
  </si>
  <si>
    <t>1. Data is not available before FY64.</t>
  </si>
  <si>
    <t>2. Small Scale includes slaughtering.</t>
  </si>
  <si>
    <t>Finance &amp; Insurance</t>
  </si>
  <si>
    <t>1. Prior to FY81 data on Gross Fixed Capital Formation at constant prices are not available.</t>
  </si>
  <si>
    <t>2. Small scale includes slaughtering.</t>
  </si>
  <si>
    <t>(Billion Rupees)</t>
  </si>
  <si>
    <t>1. Data format have been revised w.e.f FY11.</t>
  </si>
  <si>
    <t>2. Including PSEs</t>
  </si>
  <si>
    <t>P: Provision</t>
  </si>
  <si>
    <t>At Constant Prices of 1980-81</t>
  </si>
  <si>
    <t>At Constant Prices of 1999-00</t>
  </si>
  <si>
    <t>At Constant Prices of 2005-06</t>
  </si>
  <si>
    <t xml:space="preserve">           b.  At Constant Prices</t>
  </si>
  <si>
    <t>FY16</t>
  </si>
  <si>
    <t>FY17</t>
  </si>
  <si>
    <t>FY18</t>
  </si>
  <si>
    <t>FY19</t>
  </si>
  <si>
    <t>At Constant Factor Cost (2005-06)</t>
  </si>
  <si>
    <r>
      <t xml:space="preserve">FY21 </t>
    </r>
    <r>
      <rPr>
        <b/>
        <vertAlign val="superscript"/>
        <sz val="8"/>
        <color indexed="8"/>
        <rFont val="Times New Roman"/>
        <family val="1"/>
      </rPr>
      <t>P</t>
    </r>
  </si>
  <si>
    <t xml:space="preserve">       (At Constant Factor Cost of 1959-60,1980-81,2005-06)</t>
  </si>
  <si>
    <t xml:space="preserve">       b. (At Constant Factor Cost of 1959-60, 1980-81, 2005-06)</t>
  </si>
  <si>
    <t xml:space="preserve">     b.  (At Constant Factor Cost of 1959-60,1980-81,2005-06)</t>
  </si>
  <si>
    <t xml:space="preserve">      b.  (At Constant Factor Cost of 1959-60,1980-81,2005-06)</t>
  </si>
  <si>
    <r>
      <t xml:space="preserve">FY20 </t>
    </r>
    <r>
      <rPr>
        <b/>
        <vertAlign val="superscript"/>
        <sz val="8"/>
        <color rgb="FF000000"/>
        <rFont val="Times New Roman"/>
        <family val="1"/>
      </rPr>
      <t>R</t>
    </r>
  </si>
  <si>
    <r>
      <t xml:space="preserve">FY19 </t>
    </r>
    <r>
      <rPr>
        <b/>
        <vertAlign val="superscript"/>
        <sz val="8"/>
        <color rgb="FF000000"/>
        <rFont val="Times New Roman"/>
        <family val="1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</si>
</sst>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#,##0.0_);\(#,##0.0\)"/>
    <numFmt numFmtId="168" formatCode="_(* #,##0.0_);_(* \(#,##0.0\);_(* &quot;-&quot;?_);_(@_)"/>
  </numFmts>
  <fonts count="3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7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vertAlign val="superscript"/>
      <sz val="8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8"/>
      <name val="Times New Roman"/>
      <family val="1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color rgb="FF000000"/>
      <name val="Times New Roman Bold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.5"/>
      <color rgb="FF000000"/>
      <name val="Times New Roman"/>
      <family val="1"/>
    </font>
    <font>
      <u/>
      <sz val="10"/>
      <color rgb="FF000000"/>
      <name val="Times New Roman"/>
      <family val="1"/>
    </font>
    <font>
      <sz val="6.5"/>
      <color rgb="FF000000"/>
      <name val="Calibri"/>
      <family val="2"/>
    </font>
    <font>
      <sz val="7.5"/>
      <color rgb="FF000000"/>
      <name val="Times New Roman"/>
      <family val="1"/>
    </font>
    <font>
      <b/>
      <vertAlign val="superscript"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22" fillId="0" borderId="0"/>
    <xf numFmtId="0" fontId="23" fillId="0" borderId="0"/>
    <xf numFmtId="0" fontId="17" fillId="0" borderId="0"/>
  </cellStyleXfs>
  <cellXfs count="412">
    <xf numFmtId="0" fontId="0" fillId="0" borderId="0" xfId="0"/>
    <xf numFmtId="0" fontId="3" fillId="2" borderId="0" xfId="0" applyFont="1" applyFill="1" applyAlignment="1">
      <alignment vertical="top"/>
    </xf>
    <xf numFmtId="0" fontId="0" fillId="2" borderId="0" xfId="0" applyFill="1"/>
    <xf numFmtId="0" fontId="7" fillId="2" borderId="0" xfId="0" applyFont="1" applyFill="1" applyAlignment="1"/>
    <xf numFmtId="0" fontId="0" fillId="2" borderId="0" xfId="0" applyFill="1" applyBorder="1"/>
    <xf numFmtId="3" fontId="7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center" wrapText="1"/>
    </xf>
    <xf numFmtId="2" fontId="10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49" fontId="24" fillId="2" borderId="2" xfId="0" applyNumberFormat="1" applyFont="1" applyFill="1" applyBorder="1" applyAlignment="1">
      <alignment horizontal="center" vertical="top" wrapText="1"/>
    </xf>
    <xf numFmtId="49" fontId="24" fillId="2" borderId="2" xfId="0" applyNumberFormat="1" applyFont="1" applyFill="1" applyBorder="1" applyAlignment="1"/>
    <xf numFmtId="0" fontId="8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top" wrapText="1"/>
    </xf>
    <xf numFmtId="49" fontId="24" fillId="2" borderId="0" xfId="0" applyNumberFormat="1" applyFont="1" applyFill="1" applyBorder="1" applyAlignment="1">
      <alignment horizontal="center" vertical="top" wrapText="1"/>
    </xf>
    <xf numFmtId="49" fontId="24" fillId="2" borderId="0" xfId="0" applyNumberFormat="1" applyFont="1" applyFill="1" applyBorder="1" applyAlignment="1"/>
    <xf numFmtId="49" fontId="24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/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3" fontId="7" fillId="2" borderId="0" xfId="0" applyNumberFormat="1" applyFont="1" applyFill="1" applyAlignment="1">
      <alignment wrapText="1"/>
    </xf>
    <xf numFmtId="49" fontId="24" fillId="2" borderId="0" xfId="0" applyNumberFormat="1" applyFont="1" applyFill="1" applyAlignment="1"/>
    <xf numFmtId="49" fontId="24" fillId="2" borderId="0" xfId="0" applyNumberFormat="1" applyFont="1" applyFill="1"/>
    <xf numFmtId="166" fontId="24" fillId="2" borderId="0" xfId="1" applyNumberFormat="1" applyFont="1" applyFill="1"/>
    <xf numFmtId="49" fontId="4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horizontal="left" wrapText="1"/>
    </xf>
    <xf numFmtId="3" fontId="10" fillId="2" borderId="0" xfId="0" applyNumberFormat="1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wrapText="1"/>
    </xf>
    <xf numFmtId="0" fontId="0" fillId="2" borderId="0" xfId="0" applyFill="1" applyAlignment="1"/>
    <xf numFmtId="49" fontId="26" fillId="2" borderId="0" xfId="0" applyNumberFormat="1" applyFont="1" applyFill="1"/>
    <xf numFmtId="166" fontId="26" fillId="2" borderId="0" xfId="1" applyNumberFormat="1" applyFont="1" applyFill="1"/>
    <xf numFmtId="0" fontId="10" fillId="2" borderId="0" xfId="0" applyFont="1" applyFill="1" applyAlignment="1">
      <alignment wrapText="1"/>
    </xf>
    <xf numFmtId="0" fontId="4" fillId="2" borderId="0" xfId="0" applyFont="1" applyFill="1" applyAlignment="1">
      <alignment horizontal="justify" wrapText="1"/>
    </xf>
    <xf numFmtId="0" fontId="4" fillId="2" borderId="0" xfId="0" applyFont="1" applyFill="1" applyAlignment="1">
      <alignment wrapText="1"/>
    </xf>
    <xf numFmtId="166" fontId="21" fillId="2" borderId="0" xfId="1" applyNumberFormat="1" applyFont="1" applyFill="1"/>
    <xf numFmtId="166" fontId="7" fillId="2" borderId="0" xfId="1" applyNumberFormat="1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wrapText="1"/>
    </xf>
    <xf numFmtId="0" fontId="10" fillId="2" borderId="1" xfId="0" applyFont="1" applyFill="1" applyBorder="1"/>
    <xf numFmtId="0" fontId="26" fillId="2" borderId="0" xfId="0" applyFont="1" applyFill="1"/>
    <xf numFmtId="0" fontId="10" fillId="2" borderId="0" xfId="0" applyFont="1" applyFill="1"/>
    <xf numFmtId="0" fontId="0" fillId="2" borderId="1" xfId="0" applyFill="1" applyBorder="1"/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 indent="1"/>
    </xf>
    <xf numFmtId="49" fontId="26" fillId="2" borderId="0" xfId="0" applyNumberFormat="1" applyFont="1" applyFill="1" applyAlignment="1">
      <alignment horizontal="left" indent="1"/>
    </xf>
    <xf numFmtId="0" fontId="19" fillId="2" borderId="0" xfId="0" applyFont="1" applyFill="1" applyAlignment="1"/>
    <xf numFmtId="49" fontId="26" fillId="2" borderId="0" xfId="0" applyNumberFormat="1" applyFont="1" applyFill="1" applyAlignment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center"/>
    </xf>
    <xf numFmtId="0" fontId="7" fillId="2" borderId="0" xfId="0" applyFont="1" applyFill="1"/>
    <xf numFmtId="0" fontId="10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right" vertical="top" wrapText="1"/>
    </xf>
    <xf numFmtId="0" fontId="8" fillId="2" borderId="0" xfId="0" applyFont="1" applyFill="1" applyAlignment="1"/>
    <xf numFmtId="1" fontId="26" fillId="2" borderId="0" xfId="0" applyNumberFormat="1" applyFont="1" applyFill="1"/>
    <xf numFmtId="49" fontId="26" fillId="2" borderId="0" xfId="0" applyNumberFormat="1" applyFont="1" applyFill="1" applyAlignment="1">
      <alignment horizontal="left" indent="2"/>
    </xf>
    <xf numFmtId="0" fontId="4" fillId="2" borderId="0" xfId="0" applyFont="1" applyFill="1" applyAlignment="1">
      <alignment horizontal="left" wrapText="1" indent="2"/>
    </xf>
    <xf numFmtId="0" fontId="10" fillId="2" borderId="1" xfId="0" applyFont="1" applyFill="1" applyBorder="1"/>
    <xf numFmtId="49" fontId="27" fillId="2" borderId="2" xfId="0" applyNumberFormat="1" applyFont="1" applyFill="1" applyBorder="1" applyAlignment="1">
      <alignment horizontal="right" vertical="center"/>
    </xf>
    <xf numFmtId="49" fontId="27" fillId="2" borderId="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wrapText="1"/>
    </xf>
    <xf numFmtId="43" fontId="10" fillId="2" borderId="0" xfId="1" applyFont="1" applyFill="1" applyAlignment="1">
      <alignment horizontal="left"/>
    </xf>
    <xf numFmtId="0" fontId="8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left" wrapText="1"/>
    </xf>
    <xf numFmtId="43" fontId="7" fillId="2" borderId="1" xfId="1" applyFont="1" applyFill="1" applyBorder="1" applyAlignment="1">
      <alignment horizontal="left"/>
    </xf>
    <xf numFmtId="43" fontId="10" fillId="2" borderId="0" xfId="0" applyNumberFormat="1" applyFont="1" applyFill="1" applyAlignment="1">
      <alignment horizontal="left"/>
    </xf>
    <xf numFmtId="49" fontId="24" fillId="2" borderId="1" xfId="0" applyNumberFormat="1" applyFont="1" applyFill="1" applyBorder="1" applyAlignment="1"/>
    <xf numFmtId="49" fontId="24" fillId="2" borderId="1" xfId="0" applyNumberFormat="1" applyFont="1" applyFill="1" applyBorder="1"/>
    <xf numFmtId="2" fontId="2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65" fontId="7" fillId="2" borderId="0" xfId="1" applyNumberFormat="1" applyFont="1" applyFill="1" applyAlignment="1">
      <alignment horizontal="left"/>
    </xf>
    <xf numFmtId="165" fontId="10" fillId="2" borderId="0" xfId="1" applyNumberFormat="1" applyFont="1" applyFill="1" applyAlignment="1">
      <alignment horizontal="left"/>
    </xf>
    <xf numFmtId="165" fontId="10" fillId="2" borderId="0" xfId="1" applyNumberFormat="1" applyFont="1" applyFill="1" applyAlignment="1">
      <alignment horizontal="right"/>
    </xf>
    <xf numFmtId="0" fontId="20" fillId="2" borderId="0" xfId="0" applyFont="1" applyFill="1"/>
    <xf numFmtId="0" fontId="4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9" fontId="24" fillId="2" borderId="0" xfId="0" applyNumberFormat="1" applyFont="1" applyFill="1" applyBorder="1"/>
    <xf numFmtId="164" fontId="7" fillId="2" borderId="0" xfId="0" applyNumberFormat="1" applyFont="1" applyFill="1"/>
    <xf numFmtId="164" fontId="10" fillId="2" borderId="0" xfId="0" applyNumberFormat="1" applyFont="1" applyFill="1"/>
    <xf numFmtId="0" fontId="4" fillId="2" borderId="0" xfId="0" applyFont="1" applyFill="1" applyAlignment="1">
      <alignment horizontal="left" indent="1"/>
    </xf>
    <xf numFmtId="49" fontId="27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top" wrapText="1"/>
    </xf>
    <xf numFmtId="49" fontId="24" fillId="2" borderId="0" xfId="0" applyNumberFormat="1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Alignment="1">
      <alignment vertical="center"/>
    </xf>
    <xf numFmtId="166" fontId="26" fillId="2" borderId="0" xfId="1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0" fillId="2" borderId="1" xfId="0" applyFill="1" applyBorder="1" applyAlignment="1"/>
    <xf numFmtId="0" fontId="8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vertical="top"/>
    </xf>
    <xf numFmtId="49" fontId="2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/>
    </xf>
    <xf numFmtId="0" fontId="8" fillId="2" borderId="2" xfId="0" applyFont="1" applyFill="1" applyBorder="1" applyAlignment="1">
      <alignment horizontal="left" wrapText="1" indent="1"/>
    </xf>
    <xf numFmtId="0" fontId="8" fillId="2" borderId="2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/>
    </xf>
    <xf numFmtId="3" fontId="7" fillId="2" borderId="0" xfId="0" applyNumberFormat="1" applyFont="1" applyFill="1" applyAlignment="1">
      <alignment horizontal="right" wrapText="1" indent="1"/>
    </xf>
    <xf numFmtId="166" fontId="26" fillId="2" borderId="0" xfId="1" applyNumberFormat="1" applyFont="1" applyFill="1" applyAlignment="1"/>
    <xf numFmtId="0" fontId="4" fillId="2" borderId="0" xfId="0" applyFont="1" applyFill="1" applyAlignment="1"/>
    <xf numFmtId="3" fontId="10" fillId="2" borderId="0" xfId="0" applyNumberFormat="1" applyFont="1" applyFill="1" applyAlignment="1">
      <alignment horizontal="right" wrapText="1" indent="1"/>
    </xf>
    <xf numFmtId="0" fontId="10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 wrapText="1" indent="1"/>
    </xf>
    <xf numFmtId="0" fontId="17" fillId="2" borderId="0" xfId="0" applyFont="1" applyFill="1"/>
    <xf numFmtId="0" fontId="2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 indent="1"/>
    </xf>
    <xf numFmtId="0" fontId="8" fillId="2" borderId="1" xfId="0" applyFont="1" applyFill="1" applyBorder="1" applyAlignment="1"/>
    <xf numFmtId="166" fontId="7" fillId="2" borderId="0" xfId="1" applyNumberFormat="1" applyFont="1" applyFill="1" applyAlignment="1">
      <alignment wrapText="1"/>
    </xf>
    <xf numFmtId="166" fontId="7" fillId="2" borderId="1" xfId="1" applyNumberFormat="1" applyFont="1" applyFill="1" applyBorder="1" applyAlignment="1">
      <alignment wrapText="1"/>
    </xf>
    <xf numFmtId="0" fontId="26" fillId="2" borderId="3" xfId="0" applyFont="1" applyFill="1" applyBorder="1"/>
    <xf numFmtId="0" fontId="17" fillId="2" borderId="0" xfId="4" applyFill="1" applyAlignment="1"/>
    <xf numFmtId="0" fontId="18" fillId="2" borderId="0" xfId="4" applyFont="1" applyFill="1" applyAlignment="1">
      <alignment horizontal="center" vertical="top"/>
    </xf>
    <xf numFmtId="0" fontId="7" fillId="2" borderId="0" xfId="4" applyFont="1" applyFill="1" applyAlignment="1">
      <alignment horizontal="center"/>
    </xf>
    <xf numFmtId="3" fontId="10" fillId="2" borderId="0" xfId="4" applyNumberFormat="1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0" xfId="4" applyNumberFormat="1" applyFont="1" applyFill="1" applyAlignment="1">
      <alignment horizontal="right"/>
    </xf>
    <xf numFmtId="3" fontId="10" fillId="2" borderId="0" xfId="4" applyNumberFormat="1" applyFont="1" applyFill="1" applyBorder="1" applyAlignment="1">
      <alignment horizontal="right"/>
    </xf>
    <xf numFmtId="164" fontId="10" fillId="2" borderId="0" xfId="4" applyNumberFormat="1" applyFont="1" applyFill="1" applyBorder="1" applyAlignment="1">
      <alignment horizontal="right"/>
    </xf>
    <xf numFmtId="0" fontId="7" fillId="2" borderId="1" xfId="4" applyFont="1" applyFill="1" applyBorder="1" applyAlignment="1">
      <alignment horizontal="center" vertical="top"/>
    </xf>
    <xf numFmtId="0" fontId="10" fillId="2" borderId="1" xfId="4" applyFont="1" applyFill="1" applyBorder="1" applyAlignment="1">
      <alignment horizontal="right"/>
    </xf>
    <xf numFmtId="0" fontId="11" fillId="2" borderId="1" xfId="4" applyFont="1" applyFill="1" applyBorder="1" applyAlignment="1">
      <alignment horizontal="right"/>
    </xf>
    <xf numFmtId="0" fontId="26" fillId="2" borderId="0" xfId="4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 wrapText="1"/>
    </xf>
    <xf numFmtId="0" fontId="8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wrapText="1"/>
    </xf>
    <xf numFmtId="166" fontId="24" fillId="2" borderId="0" xfId="1" applyNumberFormat="1" applyFont="1" applyFill="1" applyAlignment="1"/>
    <xf numFmtId="0" fontId="10" fillId="2" borderId="0" xfId="0" applyFont="1" applyFill="1" applyAlignment="1">
      <alignment horizontal="right" vertical="top" wrapText="1"/>
    </xf>
    <xf numFmtId="1" fontId="26" fillId="2" borderId="0" xfId="0" applyNumberFormat="1" applyFont="1" applyFill="1" applyAlignment="1">
      <alignment vertical="center"/>
    </xf>
    <xf numFmtId="166" fontId="21" fillId="2" borderId="0" xfId="1" applyNumberFormat="1" applyFont="1" applyFill="1" applyAlignment="1"/>
    <xf numFmtId="0" fontId="10" fillId="2" borderId="0" xfId="0" applyFont="1" applyFill="1" applyBorder="1" applyAlignment="1">
      <alignment wrapText="1"/>
    </xf>
    <xf numFmtId="3" fontId="10" fillId="2" borderId="0" xfId="0" applyNumberFormat="1" applyFont="1" applyFill="1" applyBorder="1" applyAlignment="1">
      <alignment horizontal="right" wrapText="1"/>
    </xf>
    <xf numFmtId="0" fontId="15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/>
    <xf numFmtId="0" fontId="10" fillId="2" borderId="1" xfId="0" applyFont="1" applyFill="1" applyBorder="1" applyAlignment="1"/>
    <xf numFmtId="0" fontId="8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37" fontId="7" fillId="2" borderId="0" xfId="1" applyNumberFormat="1" applyFont="1" applyFill="1"/>
    <xf numFmtId="49" fontId="27" fillId="2" borderId="0" xfId="6" applyNumberFormat="1" applyFont="1" applyFill="1" applyBorder="1" applyAlignment="1"/>
    <xf numFmtId="3" fontId="27" fillId="2" borderId="0" xfId="6" applyNumberFormat="1" applyFont="1" applyFill="1" applyBorder="1"/>
    <xf numFmtId="49" fontId="26" fillId="2" borderId="0" xfId="6" applyNumberFormat="1" applyFont="1" applyFill="1" applyBorder="1" applyAlignment="1">
      <alignment horizontal="left" indent="1"/>
    </xf>
    <xf numFmtId="3" fontId="26" fillId="2" borderId="0" xfId="6" applyNumberFormat="1" applyFont="1" applyFill="1" applyBorder="1"/>
    <xf numFmtId="0" fontId="8" fillId="2" borderId="0" xfId="0" applyFont="1" applyFill="1" applyBorder="1" applyAlignment="1"/>
    <xf numFmtId="3" fontId="7" fillId="2" borderId="1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wrapText="1"/>
    </xf>
    <xf numFmtId="37" fontId="7" fillId="2" borderId="1" xfId="0" applyNumberFormat="1" applyFont="1" applyFill="1" applyBorder="1" applyAlignment="1">
      <alignment horizontal="right" wrapText="1"/>
    </xf>
    <xf numFmtId="0" fontId="16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29" fillId="2" borderId="0" xfId="4" applyFont="1" applyFill="1" applyAlignment="1"/>
    <xf numFmtId="0" fontId="29" fillId="2" borderId="0" xfId="0" applyFont="1" applyFill="1"/>
    <xf numFmtId="0" fontId="3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19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center" wrapText="1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horizontal="center" wrapText="1"/>
    </xf>
    <xf numFmtId="2" fontId="10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49" fontId="26" fillId="0" borderId="0" xfId="0" applyNumberFormat="1" applyFont="1" applyFill="1" applyBorder="1" applyAlignment="1">
      <alignment horizontal="center" vertical="top" wrapText="1"/>
    </xf>
    <xf numFmtId="49" fontId="26" fillId="0" borderId="0" xfId="0" applyNumberFormat="1" applyFont="1" applyFill="1" applyBorder="1" applyAlignment="1"/>
    <xf numFmtId="49" fontId="26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/>
    <xf numFmtId="0" fontId="8" fillId="0" borderId="0" xfId="0" applyFont="1" applyFill="1" applyAlignment="1">
      <alignment wrapText="1"/>
    </xf>
    <xf numFmtId="3" fontId="8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right"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Fill="1"/>
    <xf numFmtId="49" fontId="27" fillId="0" borderId="0" xfId="0" applyNumberFormat="1" applyFont="1" applyFill="1" applyAlignment="1"/>
    <xf numFmtId="49" fontId="27" fillId="0" borderId="0" xfId="0" applyNumberFormat="1" applyFont="1" applyFill="1"/>
    <xf numFmtId="166" fontId="27" fillId="0" borderId="0" xfId="1" applyNumberFormat="1" applyFont="1" applyFill="1"/>
    <xf numFmtId="165" fontId="7" fillId="0" borderId="0" xfId="0" applyNumberFormat="1" applyFont="1" applyFill="1"/>
    <xf numFmtId="49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left" wrapText="1"/>
    </xf>
    <xf numFmtId="3" fontId="4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right" wrapText="1"/>
    </xf>
    <xf numFmtId="3" fontId="10" fillId="0" borderId="0" xfId="0" applyNumberFormat="1" applyFont="1" applyFill="1" applyAlignment="1">
      <alignment wrapText="1"/>
    </xf>
    <xf numFmtId="0" fontId="10" fillId="0" borderId="0" xfId="0" applyFont="1" applyFill="1" applyAlignment="1"/>
    <xf numFmtId="49" fontId="26" fillId="0" borderId="0" xfId="0" applyNumberFormat="1" applyFont="1" applyFill="1"/>
    <xf numFmtId="166" fontId="26" fillId="0" borderId="0" xfId="1" applyNumberFormat="1" applyFont="1" applyFill="1"/>
    <xf numFmtId="49" fontId="26" fillId="0" borderId="0" xfId="0" applyNumberFormat="1" applyFont="1" applyFill="1" applyAlignment="1">
      <alignment horizontal="left" indent="1"/>
    </xf>
    <xf numFmtId="1" fontId="10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left" wrapText="1" indent="1"/>
    </xf>
    <xf numFmtId="0" fontId="4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166" fontId="7" fillId="0" borderId="0" xfId="1" applyNumberFormat="1" applyFont="1" applyFill="1" applyAlignment="1">
      <alignment horizontal="righ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1" fontId="7" fillId="0" borderId="0" xfId="0" applyNumberFormat="1" applyFont="1" applyFill="1" applyAlignment="1">
      <alignment horizontal="right" wrapText="1"/>
    </xf>
    <xf numFmtId="43" fontId="7" fillId="0" borderId="0" xfId="0" applyNumberFormat="1" applyFont="1" applyFill="1"/>
    <xf numFmtId="0" fontId="7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 wrapText="1"/>
    </xf>
    <xf numFmtId="0" fontId="10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vertical="top" wrapText="1"/>
    </xf>
    <xf numFmtId="0" fontId="26" fillId="0" borderId="0" xfId="0" applyFont="1" applyFill="1"/>
    <xf numFmtId="0" fontId="10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49" fontId="2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/>
    <xf numFmtId="43" fontId="7" fillId="0" borderId="0" xfId="1" applyFont="1" applyFill="1"/>
    <xf numFmtId="164" fontId="24" fillId="0" borderId="0" xfId="0" applyNumberFormat="1" applyFont="1" applyFill="1"/>
    <xf numFmtId="49" fontId="26" fillId="0" borderId="0" xfId="0" applyNumberFormat="1" applyFont="1" applyFill="1" applyAlignment="1">
      <alignment horizontal="left" indent="2"/>
    </xf>
    <xf numFmtId="0" fontId="4" fillId="0" borderId="0" xfId="0" applyFont="1" applyFill="1" applyAlignment="1">
      <alignment horizontal="left" wrapText="1" indent="2"/>
    </xf>
    <xf numFmtId="3" fontId="4" fillId="0" borderId="0" xfId="0" applyNumberFormat="1" applyFont="1" applyFill="1" applyAlignment="1">
      <alignment vertical="top" wrapText="1"/>
    </xf>
    <xf numFmtId="49" fontId="27" fillId="0" borderId="1" xfId="0" applyNumberFormat="1" applyFont="1" applyFill="1" applyBorder="1" applyAlignment="1"/>
    <xf numFmtId="49" fontId="27" fillId="0" borderId="1" xfId="0" applyNumberFormat="1" applyFont="1" applyFill="1" applyBorder="1"/>
    <xf numFmtId="1" fontId="27" fillId="0" borderId="1" xfId="0" applyNumberFormat="1" applyFont="1" applyFill="1" applyBorder="1"/>
    <xf numFmtId="3" fontId="10" fillId="0" borderId="0" xfId="0" applyNumberFormat="1" applyFont="1" applyFill="1"/>
    <xf numFmtId="49" fontId="24" fillId="0" borderId="0" xfId="0" applyNumberFormat="1" applyFont="1" applyFill="1" applyBorder="1" applyAlignment="1">
      <alignment horizontal="right"/>
    </xf>
    <xf numFmtId="167" fontId="7" fillId="0" borderId="0" xfId="1" applyNumberFormat="1" applyFont="1" applyFill="1" applyAlignment="1">
      <alignment horizontal="right"/>
    </xf>
    <xf numFmtId="167" fontId="10" fillId="0" borderId="0" xfId="1" applyNumberFormat="1" applyFont="1" applyFill="1" applyAlignment="1">
      <alignment horizontal="right"/>
    </xf>
    <xf numFmtId="167" fontId="10" fillId="0" borderId="1" xfId="1" applyNumberFormat="1" applyFont="1" applyFill="1" applyBorder="1" applyAlignment="1">
      <alignment horizontal="right"/>
    </xf>
    <xf numFmtId="49" fontId="24" fillId="0" borderId="1" xfId="0" applyNumberFormat="1" applyFont="1" applyFill="1" applyBorder="1"/>
    <xf numFmtId="2" fontId="24" fillId="0" borderId="1" xfId="0" applyNumberFormat="1" applyFont="1" applyFill="1" applyBorder="1"/>
    <xf numFmtId="0" fontId="18" fillId="2" borderId="0" xfId="4" applyFont="1" applyFill="1" applyAlignment="1">
      <alignment vertical="top"/>
    </xf>
    <xf numFmtId="0" fontId="7" fillId="2" borderId="1" xfId="4" applyFont="1" applyFill="1" applyBorder="1" applyAlignment="1">
      <alignment horizontal="center" wrapText="1"/>
    </xf>
    <xf numFmtId="2" fontId="24" fillId="2" borderId="0" xfId="0" applyNumberFormat="1" applyFont="1" applyFill="1"/>
    <xf numFmtId="2" fontId="7" fillId="2" borderId="0" xfId="1" applyNumberFormat="1" applyFont="1" applyFill="1"/>
    <xf numFmtId="2" fontId="26" fillId="2" borderId="0" xfId="0" applyNumberFormat="1" applyFont="1" applyFill="1"/>
    <xf numFmtId="2" fontId="10" fillId="2" borderId="0" xfId="1" applyNumberFormat="1" applyFont="1" applyFill="1"/>
    <xf numFmtId="2" fontId="24" fillId="0" borderId="0" xfId="0" applyNumberFormat="1" applyFont="1" applyFill="1"/>
    <xf numFmtId="2" fontId="26" fillId="0" borderId="0" xfId="0" applyNumberFormat="1" applyFont="1" applyFill="1"/>
    <xf numFmtId="2" fontId="10" fillId="2" borderId="0" xfId="0" applyNumberFormat="1" applyFont="1" applyFill="1"/>
    <xf numFmtId="166" fontId="10" fillId="0" borderId="0" xfId="0" applyNumberFormat="1" applyFont="1" applyFill="1"/>
    <xf numFmtId="43" fontId="10" fillId="0" borderId="0" xfId="1" applyFont="1" applyFill="1" applyAlignment="1">
      <alignment horizontal="left"/>
    </xf>
    <xf numFmtId="164" fontId="0" fillId="0" borderId="0" xfId="0" applyNumberFormat="1"/>
    <xf numFmtId="0" fontId="8" fillId="2" borderId="2" xfId="0" applyFont="1" applyFill="1" applyBorder="1" applyAlignment="1">
      <alignment horizontal="center" vertical="center" wrapText="1"/>
    </xf>
    <xf numFmtId="166" fontId="31" fillId="0" borderId="0" xfId="1" applyNumberFormat="1" applyFont="1" applyFill="1" applyBorder="1" applyAlignment="1">
      <alignment horizontal="right" vertical="center"/>
    </xf>
    <xf numFmtId="166" fontId="32" fillId="0" borderId="0" xfId="1" applyNumberFormat="1" applyFont="1" applyFill="1" applyBorder="1" applyAlignment="1">
      <alignment horizontal="right" vertical="center"/>
    </xf>
    <xf numFmtId="43" fontId="7" fillId="0" borderId="0" xfId="0" applyNumberFormat="1" applyFont="1" applyFill="1" applyAlignment="1"/>
    <xf numFmtId="165" fontId="10" fillId="2" borderId="0" xfId="1" applyNumberFormat="1" applyFont="1" applyFill="1"/>
    <xf numFmtId="43" fontId="10" fillId="2" borderId="0" xfId="1" applyNumberFormat="1" applyFont="1" applyFill="1"/>
    <xf numFmtId="2" fontId="24" fillId="2" borderId="0" xfId="0" applyNumberFormat="1" applyFont="1" applyFill="1" applyAlignment="1">
      <alignment horizontal="right"/>
    </xf>
    <xf numFmtId="2" fontId="7" fillId="2" borderId="0" xfId="1" applyNumberFormat="1" applyFont="1" applyFill="1" applyAlignment="1">
      <alignment horizontal="right"/>
    </xf>
    <xf numFmtId="2" fontId="26" fillId="2" borderId="0" xfId="0" applyNumberFormat="1" applyFont="1" applyFill="1" applyAlignment="1">
      <alignment horizontal="right"/>
    </xf>
    <xf numFmtId="2" fontId="10" fillId="2" borderId="0" xfId="1" applyNumberFormat="1" applyFont="1" applyFill="1" applyAlignment="1">
      <alignment horizontal="right"/>
    </xf>
    <xf numFmtId="2" fontId="24" fillId="2" borderId="1" xfId="0" applyNumberFormat="1" applyFont="1" applyFill="1" applyBorder="1" applyAlignment="1">
      <alignment horizontal="right"/>
    </xf>
    <xf numFmtId="43" fontId="10" fillId="2" borderId="0" xfId="1" applyNumberFormat="1" applyFont="1" applyFill="1" applyAlignment="1">
      <alignment horizontal="right"/>
    </xf>
    <xf numFmtId="2" fontId="10" fillId="0" borderId="0" xfId="0" applyNumberFormat="1" applyFont="1" applyFill="1"/>
    <xf numFmtId="166" fontId="0" fillId="2" borderId="0" xfId="0" applyNumberFormat="1" applyFill="1"/>
    <xf numFmtId="166" fontId="26" fillId="2" borderId="0" xfId="1" applyNumberFormat="1" applyFont="1" applyFill="1" applyAlignment="1">
      <alignment horizontal="right" vertical="center"/>
    </xf>
    <xf numFmtId="166" fontId="0" fillId="2" borderId="0" xfId="1" applyNumberFormat="1" applyFont="1" applyFill="1"/>
    <xf numFmtId="166" fontId="28" fillId="2" borderId="0" xfId="1" applyNumberFormat="1" applyFont="1" applyFill="1"/>
    <xf numFmtId="43" fontId="0" fillId="2" borderId="0" xfId="0" applyNumberFormat="1" applyFill="1"/>
    <xf numFmtId="166" fontId="34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top"/>
    </xf>
    <xf numFmtId="166" fontId="36" fillId="0" borderId="0" xfId="1" applyNumberFormat="1" applyFont="1" applyFill="1" applyBorder="1" applyAlignment="1">
      <alignment horizontal="right" vertical="center"/>
    </xf>
    <xf numFmtId="166" fontId="32" fillId="0" borderId="0" xfId="1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9" fontId="24" fillId="0" borderId="2" xfId="0" applyNumberFormat="1" applyFont="1" applyFill="1" applyBorder="1" applyAlignment="1">
      <alignment horizontal="right" vertical="top"/>
    </xf>
    <xf numFmtId="49" fontId="27" fillId="0" borderId="2" xfId="0" applyNumberFormat="1" applyFont="1" applyFill="1" applyBorder="1" applyAlignment="1">
      <alignment horizontal="left"/>
    </xf>
    <xf numFmtId="0" fontId="4" fillId="0" borderId="3" xfId="0" applyFont="1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/>
    <xf numFmtId="49" fontId="24" fillId="0" borderId="0" xfId="0" applyNumberFormat="1" applyFont="1" applyFill="1" applyAlignment="1"/>
    <xf numFmtId="166" fontId="24" fillId="0" borderId="0" xfId="1" applyNumberFormat="1" applyFont="1" applyFill="1" applyAlignment="1"/>
    <xf numFmtId="166" fontId="24" fillId="0" borderId="0" xfId="1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top"/>
    </xf>
    <xf numFmtId="1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/>
    <xf numFmtId="166" fontId="26" fillId="0" borderId="0" xfId="1" applyNumberFormat="1" applyFont="1" applyFill="1" applyAlignment="1"/>
    <xf numFmtId="166" fontId="26" fillId="0" borderId="0" xfId="1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0" fillId="0" borderId="0" xfId="0" applyFill="1" applyAlignment="1">
      <alignment vertical="center"/>
    </xf>
    <xf numFmtId="49" fontId="26" fillId="0" borderId="0" xfId="0" applyNumberFormat="1" applyFont="1" applyFill="1" applyAlignment="1">
      <alignment horizontal="left"/>
    </xf>
    <xf numFmtId="3" fontId="10" fillId="0" borderId="0" xfId="0" applyNumberFormat="1" applyFont="1" applyFill="1" applyAlignment="1"/>
    <xf numFmtId="166" fontId="21" fillId="0" borderId="0" xfId="1" applyNumberFormat="1" applyFont="1" applyFill="1" applyAlignment="1"/>
    <xf numFmtId="166" fontId="21" fillId="0" borderId="0" xfId="1" applyNumberFormat="1" applyFont="1" applyFill="1" applyAlignment="1">
      <alignment horizontal="right"/>
    </xf>
    <xf numFmtId="1" fontId="26" fillId="0" borderId="0" xfId="0" applyNumberFormat="1" applyFont="1" applyFill="1" applyAlignment="1"/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0" fontId="26" fillId="0" borderId="0" xfId="0" applyFont="1" applyFill="1" applyAlignment="1"/>
    <xf numFmtId="166" fontId="2" fillId="0" borderId="0" xfId="0" applyNumberFormat="1" applyFont="1" applyFill="1" applyAlignment="1"/>
    <xf numFmtId="166" fontId="26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/>
    <xf numFmtId="0" fontId="3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3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/>
    <xf numFmtId="2" fontId="10" fillId="0" borderId="0" xfId="0" applyNumberFormat="1" applyFont="1" applyFill="1" applyAlignment="1"/>
    <xf numFmtId="49" fontId="27" fillId="2" borderId="0" xfId="0" applyNumberFormat="1" applyFont="1" applyFill="1" applyAlignment="1">
      <alignment vertical="center"/>
    </xf>
    <xf numFmtId="166" fontId="27" fillId="2" borderId="0" xfId="1" applyNumberFormat="1" applyFont="1" applyFill="1" applyAlignment="1">
      <alignment vertical="center"/>
    </xf>
    <xf numFmtId="166" fontId="27" fillId="2" borderId="0" xfId="1" applyNumberFormat="1" applyFont="1" applyFill="1" applyAlignment="1">
      <alignment horizontal="right" vertical="center"/>
    </xf>
    <xf numFmtId="166" fontId="27" fillId="2" borderId="0" xfId="1" applyNumberFormat="1" applyFont="1" applyFill="1"/>
    <xf numFmtId="166" fontId="27" fillId="2" borderId="0" xfId="1" applyNumberFormat="1" applyFont="1" applyFill="1" applyAlignment="1"/>
    <xf numFmtId="4" fontId="4" fillId="0" borderId="0" xfId="0" applyNumberFormat="1" applyFont="1" applyFill="1" applyAlignment="1">
      <alignment vertical="top" wrapText="1"/>
    </xf>
    <xf numFmtId="165" fontId="0" fillId="2" borderId="0" xfId="1" applyNumberFormat="1" applyFont="1" applyFill="1"/>
    <xf numFmtId="3" fontId="7" fillId="2" borderId="0" xfId="0" applyNumberFormat="1" applyFont="1" applyFill="1" applyBorder="1" applyAlignment="1">
      <alignment wrapText="1"/>
    </xf>
    <xf numFmtId="3" fontId="10" fillId="2" borderId="0" xfId="0" applyNumberFormat="1" applyFont="1" applyFill="1"/>
    <xf numFmtId="3" fontId="0" fillId="2" borderId="0" xfId="0" applyNumberFormat="1" applyFill="1"/>
    <xf numFmtId="164" fontId="10" fillId="0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0" borderId="0" xfId="1" applyNumberFormat="1" applyFont="1"/>
    <xf numFmtId="168" fontId="10" fillId="2" borderId="0" xfId="0" applyNumberFormat="1" applyFont="1" applyFill="1"/>
    <xf numFmtId="43" fontId="10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43" fontId="7" fillId="0" borderId="0" xfId="1" applyFont="1" applyFill="1" applyAlignment="1">
      <alignment horizontal="right" wrapText="1"/>
    </xf>
    <xf numFmtId="0" fontId="27" fillId="2" borderId="0" xfId="0" applyFont="1" applyFill="1" applyAlignment="1">
      <alignment vertical="center" wrapText="1"/>
    </xf>
    <xf numFmtId="3" fontId="27" fillId="2" borderId="0" xfId="0" applyNumberFormat="1" applyFont="1" applyFill="1" applyAlignment="1">
      <alignment horizontal="right" vertical="center" wrapText="1"/>
    </xf>
    <xf numFmtId="0" fontId="26" fillId="2" borderId="0" xfId="0" applyFont="1" applyFill="1" applyAlignment="1">
      <alignment vertical="center" wrapText="1"/>
    </xf>
    <xf numFmtId="3" fontId="26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wrapText="1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10" fillId="2" borderId="1" xfId="4" applyFont="1" applyFill="1" applyBorder="1" applyAlignment="1">
      <alignment horizontal="right"/>
    </xf>
    <xf numFmtId="0" fontId="25" fillId="2" borderId="0" xfId="4" applyFont="1" applyFill="1" applyBorder="1" applyAlignment="1">
      <alignment horizontal="left"/>
    </xf>
    <xf numFmtId="0" fontId="19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right" vertical="top" wrapText="1"/>
    </xf>
    <xf numFmtId="0" fontId="8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Normal 2 2" xfId="5"/>
    <cellStyle name="Normal 3" xfId="6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P114"/>
  <sheetViews>
    <sheetView topLeftCell="BN1" zoomScaleNormal="100" workbookViewId="0">
      <selection activeCell="BX6" sqref="BX6:BZ6"/>
    </sheetView>
  </sheetViews>
  <sheetFormatPr defaultRowHeight="11.25" x14ac:dyDescent="0.2"/>
  <cols>
    <col min="1" max="1" width="8" style="186" customWidth="1"/>
    <col min="2" max="2" width="2.85546875" style="186" customWidth="1"/>
    <col min="3" max="3" width="31" style="254" customWidth="1"/>
    <col min="4" max="5" width="10.7109375" style="254" customWidth="1"/>
    <col min="6" max="6" width="11.28515625" style="254" customWidth="1"/>
    <col min="7" max="7" width="12" style="254" customWidth="1"/>
    <col min="8" max="8" width="11.85546875" style="254" customWidth="1"/>
    <col min="9" max="12" width="10.85546875" style="254" customWidth="1"/>
    <col min="13" max="13" width="10" style="254" customWidth="1"/>
    <col min="14" max="14" width="10" style="186" customWidth="1"/>
    <col min="15" max="48" width="9.140625" style="186"/>
    <col min="49" max="49" width="9.140625" style="186" customWidth="1"/>
    <col min="50" max="53" width="9.140625" style="186"/>
    <col min="54" max="54" width="6.140625" style="186" customWidth="1"/>
    <col min="55" max="55" width="2.85546875" style="186" bestFit="1" customWidth="1"/>
    <col min="56" max="56" width="31" style="186" customWidth="1"/>
    <col min="57" max="64" width="9" style="186" bestFit="1" customWidth="1"/>
    <col min="65" max="78" width="9.85546875" style="186" bestFit="1" customWidth="1"/>
    <col min="79" max="16384" width="9.140625" style="186"/>
  </cols>
  <sheetData>
    <row r="2" spans="2:94" ht="18.75" x14ac:dyDescent="0.2">
      <c r="B2" s="182" t="s">
        <v>263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4"/>
      <c r="U2" s="184"/>
      <c r="V2" s="184"/>
      <c r="W2" s="185"/>
    </row>
    <row r="3" spans="2:94" ht="15.75" x14ac:dyDescent="0.25">
      <c r="C3" s="187" t="s">
        <v>264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  <c r="U3" s="189"/>
      <c r="V3" s="189"/>
      <c r="W3" s="185"/>
    </row>
    <row r="4" spans="2:94" x14ac:dyDescent="0.2">
      <c r="B4" s="193"/>
      <c r="C4" s="193"/>
      <c r="D4" s="193"/>
      <c r="E4" s="193"/>
      <c r="F4" s="193"/>
      <c r="G4" s="193"/>
      <c r="H4" s="193"/>
      <c r="I4" s="193"/>
      <c r="J4" s="194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85"/>
    </row>
    <row r="5" spans="2:94" ht="12" thickBot="1" x14ac:dyDescent="0.25">
      <c r="B5" s="390" t="s">
        <v>0</v>
      </c>
      <c r="C5" s="390"/>
      <c r="D5" s="195"/>
      <c r="E5" s="195"/>
      <c r="F5" s="195"/>
      <c r="G5" s="195"/>
      <c r="H5" s="195"/>
      <c r="I5" s="195"/>
      <c r="J5" s="196"/>
      <c r="K5" s="197"/>
      <c r="L5" s="197"/>
      <c r="M5" s="197"/>
      <c r="N5" s="198"/>
      <c r="O5" s="198"/>
      <c r="P5" s="198"/>
      <c r="Q5" s="198"/>
      <c r="R5" s="198"/>
      <c r="S5" s="198"/>
      <c r="T5" s="198"/>
      <c r="V5" s="199"/>
      <c r="W5" s="185"/>
    </row>
    <row r="6" spans="2:94" s="204" customFormat="1" ht="12" thickTop="1" thickBot="1" x14ac:dyDescent="0.25">
      <c r="B6" s="200"/>
      <c r="C6" s="201" t="s">
        <v>1</v>
      </c>
      <c r="D6" s="202" t="s">
        <v>63</v>
      </c>
      <c r="E6" s="202" t="s">
        <v>64</v>
      </c>
      <c r="F6" s="202" t="s">
        <v>65</v>
      </c>
      <c r="G6" s="202" t="s">
        <v>66</v>
      </c>
      <c r="H6" s="202" t="s">
        <v>67</v>
      </c>
      <c r="I6" s="202" t="s">
        <v>68</v>
      </c>
      <c r="J6" s="202" t="s">
        <v>70</v>
      </c>
      <c r="K6" s="202" t="s">
        <v>71</v>
      </c>
      <c r="L6" s="202" t="s">
        <v>72</v>
      </c>
      <c r="M6" s="202" t="s">
        <v>73</v>
      </c>
      <c r="N6" s="202" t="s">
        <v>2</v>
      </c>
      <c r="O6" s="203" t="s">
        <v>3</v>
      </c>
      <c r="P6" s="203" t="s">
        <v>4</v>
      </c>
      <c r="Q6" s="203" t="s">
        <v>5</v>
      </c>
      <c r="R6" s="203" t="s">
        <v>6</v>
      </c>
      <c r="S6" s="202" t="s">
        <v>7</v>
      </c>
      <c r="T6" s="202" t="s">
        <v>8</v>
      </c>
      <c r="U6" s="202" t="s">
        <v>9</v>
      </c>
      <c r="V6" s="203" t="s">
        <v>10</v>
      </c>
      <c r="W6" s="202" t="s">
        <v>27</v>
      </c>
      <c r="X6" s="202" t="s">
        <v>28</v>
      </c>
      <c r="Y6" s="202" t="s">
        <v>29</v>
      </c>
      <c r="Z6" s="202" t="s">
        <v>30</v>
      </c>
      <c r="AA6" s="202" t="s">
        <v>31</v>
      </c>
      <c r="AB6" s="202" t="s">
        <v>32</v>
      </c>
      <c r="AC6" s="202" t="s">
        <v>33</v>
      </c>
      <c r="AD6" s="202" t="s">
        <v>34</v>
      </c>
      <c r="AE6" s="202" t="s">
        <v>35</v>
      </c>
      <c r="AF6" s="202" t="s">
        <v>36</v>
      </c>
      <c r="AG6" s="202" t="s">
        <v>37</v>
      </c>
      <c r="AH6" s="202" t="s">
        <v>38</v>
      </c>
      <c r="AI6" s="202" t="s">
        <v>39</v>
      </c>
      <c r="AJ6" s="202" t="s">
        <v>40</v>
      </c>
      <c r="AK6" s="202" t="s">
        <v>41</v>
      </c>
      <c r="AL6" s="202" t="s">
        <v>42</v>
      </c>
      <c r="AM6" s="202" t="s">
        <v>43</v>
      </c>
      <c r="AN6" s="202" t="s">
        <v>44</v>
      </c>
      <c r="AO6" s="202" t="s">
        <v>45</v>
      </c>
      <c r="AP6" s="202" t="s">
        <v>46</v>
      </c>
      <c r="AQ6" s="202" t="s">
        <v>47</v>
      </c>
      <c r="AR6" s="202" t="s">
        <v>48</v>
      </c>
      <c r="AS6" s="202" t="s">
        <v>49</v>
      </c>
      <c r="AT6" s="202" t="s">
        <v>50</v>
      </c>
      <c r="AU6" s="202" t="s">
        <v>51</v>
      </c>
      <c r="AV6" s="202" t="s">
        <v>52</v>
      </c>
      <c r="AW6" s="202" t="s">
        <v>53</v>
      </c>
      <c r="AX6" s="202" t="s">
        <v>54</v>
      </c>
      <c r="AY6" s="202" t="s">
        <v>55</v>
      </c>
      <c r="AZ6" s="202" t="s">
        <v>56</v>
      </c>
      <c r="BA6" s="202" t="s">
        <v>57</v>
      </c>
      <c r="BC6" s="205"/>
      <c r="BD6" s="206" t="s">
        <v>188</v>
      </c>
      <c r="BE6" s="202" t="s">
        <v>58</v>
      </c>
      <c r="BF6" s="202" t="s">
        <v>59</v>
      </c>
      <c r="BG6" s="202" t="s">
        <v>60</v>
      </c>
      <c r="BH6" s="202" t="s">
        <v>61</v>
      </c>
      <c r="BI6" s="202" t="s">
        <v>62</v>
      </c>
      <c r="BJ6" s="202" t="s">
        <v>113</v>
      </c>
      <c r="BK6" s="207" t="s">
        <v>136</v>
      </c>
      <c r="BL6" s="207" t="s">
        <v>137</v>
      </c>
      <c r="BM6" s="207" t="s">
        <v>138</v>
      </c>
      <c r="BN6" s="207" t="s">
        <v>139</v>
      </c>
      <c r="BO6" s="207" t="s">
        <v>141</v>
      </c>
      <c r="BP6" s="207" t="s">
        <v>152</v>
      </c>
      <c r="BQ6" s="207" t="s">
        <v>153</v>
      </c>
      <c r="BR6" s="207" t="s">
        <v>154</v>
      </c>
      <c r="BS6" s="207" t="s">
        <v>155</v>
      </c>
      <c r="BT6" s="207" t="s">
        <v>156</v>
      </c>
      <c r="BU6" s="207" t="s">
        <v>311</v>
      </c>
      <c r="BV6" s="207" t="s">
        <v>312</v>
      </c>
      <c r="BW6" s="207" t="s">
        <v>313</v>
      </c>
      <c r="BX6" s="207" t="s">
        <v>322</v>
      </c>
      <c r="BY6" s="207" t="s">
        <v>321</v>
      </c>
      <c r="BZ6" s="207" t="s">
        <v>316</v>
      </c>
    </row>
    <row r="7" spans="2:94" ht="12" thickTop="1" x14ac:dyDescent="0.2">
      <c r="B7" s="208"/>
      <c r="C7" s="209"/>
      <c r="D7" s="209"/>
      <c r="E7" s="209"/>
      <c r="F7" s="209"/>
      <c r="G7" s="209"/>
      <c r="H7" s="209"/>
      <c r="I7" s="209"/>
      <c r="J7" s="210"/>
      <c r="K7" s="209"/>
      <c r="L7" s="209"/>
      <c r="M7" s="209"/>
      <c r="N7" s="211"/>
      <c r="O7" s="211"/>
      <c r="P7" s="211"/>
      <c r="Q7" s="211"/>
      <c r="R7" s="211"/>
      <c r="S7" s="212"/>
      <c r="T7" s="212"/>
      <c r="U7" s="212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C7" s="214"/>
      <c r="BD7" s="215"/>
      <c r="BE7" s="215"/>
      <c r="BF7" s="215"/>
      <c r="BG7" s="215"/>
      <c r="BH7" s="215"/>
      <c r="BI7" s="215"/>
      <c r="BJ7" s="215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</row>
    <row r="8" spans="2:94" s="222" customFormat="1" ht="10.5" x14ac:dyDescent="0.15">
      <c r="B8" s="217" t="s">
        <v>231</v>
      </c>
      <c r="C8" s="218" t="s">
        <v>207</v>
      </c>
      <c r="D8" s="219">
        <v>5359.0970000000007</v>
      </c>
      <c r="E8" s="219">
        <v>5529.4560000000001</v>
      </c>
      <c r="F8" s="219">
        <v>5452.714500000001</v>
      </c>
      <c r="G8" s="219">
        <v>5141.2107999999998</v>
      </c>
      <c r="H8" s="219">
        <v>5582.3984999999993</v>
      </c>
      <c r="I8" s="219">
        <v>5264.4995999999992</v>
      </c>
      <c r="J8" s="192">
        <v>4355.1019999999999</v>
      </c>
      <c r="K8" s="219">
        <v>6540.2064</v>
      </c>
      <c r="L8" s="219">
        <v>7064.7508000000007</v>
      </c>
      <c r="M8" s="219">
        <v>7148.4632999999994</v>
      </c>
      <c r="N8" s="192">
        <v>7711</v>
      </c>
      <c r="O8" s="220">
        <v>8184</v>
      </c>
      <c r="P8" s="192">
        <v>8216</v>
      </c>
      <c r="Q8" s="192">
        <v>8565</v>
      </c>
      <c r="R8" s="192">
        <v>9499</v>
      </c>
      <c r="S8" s="221">
        <v>10438</v>
      </c>
      <c r="T8" s="221">
        <v>10572</v>
      </c>
      <c r="U8" s="221">
        <v>12460</v>
      </c>
      <c r="V8" s="192">
        <v>13994</v>
      </c>
      <c r="W8" s="192">
        <v>14038</v>
      </c>
      <c r="X8" s="192">
        <v>15964</v>
      </c>
      <c r="Y8" s="192">
        <v>16236</v>
      </c>
      <c r="Z8" s="192">
        <v>17934</v>
      </c>
      <c r="AA8" s="192">
        <v>21907</v>
      </c>
      <c r="AB8" s="192">
        <v>28084</v>
      </c>
      <c r="AC8" s="192">
        <v>33533</v>
      </c>
      <c r="AD8" s="192">
        <v>38338</v>
      </c>
      <c r="AE8" s="192">
        <v>43968</v>
      </c>
      <c r="AF8" s="192">
        <v>50567</v>
      </c>
      <c r="AG8" s="192">
        <v>54147</v>
      </c>
      <c r="AH8" s="192">
        <v>62164</v>
      </c>
      <c r="AI8" s="192">
        <v>76399</v>
      </c>
      <c r="AJ8" s="192">
        <v>92216</v>
      </c>
      <c r="AK8" s="192">
        <v>99380</v>
      </c>
      <c r="AL8" s="192">
        <v>104550</v>
      </c>
      <c r="AM8" s="192">
        <v>121293</v>
      </c>
      <c r="AN8" s="192">
        <v>128801</v>
      </c>
      <c r="AO8" s="192">
        <v>135308</v>
      </c>
      <c r="AP8" s="192">
        <v>156375</v>
      </c>
      <c r="AQ8" s="192">
        <v>184074</v>
      </c>
      <c r="AR8" s="192">
        <v>197441</v>
      </c>
      <c r="AS8" s="192">
        <v>233130</v>
      </c>
      <c r="AT8" s="192">
        <v>282374</v>
      </c>
      <c r="AU8" s="192">
        <v>297814</v>
      </c>
      <c r="AV8" s="192">
        <v>357924</v>
      </c>
      <c r="AW8" s="192">
        <v>437034</v>
      </c>
      <c r="AX8" s="192">
        <v>491791</v>
      </c>
      <c r="AY8" s="192">
        <v>594554</v>
      </c>
      <c r="AZ8" s="192">
        <v>677531</v>
      </c>
      <c r="BA8" s="192">
        <v>739569</v>
      </c>
      <c r="BC8" s="223" t="s">
        <v>157</v>
      </c>
      <c r="BD8" s="224" t="s">
        <v>158</v>
      </c>
      <c r="BE8" s="225">
        <v>1087041</v>
      </c>
      <c r="BF8" s="225">
        <v>1119794</v>
      </c>
      <c r="BG8" s="225">
        <v>1134823</v>
      </c>
      <c r="BH8" s="225">
        <v>1228846</v>
      </c>
      <c r="BI8" s="225">
        <v>1432002</v>
      </c>
      <c r="BJ8" s="225">
        <v>1636204</v>
      </c>
      <c r="BK8" s="225">
        <v>1775346</v>
      </c>
      <c r="BL8" s="225">
        <v>2014317</v>
      </c>
      <c r="BM8" s="225">
        <v>2393527</v>
      </c>
      <c r="BN8" s="225">
        <v>2998621</v>
      </c>
      <c r="BO8" s="225">
        <v>3461273</v>
      </c>
      <c r="BP8" s="225">
        <v>4592720</v>
      </c>
      <c r="BQ8" s="225">
        <v>4753074.9999999991</v>
      </c>
      <c r="BR8" s="225">
        <v>5334976</v>
      </c>
      <c r="BS8" s="225">
        <v>5976217</v>
      </c>
      <c r="BT8" s="225">
        <v>6536122</v>
      </c>
      <c r="BU8" s="225">
        <v>6749966</v>
      </c>
      <c r="BV8" s="225">
        <v>7318465</v>
      </c>
      <c r="BW8" s="225">
        <v>7911779</v>
      </c>
      <c r="BX8" s="225">
        <v>8368631</v>
      </c>
      <c r="BY8" s="225">
        <v>9612331</v>
      </c>
      <c r="BZ8" s="225">
        <v>11542998</v>
      </c>
      <c r="CA8" s="226"/>
      <c r="CB8" s="246"/>
      <c r="CC8" s="246"/>
      <c r="CD8" s="246"/>
      <c r="CE8" s="246"/>
      <c r="CF8" s="246"/>
      <c r="CG8" s="226"/>
      <c r="CH8" s="226"/>
      <c r="CI8" s="226"/>
      <c r="CJ8" s="226"/>
      <c r="CK8" s="226"/>
      <c r="CL8" s="226"/>
      <c r="CM8" s="226"/>
      <c r="CN8" s="226"/>
      <c r="CO8" s="226"/>
      <c r="CP8" s="226"/>
    </row>
    <row r="9" spans="2:94" x14ac:dyDescent="0.2">
      <c r="B9" s="227"/>
      <c r="C9" s="228" t="s">
        <v>259</v>
      </c>
      <c r="D9" s="229">
        <v>2785.5928000000004</v>
      </c>
      <c r="E9" s="229">
        <v>2879.1079999999997</v>
      </c>
      <c r="F9" s="229">
        <v>2563.7946000000002</v>
      </c>
      <c r="G9" s="229">
        <v>2340.4766</v>
      </c>
      <c r="H9" s="229">
        <v>2780.5922999999998</v>
      </c>
      <c r="I9" s="229">
        <v>2622.3996999999999</v>
      </c>
      <c r="J9" s="230">
        <v>2163.7359999999999</v>
      </c>
      <c r="K9" s="229">
        <v>3290.84</v>
      </c>
      <c r="L9" s="229">
        <v>3529.9864000000002</v>
      </c>
      <c r="M9" s="229">
        <v>3654.6507000000001</v>
      </c>
      <c r="N9" s="230">
        <v>3882</v>
      </c>
      <c r="O9" s="231">
        <v>4111</v>
      </c>
      <c r="P9" s="230">
        <v>4079</v>
      </c>
      <c r="Q9" s="230">
        <v>4361</v>
      </c>
      <c r="R9" s="230">
        <v>4955</v>
      </c>
      <c r="S9" s="232">
        <v>5720</v>
      </c>
      <c r="T9" s="232">
        <v>5669</v>
      </c>
      <c r="U9" s="232">
        <v>6604</v>
      </c>
      <c r="V9" s="230">
        <v>7329</v>
      </c>
      <c r="W9" s="230">
        <v>7466</v>
      </c>
      <c r="X9" s="230">
        <v>9103</v>
      </c>
      <c r="Y9" s="230">
        <v>8832</v>
      </c>
      <c r="Z9" s="230">
        <v>10067</v>
      </c>
      <c r="AA9" s="230">
        <v>12346</v>
      </c>
      <c r="AB9" s="230">
        <v>15331</v>
      </c>
      <c r="AC9" s="230">
        <v>18268</v>
      </c>
      <c r="AD9" s="230">
        <v>20572</v>
      </c>
      <c r="AE9" s="230">
        <v>22440</v>
      </c>
      <c r="AF9" s="230">
        <v>26738</v>
      </c>
      <c r="AG9" s="230">
        <v>29157</v>
      </c>
      <c r="AH9" s="230">
        <v>34081</v>
      </c>
      <c r="AI9" s="230">
        <v>39626</v>
      </c>
      <c r="AJ9" s="230">
        <v>46249</v>
      </c>
      <c r="AK9" s="230">
        <v>50147</v>
      </c>
      <c r="AL9" s="230">
        <v>44903</v>
      </c>
      <c r="AM9" s="230">
        <v>53797</v>
      </c>
      <c r="AN9" s="230">
        <v>58102</v>
      </c>
      <c r="AO9" s="230">
        <v>59199</v>
      </c>
      <c r="AP9" s="230">
        <v>64934</v>
      </c>
      <c r="AQ9" s="230">
        <v>75804</v>
      </c>
      <c r="AR9" s="230">
        <v>82929</v>
      </c>
      <c r="AS9" s="230">
        <v>94570</v>
      </c>
      <c r="AT9" s="230">
        <v>125441</v>
      </c>
      <c r="AU9" s="230">
        <v>116209</v>
      </c>
      <c r="AV9" s="230">
        <v>139480</v>
      </c>
      <c r="AW9" s="230">
        <v>177969</v>
      </c>
      <c r="AX9" s="230">
        <v>191473</v>
      </c>
      <c r="AY9" s="230">
        <v>211595</v>
      </c>
      <c r="AZ9" s="230">
        <v>260356</v>
      </c>
      <c r="BA9" s="230">
        <v>279713</v>
      </c>
      <c r="BC9" s="233"/>
      <c r="BD9" s="234" t="s">
        <v>159</v>
      </c>
      <c r="BE9" s="235">
        <v>552017</v>
      </c>
      <c r="BF9" s="235">
        <v>551533</v>
      </c>
      <c r="BG9" s="235">
        <v>534805</v>
      </c>
      <c r="BH9" s="235">
        <v>585777</v>
      </c>
      <c r="BI9" s="235">
        <v>688885</v>
      </c>
      <c r="BJ9" s="235">
        <v>765390</v>
      </c>
      <c r="BK9" s="235">
        <v>766274</v>
      </c>
      <c r="BL9" s="235">
        <v>870990</v>
      </c>
      <c r="BM9" s="235">
        <v>1097991</v>
      </c>
      <c r="BN9" s="235">
        <v>1460713</v>
      </c>
      <c r="BO9" s="235">
        <v>1604816</v>
      </c>
      <c r="BP9" s="235">
        <v>2309517</v>
      </c>
      <c r="BQ9" s="235">
        <v>1966610.3199999998</v>
      </c>
      <c r="BR9" s="235">
        <v>2192553.2400000002</v>
      </c>
      <c r="BS9" s="235">
        <v>2612933.44</v>
      </c>
      <c r="BT9" s="235">
        <v>2690102.48</v>
      </c>
      <c r="BU9" s="235">
        <v>2620390.3999999999</v>
      </c>
      <c r="BV9" s="235">
        <v>2826463.12</v>
      </c>
      <c r="BW9" s="235">
        <v>2964893.92</v>
      </c>
      <c r="BX9" s="235">
        <v>2888671.2</v>
      </c>
      <c r="BY9" s="235">
        <v>3702886.5999999996</v>
      </c>
      <c r="BZ9" s="235">
        <v>4642762.4799999995</v>
      </c>
      <c r="CA9" s="226"/>
      <c r="CB9" s="246"/>
      <c r="CC9" s="246"/>
      <c r="CD9" s="246"/>
      <c r="CE9" s="246"/>
      <c r="CF9" s="246"/>
      <c r="CG9" s="226"/>
      <c r="CH9" s="226"/>
      <c r="CI9" s="226"/>
      <c r="CJ9" s="226"/>
      <c r="CK9" s="226"/>
      <c r="CL9" s="226"/>
      <c r="CM9" s="226"/>
      <c r="CN9" s="226"/>
      <c r="CO9" s="226"/>
      <c r="CP9" s="226"/>
    </row>
    <row r="10" spans="2:94" x14ac:dyDescent="0.2">
      <c r="B10" s="227"/>
      <c r="C10" s="228" t="s">
        <v>260</v>
      </c>
      <c r="D10" s="229">
        <v>667.95720000000006</v>
      </c>
      <c r="E10" s="229">
        <v>689.548</v>
      </c>
      <c r="F10" s="229">
        <v>711.3777</v>
      </c>
      <c r="G10" s="229">
        <v>705.39479999999992</v>
      </c>
      <c r="H10" s="229">
        <v>780.20009999999991</v>
      </c>
      <c r="I10" s="229">
        <v>650.86429999999996</v>
      </c>
      <c r="J10" s="230">
        <v>541.548</v>
      </c>
      <c r="K10" s="229">
        <v>768.16319999999996</v>
      </c>
      <c r="L10" s="229">
        <v>844.75040000000013</v>
      </c>
      <c r="M10" s="229">
        <v>828.36270000000002</v>
      </c>
      <c r="N10" s="231">
        <v>893</v>
      </c>
      <c r="O10" s="231">
        <v>900</v>
      </c>
      <c r="P10" s="231">
        <v>911</v>
      </c>
      <c r="Q10" s="231">
        <v>864</v>
      </c>
      <c r="R10" s="230">
        <v>1150</v>
      </c>
      <c r="S10" s="232">
        <v>1346</v>
      </c>
      <c r="T10" s="232">
        <v>1448</v>
      </c>
      <c r="U10" s="232">
        <v>1943</v>
      </c>
      <c r="V10" s="230">
        <v>2159</v>
      </c>
      <c r="W10" s="230">
        <v>1709</v>
      </c>
      <c r="X10" s="230">
        <v>1999</v>
      </c>
      <c r="Y10" s="230">
        <v>2244</v>
      </c>
      <c r="Z10" s="230">
        <v>2408</v>
      </c>
      <c r="AA10" s="230">
        <v>2833</v>
      </c>
      <c r="AB10" s="230">
        <v>3777</v>
      </c>
      <c r="AC10" s="230">
        <v>5003</v>
      </c>
      <c r="AD10" s="230">
        <v>6030</v>
      </c>
      <c r="AE10" s="230">
        <v>7205</v>
      </c>
      <c r="AF10" s="230">
        <v>8182</v>
      </c>
      <c r="AG10" s="230">
        <v>8658</v>
      </c>
      <c r="AH10" s="230">
        <v>9912</v>
      </c>
      <c r="AI10" s="230">
        <v>13162</v>
      </c>
      <c r="AJ10" s="230">
        <v>19518</v>
      </c>
      <c r="AK10" s="230">
        <v>18410</v>
      </c>
      <c r="AL10" s="230">
        <v>23742</v>
      </c>
      <c r="AM10" s="230">
        <v>26329</v>
      </c>
      <c r="AN10" s="230">
        <v>24723</v>
      </c>
      <c r="AO10" s="230">
        <v>24162</v>
      </c>
      <c r="AP10" s="230">
        <v>27864</v>
      </c>
      <c r="AQ10" s="230">
        <v>35938</v>
      </c>
      <c r="AR10" s="230">
        <v>32136</v>
      </c>
      <c r="AS10" s="230">
        <v>43562</v>
      </c>
      <c r="AT10" s="230">
        <v>46525</v>
      </c>
      <c r="AU10" s="230">
        <v>51513</v>
      </c>
      <c r="AV10" s="230">
        <v>63467</v>
      </c>
      <c r="AW10" s="230">
        <v>72022</v>
      </c>
      <c r="AX10" s="230">
        <v>86438</v>
      </c>
      <c r="AY10" s="230">
        <v>90573</v>
      </c>
      <c r="AZ10" s="230">
        <v>106451</v>
      </c>
      <c r="BA10" s="230">
        <v>123342</v>
      </c>
      <c r="BC10" s="233"/>
      <c r="BD10" s="236" t="s">
        <v>165</v>
      </c>
      <c r="BE10" s="235">
        <v>322835</v>
      </c>
      <c r="BF10" s="235">
        <v>315037</v>
      </c>
      <c r="BG10" s="235">
        <v>296705</v>
      </c>
      <c r="BH10" s="235">
        <v>344271</v>
      </c>
      <c r="BI10" s="235">
        <v>420938</v>
      </c>
      <c r="BJ10" s="235">
        <v>457230</v>
      </c>
      <c r="BK10" s="235">
        <v>449025</v>
      </c>
      <c r="BL10" s="235">
        <v>514579</v>
      </c>
      <c r="BM10" s="235">
        <v>690748</v>
      </c>
      <c r="BN10" s="235">
        <v>985311</v>
      </c>
      <c r="BO10" s="235">
        <v>1058365</v>
      </c>
      <c r="BP10" s="235">
        <v>1532889</v>
      </c>
      <c r="BQ10" s="235">
        <v>1236453.0623999999</v>
      </c>
      <c r="BR10" s="235">
        <v>1411387.9768000001</v>
      </c>
      <c r="BS10" s="235">
        <v>1760328.7808000001</v>
      </c>
      <c r="BT10" s="235">
        <v>1735888.0936</v>
      </c>
      <c r="BU10" s="235">
        <v>1718029.2879999999</v>
      </c>
      <c r="BV10" s="235">
        <v>1827251.9583999999</v>
      </c>
      <c r="BW10" s="235">
        <v>1890555.1144000001</v>
      </c>
      <c r="BX10" s="235">
        <v>1803359.4639999999</v>
      </c>
      <c r="BY10" s="235">
        <v>2333252.2519999999</v>
      </c>
      <c r="BZ10" s="235">
        <v>3068716.6335999998</v>
      </c>
      <c r="CA10" s="226"/>
      <c r="CB10" s="246"/>
      <c r="CC10" s="246"/>
      <c r="CD10" s="246"/>
      <c r="CE10" s="246"/>
      <c r="CF10" s="24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</row>
    <row r="11" spans="2:94" x14ac:dyDescent="0.2">
      <c r="B11" s="227"/>
      <c r="C11" s="228" t="s">
        <v>285</v>
      </c>
      <c r="D11" s="229">
        <v>1844.6020000000001</v>
      </c>
      <c r="E11" s="229">
        <v>1900.3420000000001</v>
      </c>
      <c r="F11" s="229">
        <v>2111.0997000000002</v>
      </c>
      <c r="G11" s="229">
        <v>2034.4719999999998</v>
      </c>
      <c r="H11" s="229">
        <v>1961.8928999999998</v>
      </c>
      <c r="I11" s="229">
        <v>1934.4080999999999</v>
      </c>
      <c r="J11" s="230">
        <v>1602.54</v>
      </c>
      <c r="K11" s="229">
        <v>2404.5672</v>
      </c>
      <c r="L11" s="229">
        <v>2603.0544</v>
      </c>
      <c r="M11" s="229">
        <v>2584.5660000000003</v>
      </c>
      <c r="N11" s="230">
        <v>2837</v>
      </c>
      <c r="O11" s="231">
        <v>3064</v>
      </c>
      <c r="P11" s="230">
        <v>3110</v>
      </c>
      <c r="Q11" s="230">
        <v>3203</v>
      </c>
      <c r="R11" s="230">
        <v>3238</v>
      </c>
      <c r="S11" s="232">
        <v>3199</v>
      </c>
      <c r="T11" s="232">
        <v>3254</v>
      </c>
      <c r="U11" s="232">
        <v>3688</v>
      </c>
      <c r="V11" s="230">
        <v>4256</v>
      </c>
      <c r="W11" s="230">
        <v>4615</v>
      </c>
      <c r="X11" s="230">
        <v>4547</v>
      </c>
      <c r="Y11" s="230">
        <v>4794</v>
      </c>
      <c r="Z11" s="230">
        <v>5053</v>
      </c>
      <c r="AA11" s="230">
        <v>6169</v>
      </c>
      <c r="AB11" s="230">
        <v>8247</v>
      </c>
      <c r="AC11" s="230">
        <v>9629</v>
      </c>
      <c r="AD11" s="230">
        <v>11130</v>
      </c>
      <c r="AE11" s="230">
        <v>13356</v>
      </c>
      <c r="AF11" s="230">
        <v>14272</v>
      </c>
      <c r="AG11" s="230">
        <v>14822</v>
      </c>
      <c r="AH11" s="230">
        <v>16668</v>
      </c>
      <c r="AI11" s="230">
        <v>20139</v>
      </c>
      <c r="AJ11" s="230">
        <v>22810</v>
      </c>
      <c r="AK11" s="230">
        <v>26740</v>
      </c>
      <c r="AL11" s="230">
        <v>31396</v>
      </c>
      <c r="AM11" s="230">
        <v>36391</v>
      </c>
      <c r="AN11" s="230">
        <v>40858</v>
      </c>
      <c r="AO11" s="230">
        <v>46450</v>
      </c>
      <c r="AP11" s="230">
        <v>57438</v>
      </c>
      <c r="AQ11" s="230">
        <v>65038</v>
      </c>
      <c r="AR11" s="230">
        <v>74237</v>
      </c>
      <c r="AS11" s="230">
        <v>86219</v>
      </c>
      <c r="AT11" s="230">
        <v>100726</v>
      </c>
      <c r="AU11" s="230">
        <v>117792</v>
      </c>
      <c r="AV11" s="230">
        <v>141683</v>
      </c>
      <c r="AW11" s="230">
        <v>173047</v>
      </c>
      <c r="AX11" s="230">
        <v>199432</v>
      </c>
      <c r="AY11" s="230">
        <v>275948</v>
      </c>
      <c r="AZ11" s="230">
        <v>293629</v>
      </c>
      <c r="BA11" s="230">
        <v>316292</v>
      </c>
      <c r="BC11" s="233"/>
      <c r="BD11" s="236" t="s">
        <v>160</v>
      </c>
      <c r="BE11" s="235">
        <v>186561</v>
      </c>
      <c r="BF11" s="235">
        <v>189530</v>
      </c>
      <c r="BG11" s="235">
        <v>195036</v>
      </c>
      <c r="BH11" s="235">
        <v>192036</v>
      </c>
      <c r="BI11" s="235">
        <v>205434</v>
      </c>
      <c r="BJ11" s="235">
        <v>247511</v>
      </c>
      <c r="BK11" s="235">
        <v>256777</v>
      </c>
      <c r="BL11" s="235">
        <v>293478</v>
      </c>
      <c r="BM11" s="235">
        <v>333499</v>
      </c>
      <c r="BN11" s="235">
        <v>392163</v>
      </c>
      <c r="BO11" s="235">
        <v>423866</v>
      </c>
      <c r="BP11" s="235">
        <v>552499</v>
      </c>
      <c r="BQ11" s="235">
        <v>586669.25760000001</v>
      </c>
      <c r="BR11" s="235">
        <v>639078.26320000004</v>
      </c>
      <c r="BS11" s="235">
        <v>695137.65919999999</v>
      </c>
      <c r="BT11" s="235">
        <v>769867.38639999996</v>
      </c>
      <c r="BU11" s="235">
        <v>739842.11199999996</v>
      </c>
      <c r="BV11" s="235">
        <v>811971.16159999999</v>
      </c>
      <c r="BW11" s="235">
        <v>874377.80559999996</v>
      </c>
      <c r="BX11" s="235">
        <v>909336.73600000003</v>
      </c>
      <c r="BY11" s="235">
        <v>1170812.348</v>
      </c>
      <c r="BZ11" s="235">
        <v>1376752.8463999999</v>
      </c>
      <c r="CA11" s="226"/>
      <c r="CB11" s="246"/>
      <c r="CC11" s="246"/>
      <c r="CD11" s="246"/>
      <c r="CE11" s="246"/>
      <c r="CF11" s="24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</row>
    <row r="12" spans="2:94" x14ac:dyDescent="0.2">
      <c r="B12" s="227"/>
      <c r="C12" s="228" t="s">
        <v>286</v>
      </c>
      <c r="D12" s="229">
        <v>35.754400000000004</v>
      </c>
      <c r="E12" s="229">
        <v>35.948</v>
      </c>
      <c r="F12" s="229">
        <v>43.409099999999995</v>
      </c>
      <c r="G12" s="229">
        <v>32.5182</v>
      </c>
      <c r="H12" s="229">
        <v>33.7851</v>
      </c>
      <c r="I12" s="229">
        <v>32.581099999999999</v>
      </c>
      <c r="J12" s="230">
        <v>31.314</v>
      </c>
      <c r="K12" s="229">
        <v>45.9816</v>
      </c>
      <c r="L12" s="229">
        <v>49.691200000000002</v>
      </c>
      <c r="M12" s="229">
        <v>52.063199999999995</v>
      </c>
      <c r="N12" s="231">
        <v>71</v>
      </c>
      <c r="O12" s="231">
        <v>79</v>
      </c>
      <c r="P12" s="231">
        <v>83</v>
      </c>
      <c r="Q12" s="231">
        <v>98</v>
      </c>
      <c r="R12" s="231">
        <v>116</v>
      </c>
      <c r="S12" s="185">
        <v>127</v>
      </c>
      <c r="T12" s="185">
        <v>138</v>
      </c>
      <c r="U12" s="185">
        <v>151</v>
      </c>
      <c r="V12" s="231">
        <v>159</v>
      </c>
      <c r="W12" s="231">
        <v>148</v>
      </c>
      <c r="X12" s="231">
        <v>233</v>
      </c>
      <c r="Y12" s="231">
        <v>261</v>
      </c>
      <c r="Z12" s="231">
        <v>295</v>
      </c>
      <c r="AA12" s="231">
        <v>379</v>
      </c>
      <c r="AB12" s="231">
        <v>476</v>
      </c>
      <c r="AC12" s="231">
        <v>383</v>
      </c>
      <c r="AD12" s="231">
        <v>447</v>
      </c>
      <c r="AE12" s="231">
        <v>675</v>
      </c>
      <c r="AF12" s="231">
        <v>964</v>
      </c>
      <c r="AG12" s="230">
        <v>1065</v>
      </c>
      <c r="AH12" s="230">
        <v>1017</v>
      </c>
      <c r="AI12" s="230">
        <v>2695</v>
      </c>
      <c r="AJ12" s="230">
        <v>2804</v>
      </c>
      <c r="AK12" s="230">
        <v>3111</v>
      </c>
      <c r="AL12" s="230">
        <v>3347</v>
      </c>
      <c r="AM12" s="230">
        <v>3524</v>
      </c>
      <c r="AN12" s="230">
        <v>3793</v>
      </c>
      <c r="AO12" s="230">
        <v>3960</v>
      </c>
      <c r="AP12" s="230">
        <v>4492</v>
      </c>
      <c r="AQ12" s="230">
        <v>5442</v>
      </c>
      <c r="AR12" s="230">
        <v>5792</v>
      </c>
      <c r="AS12" s="230">
        <v>6072</v>
      </c>
      <c r="AT12" s="230">
        <v>7158</v>
      </c>
      <c r="AU12" s="230">
        <v>9536</v>
      </c>
      <c r="AV12" s="230">
        <v>10097</v>
      </c>
      <c r="AW12" s="230">
        <v>10450</v>
      </c>
      <c r="AX12" s="230">
        <v>11501</v>
      </c>
      <c r="AY12" s="230">
        <v>12707</v>
      </c>
      <c r="AZ12" s="230">
        <v>13431</v>
      </c>
      <c r="BA12" s="230">
        <v>16940</v>
      </c>
      <c r="BC12" s="233"/>
      <c r="BD12" s="236" t="s">
        <v>161</v>
      </c>
      <c r="BE12" s="235">
        <v>42620</v>
      </c>
      <c r="BF12" s="235">
        <v>46966</v>
      </c>
      <c r="BG12" s="235">
        <v>43064</v>
      </c>
      <c r="BH12" s="235">
        <v>49470</v>
      </c>
      <c r="BI12" s="235">
        <v>62513</v>
      </c>
      <c r="BJ12" s="235">
        <v>60650</v>
      </c>
      <c r="BK12" s="235">
        <v>60472</v>
      </c>
      <c r="BL12" s="235">
        <v>62933</v>
      </c>
      <c r="BM12" s="235">
        <v>73744</v>
      </c>
      <c r="BN12" s="235">
        <v>83239</v>
      </c>
      <c r="BO12" s="235">
        <v>122585</v>
      </c>
      <c r="BP12" s="235">
        <v>224129</v>
      </c>
      <c r="BQ12" s="235">
        <v>143488</v>
      </c>
      <c r="BR12" s="235">
        <v>142087</v>
      </c>
      <c r="BS12" s="235">
        <v>157467</v>
      </c>
      <c r="BT12" s="235">
        <v>184347</v>
      </c>
      <c r="BU12" s="235">
        <v>162519</v>
      </c>
      <c r="BV12" s="235">
        <v>187240</v>
      </c>
      <c r="BW12" s="235">
        <v>199961</v>
      </c>
      <c r="BX12" s="235">
        <v>175975</v>
      </c>
      <c r="BY12" s="235">
        <v>198822</v>
      </c>
      <c r="BZ12" s="235">
        <v>197293</v>
      </c>
      <c r="CA12" s="226"/>
      <c r="CB12" s="246"/>
      <c r="CC12" s="246"/>
      <c r="CD12" s="246"/>
      <c r="CE12" s="246"/>
      <c r="CF12" s="24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</row>
    <row r="13" spans="2:94" x14ac:dyDescent="0.2">
      <c r="B13" s="227"/>
      <c r="C13" s="228" t="s">
        <v>287</v>
      </c>
      <c r="D13" s="229">
        <v>25.1906</v>
      </c>
      <c r="E13" s="229">
        <v>24.51</v>
      </c>
      <c r="F13" s="229">
        <v>23.0334</v>
      </c>
      <c r="G13" s="229">
        <v>28.3492</v>
      </c>
      <c r="H13" s="229">
        <v>25.928100000000001</v>
      </c>
      <c r="I13" s="229">
        <v>24.246399999999998</v>
      </c>
      <c r="J13" s="230">
        <v>15.963999999999999</v>
      </c>
      <c r="K13" s="229">
        <v>30.654399999999999</v>
      </c>
      <c r="L13" s="229">
        <v>37.2684</v>
      </c>
      <c r="M13" s="229">
        <v>28.820700000000002</v>
      </c>
      <c r="N13" s="231">
        <v>28</v>
      </c>
      <c r="O13" s="231">
        <v>30</v>
      </c>
      <c r="P13" s="231">
        <v>33</v>
      </c>
      <c r="Q13" s="231">
        <v>39</v>
      </c>
      <c r="R13" s="231">
        <v>40</v>
      </c>
      <c r="S13" s="185">
        <v>46</v>
      </c>
      <c r="T13" s="185">
        <v>63</v>
      </c>
      <c r="U13" s="185">
        <v>74</v>
      </c>
      <c r="V13" s="231">
        <v>91</v>
      </c>
      <c r="W13" s="231">
        <v>100</v>
      </c>
      <c r="X13" s="231">
        <v>82</v>
      </c>
      <c r="Y13" s="231">
        <v>105</v>
      </c>
      <c r="Z13" s="231">
        <v>111</v>
      </c>
      <c r="AA13" s="231">
        <v>180</v>
      </c>
      <c r="AB13" s="231">
        <v>253</v>
      </c>
      <c r="AC13" s="231">
        <v>250</v>
      </c>
      <c r="AD13" s="231">
        <v>159</v>
      </c>
      <c r="AE13" s="231">
        <v>292</v>
      </c>
      <c r="AF13" s="231">
        <v>411</v>
      </c>
      <c r="AG13" s="231">
        <v>445</v>
      </c>
      <c r="AH13" s="231">
        <v>486</v>
      </c>
      <c r="AI13" s="231">
        <v>777</v>
      </c>
      <c r="AJ13" s="231">
        <v>835</v>
      </c>
      <c r="AK13" s="231">
        <v>972</v>
      </c>
      <c r="AL13" s="230">
        <v>1162</v>
      </c>
      <c r="AM13" s="230">
        <v>1252</v>
      </c>
      <c r="AN13" s="230">
        <v>1325</v>
      </c>
      <c r="AO13" s="230">
        <v>1537</v>
      </c>
      <c r="AP13" s="230">
        <v>1647</v>
      </c>
      <c r="AQ13" s="230">
        <v>1852</v>
      </c>
      <c r="AR13" s="230">
        <v>2347</v>
      </c>
      <c r="AS13" s="230">
        <v>2707</v>
      </c>
      <c r="AT13" s="230">
        <v>2524</v>
      </c>
      <c r="AU13" s="230">
        <v>2764</v>
      </c>
      <c r="AV13" s="230">
        <v>3197</v>
      </c>
      <c r="AW13" s="230">
        <v>3546</v>
      </c>
      <c r="AX13" s="230">
        <v>2947</v>
      </c>
      <c r="AY13" s="230">
        <v>3731</v>
      </c>
      <c r="AZ13" s="230">
        <v>3664</v>
      </c>
      <c r="BA13" s="230">
        <v>3282</v>
      </c>
      <c r="BC13" s="233"/>
      <c r="BD13" s="234" t="s">
        <v>166</v>
      </c>
      <c r="BE13" s="235">
        <v>467044</v>
      </c>
      <c r="BF13" s="235">
        <v>497101</v>
      </c>
      <c r="BG13" s="235">
        <v>530708</v>
      </c>
      <c r="BH13" s="235">
        <v>572367</v>
      </c>
      <c r="BI13" s="235">
        <v>667685</v>
      </c>
      <c r="BJ13" s="235">
        <v>805914</v>
      </c>
      <c r="BK13" s="235">
        <v>930842</v>
      </c>
      <c r="BL13" s="235">
        <v>1058801</v>
      </c>
      <c r="BM13" s="235">
        <v>1195466</v>
      </c>
      <c r="BN13" s="235">
        <v>1417555</v>
      </c>
      <c r="BO13" s="235">
        <v>1717446</v>
      </c>
      <c r="BP13" s="235">
        <v>2131579</v>
      </c>
      <c r="BQ13" s="235">
        <v>2610408.12</v>
      </c>
      <c r="BR13" s="235">
        <v>2933384.34</v>
      </c>
      <c r="BS13" s="235">
        <v>3129682.04</v>
      </c>
      <c r="BT13" s="235">
        <v>3612244.18</v>
      </c>
      <c r="BU13" s="235">
        <v>3846646.4</v>
      </c>
      <c r="BV13" s="235">
        <v>4180530.92</v>
      </c>
      <c r="BW13" s="235">
        <v>4615565.22</v>
      </c>
      <c r="BX13" s="235">
        <v>5119066.2</v>
      </c>
      <c r="BY13" s="235">
        <v>5509117.0999999996</v>
      </c>
      <c r="BZ13" s="235">
        <v>6470350.6799999997</v>
      </c>
      <c r="CA13" s="226"/>
      <c r="CB13" s="246"/>
      <c r="CC13" s="246"/>
      <c r="CD13" s="246"/>
      <c r="CE13" s="246"/>
      <c r="CF13" s="24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</row>
    <row r="14" spans="2:94" x14ac:dyDescent="0.2">
      <c r="B14" s="227"/>
      <c r="C14" s="228"/>
      <c r="D14" s="229"/>
      <c r="E14" s="229"/>
      <c r="F14" s="229"/>
      <c r="G14" s="229"/>
      <c r="H14" s="229"/>
      <c r="I14" s="229"/>
      <c r="J14" s="230"/>
      <c r="K14" s="229"/>
      <c r="L14" s="229"/>
      <c r="M14" s="229"/>
      <c r="N14" s="231"/>
      <c r="O14" s="231"/>
      <c r="P14" s="231"/>
      <c r="Q14" s="231"/>
      <c r="R14" s="231"/>
      <c r="S14" s="185"/>
      <c r="T14" s="185"/>
      <c r="U14" s="185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C14" s="233"/>
      <c r="BD14" s="234" t="s">
        <v>167</v>
      </c>
      <c r="BE14" s="235">
        <v>29767</v>
      </c>
      <c r="BF14" s="235">
        <v>33477</v>
      </c>
      <c r="BG14" s="235">
        <v>32416</v>
      </c>
      <c r="BH14" s="235">
        <v>36944</v>
      </c>
      <c r="BI14" s="235">
        <v>39726</v>
      </c>
      <c r="BJ14" s="235">
        <v>29789</v>
      </c>
      <c r="BK14" s="235">
        <v>35067</v>
      </c>
      <c r="BL14" s="235">
        <v>41719</v>
      </c>
      <c r="BM14" s="235">
        <v>53061</v>
      </c>
      <c r="BN14" s="235">
        <v>65526</v>
      </c>
      <c r="BO14" s="235">
        <v>72423</v>
      </c>
      <c r="BP14" s="235">
        <v>89390</v>
      </c>
      <c r="BQ14" s="235">
        <v>113102.56</v>
      </c>
      <c r="BR14" s="235">
        <v>136500.42000000001</v>
      </c>
      <c r="BS14" s="235">
        <v>153721.51999999999</v>
      </c>
      <c r="BT14" s="235">
        <v>142902.34</v>
      </c>
      <c r="BU14" s="235">
        <v>170706.2</v>
      </c>
      <c r="BV14" s="235">
        <v>172577.96</v>
      </c>
      <c r="BW14" s="235">
        <v>183198.86</v>
      </c>
      <c r="BX14" s="235">
        <v>202161.6</v>
      </c>
      <c r="BY14" s="235">
        <v>220332.3</v>
      </c>
      <c r="BZ14" s="235">
        <v>244183.84</v>
      </c>
      <c r="CA14" s="226"/>
      <c r="CB14" s="246"/>
      <c r="CC14" s="246"/>
      <c r="CD14" s="246"/>
      <c r="CE14" s="246"/>
      <c r="CF14" s="24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</row>
    <row r="15" spans="2:94" x14ac:dyDescent="0.2">
      <c r="B15" s="217" t="s">
        <v>232</v>
      </c>
      <c r="C15" s="208" t="s">
        <v>75</v>
      </c>
      <c r="D15" s="192">
        <v>970.24440000000004</v>
      </c>
      <c r="E15" s="192">
        <v>1058.0150000000001</v>
      </c>
      <c r="F15" s="192">
        <v>1277.4677999999999</v>
      </c>
      <c r="G15" s="192">
        <v>1308.2321999999999</v>
      </c>
      <c r="H15" s="192">
        <v>1382.0463</v>
      </c>
      <c r="I15" s="192">
        <v>1469.9380000000001</v>
      </c>
      <c r="J15" s="192">
        <v>1315.8020000000001</v>
      </c>
      <c r="K15" s="192">
        <v>2046.6320000000001</v>
      </c>
      <c r="L15" s="192">
        <v>2290.5732000000003</v>
      </c>
      <c r="M15" s="192">
        <v>2377.2429000000002</v>
      </c>
      <c r="N15" s="192">
        <v>2602</v>
      </c>
      <c r="O15" s="192">
        <v>3070</v>
      </c>
      <c r="P15" s="192">
        <v>3413</v>
      </c>
      <c r="Q15" s="192">
        <v>3993</v>
      </c>
      <c r="R15" s="192">
        <v>4645</v>
      </c>
      <c r="S15" s="192">
        <v>5209</v>
      </c>
      <c r="T15" s="192">
        <v>5898</v>
      </c>
      <c r="U15" s="192">
        <v>6362</v>
      </c>
      <c r="V15" s="192">
        <v>6937</v>
      </c>
      <c r="W15" s="192">
        <v>8245</v>
      </c>
      <c r="X15" s="192">
        <v>9677</v>
      </c>
      <c r="Y15" s="192">
        <v>10727</v>
      </c>
      <c r="Z15" s="192">
        <v>10884</v>
      </c>
      <c r="AA15" s="192">
        <v>13602</v>
      </c>
      <c r="AB15" s="192">
        <v>18494</v>
      </c>
      <c r="AC15" s="192">
        <v>22944</v>
      </c>
      <c r="AD15" s="192">
        <v>27232</v>
      </c>
      <c r="AE15" s="192">
        <v>31099</v>
      </c>
      <c r="AF15" s="192">
        <v>36400</v>
      </c>
      <c r="AG15" s="192">
        <v>41872</v>
      </c>
      <c r="AH15" s="192">
        <v>52234</v>
      </c>
      <c r="AI15" s="192">
        <v>56013</v>
      </c>
      <c r="AJ15" s="192">
        <v>65020</v>
      </c>
      <c r="AK15" s="192">
        <v>72492</v>
      </c>
      <c r="AL15" s="192">
        <v>84983</v>
      </c>
      <c r="AM15" s="192">
        <v>95516</v>
      </c>
      <c r="AN15" s="192">
        <v>108853</v>
      </c>
      <c r="AO15" s="192">
        <v>123828</v>
      </c>
      <c r="AP15" s="192">
        <v>146527</v>
      </c>
      <c r="AQ15" s="192">
        <v>163248</v>
      </c>
      <c r="AR15" s="192">
        <v>191254</v>
      </c>
      <c r="AS15" s="192">
        <v>234033</v>
      </c>
      <c r="AT15" s="192">
        <v>274318</v>
      </c>
      <c r="AU15" s="192">
        <v>303110</v>
      </c>
      <c r="AV15" s="192">
        <v>351909</v>
      </c>
      <c r="AW15" s="192">
        <v>397876</v>
      </c>
      <c r="AX15" s="192">
        <v>466319</v>
      </c>
      <c r="AY15" s="192">
        <v>523478</v>
      </c>
      <c r="AZ15" s="192">
        <v>590504</v>
      </c>
      <c r="BA15" s="192">
        <v>649475</v>
      </c>
      <c r="BC15" s="233"/>
      <c r="BD15" s="234" t="s">
        <v>168</v>
      </c>
      <c r="BE15" s="235">
        <v>38213</v>
      </c>
      <c r="BF15" s="235">
        <v>37684</v>
      </c>
      <c r="BG15" s="235">
        <v>36894</v>
      </c>
      <c r="BH15" s="235">
        <v>33758</v>
      </c>
      <c r="BI15" s="235">
        <v>35707</v>
      </c>
      <c r="BJ15" s="235">
        <v>35111</v>
      </c>
      <c r="BK15" s="235">
        <v>43163</v>
      </c>
      <c r="BL15" s="235">
        <v>42807</v>
      </c>
      <c r="BM15" s="235">
        <v>47009</v>
      </c>
      <c r="BN15" s="235">
        <v>54827</v>
      </c>
      <c r="BO15" s="235">
        <v>66588</v>
      </c>
      <c r="BP15" s="235">
        <v>62234</v>
      </c>
      <c r="BQ15" s="235">
        <v>62954</v>
      </c>
      <c r="BR15" s="235">
        <v>72538</v>
      </c>
      <c r="BS15" s="235">
        <v>79880</v>
      </c>
      <c r="BT15" s="235">
        <v>90873</v>
      </c>
      <c r="BU15" s="235">
        <v>112223</v>
      </c>
      <c r="BV15" s="235">
        <v>138893</v>
      </c>
      <c r="BW15" s="235">
        <v>148121</v>
      </c>
      <c r="BX15" s="235">
        <v>158732</v>
      </c>
      <c r="BY15" s="235">
        <v>179995</v>
      </c>
      <c r="BZ15" s="235">
        <v>185701</v>
      </c>
      <c r="CA15" s="226"/>
      <c r="CB15" s="246"/>
      <c r="CC15" s="246"/>
      <c r="CD15" s="246"/>
      <c r="CE15" s="246"/>
      <c r="CF15" s="24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</row>
    <row r="16" spans="2:94" s="222" customFormat="1" x14ac:dyDescent="0.2">
      <c r="C16" s="228" t="s">
        <v>258</v>
      </c>
      <c r="D16" s="237">
        <v>21.940200000000001</v>
      </c>
      <c r="E16" s="237">
        <v>30.228999999999999</v>
      </c>
      <c r="F16" s="237">
        <v>36.321899999999999</v>
      </c>
      <c r="G16" s="237">
        <v>35.019599999999997</v>
      </c>
      <c r="H16" s="237">
        <v>35.356499999999997</v>
      </c>
      <c r="I16" s="237">
        <v>34.096499999999999</v>
      </c>
      <c r="J16" s="237">
        <v>30.7</v>
      </c>
      <c r="K16" s="237">
        <v>49.588000000000001</v>
      </c>
      <c r="L16" s="237">
        <v>56.380400000000002</v>
      </c>
      <c r="M16" s="237">
        <v>59.500799999999998</v>
      </c>
      <c r="N16" s="231">
        <v>70</v>
      </c>
      <c r="O16" s="231">
        <v>83</v>
      </c>
      <c r="P16" s="231">
        <v>89</v>
      </c>
      <c r="Q16" s="231">
        <v>102</v>
      </c>
      <c r="R16" s="231">
        <v>119</v>
      </c>
      <c r="S16" s="185">
        <v>140</v>
      </c>
      <c r="T16" s="185">
        <v>152</v>
      </c>
      <c r="U16" s="185">
        <v>158</v>
      </c>
      <c r="V16" s="231">
        <v>165</v>
      </c>
      <c r="W16" s="231">
        <v>181</v>
      </c>
      <c r="X16" s="231">
        <v>229</v>
      </c>
      <c r="Y16" s="231">
        <v>243</v>
      </c>
      <c r="Z16" s="231">
        <v>268</v>
      </c>
      <c r="AA16" s="231">
        <v>386</v>
      </c>
      <c r="AB16" s="231">
        <v>560</v>
      </c>
      <c r="AC16" s="231">
        <v>793</v>
      </c>
      <c r="AD16" s="231">
        <v>968</v>
      </c>
      <c r="AE16" s="230">
        <v>1281</v>
      </c>
      <c r="AF16" s="230">
        <v>1317</v>
      </c>
      <c r="AG16" s="230">
        <v>1464</v>
      </c>
      <c r="AH16" s="230">
        <v>2239</v>
      </c>
      <c r="AI16" s="230">
        <v>1053</v>
      </c>
      <c r="AJ16" s="230">
        <v>1215</v>
      </c>
      <c r="AK16" s="230">
        <v>1342</v>
      </c>
      <c r="AL16" s="230">
        <v>1599</v>
      </c>
      <c r="AM16" s="230">
        <v>2064</v>
      </c>
      <c r="AN16" s="230">
        <v>3281</v>
      </c>
      <c r="AO16" s="230">
        <v>3681</v>
      </c>
      <c r="AP16" s="230">
        <v>4811</v>
      </c>
      <c r="AQ16" s="230">
        <v>4932</v>
      </c>
      <c r="AR16" s="230">
        <v>5403</v>
      </c>
      <c r="AS16" s="230">
        <v>6437</v>
      </c>
      <c r="AT16" s="230">
        <v>7117</v>
      </c>
      <c r="AU16" s="230">
        <v>7403</v>
      </c>
      <c r="AV16" s="230">
        <v>8664</v>
      </c>
      <c r="AW16" s="230">
        <v>9007</v>
      </c>
      <c r="AX16" s="230">
        <v>11272</v>
      </c>
      <c r="AY16" s="230">
        <v>11483</v>
      </c>
      <c r="AZ16" s="230">
        <v>13510</v>
      </c>
      <c r="BA16" s="230">
        <v>14512</v>
      </c>
      <c r="BC16" s="233"/>
      <c r="BD16" s="234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26"/>
      <c r="CB16" s="246"/>
      <c r="CC16" s="246"/>
      <c r="CD16" s="246"/>
      <c r="CE16" s="246"/>
      <c r="CF16" s="24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</row>
    <row r="17" spans="2:94" x14ac:dyDescent="0.2">
      <c r="B17" s="238"/>
      <c r="C17" s="228" t="s">
        <v>257</v>
      </c>
      <c r="D17" s="230">
        <v>780.90859999999998</v>
      </c>
      <c r="E17" s="230">
        <v>851.31400000000008</v>
      </c>
      <c r="F17" s="230">
        <v>994.86570000000006</v>
      </c>
      <c r="G17" s="230">
        <v>1029.7429999999999</v>
      </c>
      <c r="H17" s="230">
        <v>1096.8371999999999</v>
      </c>
      <c r="I17" s="230">
        <v>1188.8312999999998</v>
      </c>
      <c r="J17" s="230">
        <v>1060.3779999999999</v>
      </c>
      <c r="K17" s="230">
        <v>1641.8136</v>
      </c>
      <c r="L17" s="230">
        <v>1805.1284000000001</v>
      </c>
      <c r="M17" s="230">
        <v>1829.6496</v>
      </c>
      <c r="N17" s="230">
        <v>2018</v>
      </c>
      <c r="O17" s="231">
        <v>2278</v>
      </c>
      <c r="P17" s="230">
        <v>2617</v>
      </c>
      <c r="Q17" s="230">
        <v>3025</v>
      </c>
      <c r="R17" s="230">
        <v>3409</v>
      </c>
      <c r="S17" s="232">
        <v>3766</v>
      </c>
      <c r="T17" s="232">
        <v>4301</v>
      </c>
      <c r="U17" s="232">
        <v>4719</v>
      </c>
      <c r="V17" s="230">
        <v>5219</v>
      </c>
      <c r="W17" s="230">
        <v>6046</v>
      </c>
      <c r="X17" s="230">
        <v>6965</v>
      </c>
      <c r="Y17" s="230">
        <v>7723</v>
      </c>
      <c r="Z17" s="230">
        <v>8030</v>
      </c>
      <c r="AA17" s="230">
        <v>9963</v>
      </c>
      <c r="AB17" s="230">
        <v>13603</v>
      </c>
      <c r="AC17" s="230">
        <v>15891</v>
      </c>
      <c r="AD17" s="230">
        <v>17812</v>
      </c>
      <c r="AE17" s="230">
        <v>20389</v>
      </c>
      <c r="AF17" s="230">
        <v>23961</v>
      </c>
      <c r="AG17" s="230">
        <v>27344</v>
      </c>
      <c r="AH17" s="230">
        <v>33300</v>
      </c>
      <c r="AI17" s="230">
        <v>37446</v>
      </c>
      <c r="AJ17" s="230">
        <v>44197</v>
      </c>
      <c r="AK17" s="230">
        <v>50200</v>
      </c>
      <c r="AL17" s="230">
        <v>60398</v>
      </c>
      <c r="AM17" s="230">
        <v>67596</v>
      </c>
      <c r="AN17" s="230">
        <v>75881</v>
      </c>
      <c r="AO17" s="230">
        <v>85850</v>
      </c>
      <c r="AP17" s="230">
        <v>100917</v>
      </c>
      <c r="AQ17" s="230">
        <v>113517</v>
      </c>
      <c r="AR17" s="230">
        <f>AR18+AR19</f>
        <v>132329</v>
      </c>
      <c r="AS17" s="230">
        <f>AS18+AS19</f>
        <v>154964</v>
      </c>
      <c r="AT17" s="230">
        <f t="shared" ref="AT17:AW17" si="0">AT18+AT19</f>
        <v>180651</v>
      </c>
      <c r="AU17" s="230">
        <f>AU18+AU19</f>
        <v>198485</v>
      </c>
      <c r="AV17" s="230">
        <f t="shared" si="0"/>
        <v>247079</v>
      </c>
      <c r="AW17" s="230">
        <f t="shared" si="0"/>
        <v>272757</v>
      </c>
      <c r="AX17" s="230">
        <v>309715</v>
      </c>
      <c r="AY17" s="230">
        <v>353571</v>
      </c>
      <c r="AZ17" s="230">
        <v>393149</v>
      </c>
      <c r="BA17" s="230">
        <v>423524</v>
      </c>
      <c r="BC17" s="223" t="s">
        <v>162</v>
      </c>
      <c r="BD17" s="224" t="s">
        <v>163</v>
      </c>
      <c r="BE17" s="225">
        <v>744651</v>
      </c>
      <c r="BF17" s="225">
        <v>831934</v>
      </c>
      <c r="BG17" s="225">
        <v>869622</v>
      </c>
      <c r="BH17" s="225">
        <v>966270</v>
      </c>
      <c r="BI17" s="225">
        <v>1215556</v>
      </c>
      <c r="BJ17" s="225">
        <v>1419763</v>
      </c>
      <c r="BK17" s="225">
        <v>1616157</v>
      </c>
      <c r="BL17" s="225">
        <v>1846217</v>
      </c>
      <c r="BM17" s="225">
        <v>2312375</v>
      </c>
      <c r="BN17" s="225">
        <v>2533221</v>
      </c>
      <c r="BO17" s="225">
        <v>2931695</v>
      </c>
      <c r="BP17" s="225">
        <v>3746997</v>
      </c>
      <c r="BQ17" s="225">
        <v>4269666</v>
      </c>
      <c r="BR17" s="225">
        <v>4525694</v>
      </c>
      <c r="BS17" s="225">
        <v>5040094</v>
      </c>
      <c r="BT17" s="225">
        <v>5239145.8504033023</v>
      </c>
      <c r="BU17" s="225">
        <v>5308368</v>
      </c>
      <c r="BV17" s="225">
        <v>5683544.9444060251</v>
      </c>
      <c r="BW17" s="225">
        <v>6200543</v>
      </c>
      <c r="BX17" s="225">
        <v>7010231</v>
      </c>
      <c r="BY17" s="225">
        <v>7364291</v>
      </c>
      <c r="BZ17" s="225">
        <v>8128397</v>
      </c>
      <c r="CA17" s="226"/>
      <c r="CB17" s="246"/>
      <c r="CC17" s="246"/>
      <c r="CD17" s="246"/>
      <c r="CE17" s="246"/>
      <c r="CF17" s="24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</row>
    <row r="18" spans="2:94" x14ac:dyDescent="0.2">
      <c r="B18" s="238"/>
      <c r="C18" s="239" t="s">
        <v>244</v>
      </c>
      <c r="D18" s="230">
        <v>225.09020000000001</v>
      </c>
      <c r="E18" s="230">
        <v>279.41399999999999</v>
      </c>
      <c r="F18" s="230">
        <v>359.67540000000002</v>
      </c>
      <c r="G18" s="230">
        <v>418.56759999999997</v>
      </c>
      <c r="H18" s="230">
        <v>507.56219999999996</v>
      </c>
      <c r="I18" s="230">
        <v>607.67539999999997</v>
      </c>
      <c r="J18" s="230">
        <v>578.38799999999992</v>
      </c>
      <c r="K18" s="230">
        <v>917.82879999999989</v>
      </c>
      <c r="L18" s="230">
        <v>1020.5808000000001</v>
      </c>
      <c r="M18" s="230">
        <v>1048.7016000000001</v>
      </c>
      <c r="N18" s="230">
        <v>1159</v>
      </c>
      <c r="O18" s="231">
        <v>1383</v>
      </c>
      <c r="P18" s="230">
        <v>1688</v>
      </c>
      <c r="Q18" s="230">
        <v>2043</v>
      </c>
      <c r="R18" s="230">
        <v>2390</v>
      </c>
      <c r="S18" s="232">
        <v>2704</v>
      </c>
      <c r="T18" s="232">
        <v>3151</v>
      </c>
      <c r="U18" s="232">
        <v>3490</v>
      </c>
      <c r="V18" s="230">
        <v>3905</v>
      </c>
      <c r="W18" s="230">
        <v>4604</v>
      </c>
      <c r="X18" s="230">
        <v>5429</v>
      </c>
      <c r="Y18" s="230">
        <v>6005</v>
      </c>
      <c r="Z18" s="230">
        <v>6138</v>
      </c>
      <c r="AA18" s="230">
        <v>7647</v>
      </c>
      <c r="AB18" s="230">
        <v>10413</v>
      </c>
      <c r="AC18" s="230">
        <v>11912</v>
      </c>
      <c r="AD18" s="230">
        <v>13094</v>
      </c>
      <c r="AE18" s="230">
        <v>14695</v>
      </c>
      <c r="AF18" s="230">
        <v>17381</v>
      </c>
      <c r="AG18" s="230">
        <v>19806</v>
      </c>
      <c r="AH18" s="230">
        <v>24274</v>
      </c>
      <c r="AI18" s="230">
        <v>27451</v>
      </c>
      <c r="AJ18" s="230">
        <v>33098</v>
      </c>
      <c r="AK18" s="230">
        <v>37357</v>
      </c>
      <c r="AL18" s="230">
        <v>45518</v>
      </c>
      <c r="AM18" s="230">
        <v>49856</v>
      </c>
      <c r="AN18" s="230">
        <v>54823</v>
      </c>
      <c r="AO18" s="230">
        <v>61826</v>
      </c>
      <c r="AP18" s="230">
        <v>73248</v>
      </c>
      <c r="AQ18" s="230">
        <v>80745</v>
      </c>
      <c r="AR18" s="230">
        <v>93729</v>
      </c>
      <c r="AS18" s="230">
        <v>112204</v>
      </c>
      <c r="AT18" s="230">
        <v>130252</v>
      </c>
      <c r="AU18" s="230">
        <v>142006</v>
      </c>
      <c r="AV18" s="230">
        <v>171794</v>
      </c>
      <c r="AW18" s="230">
        <v>200799</v>
      </c>
      <c r="AX18" s="230">
        <v>226482</v>
      </c>
      <c r="AY18" s="230">
        <v>255798</v>
      </c>
      <c r="AZ18" s="230">
        <v>284725</v>
      </c>
      <c r="BA18" s="230">
        <v>307647</v>
      </c>
      <c r="BC18" s="233"/>
      <c r="BD18" s="234" t="s">
        <v>169</v>
      </c>
      <c r="BE18" s="235">
        <v>99821</v>
      </c>
      <c r="BF18" s="235">
        <v>119868</v>
      </c>
      <c r="BG18" s="235">
        <v>135898</v>
      </c>
      <c r="BH18" s="235">
        <v>160932</v>
      </c>
      <c r="BI18" s="235">
        <v>202225</v>
      </c>
      <c r="BJ18" s="235">
        <v>198397</v>
      </c>
      <c r="BK18" s="235">
        <v>254345</v>
      </c>
      <c r="BL18" s="235">
        <v>297183</v>
      </c>
      <c r="BM18" s="235">
        <v>324258</v>
      </c>
      <c r="BN18" s="235">
        <v>413256</v>
      </c>
      <c r="BO18" s="235">
        <v>475366</v>
      </c>
      <c r="BP18" s="235">
        <v>494739</v>
      </c>
      <c r="BQ18" s="235">
        <v>642205</v>
      </c>
      <c r="BR18" s="235">
        <v>696976</v>
      </c>
      <c r="BS18" s="235">
        <v>741022</v>
      </c>
      <c r="BT18" s="235">
        <v>707236</v>
      </c>
      <c r="BU18" s="235">
        <v>652814</v>
      </c>
      <c r="BV18" s="235">
        <v>644686</v>
      </c>
      <c r="BW18" s="235">
        <v>755778</v>
      </c>
      <c r="BX18" s="235">
        <v>1004203</v>
      </c>
      <c r="BY18" s="235">
        <v>1095298</v>
      </c>
      <c r="BZ18" s="235">
        <v>976819</v>
      </c>
      <c r="CA18" s="226"/>
      <c r="CB18" s="246"/>
      <c r="CC18" s="246"/>
      <c r="CD18" s="246"/>
      <c r="CE18" s="246"/>
      <c r="CF18" s="24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</row>
    <row r="19" spans="2:94" x14ac:dyDescent="0.2">
      <c r="B19" s="240"/>
      <c r="C19" s="239" t="s">
        <v>247</v>
      </c>
      <c r="D19" s="230">
        <v>555.8184</v>
      </c>
      <c r="E19" s="230">
        <v>571.9</v>
      </c>
      <c r="F19" s="230">
        <v>635.19029999999998</v>
      </c>
      <c r="G19" s="230">
        <v>611.17539999999997</v>
      </c>
      <c r="H19" s="230">
        <v>589.27499999999998</v>
      </c>
      <c r="I19" s="230">
        <v>581.15589999999997</v>
      </c>
      <c r="J19" s="230">
        <v>481.99</v>
      </c>
      <c r="K19" s="230">
        <v>723.98479999999995</v>
      </c>
      <c r="L19" s="230">
        <v>784.54759999999999</v>
      </c>
      <c r="M19" s="230">
        <v>780.94799999999998</v>
      </c>
      <c r="N19" s="231">
        <v>859</v>
      </c>
      <c r="O19" s="231">
        <v>895</v>
      </c>
      <c r="P19" s="231">
        <v>929</v>
      </c>
      <c r="Q19" s="231">
        <v>982</v>
      </c>
      <c r="R19" s="230">
        <v>1019</v>
      </c>
      <c r="S19" s="232">
        <v>1062</v>
      </c>
      <c r="T19" s="232">
        <v>1150</v>
      </c>
      <c r="U19" s="232">
        <v>1229</v>
      </c>
      <c r="V19" s="230">
        <v>1314</v>
      </c>
      <c r="W19" s="230">
        <v>1442</v>
      </c>
      <c r="X19" s="230">
        <v>1536</v>
      </c>
      <c r="Y19" s="230">
        <v>1718</v>
      </c>
      <c r="Z19" s="230">
        <v>1892</v>
      </c>
      <c r="AA19" s="230">
        <v>2316</v>
      </c>
      <c r="AB19" s="230">
        <v>3190</v>
      </c>
      <c r="AC19" s="230">
        <v>3979</v>
      </c>
      <c r="AD19" s="230">
        <v>4718</v>
      </c>
      <c r="AE19" s="230">
        <v>5694</v>
      </c>
      <c r="AF19" s="230">
        <v>6580</v>
      </c>
      <c r="AG19" s="230">
        <v>7538</v>
      </c>
      <c r="AH19" s="230">
        <v>9026</v>
      </c>
      <c r="AI19" s="230">
        <v>9995</v>
      </c>
      <c r="AJ19" s="230">
        <v>11099</v>
      </c>
      <c r="AK19" s="230">
        <v>12843</v>
      </c>
      <c r="AL19" s="230">
        <v>14880</v>
      </c>
      <c r="AM19" s="230">
        <v>17740</v>
      </c>
      <c r="AN19" s="230">
        <v>21058</v>
      </c>
      <c r="AO19" s="230">
        <v>24024</v>
      </c>
      <c r="AP19" s="230">
        <v>27669</v>
      </c>
      <c r="AQ19" s="230">
        <v>32772</v>
      </c>
      <c r="AR19" s="230">
        <v>38600</v>
      </c>
      <c r="AS19" s="230">
        <v>42760</v>
      </c>
      <c r="AT19" s="230">
        <v>50399</v>
      </c>
      <c r="AU19" s="230">
        <v>56479</v>
      </c>
      <c r="AV19" s="230">
        <v>75285</v>
      </c>
      <c r="AW19" s="230">
        <v>71958</v>
      </c>
      <c r="AX19" s="230">
        <v>83233</v>
      </c>
      <c r="AY19" s="230">
        <v>97773</v>
      </c>
      <c r="AZ19" s="230">
        <v>108424</v>
      </c>
      <c r="BA19" s="230">
        <v>115877</v>
      </c>
      <c r="BC19" s="233"/>
      <c r="BD19" s="234" t="s">
        <v>170</v>
      </c>
      <c r="BE19" s="235">
        <v>433666</v>
      </c>
      <c r="BF19" s="235">
        <v>492116</v>
      </c>
      <c r="BG19" s="235">
        <v>522153</v>
      </c>
      <c r="BH19" s="235">
        <v>583187</v>
      </c>
      <c r="BI19" s="235">
        <v>729173</v>
      </c>
      <c r="BJ19" s="235">
        <v>904754</v>
      </c>
      <c r="BK19" s="235">
        <v>1065323</v>
      </c>
      <c r="BL19" s="235">
        <v>1226012</v>
      </c>
      <c r="BM19" s="235">
        <v>1572886</v>
      </c>
      <c r="BN19" s="235">
        <v>1679072</v>
      </c>
      <c r="BO19" s="235">
        <v>1943839</v>
      </c>
      <c r="BP19" s="235">
        <v>2527651</v>
      </c>
      <c r="BQ19" s="235">
        <v>2809684</v>
      </c>
      <c r="BR19" s="235">
        <v>3037311</v>
      </c>
      <c r="BS19" s="235">
        <v>3408468</v>
      </c>
      <c r="BT19" s="235">
        <v>3510535.8504033023</v>
      </c>
      <c r="BU19" s="235">
        <v>3512556</v>
      </c>
      <c r="BV19" s="235">
        <v>3830209.9444060246</v>
      </c>
      <c r="BW19" s="235">
        <v>4217685</v>
      </c>
      <c r="BX19" s="235">
        <v>4730014</v>
      </c>
      <c r="BY19" s="235">
        <v>4764739</v>
      </c>
      <c r="BZ19" s="235">
        <v>5621560</v>
      </c>
      <c r="CA19" s="226"/>
      <c r="CB19" s="246"/>
      <c r="CC19" s="246"/>
      <c r="CD19" s="246"/>
      <c r="CE19" s="246"/>
      <c r="CF19" s="24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</row>
    <row r="20" spans="2:94" x14ac:dyDescent="0.2">
      <c r="B20" s="240"/>
      <c r="C20" s="239" t="s">
        <v>246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231"/>
      <c r="P20" s="231"/>
      <c r="Q20" s="231"/>
      <c r="R20" s="230"/>
      <c r="S20" s="232"/>
      <c r="T20" s="232"/>
      <c r="U20" s="232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C20" s="233"/>
      <c r="BD20" s="236" t="s">
        <v>171</v>
      </c>
      <c r="BE20" s="235">
        <v>353587</v>
      </c>
      <c r="BF20" s="235">
        <v>405926</v>
      </c>
      <c r="BG20" s="235">
        <v>429766</v>
      </c>
      <c r="BH20" s="235">
        <v>480242</v>
      </c>
      <c r="BI20" s="235">
        <v>604239</v>
      </c>
      <c r="BJ20" s="235">
        <v>760402</v>
      </c>
      <c r="BK20" s="235">
        <v>903323</v>
      </c>
      <c r="BL20" s="235">
        <v>1043111</v>
      </c>
      <c r="BM20" s="235">
        <v>1363068</v>
      </c>
      <c r="BN20" s="235">
        <v>1427213</v>
      </c>
      <c r="BO20" s="235">
        <v>1644117</v>
      </c>
      <c r="BP20" s="235">
        <v>2144831</v>
      </c>
      <c r="BQ20" s="235">
        <v>2362409.9500000002</v>
      </c>
      <c r="BR20" s="235">
        <v>2519037.2999999998</v>
      </c>
      <c r="BS20" s="235">
        <v>2824462.55</v>
      </c>
      <c r="BT20" s="235">
        <v>2853222.3</v>
      </c>
      <c r="BU20" s="235">
        <v>2801169.2</v>
      </c>
      <c r="BV20" s="235">
        <v>3044602.6597406156</v>
      </c>
      <c r="BW20" s="235">
        <v>3331304.5</v>
      </c>
      <c r="BX20" s="235">
        <v>3722568</v>
      </c>
      <c r="BY20" s="235">
        <v>3646993.8</v>
      </c>
      <c r="BZ20" s="235">
        <v>4282288.8499999996</v>
      </c>
      <c r="CA20" s="226"/>
      <c r="CB20" s="246"/>
      <c r="CC20" s="246"/>
      <c r="CD20" s="246"/>
      <c r="CE20" s="246"/>
      <c r="CF20" s="24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</row>
    <row r="21" spans="2:94" x14ac:dyDescent="0.2">
      <c r="B21" s="240"/>
      <c r="C21" s="228" t="s">
        <v>255</v>
      </c>
      <c r="D21" s="230">
        <v>145.4554</v>
      </c>
      <c r="E21" s="230">
        <v>152.779</v>
      </c>
      <c r="F21" s="230">
        <v>218.81729999999999</v>
      </c>
      <c r="G21" s="230">
        <v>218.45559999999998</v>
      </c>
      <c r="H21" s="230">
        <v>222.35309999999998</v>
      </c>
      <c r="I21" s="230">
        <v>218.97529999999998</v>
      </c>
      <c r="J21" s="230">
        <v>198.322</v>
      </c>
      <c r="K21" s="230">
        <v>303.83920000000001</v>
      </c>
      <c r="L21" s="230">
        <v>368.86160000000001</v>
      </c>
      <c r="M21" s="230">
        <v>426.73229999999995</v>
      </c>
      <c r="N21" s="231">
        <v>427</v>
      </c>
      <c r="O21" s="231">
        <v>607</v>
      </c>
      <c r="P21" s="231">
        <v>602</v>
      </c>
      <c r="Q21" s="231">
        <v>739</v>
      </c>
      <c r="R21" s="231">
        <v>960</v>
      </c>
      <c r="S21" s="232">
        <v>1103</v>
      </c>
      <c r="T21" s="232">
        <v>1216</v>
      </c>
      <c r="U21" s="232">
        <v>1216</v>
      </c>
      <c r="V21" s="230">
        <v>1262</v>
      </c>
      <c r="W21" s="230">
        <v>1709</v>
      </c>
      <c r="X21" s="230">
        <v>1822</v>
      </c>
      <c r="Y21" s="230">
        <v>1979</v>
      </c>
      <c r="Z21" s="230">
        <v>1763</v>
      </c>
      <c r="AA21" s="230">
        <v>2298</v>
      </c>
      <c r="AB21" s="230">
        <v>3114</v>
      </c>
      <c r="AC21" s="230">
        <v>4996</v>
      </c>
      <c r="AD21" s="230">
        <v>6739</v>
      </c>
      <c r="AE21" s="230">
        <v>7513</v>
      </c>
      <c r="AF21" s="230">
        <v>8674</v>
      </c>
      <c r="AG21" s="230">
        <v>9667</v>
      </c>
      <c r="AH21" s="230">
        <v>11906</v>
      </c>
      <c r="AI21" s="230">
        <v>11586</v>
      </c>
      <c r="AJ21" s="230">
        <v>13172</v>
      </c>
      <c r="AK21" s="230">
        <v>13666</v>
      </c>
      <c r="AL21" s="230">
        <v>14716</v>
      </c>
      <c r="AM21" s="230">
        <v>17116</v>
      </c>
      <c r="AN21" s="230">
        <v>19052</v>
      </c>
      <c r="AO21" s="230">
        <v>22508</v>
      </c>
      <c r="AP21" s="230">
        <v>25109</v>
      </c>
      <c r="AQ21" s="230">
        <v>27706</v>
      </c>
      <c r="AR21" s="230">
        <v>32052</v>
      </c>
      <c r="AS21" s="230">
        <v>38172</v>
      </c>
      <c r="AT21" s="230">
        <v>43812</v>
      </c>
      <c r="AU21" s="230">
        <v>49807</v>
      </c>
      <c r="AV21" s="230">
        <v>55246</v>
      </c>
      <c r="AW21" s="230">
        <v>60985</v>
      </c>
      <c r="AX21" s="230">
        <v>70769</v>
      </c>
      <c r="AY21" s="230">
        <v>81338</v>
      </c>
      <c r="AZ21" s="230">
        <v>89322</v>
      </c>
      <c r="BA21" s="230">
        <v>88395</v>
      </c>
      <c r="BC21" s="233"/>
      <c r="BD21" s="236" t="s">
        <v>172</v>
      </c>
      <c r="BE21" s="235">
        <v>47351</v>
      </c>
      <c r="BF21" s="235">
        <v>52048</v>
      </c>
      <c r="BG21" s="235">
        <v>56354</v>
      </c>
      <c r="BH21" s="235">
        <v>62179</v>
      </c>
      <c r="BI21" s="235">
        <v>74031</v>
      </c>
      <c r="BJ21" s="235">
        <v>79942</v>
      </c>
      <c r="BK21" s="235">
        <v>89116</v>
      </c>
      <c r="BL21" s="235">
        <v>101162</v>
      </c>
      <c r="BM21" s="235">
        <v>122473</v>
      </c>
      <c r="BN21" s="235">
        <v>145946</v>
      </c>
      <c r="BO21" s="235">
        <v>167383</v>
      </c>
      <c r="BP21" s="235">
        <v>208611</v>
      </c>
      <c r="BQ21" s="235">
        <v>241951.35999999999</v>
      </c>
      <c r="BR21" s="235">
        <v>283106.64</v>
      </c>
      <c r="BS21" s="235">
        <v>327030.24</v>
      </c>
      <c r="BT21" s="235">
        <v>373594.89040330262</v>
      </c>
      <c r="BU21" s="235">
        <v>406647.56</v>
      </c>
      <c r="BV21" s="235">
        <v>457087.74466540886</v>
      </c>
      <c r="BW21" s="235">
        <v>506838.6</v>
      </c>
      <c r="BX21" s="235">
        <v>572034.19999999995</v>
      </c>
      <c r="BY21" s="235">
        <v>624546.24</v>
      </c>
      <c r="BZ21" s="235">
        <v>755324.88</v>
      </c>
      <c r="CA21" s="226"/>
      <c r="CB21" s="246"/>
      <c r="CC21" s="246"/>
      <c r="CD21" s="246"/>
      <c r="CE21" s="246"/>
      <c r="CF21" s="24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6"/>
    </row>
    <row r="22" spans="2:94" x14ac:dyDescent="0.2">
      <c r="B22" s="238"/>
      <c r="C22" s="228" t="s">
        <v>256</v>
      </c>
      <c r="D22" s="230">
        <v>21.940200000000001</v>
      </c>
      <c r="E22" s="230">
        <v>23.693000000000001</v>
      </c>
      <c r="F22" s="230">
        <v>27.462900000000001</v>
      </c>
      <c r="G22" s="230">
        <v>25.013999999999996</v>
      </c>
      <c r="H22" s="230">
        <v>27.499499999999998</v>
      </c>
      <c r="I22" s="230">
        <v>28.034899999999997</v>
      </c>
      <c r="J22" s="230">
        <v>26.401999999999997</v>
      </c>
      <c r="K22" s="230">
        <v>51.391199999999998</v>
      </c>
      <c r="L22" s="230">
        <v>60.202799999999996</v>
      </c>
      <c r="M22" s="230">
        <v>61.360199999999992</v>
      </c>
      <c r="N22" s="231">
        <v>87</v>
      </c>
      <c r="O22" s="231">
        <v>102</v>
      </c>
      <c r="P22" s="231">
        <v>105</v>
      </c>
      <c r="Q22" s="231">
        <v>127</v>
      </c>
      <c r="R22" s="231">
        <v>157</v>
      </c>
      <c r="S22" s="185">
        <v>200</v>
      </c>
      <c r="T22" s="185">
        <v>229</v>
      </c>
      <c r="U22" s="185">
        <v>269</v>
      </c>
      <c r="V22" s="231">
        <v>291</v>
      </c>
      <c r="W22" s="231">
        <v>309</v>
      </c>
      <c r="X22" s="231">
        <v>661</v>
      </c>
      <c r="Y22" s="231">
        <v>782</v>
      </c>
      <c r="Z22" s="231">
        <v>823</v>
      </c>
      <c r="AA22" s="231">
        <v>955</v>
      </c>
      <c r="AB22" s="230">
        <v>1217</v>
      </c>
      <c r="AC22" s="230">
        <v>1264</v>
      </c>
      <c r="AD22" s="230">
        <v>1713</v>
      </c>
      <c r="AE22" s="230">
        <v>1916</v>
      </c>
      <c r="AF22" s="230">
        <v>2448</v>
      </c>
      <c r="AG22" s="230">
        <v>3397</v>
      </c>
      <c r="AH22" s="230">
        <v>4789</v>
      </c>
      <c r="AI22" s="230">
        <v>5928</v>
      </c>
      <c r="AJ22" s="230">
        <v>6436</v>
      </c>
      <c r="AK22" s="230">
        <v>7284</v>
      </c>
      <c r="AL22" s="230">
        <v>8270</v>
      </c>
      <c r="AM22" s="230">
        <v>8740</v>
      </c>
      <c r="AN22" s="230">
        <v>10639</v>
      </c>
      <c r="AO22" s="230">
        <v>11789</v>
      </c>
      <c r="AP22" s="230">
        <v>15690</v>
      </c>
      <c r="AQ22" s="230">
        <v>17093</v>
      </c>
      <c r="AR22" s="230">
        <v>21470</v>
      </c>
      <c r="AS22" s="230">
        <v>30584</v>
      </c>
      <c r="AT22" s="230">
        <v>36557</v>
      </c>
      <c r="AU22" s="230">
        <v>38627</v>
      </c>
      <c r="AV22" s="230">
        <v>40927</v>
      </c>
      <c r="AW22" s="230">
        <v>55127</v>
      </c>
      <c r="AX22" s="230">
        <v>74563</v>
      </c>
      <c r="AY22" s="230">
        <v>77086</v>
      </c>
      <c r="AZ22" s="230">
        <v>94523</v>
      </c>
      <c r="BA22" s="230">
        <v>123044</v>
      </c>
      <c r="BC22" s="233"/>
      <c r="BD22" s="236" t="s">
        <v>173</v>
      </c>
      <c r="BE22" s="235">
        <v>32729</v>
      </c>
      <c r="BF22" s="235">
        <v>34142</v>
      </c>
      <c r="BG22" s="235">
        <v>36032</v>
      </c>
      <c r="BH22" s="235">
        <v>40766</v>
      </c>
      <c r="BI22" s="235">
        <v>50902</v>
      </c>
      <c r="BJ22" s="235">
        <v>64410</v>
      </c>
      <c r="BK22" s="235">
        <v>72884</v>
      </c>
      <c r="BL22" s="235">
        <v>81739</v>
      </c>
      <c r="BM22" s="235">
        <v>87345</v>
      </c>
      <c r="BN22" s="235">
        <v>105913</v>
      </c>
      <c r="BO22" s="235">
        <v>132339</v>
      </c>
      <c r="BP22" s="235">
        <v>174209</v>
      </c>
      <c r="BQ22" s="235">
        <v>205322.69</v>
      </c>
      <c r="BR22" s="235">
        <v>235167.06</v>
      </c>
      <c r="BS22" s="235">
        <v>256975.21</v>
      </c>
      <c r="BT22" s="235">
        <v>283718.65999999997</v>
      </c>
      <c r="BU22" s="235">
        <v>304739.24</v>
      </c>
      <c r="BV22" s="235">
        <v>328519.53999999998</v>
      </c>
      <c r="BW22" s="235">
        <v>379541.9</v>
      </c>
      <c r="BX22" s="235">
        <v>435411.8</v>
      </c>
      <c r="BY22" s="235">
        <v>493198.96</v>
      </c>
      <c r="BZ22" s="235">
        <v>583946.27</v>
      </c>
      <c r="CA22" s="226"/>
      <c r="CB22" s="246"/>
      <c r="CC22" s="246"/>
      <c r="CD22" s="246"/>
      <c r="CE22" s="246"/>
      <c r="CF22" s="24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</row>
    <row r="23" spans="2:94" x14ac:dyDescent="0.2">
      <c r="C23" s="228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C23" s="233"/>
      <c r="BD23" s="234" t="s">
        <v>261</v>
      </c>
      <c r="BE23" s="235">
        <v>120622</v>
      </c>
      <c r="BF23" s="235">
        <v>121862</v>
      </c>
      <c r="BG23" s="235">
        <v>112938</v>
      </c>
      <c r="BH23" s="235">
        <v>117628</v>
      </c>
      <c r="BI23" s="235">
        <v>164491</v>
      </c>
      <c r="BJ23" s="235">
        <v>157743</v>
      </c>
      <c r="BK23" s="235">
        <v>110109</v>
      </c>
      <c r="BL23" s="235">
        <v>101231</v>
      </c>
      <c r="BM23" s="235">
        <v>146125</v>
      </c>
      <c r="BN23" s="235">
        <v>146983</v>
      </c>
      <c r="BO23" s="235">
        <v>209936</v>
      </c>
      <c r="BP23" s="235">
        <v>406156</v>
      </c>
      <c r="BQ23" s="235">
        <v>439637</v>
      </c>
      <c r="BR23" s="235">
        <v>368040</v>
      </c>
      <c r="BS23" s="235">
        <v>406192</v>
      </c>
      <c r="BT23" s="235">
        <v>480515</v>
      </c>
      <c r="BU23" s="235">
        <v>541909</v>
      </c>
      <c r="BV23" s="235">
        <v>529040</v>
      </c>
      <c r="BW23" s="235">
        <v>435889</v>
      </c>
      <c r="BX23" s="235">
        <v>530908</v>
      </c>
      <c r="BY23" s="235">
        <v>717505</v>
      </c>
      <c r="BZ23" s="235">
        <v>611169</v>
      </c>
      <c r="CA23" s="226"/>
      <c r="CB23" s="246"/>
      <c r="CC23" s="246"/>
      <c r="CD23" s="246"/>
      <c r="CE23" s="246"/>
      <c r="CF23" s="24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</row>
    <row r="24" spans="2:94" x14ac:dyDescent="0.2">
      <c r="B24" s="217" t="s">
        <v>233</v>
      </c>
      <c r="C24" s="208" t="s">
        <v>76</v>
      </c>
      <c r="D24" s="192">
        <v>3745.2734</v>
      </c>
      <c r="E24" s="192">
        <v>3936.306</v>
      </c>
      <c r="F24" s="192">
        <v>4473.7950000000001</v>
      </c>
      <c r="G24" s="192">
        <v>4277.3940000000002</v>
      </c>
      <c r="H24" s="192">
        <v>4176.7811999999994</v>
      </c>
      <c r="I24" s="192">
        <v>4227.9659999999994</v>
      </c>
      <c r="J24" s="192">
        <v>3525.5879999999997</v>
      </c>
      <c r="K24" s="192">
        <v>5319.44</v>
      </c>
      <c r="L24" s="192">
        <v>5757.49</v>
      </c>
      <c r="M24" s="192">
        <v>5981.6898000000001</v>
      </c>
      <c r="N24" s="192">
        <v>6513</v>
      </c>
      <c r="O24" s="192">
        <v>7095</v>
      </c>
      <c r="P24" s="192">
        <v>7510</v>
      </c>
      <c r="Q24" s="192">
        <v>7931</v>
      </c>
      <c r="R24" s="192">
        <v>8801</v>
      </c>
      <c r="S24" s="192">
        <v>10555</v>
      </c>
      <c r="T24" s="192">
        <v>12499</v>
      </c>
      <c r="U24" s="192">
        <v>13800</v>
      </c>
      <c r="V24" s="192">
        <v>14611</v>
      </c>
      <c r="W24" s="192">
        <v>15702</v>
      </c>
      <c r="X24" s="192">
        <v>17706</v>
      </c>
      <c r="Y24" s="192">
        <v>19043</v>
      </c>
      <c r="Z24" s="192">
        <v>20966</v>
      </c>
      <c r="AA24" s="192">
        <v>25905</v>
      </c>
      <c r="AB24" s="192">
        <v>35112</v>
      </c>
      <c r="AC24" s="192">
        <v>47080</v>
      </c>
      <c r="AD24" s="192">
        <v>54166</v>
      </c>
      <c r="AE24" s="192">
        <v>60915</v>
      </c>
      <c r="AF24" s="192">
        <v>72873</v>
      </c>
      <c r="AG24" s="192">
        <v>81825</v>
      </c>
      <c r="AH24" s="192">
        <v>95855</v>
      </c>
      <c r="AI24" s="192">
        <v>115419</v>
      </c>
      <c r="AJ24" s="192">
        <v>134917</v>
      </c>
      <c r="AK24" s="192">
        <v>156540</v>
      </c>
      <c r="AL24" s="192">
        <v>184816</v>
      </c>
      <c r="AM24" s="192">
        <v>208255</v>
      </c>
      <c r="AN24" s="192">
        <v>228665</v>
      </c>
      <c r="AO24" s="192">
        <v>256295</v>
      </c>
      <c r="AP24" s="192">
        <v>298123</v>
      </c>
      <c r="AQ24" s="192">
        <v>335816</v>
      </c>
      <c r="AR24" s="192">
        <v>371156</v>
      </c>
      <c r="AS24" s="192">
        <v>441211</v>
      </c>
      <c r="AT24" s="192">
        <v>521251</v>
      </c>
      <c r="AU24" s="192">
        <v>599205</v>
      </c>
      <c r="AV24" s="192">
        <v>703025</v>
      </c>
      <c r="AW24" s="192">
        <v>837067</v>
      </c>
      <c r="AX24" s="192">
        <v>971781</v>
      </c>
      <c r="AY24" s="192">
        <v>1108548</v>
      </c>
      <c r="AZ24" s="192">
        <v>1212849</v>
      </c>
      <c r="BA24" s="192">
        <v>1346899</v>
      </c>
      <c r="BC24" s="233"/>
      <c r="BD24" s="234" t="s">
        <v>174</v>
      </c>
      <c r="BE24" s="235">
        <v>90541</v>
      </c>
      <c r="BF24" s="235">
        <v>98088</v>
      </c>
      <c r="BG24" s="235">
        <v>98634</v>
      </c>
      <c r="BH24" s="235">
        <v>104522</v>
      </c>
      <c r="BI24" s="235">
        <v>119667</v>
      </c>
      <c r="BJ24" s="235">
        <v>158869</v>
      </c>
      <c r="BK24" s="235">
        <v>186380</v>
      </c>
      <c r="BL24" s="235">
        <v>221791</v>
      </c>
      <c r="BM24" s="235">
        <v>269106</v>
      </c>
      <c r="BN24" s="235">
        <v>293910</v>
      </c>
      <c r="BO24" s="235">
        <v>302554</v>
      </c>
      <c r="BP24" s="235">
        <v>318451</v>
      </c>
      <c r="BQ24" s="235">
        <v>378140</v>
      </c>
      <c r="BR24" s="235">
        <v>423367</v>
      </c>
      <c r="BS24" s="235">
        <v>484412</v>
      </c>
      <c r="BT24" s="235">
        <v>540859</v>
      </c>
      <c r="BU24" s="235">
        <v>601089</v>
      </c>
      <c r="BV24" s="235">
        <v>679609</v>
      </c>
      <c r="BW24" s="235">
        <v>791191</v>
      </c>
      <c r="BX24" s="235">
        <v>745106</v>
      </c>
      <c r="BY24" s="235">
        <v>786749</v>
      </c>
      <c r="BZ24" s="235">
        <v>918849</v>
      </c>
      <c r="CA24" s="226"/>
      <c r="CB24" s="246"/>
      <c r="CC24" s="246"/>
      <c r="CD24" s="246"/>
      <c r="CE24" s="246"/>
      <c r="CF24" s="24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</row>
    <row r="25" spans="2:94" s="222" customFormat="1" x14ac:dyDescent="0.2">
      <c r="C25" s="228" t="s">
        <v>248</v>
      </c>
      <c r="D25" s="230">
        <v>501.37420000000003</v>
      </c>
      <c r="E25" s="230">
        <v>534.31799999999998</v>
      </c>
      <c r="F25" s="230">
        <v>590.89530000000002</v>
      </c>
      <c r="G25" s="230">
        <v>601.16980000000001</v>
      </c>
      <c r="H25" s="230">
        <v>600.27479999999991</v>
      </c>
      <c r="I25" s="230">
        <v>623.58709999999996</v>
      </c>
      <c r="J25" s="230">
        <v>518.83000000000004</v>
      </c>
      <c r="K25" s="230">
        <v>791.60479999999995</v>
      </c>
      <c r="L25" s="230">
        <v>850.48400000000004</v>
      </c>
      <c r="M25" s="230">
        <v>989.20080000000007</v>
      </c>
      <c r="N25" s="231">
        <v>952</v>
      </c>
      <c r="O25" s="231">
        <v>1098</v>
      </c>
      <c r="P25" s="230">
        <v>1115</v>
      </c>
      <c r="Q25" s="230">
        <v>1200</v>
      </c>
      <c r="R25" s="230">
        <v>1285</v>
      </c>
      <c r="S25" s="232">
        <v>1850</v>
      </c>
      <c r="T25" s="232">
        <v>2009</v>
      </c>
      <c r="U25" s="232">
        <v>2325</v>
      </c>
      <c r="V25" s="230">
        <v>2524</v>
      </c>
      <c r="W25" s="230">
        <v>2705</v>
      </c>
      <c r="X25" s="230">
        <v>2943</v>
      </c>
      <c r="Y25" s="230">
        <v>3017</v>
      </c>
      <c r="Z25" s="230">
        <v>3257</v>
      </c>
      <c r="AA25" s="230">
        <v>4268</v>
      </c>
      <c r="AB25" s="230">
        <v>5595</v>
      </c>
      <c r="AC25" s="230">
        <v>7414</v>
      </c>
      <c r="AD25" s="230">
        <v>8349</v>
      </c>
      <c r="AE25" s="230">
        <v>9268</v>
      </c>
      <c r="AF25" s="230">
        <v>11282</v>
      </c>
      <c r="AG25" s="230">
        <v>13181</v>
      </c>
      <c r="AH25" s="230">
        <v>15486</v>
      </c>
      <c r="AI25" s="230">
        <v>23927</v>
      </c>
      <c r="AJ25" s="230">
        <v>27425</v>
      </c>
      <c r="AK25" s="230">
        <v>31092</v>
      </c>
      <c r="AL25" s="230">
        <v>35199</v>
      </c>
      <c r="AM25" s="230">
        <v>38219</v>
      </c>
      <c r="AN25" s="230">
        <v>41196</v>
      </c>
      <c r="AO25" s="230">
        <v>44624</v>
      </c>
      <c r="AP25" s="230">
        <v>51047</v>
      </c>
      <c r="AQ25" s="230">
        <v>54316</v>
      </c>
      <c r="AR25" s="230">
        <v>60487</v>
      </c>
      <c r="AS25" s="230">
        <v>77709</v>
      </c>
      <c r="AT25" s="230">
        <v>100956</v>
      </c>
      <c r="AU25" s="230">
        <v>127508</v>
      </c>
      <c r="AV25" s="230">
        <v>149288</v>
      </c>
      <c r="AW25" s="230">
        <v>170857</v>
      </c>
      <c r="AX25" s="230">
        <v>186091</v>
      </c>
      <c r="AY25" s="230">
        <v>218022</v>
      </c>
      <c r="AZ25" s="230">
        <v>252752</v>
      </c>
      <c r="BA25" s="230">
        <v>277548</v>
      </c>
      <c r="BC25" s="188"/>
      <c r="BD25" s="224" t="s">
        <v>164</v>
      </c>
      <c r="BE25" s="225">
        <v>1831692</v>
      </c>
      <c r="BF25" s="225">
        <v>1951728</v>
      </c>
      <c r="BG25" s="225">
        <v>2004445</v>
      </c>
      <c r="BH25" s="225">
        <v>2195115</v>
      </c>
      <c r="BI25" s="225">
        <v>2647559</v>
      </c>
      <c r="BJ25" s="225">
        <v>3055968</v>
      </c>
      <c r="BK25" s="225">
        <v>3391503</v>
      </c>
      <c r="BL25" s="225">
        <v>3860534</v>
      </c>
      <c r="BM25" s="225">
        <v>4705902</v>
      </c>
      <c r="BN25" s="225">
        <v>5531842</v>
      </c>
      <c r="BO25" s="225">
        <v>6392968</v>
      </c>
      <c r="BP25" s="225">
        <v>8339717</v>
      </c>
      <c r="BQ25" s="225">
        <v>9022741</v>
      </c>
      <c r="BR25" s="225">
        <v>9860670</v>
      </c>
      <c r="BS25" s="225">
        <v>11016311</v>
      </c>
      <c r="BT25" s="225">
        <v>11775267.850403301</v>
      </c>
      <c r="BU25" s="225">
        <v>12058334</v>
      </c>
      <c r="BV25" s="225">
        <v>13002009.944406025</v>
      </c>
      <c r="BW25" s="225">
        <v>14112322</v>
      </c>
      <c r="BX25" s="225">
        <v>15378862</v>
      </c>
      <c r="BY25" s="225">
        <v>16976622</v>
      </c>
      <c r="BZ25" s="225">
        <v>19671395</v>
      </c>
      <c r="CA25" s="226"/>
      <c r="CB25" s="246"/>
      <c r="CC25" s="246"/>
      <c r="CD25" s="246"/>
      <c r="CE25" s="246"/>
      <c r="CF25" s="24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</row>
    <row r="26" spans="2:94" x14ac:dyDescent="0.2">
      <c r="B26" s="238"/>
      <c r="C26" s="228" t="s">
        <v>250</v>
      </c>
      <c r="D26" s="230">
        <v>1200.2102</v>
      </c>
      <c r="E26" s="230">
        <v>1280.239</v>
      </c>
      <c r="F26" s="230">
        <v>1395.2925</v>
      </c>
      <c r="G26" s="230">
        <v>1321.5729999999999</v>
      </c>
      <c r="H26" s="230">
        <v>1323.9044999999999</v>
      </c>
      <c r="I26" s="230">
        <v>1346.4328999999998</v>
      </c>
      <c r="J26" s="230">
        <v>1116.252</v>
      </c>
      <c r="K26" s="230">
        <v>1691.4016000000001</v>
      </c>
      <c r="L26" s="230">
        <v>1852.9084</v>
      </c>
      <c r="M26" s="230">
        <v>1848.2435999999998</v>
      </c>
      <c r="N26" s="230">
        <v>2105</v>
      </c>
      <c r="O26" s="231">
        <v>2320</v>
      </c>
      <c r="P26" s="230">
        <v>2505</v>
      </c>
      <c r="Q26" s="230">
        <v>2706</v>
      </c>
      <c r="R26" s="230">
        <v>3159</v>
      </c>
      <c r="S26" s="232">
        <v>3690</v>
      </c>
      <c r="T26" s="232">
        <v>4100</v>
      </c>
      <c r="U26" s="232">
        <v>4786</v>
      </c>
      <c r="V26" s="230">
        <v>5116</v>
      </c>
      <c r="W26" s="230">
        <v>5538</v>
      </c>
      <c r="X26" s="230">
        <v>6475</v>
      </c>
      <c r="Y26" s="230">
        <v>6954</v>
      </c>
      <c r="Z26" s="230">
        <v>7489</v>
      </c>
      <c r="AA26" s="230">
        <v>8926</v>
      </c>
      <c r="AB26" s="230">
        <v>12735</v>
      </c>
      <c r="AC26" s="230">
        <v>16661</v>
      </c>
      <c r="AD26" s="230">
        <v>18865</v>
      </c>
      <c r="AE26" s="230">
        <v>21051</v>
      </c>
      <c r="AF26" s="230">
        <v>24960</v>
      </c>
      <c r="AG26" s="230">
        <v>28327</v>
      </c>
      <c r="AH26" s="230">
        <v>33663</v>
      </c>
      <c r="AI26" s="230">
        <v>37330</v>
      </c>
      <c r="AJ26" s="230">
        <v>44165</v>
      </c>
      <c r="AK26" s="230">
        <v>49957</v>
      </c>
      <c r="AL26" s="230">
        <v>58221</v>
      </c>
      <c r="AM26" s="230">
        <v>67632</v>
      </c>
      <c r="AN26" s="230">
        <v>72742</v>
      </c>
      <c r="AO26" s="230">
        <v>80886</v>
      </c>
      <c r="AP26" s="230">
        <v>100585</v>
      </c>
      <c r="AQ26" s="230">
        <v>115810</v>
      </c>
      <c r="AR26" s="230">
        <v>129135</v>
      </c>
      <c r="AS26" s="230">
        <v>152017</v>
      </c>
      <c r="AT26" s="230">
        <v>178040</v>
      </c>
      <c r="AU26" s="230">
        <v>195301</v>
      </c>
      <c r="AV26" s="230">
        <v>229399</v>
      </c>
      <c r="AW26" s="230">
        <v>275290</v>
      </c>
      <c r="AX26" s="230">
        <v>321288</v>
      </c>
      <c r="AY26" s="230">
        <v>357177</v>
      </c>
      <c r="AZ26" s="230">
        <v>375865</v>
      </c>
      <c r="BA26" s="230">
        <v>410678</v>
      </c>
      <c r="BC26" s="233"/>
      <c r="BD26" s="234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26"/>
      <c r="CB26" s="246"/>
      <c r="CC26" s="246"/>
      <c r="CD26" s="246"/>
      <c r="CE26" s="246"/>
      <c r="CF26" s="24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</row>
    <row r="27" spans="2:94" x14ac:dyDescent="0.2">
      <c r="B27" s="238"/>
      <c r="C27" s="228" t="s">
        <v>249</v>
      </c>
      <c r="D27" s="230">
        <v>44.693000000000005</v>
      </c>
      <c r="E27" s="230">
        <v>49.02</v>
      </c>
      <c r="F27" s="230">
        <v>58.469400000000007</v>
      </c>
      <c r="G27" s="230">
        <v>59.199799999999996</v>
      </c>
      <c r="H27" s="230">
        <v>60.498899999999992</v>
      </c>
      <c r="I27" s="230">
        <v>59.8583</v>
      </c>
      <c r="J27" s="230">
        <v>58.943999999999996</v>
      </c>
      <c r="K27" s="230">
        <v>106.38879999999999</v>
      </c>
      <c r="L27" s="230">
        <v>110.84960000000001</v>
      </c>
      <c r="M27" s="230">
        <v>121.7907</v>
      </c>
      <c r="N27" s="231">
        <v>160</v>
      </c>
      <c r="O27" s="231">
        <v>186</v>
      </c>
      <c r="P27" s="231">
        <v>206</v>
      </c>
      <c r="Q27" s="231">
        <v>226</v>
      </c>
      <c r="R27" s="231">
        <v>257</v>
      </c>
      <c r="S27" s="185">
        <v>348</v>
      </c>
      <c r="T27" s="185">
        <v>398</v>
      </c>
      <c r="U27" s="185">
        <v>490</v>
      </c>
      <c r="V27" s="231">
        <v>557</v>
      </c>
      <c r="W27" s="231">
        <v>625</v>
      </c>
      <c r="X27" s="231">
        <v>771</v>
      </c>
      <c r="Y27" s="231">
        <v>882</v>
      </c>
      <c r="Z27" s="231">
        <v>968</v>
      </c>
      <c r="AA27" s="230">
        <v>1408</v>
      </c>
      <c r="AB27" s="230">
        <v>1801</v>
      </c>
      <c r="AC27" s="230">
        <v>2612</v>
      </c>
      <c r="AD27" s="230">
        <v>3021</v>
      </c>
      <c r="AE27" s="230">
        <v>3573</v>
      </c>
      <c r="AF27" s="230">
        <v>4273</v>
      </c>
      <c r="AG27" s="230">
        <v>4931</v>
      </c>
      <c r="AH27" s="230">
        <v>5356</v>
      </c>
      <c r="AI27" s="230">
        <v>5549</v>
      </c>
      <c r="AJ27" s="230">
        <v>7311</v>
      </c>
      <c r="AK27" s="230">
        <v>9383</v>
      </c>
      <c r="AL27" s="230">
        <v>12079</v>
      </c>
      <c r="AM27" s="230">
        <v>13370</v>
      </c>
      <c r="AN27" s="230">
        <v>14855</v>
      </c>
      <c r="AO27" s="230">
        <v>16334</v>
      </c>
      <c r="AP27" s="230">
        <v>18496</v>
      </c>
      <c r="AQ27" s="230">
        <v>20060</v>
      </c>
      <c r="AR27" s="230">
        <v>21434</v>
      </c>
      <c r="AS27" s="230">
        <v>26966</v>
      </c>
      <c r="AT27" s="230">
        <v>30672</v>
      </c>
      <c r="AU27" s="230">
        <v>35428</v>
      </c>
      <c r="AV27" s="230">
        <v>47024</v>
      </c>
      <c r="AW27" s="230">
        <v>56105</v>
      </c>
      <c r="AX27" s="230">
        <v>66437</v>
      </c>
      <c r="AY27" s="230">
        <v>80287</v>
      </c>
      <c r="AZ27" s="230">
        <v>77297</v>
      </c>
      <c r="BA27" s="230">
        <v>88230</v>
      </c>
      <c r="BC27" s="223" t="s">
        <v>189</v>
      </c>
      <c r="BD27" s="224" t="s">
        <v>175</v>
      </c>
      <c r="BE27" s="225">
        <v>2135563</v>
      </c>
      <c r="BF27" s="225">
        <v>2376272</v>
      </c>
      <c r="BG27" s="225">
        <v>2596879</v>
      </c>
      <c r="BH27" s="225">
        <v>2816193</v>
      </c>
      <c r="BI27" s="225">
        <v>3142905</v>
      </c>
      <c r="BJ27" s="225">
        <v>3662005</v>
      </c>
      <c r="BK27" s="225">
        <v>4324274</v>
      </c>
      <c r="BL27" s="225">
        <v>4875232</v>
      </c>
      <c r="BM27" s="225">
        <v>5649353</v>
      </c>
      <c r="BN27" s="225">
        <v>7010423</v>
      </c>
      <c r="BO27" s="225">
        <v>7855579</v>
      </c>
      <c r="BP27" s="225">
        <v>9307836</v>
      </c>
      <c r="BQ27" s="225">
        <v>10338770</v>
      </c>
      <c r="BR27" s="225">
        <v>11642671</v>
      </c>
      <c r="BS27" s="225">
        <v>13012586</v>
      </c>
      <c r="BT27" s="225">
        <v>14314422.644731205</v>
      </c>
      <c r="BU27" s="225">
        <v>15343961</v>
      </c>
      <c r="BV27" s="225">
        <v>16975549</v>
      </c>
      <c r="BW27" s="225">
        <v>18270699</v>
      </c>
      <c r="BX27" s="225">
        <v>20518341</v>
      </c>
      <c r="BY27" s="225">
        <v>22374227</v>
      </c>
      <c r="BZ27" s="225">
        <v>25223552</v>
      </c>
      <c r="CA27" s="226"/>
      <c r="CB27" s="246"/>
      <c r="CC27" s="246"/>
      <c r="CD27" s="246"/>
      <c r="CE27" s="246"/>
      <c r="CF27" s="24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</row>
    <row r="28" spans="2:94" x14ac:dyDescent="0.2">
      <c r="B28" s="238"/>
      <c r="C28" s="228" t="s">
        <v>251</v>
      </c>
      <c r="D28" s="230">
        <v>513.56320000000005</v>
      </c>
      <c r="E28" s="230">
        <v>530.23300000000006</v>
      </c>
      <c r="F28" s="230">
        <v>593.553</v>
      </c>
      <c r="G28" s="230">
        <v>571.98680000000002</v>
      </c>
      <c r="H28" s="230">
        <v>553.13279999999997</v>
      </c>
      <c r="I28" s="230">
        <v>549.33249999999998</v>
      </c>
      <c r="J28" s="230">
        <v>457.43</v>
      </c>
      <c r="K28" s="230">
        <v>693.33039999999994</v>
      </c>
      <c r="L28" s="230">
        <v>756.83519999999999</v>
      </c>
      <c r="M28" s="230">
        <v>757.70550000000003</v>
      </c>
      <c r="N28" s="231">
        <v>837</v>
      </c>
      <c r="O28" s="231">
        <v>875</v>
      </c>
      <c r="P28" s="231">
        <v>924</v>
      </c>
      <c r="Q28" s="231">
        <v>953</v>
      </c>
      <c r="R28" s="230">
        <v>1000</v>
      </c>
      <c r="S28" s="232">
        <v>1083</v>
      </c>
      <c r="T28" s="232">
        <v>1187</v>
      </c>
      <c r="U28" s="232">
        <v>1340</v>
      </c>
      <c r="V28" s="230">
        <v>1403</v>
      </c>
      <c r="W28" s="230">
        <v>1516</v>
      </c>
      <c r="X28" s="230">
        <v>1614</v>
      </c>
      <c r="Y28" s="230">
        <v>1752</v>
      </c>
      <c r="Z28" s="230">
        <v>1913</v>
      </c>
      <c r="AA28" s="230">
        <v>2237</v>
      </c>
      <c r="AB28" s="230">
        <v>2868</v>
      </c>
      <c r="AC28" s="230">
        <v>3766</v>
      </c>
      <c r="AD28" s="230">
        <v>4356</v>
      </c>
      <c r="AE28" s="230">
        <v>5043</v>
      </c>
      <c r="AF28" s="230">
        <v>5631</v>
      </c>
      <c r="AG28" s="230">
        <v>6221</v>
      </c>
      <c r="AH28" s="230">
        <v>7137</v>
      </c>
      <c r="AI28" s="230">
        <v>11237</v>
      </c>
      <c r="AJ28" s="230">
        <v>13094</v>
      </c>
      <c r="AK28" s="230">
        <v>15734</v>
      </c>
      <c r="AL28" s="230">
        <v>18836</v>
      </c>
      <c r="AM28" s="230">
        <v>21535</v>
      </c>
      <c r="AN28" s="230">
        <v>23462</v>
      </c>
      <c r="AO28" s="230">
        <v>25472</v>
      </c>
      <c r="AP28" s="230">
        <v>27776</v>
      </c>
      <c r="AQ28" s="230">
        <v>30243</v>
      </c>
      <c r="AR28" s="230">
        <v>34126</v>
      </c>
      <c r="AS28" s="230">
        <v>39624</v>
      </c>
      <c r="AT28" s="230">
        <v>46207</v>
      </c>
      <c r="AU28" s="230">
        <v>53652</v>
      </c>
      <c r="AV28" s="230">
        <v>62011</v>
      </c>
      <c r="AW28" s="230">
        <v>72164</v>
      </c>
      <c r="AX28" s="230">
        <v>83067</v>
      </c>
      <c r="AY28" s="230">
        <v>96323</v>
      </c>
      <c r="AZ28" s="230">
        <v>109972</v>
      </c>
      <c r="BA28" s="230">
        <v>123501</v>
      </c>
      <c r="BC28" s="233"/>
      <c r="BD28" s="234" t="s">
        <v>176</v>
      </c>
      <c r="BE28" s="235">
        <v>686036</v>
      </c>
      <c r="BF28" s="235">
        <v>759366</v>
      </c>
      <c r="BG28" s="235">
        <v>788589</v>
      </c>
      <c r="BH28" s="235">
        <v>871463</v>
      </c>
      <c r="BI28" s="235">
        <v>1050582</v>
      </c>
      <c r="BJ28" s="235">
        <v>1274386</v>
      </c>
      <c r="BK28" s="235">
        <v>1523067</v>
      </c>
      <c r="BL28" s="235">
        <v>1720385</v>
      </c>
      <c r="BM28" s="235">
        <v>2201667</v>
      </c>
      <c r="BN28" s="235">
        <v>2479758</v>
      </c>
      <c r="BO28" s="235">
        <v>2824137</v>
      </c>
      <c r="BP28" s="235">
        <v>3568178</v>
      </c>
      <c r="BQ28" s="235">
        <v>4006835</v>
      </c>
      <c r="BR28" s="235">
        <v>4369465</v>
      </c>
      <c r="BS28" s="235">
        <v>4924462</v>
      </c>
      <c r="BT28" s="235">
        <v>5045262</v>
      </c>
      <c r="BU28" s="235">
        <v>5104854</v>
      </c>
      <c r="BV28" s="235">
        <v>5792701</v>
      </c>
      <c r="BW28" s="235">
        <v>6232618</v>
      </c>
      <c r="BX28" s="235">
        <v>6902928</v>
      </c>
      <c r="BY28" s="235">
        <v>7196739</v>
      </c>
      <c r="BZ28" s="235">
        <v>8419076</v>
      </c>
      <c r="CA28" s="226"/>
      <c r="CB28" s="246"/>
      <c r="CC28" s="246"/>
      <c r="CD28" s="246"/>
      <c r="CE28" s="246"/>
      <c r="CF28" s="24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</row>
    <row r="29" spans="2:94" x14ac:dyDescent="0.2">
      <c r="B29" s="238"/>
      <c r="C29" s="228" t="s">
        <v>252</v>
      </c>
      <c r="D29" s="230">
        <v>709.39980000000014</v>
      </c>
      <c r="E29" s="230">
        <v>731.21500000000003</v>
      </c>
      <c r="F29" s="230">
        <v>920.45010000000013</v>
      </c>
      <c r="G29" s="230">
        <v>827.96339999999998</v>
      </c>
      <c r="H29" s="230">
        <v>761.34329999999989</v>
      </c>
      <c r="I29" s="230">
        <v>768.30780000000004</v>
      </c>
      <c r="J29" s="230">
        <v>632.41999999999996</v>
      </c>
      <c r="K29" s="230">
        <v>904.3048</v>
      </c>
      <c r="L29" s="230">
        <v>937.44360000000006</v>
      </c>
      <c r="M29" s="230">
        <v>1001.2869000000001</v>
      </c>
      <c r="N29" s="230">
        <v>1048</v>
      </c>
      <c r="O29" s="231">
        <v>1111</v>
      </c>
      <c r="P29" s="230">
        <v>1160</v>
      </c>
      <c r="Q29" s="230">
        <v>1206</v>
      </c>
      <c r="R29" s="230">
        <v>1344</v>
      </c>
      <c r="S29" s="232">
        <v>1658</v>
      </c>
      <c r="T29" s="232">
        <v>2687</v>
      </c>
      <c r="U29" s="232">
        <v>2464</v>
      </c>
      <c r="V29" s="230">
        <v>2483</v>
      </c>
      <c r="W29" s="230">
        <v>2645</v>
      </c>
      <c r="X29" s="230">
        <v>2769</v>
      </c>
      <c r="Y29" s="230">
        <v>2963</v>
      </c>
      <c r="Z29" s="230">
        <v>3445</v>
      </c>
      <c r="AA29" s="230">
        <v>4430</v>
      </c>
      <c r="AB29" s="230">
        <v>5750</v>
      </c>
      <c r="AC29" s="230">
        <v>8113</v>
      </c>
      <c r="AD29" s="230">
        <v>9490</v>
      </c>
      <c r="AE29" s="230">
        <v>10371</v>
      </c>
      <c r="AF29" s="230">
        <v>13155</v>
      </c>
      <c r="AG29" s="230">
        <v>13859</v>
      </c>
      <c r="AH29" s="230">
        <v>16263</v>
      </c>
      <c r="AI29" s="230">
        <v>19257</v>
      </c>
      <c r="AJ29" s="230">
        <v>21466</v>
      </c>
      <c r="AK29" s="230">
        <v>26467</v>
      </c>
      <c r="AL29" s="230">
        <v>33133</v>
      </c>
      <c r="AM29" s="230">
        <v>36714</v>
      </c>
      <c r="AN29" s="230">
        <v>42053</v>
      </c>
      <c r="AO29" s="230">
        <v>51018</v>
      </c>
      <c r="AP29" s="230">
        <v>57309</v>
      </c>
      <c r="AQ29" s="230">
        <v>65179</v>
      </c>
      <c r="AR29" s="230">
        <v>69115</v>
      </c>
      <c r="AS29" s="230">
        <v>76519</v>
      </c>
      <c r="AT29" s="230">
        <v>85472</v>
      </c>
      <c r="AU29" s="230">
        <v>94560</v>
      </c>
      <c r="AV29" s="230">
        <v>105298</v>
      </c>
      <c r="AW29" s="230">
        <v>130701</v>
      </c>
      <c r="AX29" s="230">
        <v>159164</v>
      </c>
      <c r="AY29" s="230">
        <v>171252</v>
      </c>
      <c r="AZ29" s="230">
        <v>183932</v>
      </c>
      <c r="BA29" s="230">
        <v>206997</v>
      </c>
      <c r="BC29" s="233"/>
      <c r="BD29" s="234" t="s">
        <v>262</v>
      </c>
      <c r="BE29" s="235">
        <v>501626</v>
      </c>
      <c r="BF29" s="235">
        <v>585072</v>
      </c>
      <c r="BG29" s="235">
        <v>669120</v>
      </c>
      <c r="BH29" s="235">
        <v>734153</v>
      </c>
      <c r="BI29" s="235">
        <v>786120</v>
      </c>
      <c r="BJ29" s="235">
        <v>858135</v>
      </c>
      <c r="BK29" s="235">
        <v>959499</v>
      </c>
      <c r="BL29" s="235">
        <v>1080163</v>
      </c>
      <c r="BM29" s="235">
        <v>1065682</v>
      </c>
      <c r="BN29" s="235">
        <v>1693847</v>
      </c>
      <c r="BO29" s="235">
        <v>1834476</v>
      </c>
      <c r="BP29" s="235">
        <v>1923433</v>
      </c>
      <c r="BQ29" s="235">
        <v>1905704</v>
      </c>
      <c r="BR29" s="235">
        <v>2311796</v>
      </c>
      <c r="BS29" s="235">
        <v>2474818</v>
      </c>
      <c r="BT29" s="235">
        <v>3107785</v>
      </c>
      <c r="BU29" s="235">
        <v>3518864</v>
      </c>
      <c r="BV29" s="235">
        <v>3697932</v>
      </c>
      <c r="BW29" s="235">
        <v>3523539</v>
      </c>
      <c r="BX29" s="235">
        <v>3866033</v>
      </c>
      <c r="BY29" s="235">
        <v>4065331</v>
      </c>
      <c r="BZ29" s="235">
        <v>4785777</v>
      </c>
      <c r="CA29" s="226"/>
      <c r="CB29" s="246"/>
      <c r="CC29" s="246"/>
      <c r="CD29" s="246"/>
      <c r="CE29" s="246"/>
      <c r="CF29" s="24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</row>
    <row r="30" spans="2:94" x14ac:dyDescent="0.2">
      <c r="B30" s="238"/>
      <c r="C30" s="228" t="s">
        <v>253</v>
      </c>
      <c r="D30" s="230">
        <v>776.03300000000002</v>
      </c>
      <c r="E30" s="230">
        <v>811.28100000000006</v>
      </c>
      <c r="F30" s="230">
        <v>915.13470000000007</v>
      </c>
      <c r="G30" s="230">
        <v>895.50119999999993</v>
      </c>
      <c r="H30" s="230">
        <v>877.62689999999986</v>
      </c>
      <c r="I30" s="230">
        <v>880.4473999999999</v>
      </c>
      <c r="J30" s="230">
        <v>741.71199999999999</v>
      </c>
      <c r="K30" s="230">
        <v>1132.4096</v>
      </c>
      <c r="L30" s="230">
        <v>1248.9692</v>
      </c>
      <c r="M30" s="230">
        <v>1263.4622999999999</v>
      </c>
      <c r="N30" s="230">
        <v>1411</v>
      </c>
      <c r="O30" s="231">
        <v>1505</v>
      </c>
      <c r="P30" s="230">
        <v>1600</v>
      </c>
      <c r="Q30" s="230">
        <v>1640</v>
      </c>
      <c r="R30" s="230">
        <v>1756</v>
      </c>
      <c r="S30" s="232">
        <v>1926</v>
      </c>
      <c r="T30" s="232">
        <v>2118</v>
      </c>
      <c r="U30" s="232">
        <v>2395</v>
      </c>
      <c r="V30" s="230">
        <v>2528</v>
      </c>
      <c r="W30" s="230">
        <v>2673</v>
      </c>
      <c r="X30" s="230">
        <v>3134</v>
      </c>
      <c r="Y30" s="230">
        <v>3475</v>
      </c>
      <c r="Z30" s="230">
        <v>3894</v>
      </c>
      <c r="AA30" s="230">
        <v>4636</v>
      </c>
      <c r="AB30" s="230">
        <v>6363</v>
      </c>
      <c r="AC30" s="230">
        <v>8514</v>
      </c>
      <c r="AD30" s="230">
        <v>10085</v>
      </c>
      <c r="AE30" s="230">
        <v>11609</v>
      </c>
      <c r="AF30" s="230">
        <v>13572</v>
      </c>
      <c r="AG30" s="230">
        <v>15306</v>
      </c>
      <c r="AH30" s="230">
        <v>17950</v>
      </c>
      <c r="AI30" s="230">
        <v>18119</v>
      </c>
      <c r="AJ30" s="230">
        <v>21456</v>
      </c>
      <c r="AK30" s="230">
        <v>23907</v>
      </c>
      <c r="AL30" s="230">
        <v>27348</v>
      </c>
      <c r="AM30" s="230">
        <v>30785</v>
      </c>
      <c r="AN30" s="230">
        <v>34357</v>
      </c>
      <c r="AO30" s="230">
        <v>37961</v>
      </c>
      <c r="AP30" s="230">
        <v>42910</v>
      </c>
      <c r="AQ30" s="230">
        <v>50208</v>
      </c>
      <c r="AR30" s="230">
        <v>56859</v>
      </c>
      <c r="AS30" s="230">
        <v>68376</v>
      </c>
      <c r="AT30" s="230">
        <v>79904</v>
      </c>
      <c r="AU30" s="230">
        <v>92756</v>
      </c>
      <c r="AV30" s="230">
        <v>110005</v>
      </c>
      <c r="AW30" s="230">
        <v>131950</v>
      </c>
      <c r="AX30" s="230">
        <v>155734</v>
      </c>
      <c r="AY30" s="230">
        <v>185487</v>
      </c>
      <c r="AZ30" s="230">
        <v>213031</v>
      </c>
      <c r="BA30" s="230">
        <v>239945</v>
      </c>
      <c r="BC30" s="233"/>
      <c r="BD30" s="234" t="s">
        <v>178</v>
      </c>
      <c r="BE30" s="235">
        <v>99972</v>
      </c>
      <c r="BF30" s="235">
        <v>115282</v>
      </c>
      <c r="BG30" s="235">
        <v>134820</v>
      </c>
      <c r="BH30" s="235">
        <v>127340</v>
      </c>
      <c r="BI30" s="235">
        <v>125690</v>
      </c>
      <c r="BJ30" s="235">
        <v>187548</v>
      </c>
      <c r="BK30" s="235">
        <v>282919</v>
      </c>
      <c r="BL30" s="235">
        <v>342757</v>
      </c>
      <c r="BM30" s="235">
        <v>401060</v>
      </c>
      <c r="BN30" s="235">
        <v>481308</v>
      </c>
      <c r="BO30" s="235">
        <v>474733</v>
      </c>
      <c r="BP30" s="235">
        <v>536345</v>
      </c>
      <c r="BQ30" s="235">
        <v>570503</v>
      </c>
      <c r="BR30" s="235">
        <v>522327</v>
      </c>
      <c r="BS30" s="235">
        <v>584074</v>
      </c>
      <c r="BT30" s="235">
        <v>595961</v>
      </c>
      <c r="BU30" s="235">
        <v>544301</v>
      </c>
      <c r="BV30" s="235">
        <v>594362</v>
      </c>
      <c r="BW30" s="235">
        <v>684623</v>
      </c>
      <c r="BX30" s="235">
        <v>908121</v>
      </c>
      <c r="BY30" s="235">
        <v>1106187</v>
      </c>
      <c r="BZ30" s="235">
        <v>916265</v>
      </c>
      <c r="CA30" s="226"/>
      <c r="CB30" s="246"/>
      <c r="CC30" s="246"/>
      <c r="CD30" s="246"/>
      <c r="CE30" s="246"/>
      <c r="CF30" s="24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</row>
    <row r="31" spans="2:94" x14ac:dyDescent="0.2">
      <c r="B31" s="238"/>
      <c r="C31" s="228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C31" s="233"/>
      <c r="BD31" s="234" t="s">
        <v>179</v>
      </c>
      <c r="BE31" s="235">
        <v>301205</v>
      </c>
      <c r="BF31" s="235">
        <v>321701</v>
      </c>
      <c r="BG31" s="235">
        <v>342289</v>
      </c>
      <c r="BH31" s="235">
        <v>356919</v>
      </c>
      <c r="BI31" s="235">
        <v>385104</v>
      </c>
      <c r="BJ31" s="235">
        <v>443640</v>
      </c>
      <c r="BK31" s="235">
        <v>504743</v>
      </c>
      <c r="BL31" s="235">
        <v>559956</v>
      </c>
      <c r="BM31" s="235">
        <v>636974</v>
      </c>
      <c r="BN31" s="235">
        <v>707261</v>
      </c>
      <c r="BO31" s="235">
        <v>789220</v>
      </c>
      <c r="BP31" s="235">
        <v>886370</v>
      </c>
      <c r="BQ31" s="235">
        <v>984148</v>
      </c>
      <c r="BR31" s="235">
        <v>1092749</v>
      </c>
      <c r="BS31" s="235">
        <v>1229110</v>
      </c>
      <c r="BT31" s="235">
        <v>1371442.5437792181</v>
      </c>
      <c r="BU31" s="235">
        <v>1506385</v>
      </c>
      <c r="BV31" s="235">
        <v>1668521</v>
      </c>
      <c r="BW31" s="235">
        <v>1848594</v>
      </c>
      <c r="BX31" s="235">
        <v>2059629</v>
      </c>
      <c r="BY31" s="235">
        <v>2275293</v>
      </c>
      <c r="BZ31" s="235">
        <v>2485965</v>
      </c>
      <c r="CA31" s="226"/>
      <c r="CB31" s="246"/>
      <c r="CC31" s="246"/>
      <c r="CD31" s="246"/>
      <c r="CE31" s="246"/>
      <c r="CF31" s="24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</row>
    <row r="32" spans="2:94" x14ac:dyDescent="0.2">
      <c r="B32" s="217" t="s">
        <v>234</v>
      </c>
      <c r="C32" s="241" t="s">
        <v>19</v>
      </c>
      <c r="D32" s="192">
        <v>10074.614800000001</v>
      </c>
      <c r="E32" s="192">
        <v>10523.777</v>
      </c>
      <c r="F32" s="192">
        <v>11203.9773</v>
      </c>
      <c r="G32" s="192">
        <v>10726.837</v>
      </c>
      <c r="H32" s="192">
        <v>11141.225999999999</v>
      </c>
      <c r="I32" s="192">
        <v>10962.403599999998</v>
      </c>
      <c r="J32" s="192">
        <v>9196.4920000000002</v>
      </c>
      <c r="K32" s="192">
        <v>13906.278399999999</v>
      </c>
      <c r="L32" s="192">
        <v>15112.814000000002</v>
      </c>
      <c r="M32" s="192">
        <v>15507.396000000001</v>
      </c>
      <c r="N32" s="192">
        <v>16826</v>
      </c>
      <c r="O32" s="242">
        <v>18349</v>
      </c>
      <c r="P32" s="192">
        <v>19139</v>
      </c>
      <c r="Q32" s="192">
        <v>20489</v>
      </c>
      <c r="R32" s="192">
        <v>22945</v>
      </c>
      <c r="S32" s="221">
        <v>26202</v>
      </c>
      <c r="T32" s="221">
        <v>28969</v>
      </c>
      <c r="U32" s="221">
        <v>32622</v>
      </c>
      <c r="V32" s="192">
        <v>35542</v>
      </c>
      <c r="W32" s="192">
        <v>37985</v>
      </c>
      <c r="X32" s="192">
        <v>43347</v>
      </c>
      <c r="Y32" s="192">
        <v>46006</v>
      </c>
      <c r="Z32" s="192">
        <v>49784</v>
      </c>
      <c r="AA32" s="192">
        <v>61414</v>
      </c>
      <c r="AB32" s="192">
        <v>81690</v>
      </c>
      <c r="AC32" s="192">
        <v>103557</v>
      </c>
      <c r="AD32" s="192">
        <v>119736</v>
      </c>
      <c r="AE32" s="192">
        <v>135982</v>
      </c>
      <c r="AF32" s="192">
        <v>159840</v>
      </c>
      <c r="AG32" s="192">
        <v>177844</v>
      </c>
      <c r="AH32" s="192">
        <v>210253</v>
      </c>
      <c r="AI32" s="192">
        <v>247831</v>
      </c>
      <c r="AJ32" s="192">
        <v>292153</v>
      </c>
      <c r="AK32" s="192">
        <v>328412</v>
      </c>
      <c r="AL32" s="192">
        <v>374349</v>
      </c>
      <c r="AM32" s="192">
        <v>425064</v>
      </c>
      <c r="AN32" s="192">
        <v>466319</v>
      </c>
      <c r="AO32" s="192">
        <v>515431</v>
      </c>
      <c r="AP32" s="192">
        <v>601025</v>
      </c>
      <c r="AQ32" s="192">
        <v>683138</v>
      </c>
      <c r="AR32" s="192">
        <f>AR24+AR15+AR8</f>
        <v>759851</v>
      </c>
      <c r="AS32" s="192">
        <f t="shared" ref="AS32:AW32" si="1">AS24+AS15+AS8</f>
        <v>908374</v>
      </c>
      <c r="AT32" s="192">
        <f t="shared" si="1"/>
        <v>1077943</v>
      </c>
      <c r="AU32" s="192">
        <f>AU24+AU15+AU8</f>
        <v>1200129</v>
      </c>
      <c r="AV32" s="192">
        <f t="shared" si="1"/>
        <v>1412858</v>
      </c>
      <c r="AW32" s="192">
        <f t="shared" si="1"/>
        <v>1671977</v>
      </c>
      <c r="AX32" s="192">
        <v>1929891</v>
      </c>
      <c r="AY32" s="192">
        <v>2226580</v>
      </c>
      <c r="AZ32" s="192">
        <v>2480884</v>
      </c>
      <c r="BA32" s="192">
        <v>2735943</v>
      </c>
      <c r="BC32" s="233"/>
      <c r="BD32" s="234" t="s">
        <v>180</v>
      </c>
      <c r="BE32" s="235">
        <v>231842</v>
      </c>
      <c r="BF32" s="235">
        <v>247372</v>
      </c>
      <c r="BG32" s="235">
        <v>273696</v>
      </c>
      <c r="BH32" s="235">
        <v>300837</v>
      </c>
      <c r="BI32" s="235">
        <v>328386</v>
      </c>
      <c r="BJ32" s="235">
        <v>361217</v>
      </c>
      <c r="BK32" s="235">
        <v>425218</v>
      </c>
      <c r="BL32" s="235">
        <v>470688</v>
      </c>
      <c r="BM32" s="235">
        <v>529107</v>
      </c>
      <c r="BN32" s="235">
        <v>654144</v>
      </c>
      <c r="BO32" s="235">
        <v>778002</v>
      </c>
      <c r="BP32" s="235">
        <v>1009433</v>
      </c>
      <c r="BQ32" s="235">
        <v>1244687</v>
      </c>
      <c r="BR32" s="235">
        <v>1486115</v>
      </c>
      <c r="BS32" s="235">
        <v>1660434</v>
      </c>
      <c r="BT32" s="235">
        <v>1818477</v>
      </c>
      <c r="BU32" s="235">
        <v>2050560</v>
      </c>
      <c r="BV32" s="235">
        <v>2263393</v>
      </c>
      <c r="BW32" s="235">
        <v>2629924</v>
      </c>
      <c r="BX32" s="235">
        <v>2968885</v>
      </c>
      <c r="BY32" s="235">
        <v>3332876</v>
      </c>
      <c r="BZ32" s="235">
        <v>3670326</v>
      </c>
      <c r="CA32" s="226"/>
      <c r="CB32" s="246"/>
      <c r="CC32" s="246"/>
      <c r="CD32" s="246"/>
      <c r="CE32" s="246"/>
      <c r="CF32" s="24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</row>
    <row r="33" spans="2:94" x14ac:dyDescent="0.2">
      <c r="B33" s="217" t="s">
        <v>235</v>
      </c>
      <c r="C33" s="243" t="s">
        <v>20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192">
        <v>1039</v>
      </c>
      <c r="O33" s="192">
        <v>1293</v>
      </c>
      <c r="P33" s="192">
        <v>1438</v>
      </c>
      <c r="Q33" s="192">
        <v>1625</v>
      </c>
      <c r="R33" s="192">
        <v>1890</v>
      </c>
      <c r="S33" s="221">
        <v>2250</v>
      </c>
      <c r="T33" s="221">
        <v>2520</v>
      </c>
      <c r="U33" s="221">
        <v>3154</v>
      </c>
      <c r="V33" s="192">
        <v>2971</v>
      </c>
      <c r="W33" s="192">
        <v>3586</v>
      </c>
      <c r="X33" s="192">
        <v>4636</v>
      </c>
      <c r="Y33" s="192">
        <v>4978</v>
      </c>
      <c r="Z33" s="192">
        <v>5117</v>
      </c>
      <c r="AA33" s="192">
        <v>6600</v>
      </c>
      <c r="AB33" s="192">
        <v>9486</v>
      </c>
      <c r="AC33" s="192">
        <v>11560</v>
      </c>
      <c r="AD33" s="192">
        <v>13642</v>
      </c>
      <c r="AE33" s="192">
        <v>15650</v>
      </c>
      <c r="AF33" s="192">
        <v>19604</v>
      </c>
      <c r="AG33" s="192">
        <v>24058</v>
      </c>
      <c r="AH33" s="192">
        <v>30333</v>
      </c>
      <c r="AI33" s="192">
        <v>35562</v>
      </c>
      <c r="AJ33" s="192">
        <v>37440</v>
      </c>
      <c r="AK33" s="192">
        <v>43487</v>
      </c>
      <c r="AL33" s="192">
        <v>53557</v>
      </c>
      <c r="AM33" s="192">
        <v>56396</v>
      </c>
      <c r="AN33" s="192">
        <v>58205</v>
      </c>
      <c r="AO33" s="192">
        <v>64422</v>
      </c>
      <c r="AP33" s="192">
        <v>84494</v>
      </c>
      <c r="AQ33" s="192">
        <v>99361</v>
      </c>
      <c r="AR33" s="192">
        <v>108641</v>
      </c>
      <c r="AS33" s="192">
        <v>123437</v>
      </c>
      <c r="AT33" s="192">
        <v>144815</v>
      </c>
      <c r="AU33" s="192">
        <v>151300</v>
      </c>
      <c r="AV33" s="192">
        <v>169295</v>
      </c>
      <c r="AW33" s="192">
        <v>200544</v>
      </c>
      <c r="AX33" s="192">
        <v>204102</v>
      </c>
      <c r="AY33" s="192">
        <v>214663</v>
      </c>
      <c r="AZ33" s="192">
        <v>210346</v>
      </c>
      <c r="BA33" s="192">
        <v>220697</v>
      </c>
      <c r="BC33" s="233"/>
      <c r="BD33" s="234" t="s">
        <v>181</v>
      </c>
      <c r="BE33" s="235">
        <v>314883</v>
      </c>
      <c r="BF33" s="235">
        <v>347479</v>
      </c>
      <c r="BG33" s="235">
        <v>388364</v>
      </c>
      <c r="BH33" s="235">
        <v>425482</v>
      </c>
      <c r="BI33" s="235">
        <v>467024</v>
      </c>
      <c r="BJ33" s="235">
        <v>537078</v>
      </c>
      <c r="BK33" s="235">
        <v>628828</v>
      </c>
      <c r="BL33" s="235">
        <v>701283</v>
      </c>
      <c r="BM33" s="235">
        <v>814863</v>
      </c>
      <c r="BN33" s="235">
        <v>994105</v>
      </c>
      <c r="BO33" s="235">
        <v>1155011</v>
      </c>
      <c r="BP33" s="235">
        <v>1384077</v>
      </c>
      <c r="BQ33" s="235">
        <v>1626893</v>
      </c>
      <c r="BR33" s="235">
        <v>1860219</v>
      </c>
      <c r="BS33" s="235">
        <v>2139688</v>
      </c>
      <c r="BT33" s="235">
        <v>2375495.1009519859</v>
      </c>
      <c r="BU33" s="235">
        <v>2618997</v>
      </c>
      <c r="BV33" s="235">
        <v>2958640</v>
      </c>
      <c r="BW33" s="235">
        <v>3351401</v>
      </c>
      <c r="BX33" s="235">
        <v>3812745</v>
      </c>
      <c r="BY33" s="235">
        <v>4397801</v>
      </c>
      <c r="BZ33" s="235">
        <v>4946143</v>
      </c>
      <c r="CA33" s="226"/>
      <c r="CB33" s="246"/>
      <c r="CC33" s="246"/>
      <c r="CD33" s="246"/>
      <c r="CE33" s="246"/>
      <c r="CF33" s="24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</row>
    <row r="34" spans="2:94" x14ac:dyDescent="0.2">
      <c r="B34" s="217" t="s">
        <v>236</v>
      </c>
      <c r="C34" s="243" t="s">
        <v>21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20">
        <v>11</v>
      </c>
      <c r="O34" s="220">
        <v>30</v>
      </c>
      <c r="P34" s="220">
        <v>52</v>
      </c>
      <c r="Q34" s="220">
        <v>62</v>
      </c>
      <c r="R34" s="220">
        <v>49</v>
      </c>
      <c r="S34" s="244">
        <v>217</v>
      </c>
      <c r="T34" s="244">
        <v>245</v>
      </c>
      <c r="U34" s="244">
        <v>230</v>
      </c>
      <c r="V34" s="220">
        <v>217</v>
      </c>
      <c r="W34" s="220">
        <v>222</v>
      </c>
      <c r="X34" s="220">
        <v>232</v>
      </c>
      <c r="Y34" s="220">
        <v>193</v>
      </c>
      <c r="Z34" s="220">
        <v>228</v>
      </c>
      <c r="AA34" s="220">
        <v>522</v>
      </c>
      <c r="AB34" s="192">
        <v>3074</v>
      </c>
      <c r="AC34" s="192">
        <v>3934</v>
      </c>
      <c r="AD34" s="192">
        <v>3014</v>
      </c>
      <c r="AE34" s="192">
        <v>1884</v>
      </c>
      <c r="AF34" s="192">
        <v>3110</v>
      </c>
      <c r="AG34" s="192">
        <v>6987</v>
      </c>
      <c r="AH34" s="192">
        <v>6407</v>
      </c>
      <c r="AI34" s="192">
        <v>5197</v>
      </c>
      <c r="AJ34" s="192">
        <v>5434</v>
      </c>
      <c r="AK34" s="192">
        <v>7512</v>
      </c>
      <c r="AL34" s="192">
        <v>8104</v>
      </c>
      <c r="AM34" s="192">
        <v>9303</v>
      </c>
      <c r="AN34" s="192">
        <v>9992</v>
      </c>
      <c r="AO34" s="192">
        <v>7374</v>
      </c>
      <c r="AP34" s="192">
        <v>10130</v>
      </c>
      <c r="AQ34" s="192">
        <v>12754</v>
      </c>
      <c r="AR34" s="192">
        <v>12549</v>
      </c>
      <c r="AS34" s="192">
        <v>11211</v>
      </c>
      <c r="AT34" s="192">
        <v>11373</v>
      </c>
      <c r="AU34" s="192">
        <v>9800</v>
      </c>
      <c r="AV34" s="192">
        <v>9056</v>
      </c>
      <c r="AW34" s="192">
        <v>6599</v>
      </c>
      <c r="AX34" s="192">
        <v>13820</v>
      </c>
      <c r="AY34" s="192">
        <v>12931</v>
      </c>
      <c r="AZ34" s="192">
        <v>13574</v>
      </c>
      <c r="BA34" s="192">
        <v>18261</v>
      </c>
      <c r="BC34" s="233"/>
      <c r="BD34" s="234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  <c r="BV34" s="235"/>
      <c r="BW34" s="235"/>
      <c r="BX34" s="235"/>
      <c r="BY34" s="235"/>
      <c r="BZ34" s="235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</row>
    <row r="35" spans="2:94" x14ac:dyDescent="0.2">
      <c r="B35" s="217" t="s">
        <v>237</v>
      </c>
      <c r="C35" s="241" t="s">
        <v>22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192">
        <v>17854</v>
      </c>
      <c r="O35" s="192">
        <v>19612</v>
      </c>
      <c r="P35" s="192">
        <v>20525</v>
      </c>
      <c r="Q35" s="192">
        <v>22052</v>
      </c>
      <c r="R35" s="192">
        <v>24786</v>
      </c>
      <c r="S35" s="221">
        <v>28235</v>
      </c>
      <c r="T35" s="221">
        <v>31244</v>
      </c>
      <c r="U35" s="221">
        <v>35546</v>
      </c>
      <c r="V35" s="192">
        <v>38296</v>
      </c>
      <c r="W35" s="192">
        <v>41349</v>
      </c>
      <c r="X35" s="192">
        <v>47751</v>
      </c>
      <c r="Y35" s="192">
        <v>50791</v>
      </c>
      <c r="Z35" s="192">
        <v>54673</v>
      </c>
      <c r="AA35" s="192">
        <v>67492</v>
      </c>
      <c r="AB35" s="192">
        <v>88102</v>
      </c>
      <c r="AC35" s="192">
        <v>111183</v>
      </c>
      <c r="AD35" s="192">
        <v>130364</v>
      </c>
      <c r="AE35" s="192">
        <v>149748</v>
      </c>
      <c r="AF35" s="192">
        <v>176334</v>
      </c>
      <c r="AG35" s="192">
        <v>194915</v>
      </c>
      <c r="AH35" s="192">
        <v>234179</v>
      </c>
      <c r="AI35" s="192">
        <v>278196</v>
      </c>
      <c r="AJ35" s="192">
        <v>324159</v>
      </c>
      <c r="AK35" s="192">
        <v>364387</v>
      </c>
      <c r="AL35" s="192">
        <v>419802</v>
      </c>
      <c r="AM35" s="192">
        <v>472157</v>
      </c>
      <c r="AN35" s="192">
        <v>514532</v>
      </c>
      <c r="AO35" s="192">
        <v>572479</v>
      </c>
      <c r="AP35" s="192">
        <v>675389</v>
      </c>
      <c r="AQ35" s="192">
        <v>769745</v>
      </c>
      <c r="AR35" s="192">
        <f>AR32+AR33-AR34</f>
        <v>855943</v>
      </c>
      <c r="AS35" s="192">
        <f t="shared" ref="AS35:AW35" si="2">AS32+AS33-AS34</f>
        <v>1020600</v>
      </c>
      <c r="AT35" s="192">
        <f t="shared" si="2"/>
        <v>1211385</v>
      </c>
      <c r="AU35" s="192">
        <f t="shared" si="2"/>
        <v>1341629</v>
      </c>
      <c r="AV35" s="192">
        <f t="shared" si="2"/>
        <v>1573097</v>
      </c>
      <c r="AW35" s="192">
        <f t="shared" si="2"/>
        <v>1865922</v>
      </c>
      <c r="AX35" s="192">
        <v>2120173</v>
      </c>
      <c r="AY35" s="192">
        <v>2428312</v>
      </c>
      <c r="AZ35" s="192">
        <v>2677656</v>
      </c>
      <c r="BA35" s="192">
        <v>2938379</v>
      </c>
      <c r="BC35" s="223" t="s">
        <v>190</v>
      </c>
      <c r="BD35" s="224" t="s">
        <v>182</v>
      </c>
      <c r="BE35" s="225">
        <v>3967255</v>
      </c>
      <c r="BF35" s="225">
        <v>4328001</v>
      </c>
      <c r="BG35" s="225">
        <v>4601324</v>
      </c>
      <c r="BH35" s="225">
        <v>5011308</v>
      </c>
      <c r="BI35" s="225">
        <v>5790464</v>
      </c>
      <c r="BJ35" s="225">
        <v>6717972</v>
      </c>
      <c r="BK35" s="225">
        <v>7715777</v>
      </c>
      <c r="BL35" s="225">
        <v>8735766</v>
      </c>
      <c r="BM35" s="225">
        <v>10355255</v>
      </c>
      <c r="BN35" s="225">
        <v>12542265</v>
      </c>
      <c r="BO35" s="225">
        <v>14248547</v>
      </c>
      <c r="BP35" s="225">
        <v>17647553</v>
      </c>
      <c r="BQ35" s="225">
        <v>19361511</v>
      </c>
      <c r="BR35" s="225">
        <v>21503341</v>
      </c>
      <c r="BS35" s="225">
        <v>24028897</v>
      </c>
      <c r="BT35" s="225">
        <v>26089690.495134506</v>
      </c>
      <c r="BU35" s="225">
        <v>27402295</v>
      </c>
      <c r="BV35" s="225">
        <v>29977558.944406025</v>
      </c>
      <c r="BW35" s="225">
        <v>32383021</v>
      </c>
      <c r="BX35" s="225">
        <v>35897203</v>
      </c>
      <c r="BY35" s="225">
        <v>39350849</v>
      </c>
      <c r="BZ35" s="225">
        <v>44894947</v>
      </c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</row>
    <row r="36" spans="2:94" x14ac:dyDescent="0.2">
      <c r="B36" s="217" t="s">
        <v>238</v>
      </c>
      <c r="C36" s="243" t="s">
        <v>23</v>
      </c>
      <c r="D36" s="245">
        <v>-14.626800000000001</v>
      </c>
      <c r="E36" s="245">
        <v>-14.706000000000001</v>
      </c>
      <c r="F36" s="245">
        <v>-9.7448999999999995</v>
      </c>
      <c r="G36" s="245">
        <v>-10.839400000000001</v>
      </c>
      <c r="H36" s="245">
        <v>-21.213899999999999</v>
      </c>
      <c r="I36" s="245">
        <v>-3.0307999999999997</v>
      </c>
      <c r="J36" s="245">
        <v>-12.28</v>
      </c>
      <c r="K36" s="245">
        <v>-15.327199999999999</v>
      </c>
      <c r="L36" s="245">
        <v>-3.8224</v>
      </c>
      <c r="M36" s="245">
        <v>-9.2970000000000006</v>
      </c>
      <c r="N36" s="220">
        <v>-23</v>
      </c>
      <c r="O36" s="220">
        <v>-26</v>
      </c>
      <c r="P36" s="220">
        <v>-27</v>
      </c>
      <c r="Q36" s="220">
        <v>-49</v>
      </c>
      <c r="R36" s="220">
        <v>-35</v>
      </c>
      <c r="S36" s="244">
        <v>-55</v>
      </c>
      <c r="T36" s="244">
        <v>-50</v>
      </c>
      <c r="U36" s="244">
        <v>-48</v>
      </c>
      <c r="V36" s="220">
        <v>-23</v>
      </c>
      <c r="W36" s="220">
        <v>-30</v>
      </c>
      <c r="X36" s="220">
        <v>3</v>
      </c>
      <c r="Y36" s="220">
        <v>-82</v>
      </c>
      <c r="Z36" s="220">
        <v>99</v>
      </c>
      <c r="AA36" s="220">
        <v>463</v>
      </c>
      <c r="AB36" s="220">
        <v>617</v>
      </c>
      <c r="AC36" s="192">
        <v>1147</v>
      </c>
      <c r="AD36" s="192">
        <v>2992</v>
      </c>
      <c r="AE36" s="192">
        <v>5480</v>
      </c>
      <c r="AF36" s="192">
        <v>12139</v>
      </c>
      <c r="AG36" s="192">
        <v>14533</v>
      </c>
      <c r="AH36" s="192">
        <v>18284</v>
      </c>
      <c r="AI36" s="192">
        <v>22692</v>
      </c>
      <c r="AJ36" s="192">
        <v>25349</v>
      </c>
      <c r="AK36" s="192">
        <v>39395</v>
      </c>
      <c r="AL36" s="192">
        <v>39595</v>
      </c>
      <c r="AM36" s="192">
        <v>38311</v>
      </c>
      <c r="AN36" s="192">
        <v>41359</v>
      </c>
      <c r="AO36" s="192">
        <v>36378</v>
      </c>
      <c r="AP36" s="192">
        <v>29095</v>
      </c>
      <c r="AQ36" s="192">
        <v>28005</v>
      </c>
      <c r="AR36" s="192">
        <v>36900</v>
      </c>
      <c r="AS36" s="192">
        <v>23908</v>
      </c>
      <c r="AT36" s="192">
        <v>12537</v>
      </c>
      <c r="AU36" s="192">
        <v>9960</v>
      </c>
      <c r="AV36" s="192">
        <v>3988</v>
      </c>
      <c r="AW36" s="192">
        <v>14043</v>
      </c>
      <c r="AX36" s="192">
        <v>-7136</v>
      </c>
      <c r="AY36" s="192">
        <v>-19350</v>
      </c>
      <c r="AZ36" s="192">
        <v>-24364</v>
      </c>
      <c r="BA36" s="192">
        <v>-25547</v>
      </c>
      <c r="BC36" s="223" t="s">
        <v>191</v>
      </c>
      <c r="BD36" s="224" t="s">
        <v>183</v>
      </c>
      <c r="BE36" s="225">
        <v>298227</v>
      </c>
      <c r="BF36" s="225">
        <v>323284</v>
      </c>
      <c r="BG36" s="225">
        <v>342029</v>
      </c>
      <c r="BH36" s="225">
        <v>406509</v>
      </c>
      <c r="BI36" s="225">
        <v>459264</v>
      </c>
      <c r="BJ36" s="225">
        <v>472394</v>
      </c>
      <c r="BK36" s="225">
        <v>573718</v>
      </c>
      <c r="BL36" s="225">
        <v>617143</v>
      </c>
      <c r="BM36" s="225">
        <v>696900</v>
      </c>
      <c r="BN36" s="225">
        <v>919059</v>
      </c>
      <c r="BO36" s="225">
        <v>870853</v>
      </c>
      <c r="BP36" s="225">
        <v>1046915</v>
      </c>
      <c r="BQ36" s="225">
        <v>1221540</v>
      </c>
      <c r="BR36" s="225">
        <v>1275990</v>
      </c>
      <c r="BS36" s="225">
        <v>1480099</v>
      </c>
      <c r="BT36" s="225">
        <v>1633881</v>
      </c>
      <c r="BU36" s="225">
        <v>1901743</v>
      </c>
      <c r="BV36" s="225">
        <v>2170448</v>
      </c>
      <c r="BW36" s="225">
        <v>2435629</v>
      </c>
      <c r="BX36" s="225">
        <v>2515836</v>
      </c>
      <c r="BY36" s="225">
        <v>2599306</v>
      </c>
      <c r="BZ36" s="225">
        <v>3065120</v>
      </c>
    </row>
    <row r="37" spans="2:94" x14ac:dyDescent="0.2">
      <c r="B37" s="217" t="s">
        <v>239</v>
      </c>
      <c r="C37" s="243" t="s">
        <v>24</v>
      </c>
      <c r="D37" s="192">
        <v>10059.988000000001</v>
      </c>
      <c r="E37" s="192">
        <v>10509.071</v>
      </c>
      <c r="F37" s="192">
        <v>11194.232400000001</v>
      </c>
      <c r="G37" s="192">
        <v>10715.997599999999</v>
      </c>
      <c r="H37" s="192">
        <v>11120.012099999998</v>
      </c>
      <c r="I37" s="192">
        <v>10959.372799999997</v>
      </c>
      <c r="J37" s="192">
        <v>9184.2119999999995</v>
      </c>
      <c r="K37" s="192">
        <v>13890.9512</v>
      </c>
      <c r="L37" s="192">
        <v>15108.991600000003</v>
      </c>
      <c r="M37" s="192">
        <v>15498.099</v>
      </c>
      <c r="N37" s="192">
        <v>16803</v>
      </c>
      <c r="O37" s="220">
        <v>18323</v>
      </c>
      <c r="P37" s="192">
        <v>19112</v>
      </c>
      <c r="Q37" s="192">
        <v>20440</v>
      </c>
      <c r="R37" s="192">
        <v>22910</v>
      </c>
      <c r="S37" s="221">
        <v>26147</v>
      </c>
      <c r="T37" s="221">
        <v>28919</v>
      </c>
      <c r="U37" s="221">
        <v>32574</v>
      </c>
      <c r="V37" s="192">
        <v>35519</v>
      </c>
      <c r="W37" s="192">
        <v>37955</v>
      </c>
      <c r="X37" s="192">
        <v>43350</v>
      </c>
      <c r="Y37" s="192">
        <v>45924</v>
      </c>
      <c r="Z37" s="192">
        <v>49883</v>
      </c>
      <c r="AA37" s="192">
        <v>61877</v>
      </c>
      <c r="AB37" s="192">
        <v>82307</v>
      </c>
      <c r="AC37" s="192">
        <v>104704</v>
      </c>
      <c r="AD37" s="192">
        <v>122728</v>
      </c>
      <c r="AE37" s="192">
        <v>141462</v>
      </c>
      <c r="AF37" s="192">
        <v>171979</v>
      </c>
      <c r="AG37" s="192">
        <v>192377</v>
      </c>
      <c r="AH37" s="192">
        <v>228537</v>
      </c>
      <c r="AI37" s="192">
        <v>270523</v>
      </c>
      <c r="AJ37" s="192">
        <v>317502</v>
      </c>
      <c r="AK37" s="192">
        <v>367807</v>
      </c>
      <c r="AL37" s="192">
        <v>413944</v>
      </c>
      <c r="AM37" s="192">
        <v>463375</v>
      </c>
      <c r="AN37" s="192">
        <v>507678</v>
      </c>
      <c r="AO37" s="192">
        <v>551809</v>
      </c>
      <c r="AP37" s="192">
        <v>630120</v>
      </c>
      <c r="AQ37" s="192">
        <v>711143</v>
      </c>
      <c r="AR37" s="192">
        <f>AR32+AR36</f>
        <v>796751</v>
      </c>
      <c r="AS37" s="192">
        <f t="shared" ref="AS37:AW37" si="3">AS32+AS36</f>
        <v>932282</v>
      </c>
      <c r="AT37" s="192">
        <f t="shared" si="3"/>
        <v>1090480</v>
      </c>
      <c r="AU37" s="192">
        <f t="shared" si="3"/>
        <v>1210089</v>
      </c>
      <c r="AV37" s="192">
        <f t="shared" si="3"/>
        <v>1416846</v>
      </c>
      <c r="AW37" s="192">
        <f t="shared" si="3"/>
        <v>1686020</v>
      </c>
      <c r="AX37" s="192">
        <v>1922755</v>
      </c>
      <c r="AY37" s="192">
        <v>2207230</v>
      </c>
      <c r="AZ37" s="192">
        <v>2456520</v>
      </c>
      <c r="BA37" s="192">
        <v>2710396</v>
      </c>
      <c r="BC37" s="223" t="s">
        <v>192</v>
      </c>
      <c r="BD37" s="224" t="s">
        <v>21</v>
      </c>
      <c r="BE37" s="225">
        <v>22089</v>
      </c>
      <c r="BF37" s="225">
        <v>23703</v>
      </c>
      <c r="BG37" s="225">
        <v>22804</v>
      </c>
      <c r="BH37" s="225">
        <v>43402</v>
      </c>
      <c r="BI37" s="225">
        <v>46003</v>
      </c>
      <c r="BJ37" s="225">
        <v>64172</v>
      </c>
      <c r="BK37" s="225">
        <v>73335</v>
      </c>
      <c r="BL37" s="225">
        <v>113123</v>
      </c>
      <c r="BM37" s="225">
        <v>414383</v>
      </c>
      <c r="BN37" s="225">
        <v>261617</v>
      </c>
      <c r="BO37" s="225">
        <v>252404</v>
      </c>
      <c r="BP37" s="225">
        <v>418028</v>
      </c>
      <c r="BQ37" s="225">
        <v>536551</v>
      </c>
      <c r="BR37" s="225">
        <v>393674</v>
      </c>
      <c r="BS37" s="225">
        <v>340191</v>
      </c>
      <c r="BT37" s="225">
        <v>280549</v>
      </c>
      <c r="BU37" s="225">
        <v>228405</v>
      </c>
      <c r="BV37" s="225">
        <v>225704</v>
      </c>
      <c r="BW37" s="225">
        <v>202348</v>
      </c>
      <c r="BX37" s="225">
        <v>326807</v>
      </c>
      <c r="BY37" s="225">
        <v>393829</v>
      </c>
      <c r="BZ37" s="225">
        <v>250742</v>
      </c>
    </row>
    <row r="38" spans="2:94" x14ac:dyDescent="0.2">
      <c r="B38" s="217" t="s">
        <v>240</v>
      </c>
      <c r="C38" s="243" t="s">
        <v>25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192">
        <v>17831</v>
      </c>
      <c r="O38" s="192">
        <v>19586</v>
      </c>
      <c r="P38" s="192">
        <v>20498</v>
      </c>
      <c r="Q38" s="192">
        <v>22003</v>
      </c>
      <c r="R38" s="192">
        <v>24751</v>
      </c>
      <c r="S38" s="221">
        <v>28180</v>
      </c>
      <c r="T38" s="221">
        <v>31194</v>
      </c>
      <c r="U38" s="221">
        <v>35498</v>
      </c>
      <c r="V38" s="192">
        <v>38273</v>
      </c>
      <c r="W38" s="192">
        <v>41319</v>
      </c>
      <c r="X38" s="192">
        <v>47754</v>
      </c>
      <c r="Y38" s="192">
        <v>50709</v>
      </c>
      <c r="Z38" s="192">
        <v>54772</v>
      </c>
      <c r="AA38" s="192">
        <v>67955</v>
      </c>
      <c r="AB38" s="192">
        <v>88719</v>
      </c>
      <c r="AC38" s="192">
        <v>112330</v>
      </c>
      <c r="AD38" s="192">
        <v>133356</v>
      </c>
      <c r="AE38" s="192">
        <v>155228</v>
      </c>
      <c r="AF38" s="192">
        <v>188473</v>
      </c>
      <c r="AG38" s="192">
        <v>209448</v>
      </c>
      <c r="AH38" s="192">
        <v>252463</v>
      </c>
      <c r="AI38" s="192">
        <v>300888</v>
      </c>
      <c r="AJ38" s="192">
        <v>349508</v>
      </c>
      <c r="AK38" s="192">
        <v>403782</v>
      </c>
      <c r="AL38" s="192">
        <v>459397</v>
      </c>
      <c r="AM38" s="192">
        <v>510468</v>
      </c>
      <c r="AN38" s="192">
        <v>555891</v>
      </c>
      <c r="AO38" s="192">
        <v>608857</v>
      </c>
      <c r="AP38" s="192">
        <v>704484</v>
      </c>
      <c r="AQ38" s="192">
        <v>797750</v>
      </c>
      <c r="AR38" s="192">
        <v>892843</v>
      </c>
      <c r="AS38" s="192">
        <v>1044508</v>
      </c>
      <c r="AT38" s="192">
        <v>1223922</v>
      </c>
      <c r="AU38" s="192">
        <v>1351589</v>
      </c>
      <c r="AV38" s="192">
        <v>1577085</v>
      </c>
      <c r="AW38" s="192">
        <v>1879965</v>
      </c>
      <c r="AX38" s="192">
        <v>2113037</v>
      </c>
      <c r="AY38" s="192">
        <v>2408962</v>
      </c>
      <c r="AZ38" s="192">
        <v>2653292</v>
      </c>
      <c r="BA38" s="192">
        <v>2912832</v>
      </c>
      <c r="BC38" s="223" t="s">
        <v>193</v>
      </c>
      <c r="BD38" s="224" t="s">
        <v>184</v>
      </c>
      <c r="BE38" s="225">
        <v>4243393</v>
      </c>
      <c r="BF38" s="225">
        <v>4627582</v>
      </c>
      <c r="BG38" s="225">
        <v>4920549</v>
      </c>
      <c r="BH38" s="225">
        <v>5374415</v>
      </c>
      <c r="BI38" s="225">
        <v>6203725</v>
      </c>
      <c r="BJ38" s="225">
        <v>7126194</v>
      </c>
      <c r="BK38" s="225">
        <v>8216160</v>
      </c>
      <c r="BL38" s="225">
        <v>9239786</v>
      </c>
      <c r="BM38" s="225">
        <v>10637772</v>
      </c>
      <c r="BN38" s="225">
        <v>13199707</v>
      </c>
      <c r="BO38" s="225">
        <v>14866996</v>
      </c>
      <c r="BP38" s="225">
        <v>18276440</v>
      </c>
      <c r="BQ38" s="225">
        <v>20046500</v>
      </c>
      <c r="BR38" s="225">
        <v>22385657</v>
      </c>
      <c r="BS38" s="225">
        <v>25168805</v>
      </c>
      <c r="BT38" s="225">
        <v>27443022.495134506</v>
      </c>
      <c r="BU38" s="225">
        <v>29075633</v>
      </c>
      <c r="BV38" s="225">
        <v>31922302.944406025</v>
      </c>
      <c r="BW38" s="225">
        <v>34616302</v>
      </c>
      <c r="BX38" s="225">
        <v>38086232</v>
      </c>
      <c r="BY38" s="225">
        <v>41556326</v>
      </c>
      <c r="BZ38" s="225">
        <v>47709325</v>
      </c>
    </row>
    <row r="39" spans="2:94" x14ac:dyDescent="0.2">
      <c r="B39" s="217" t="s">
        <v>241</v>
      </c>
      <c r="C39" s="243" t="s">
        <v>26</v>
      </c>
      <c r="D39" s="220">
        <v>35.31</v>
      </c>
      <c r="E39" s="220">
        <v>36.18</v>
      </c>
      <c r="F39" s="220">
        <v>37.07</v>
      </c>
      <c r="G39" s="244">
        <v>37.979999999999997</v>
      </c>
      <c r="H39" s="244">
        <v>38.909999999999997</v>
      </c>
      <c r="I39" s="220">
        <v>39.869999999999997</v>
      </c>
      <c r="J39" s="220">
        <v>40.86</v>
      </c>
      <c r="K39" s="220">
        <v>41.87</v>
      </c>
      <c r="L39" s="220">
        <v>42.9</v>
      </c>
      <c r="M39" s="220">
        <v>43.95</v>
      </c>
      <c r="N39" s="220">
        <v>45.03</v>
      </c>
      <c r="O39" s="220">
        <v>46.2</v>
      </c>
      <c r="P39" s="220">
        <v>47.53</v>
      </c>
      <c r="Q39" s="220">
        <v>48.9</v>
      </c>
      <c r="R39" s="220">
        <v>50.31</v>
      </c>
      <c r="S39" s="244">
        <v>51.76</v>
      </c>
      <c r="T39" s="244">
        <v>53.26</v>
      </c>
      <c r="U39" s="244">
        <v>54.79</v>
      </c>
      <c r="V39" s="220">
        <v>56.37</v>
      </c>
      <c r="W39" s="220">
        <v>58</v>
      </c>
      <c r="X39" s="220">
        <v>59.7</v>
      </c>
      <c r="Y39" s="220">
        <v>61.49</v>
      </c>
      <c r="Z39" s="220">
        <v>63.34</v>
      </c>
      <c r="AA39" s="220">
        <v>65.89</v>
      </c>
      <c r="AB39" s="220">
        <v>67.900000000000006</v>
      </c>
      <c r="AC39" s="220">
        <v>69.98</v>
      </c>
      <c r="AD39" s="220">
        <v>72.12</v>
      </c>
      <c r="AE39" s="220">
        <v>74.33</v>
      </c>
      <c r="AF39" s="220">
        <v>76.599999999999994</v>
      </c>
      <c r="AG39" s="220">
        <v>78.94</v>
      </c>
      <c r="AH39" s="220">
        <v>81.36</v>
      </c>
      <c r="AI39" s="220">
        <v>83.84</v>
      </c>
      <c r="AJ39" s="220">
        <v>86.44</v>
      </c>
      <c r="AK39" s="220">
        <v>89.12</v>
      </c>
      <c r="AL39" s="220">
        <v>91.88</v>
      </c>
      <c r="AM39" s="220">
        <v>94.73</v>
      </c>
      <c r="AN39" s="220">
        <v>97.67</v>
      </c>
      <c r="AO39" s="220">
        <v>100.69</v>
      </c>
      <c r="AP39" s="220">
        <v>103.82</v>
      </c>
      <c r="AQ39" s="220">
        <v>107.04</v>
      </c>
      <c r="AR39" s="220">
        <v>110.36</v>
      </c>
      <c r="AS39" s="220">
        <v>109.42</v>
      </c>
      <c r="AT39" s="384">
        <v>112</v>
      </c>
      <c r="AU39" s="220">
        <v>115.04</v>
      </c>
      <c r="AV39" s="220">
        <v>117.93</v>
      </c>
      <c r="AW39" s="220">
        <v>120.88</v>
      </c>
      <c r="AX39" s="220">
        <v>123.87</v>
      </c>
      <c r="AY39" s="220">
        <v>126.9</v>
      </c>
      <c r="AZ39" s="220">
        <v>129.97</v>
      </c>
      <c r="BA39" s="220">
        <v>133.01</v>
      </c>
      <c r="BC39" s="223" t="s">
        <v>194</v>
      </c>
      <c r="BD39" s="224" t="s">
        <v>23</v>
      </c>
      <c r="BE39" s="225">
        <v>-47956</v>
      </c>
      <c r="BF39" s="225">
        <v>-54482</v>
      </c>
      <c r="BG39" s="225">
        <v>23665</v>
      </c>
      <c r="BH39" s="225">
        <v>151812</v>
      </c>
      <c r="BI39" s="225">
        <v>124478</v>
      </c>
      <c r="BJ39" s="225">
        <v>134461</v>
      </c>
      <c r="BK39" s="225">
        <v>149901</v>
      </c>
      <c r="BL39" s="225">
        <v>157631</v>
      </c>
      <c r="BM39" s="225">
        <v>208916</v>
      </c>
      <c r="BN39" s="225">
        <v>346281</v>
      </c>
      <c r="BO39" s="225">
        <v>566247</v>
      </c>
      <c r="BP39" s="225">
        <v>820225</v>
      </c>
      <c r="BQ39" s="225">
        <v>1035707</v>
      </c>
      <c r="BR39" s="225">
        <v>1161607</v>
      </c>
      <c r="BS39" s="225">
        <v>1428227</v>
      </c>
      <c r="BT39" s="225">
        <v>1674811</v>
      </c>
      <c r="BU39" s="225">
        <v>1782860</v>
      </c>
      <c r="BV39" s="225">
        <v>1743643</v>
      </c>
      <c r="BW39" s="225">
        <v>1846151</v>
      </c>
      <c r="BX39" s="225">
        <v>2550025</v>
      </c>
      <c r="BY39" s="225">
        <v>3242724</v>
      </c>
      <c r="BZ39" s="225">
        <v>4513289</v>
      </c>
    </row>
    <row r="40" spans="2:94" x14ac:dyDescent="0.2">
      <c r="B40" s="217" t="s">
        <v>242</v>
      </c>
      <c r="C40" s="243" t="s">
        <v>77</v>
      </c>
      <c r="D40" s="245">
        <v>285.31902577173605</v>
      </c>
      <c r="E40" s="245">
        <v>290.87277501381982</v>
      </c>
      <c r="F40" s="245">
        <v>302.23839492851363</v>
      </c>
      <c r="G40" s="245">
        <v>282.43383359662982</v>
      </c>
      <c r="H40" s="245">
        <v>286.33323053199689</v>
      </c>
      <c r="I40" s="245">
        <v>274.95368949084519</v>
      </c>
      <c r="J40" s="245">
        <v>225.07322564855605</v>
      </c>
      <c r="K40" s="245">
        <v>332.1298877477908</v>
      </c>
      <c r="L40" s="245">
        <v>352.28004662004668</v>
      </c>
      <c r="M40" s="245">
        <v>352.8417747440273</v>
      </c>
      <c r="N40" s="244">
        <v>373</v>
      </c>
      <c r="O40" s="244">
        <v>397</v>
      </c>
      <c r="P40" s="244">
        <v>402</v>
      </c>
      <c r="Q40" s="244">
        <v>418</v>
      </c>
      <c r="R40" s="244">
        <v>455</v>
      </c>
      <c r="S40" s="244">
        <v>505</v>
      </c>
      <c r="T40" s="244">
        <v>543</v>
      </c>
      <c r="U40" s="244">
        <v>595</v>
      </c>
      <c r="V40" s="244">
        <v>630</v>
      </c>
      <c r="W40" s="244">
        <v>654</v>
      </c>
      <c r="X40" s="220">
        <v>726</v>
      </c>
      <c r="Y40" s="220">
        <v>747</v>
      </c>
      <c r="Z40" s="220">
        <v>788</v>
      </c>
      <c r="AA40" s="220">
        <v>939</v>
      </c>
      <c r="AB40" s="192">
        <v>1212</v>
      </c>
      <c r="AC40" s="192">
        <v>1496</v>
      </c>
      <c r="AD40" s="192">
        <v>1702</v>
      </c>
      <c r="AE40" s="192">
        <v>1903</v>
      </c>
      <c r="AF40" s="192">
        <v>2245</v>
      </c>
      <c r="AG40" s="192">
        <v>2437</v>
      </c>
      <c r="AH40" s="192">
        <v>2809</v>
      </c>
      <c r="AI40" s="192">
        <v>3227</v>
      </c>
      <c r="AJ40" s="192">
        <v>3673</v>
      </c>
      <c r="AK40" s="192">
        <v>4127</v>
      </c>
      <c r="AL40" s="192">
        <v>4505</v>
      </c>
      <c r="AM40" s="192">
        <v>4892</v>
      </c>
      <c r="AN40" s="192">
        <v>5198</v>
      </c>
      <c r="AO40" s="192">
        <v>5480</v>
      </c>
      <c r="AP40" s="192">
        <v>6069</v>
      </c>
      <c r="AQ40" s="192">
        <v>6644</v>
      </c>
      <c r="AR40" s="192">
        <f>AR37/AR39</f>
        <v>7219.5632475534612</v>
      </c>
      <c r="AS40" s="192">
        <f t="shared" ref="AS40" si="4">AS37/AS39</f>
        <v>8520.2156826905502</v>
      </c>
      <c r="AT40" s="192">
        <f>AT37/AT39</f>
        <v>9736.4285714285706</v>
      </c>
      <c r="AU40" s="192">
        <f>AU37/AU39</f>
        <v>10518.85431154381</v>
      </c>
      <c r="AV40" s="192">
        <f t="shared" ref="AV40:AW40" si="5">AV37/AV39</f>
        <v>12014.296616636988</v>
      </c>
      <c r="AW40" s="192">
        <f t="shared" si="5"/>
        <v>13947.882197220384</v>
      </c>
      <c r="AX40" s="192">
        <v>15522</v>
      </c>
      <c r="AY40" s="192">
        <v>17393</v>
      </c>
      <c r="AZ40" s="192">
        <v>18901</v>
      </c>
      <c r="BA40" s="192">
        <v>20377</v>
      </c>
      <c r="BC40" s="223" t="s">
        <v>195</v>
      </c>
      <c r="BD40" s="224" t="s">
        <v>185</v>
      </c>
      <c r="BE40" s="225">
        <v>4195437</v>
      </c>
      <c r="BF40" s="225">
        <v>4573100</v>
      </c>
      <c r="BG40" s="225">
        <v>4944214</v>
      </c>
      <c r="BH40" s="225">
        <v>5526227</v>
      </c>
      <c r="BI40" s="225">
        <v>6328203</v>
      </c>
      <c r="BJ40" s="225">
        <v>7260655</v>
      </c>
      <c r="BK40" s="225">
        <v>8366061</v>
      </c>
      <c r="BL40" s="225">
        <v>9397417</v>
      </c>
      <c r="BM40" s="225">
        <v>10846688</v>
      </c>
      <c r="BN40" s="225">
        <v>13545988</v>
      </c>
      <c r="BO40" s="225">
        <v>15433243</v>
      </c>
      <c r="BP40" s="225">
        <v>19096665</v>
      </c>
      <c r="BQ40" s="225">
        <v>21082207</v>
      </c>
      <c r="BR40" s="225">
        <v>23547264</v>
      </c>
      <c r="BS40" s="225">
        <v>26597032</v>
      </c>
      <c r="BT40" s="225">
        <v>29117833.495134506</v>
      </c>
      <c r="BU40" s="225">
        <v>30858493</v>
      </c>
      <c r="BV40" s="225">
        <v>33665945.944406025</v>
      </c>
      <c r="BW40" s="225">
        <v>36462453</v>
      </c>
      <c r="BX40" s="225">
        <v>40636257</v>
      </c>
      <c r="BY40" s="225">
        <v>44799050</v>
      </c>
      <c r="BZ40" s="225">
        <v>52222614</v>
      </c>
    </row>
    <row r="41" spans="2:94" x14ac:dyDescent="0.2">
      <c r="B41" s="217" t="s">
        <v>243</v>
      </c>
      <c r="C41" s="243" t="s">
        <v>78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4">
        <v>396</v>
      </c>
      <c r="O41" s="244">
        <v>425</v>
      </c>
      <c r="P41" s="244">
        <v>432</v>
      </c>
      <c r="Q41" s="244">
        <v>451</v>
      </c>
      <c r="R41" s="244">
        <v>493</v>
      </c>
      <c r="S41" s="244">
        <v>545</v>
      </c>
      <c r="T41" s="244">
        <v>587</v>
      </c>
      <c r="U41" s="244">
        <v>649</v>
      </c>
      <c r="V41" s="244">
        <v>679</v>
      </c>
      <c r="W41" s="247">
        <v>712</v>
      </c>
      <c r="X41" s="191">
        <v>800</v>
      </c>
      <c r="Y41" s="191">
        <v>825</v>
      </c>
      <c r="Z41" s="191">
        <v>865</v>
      </c>
      <c r="AA41" s="248">
        <v>1031</v>
      </c>
      <c r="AB41" s="248">
        <v>1307</v>
      </c>
      <c r="AC41" s="248">
        <v>1605</v>
      </c>
      <c r="AD41" s="248">
        <v>1849</v>
      </c>
      <c r="AE41" s="248">
        <v>2088</v>
      </c>
      <c r="AF41" s="248">
        <v>2460</v>
      </c>
      <c r="AG41" s="248">
        <v>2653</v>
      </c>
      <c r="AH41" s="248">
        <v>3103</v>
      </c>
      <c r="AI41" s="248">
        <v>3589</v>
      </c>
      <c r="AJ41" s="248">
        <v>4043</v>
      </c>
      <c r="AK41" s="248">
        <v>4531</v>
      </c>
      <c r="AL41" s="248">
        <v>5000</v>
      </c>
      <c r="AM41" s="248">
        <v>5389</v>
      </c>
      <c r="AN41" s="248">
        <v>5692</v>
      </c>
      <c r="AO41" s="248">
        <v>6047</v>
      </c>
      <c r="AP41" s="248">
        <v>6786</v>
      </c>
      <c r="AQ41" s="248">
        <v>7453</v>
      </c>
      <c r="AR41" s="192">
        <f>AR38/AR39</f>
        <v>8090.2772743747737</v>
      </c>
      <c r="AS41" s="192">
        <f t="shared" ref="AS41:AW41" si="6">AS38/AS39</f>
        <v>9545.8599890330843</v>
      </c>
      <c r="AT41" s="192">
        <f t="shared" si="6"/>
        <v>10927.875</v>
      </c>
      <c r="AU41" s="192">
        <f t="shared" si="6"/>
        <v>11748.86126564673</v>
      </c>
      <c r="AV41" s="192">
        <f t="shared" si="6"/>
        <v>13373.060290002542</v>
      </c>
      <c r="AW41" s="192">
        <f t="shared" si="6"/>
        <v>15552.324619457313</v>
      </c>
      <c r="AX41" s="248">
        <v>17059</v>
      </c>
      <c r="AY41" s="248">
        <v>18983</v>
      </c>
      <c r="AZ41" s="248">
        <v>20415</v>
      </c>
      <c r="BA41" s="248">
        <v>21899</v>
      </c>
      <c r="BC41" s="223" t="s">
        <v>196</v>
      </c>
      <c r="BD41" s="224" t="s">
        <v>186</v>
      </c>
      <c r="BE41" s="225">
        <v>137.53</v>
      </c>
      <c r="BF41" s="225">
        <v>140.36000000000001</v>
      </c>
      <c r="BG41" s="225">
        <v>143.16999999999999</v>
      </c>
      <c r="BH41" s="225">
        <v>146.745</v>
      </c>
      <c r="BI41" s="225">
        <v>149.65</v>
      </c>
      <c r="BJ41" s="225">
        <v>152.53</v>
      </c>
      <c r="BK41" s="225">
        <v>155.37</v>
      </c>
      <c r="BL41" s="225">
        <v>158.16999999999999</v>
      </c>
      <c r="BM41" s="225">
        <v>164.66</v>
      </c>
      <c r="BN41" s="225">
        <v>168.18</v>
      </c>
      <c r="BO41" s="225">
        <v>171.73</v>
      </c>
      <c r="BP41" s="225">
        <v>175.31</v>
      </c>
      <c r="BQ41" s="225">
        <v>178.91</v>
      </c>
      <c r="BR41" s="225">
        <v>182.53</v>
      </c>
      <c r="BS41" s="225">
        <v>186.19</v>
      </c>
      <c r="BT41" s="225">
        <v>189.87</v>
      </c>
      <c r="BU41" s="225">
        <v>193.56</v>
      </c>
      <c r="BV41" s="225">
        <v>197.255</v>
      </c>
      <c r="BW41" s="225">
        <v>200.96</v>
      </c>
      <c r="BX41" s="225">
        <v>204.65</v>
      </c>
      <c r="BY41" s="225">
        <v>208.31</v>
      </c>
      <c r="BZ41" s="225">
        <v>211.93</v>
      </c>
    </row>
    <row r="42" spans="2:94" ht="12" thickBot="1" x14ac:dyDescent="0.25">
      <c r="B42" s="249"/>
      <c r="C42" s="250"/>
      <c r="D42" s="250"/>
      <c r="E42" s="250"/>
      <c r="F42" s="250"/>
      <c r="G42" s="250"/>
      <c r="H42" s="250"/>
      <c r="I42" s="250"/>
      <c r="J42" s="251"/>
      <c r="K42" s="250"/>
      <c r="L42" s="250"/>
      <c r="M42" s="250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C42" s="223" t="s">
        <v>197</v>
      </c>
      <c r="BD42" s="224" t="s">
        <v>187</v>
      </c>
      <c r="BE42" s="225">
        <v>30506</v>
      </c>
      <c r="BF42" s="225">
        <v>32581</v>
      </c>
      <c r="BG42" s="225">
        <v>34534</v>
      </c>
      <c r="BH42" s="225">
        <v>37659</v>
      </c>
      <c r="BI42" s="225">
        <v>42287</v>
      </c>
      <c r="BJ42" s="225">
        <v>47601</v>
      </c>
      <c r="BK42" s="225">
        <v>53846</v>
      </c>
      <c r="BL42" s="225">
        <v>59413</v>
      </c>
      <c r="BM42" s="225">
        <v>65873</v>
      </c>
      <c r="BN42" s="225">
        <v>80545</v>
      </c>
      <c r="BO42" s="225">
        <v>89869.23076923078</v>
      </c>
      <c r="BP42" s="225">
        <v>108930.83680337688</v>
      </c>
      <c r="BQ42" s="225">
        <v>117836.94036107541</v>
      </c>
      <c r="BR42" s="225">
        <v>129004.89782501507</v>
      </c>
      <c r="BS42" s="225">
        <v>142848.8748053064</v>
      </c>
      <c r="BT42" s="225">
        <v>153356.68349467797</v>
      </c>
      <c r="BU42" s="225">
        <v>159425.9816077702</v>
      </c>
      <c r="BV42" s="225">
        <v>170672.20574589251</v>
      </c>
      <c r="BW42" s="225">
        <v>181441.34653662419</v>
      </c>
      <c r="BX42" s="225">
        <v>198564.65673100416</v>
      </c>
      <c r="BY42" s="225">
        <v>215059.5266669867</v>
      </c>
      <c r="BZ42" s="225">
        <v>246414.44816684755</v>
      </c>
    </row>
    <row r="43" spans="2:94" ht="12.75" thickTop="1" thickBot="1" x14ac:dyDescent="0.25">
      <c r="B43" s="253" t="s">
        <v>230</v>
      </c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49"/>
      <c r="BZ43" s="249"/>
    </row>
    <row r="44" spans="2:94" s="233" customFormat="1" ht="12" thickTop="1" x14ac:dyDescent="0.2"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AQ44" s="367"/>
      <c r="AR44" s="367"/>
      <c r="AS44" s="367"/>
      <c r="AT44" s="367"/>
      <c r="AU44" s="367"/>
      <c r="AV44" s="367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287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E44" s="293"/>
    </row>
    <row r="45" spans="2:94" s="233" customFormat="1" x14ac:dyDescent="0.2">
      <c r="B45" s="233" t="s">
        <v>282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AQ45" s="367"/>
      <c r="AR45" s="367"/>
      <c r="AS45" s="367"/>
      <c r="AT45" s="367"/>
      <c r="AU45" s="367"/>
      <c r="AV45" s="367"/>
      <c r="AW45" s="367"/>
      <c r="AX45" s="367"/>
      <c r="AZ45" s="186"/>
      <c r="BA45" s="186"/>
      <c r="BB45" s="186"/>
      <c r="BC45" s="186"/>
      <c r="BD45" s="186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  <c r="BR45" s="302"/>
      <c r="BS45" s="302"/>
      <c r="BT45" s="302"/>
      <c r="BU45" s="302"/>
      <c r="BV45" s="302"/>
      <c r="BW45" s="302"/>
      <c r="BX45" s="302"/>
      <c r="BY45" s="302"/>
      <c r="BZ45" s="302"/>
    </row>
    <row r="46" spans="2:94" s="233" customFormat="1" x14ac:dyDescent="0.2">
      <c r="C46" s="254"/>
      <c r="D46" s="254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367"/>
      <c r="AR46" s="367"/>
      <c r="AS46" s="367"/>
      <c r="AT46" s="367"/>
      <c r="AU46" s="367"/>
      <c r="AV46" s="367"/>
      <c r="AW46" s="288"/>
      <c r="AX46" s="288"/>
      <c r="AY46" s="288"/>
      <c r="AZ46" s="186"/>
      <c r="BA46" s="186"/>
      <c r="BB46" s="186"/>
      <c r="BC46" s="186"/>
      <c r="BD46" s="186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  <c r="BR46" s="302"/>
      <c r="BS46" s="302"/>
      <c r="BT46" s="302"/>
      <c r="BU46" s="302"/>
      <c r="BV46" s="302"/>
      <c r="BW46" s="302"/>
      <c r="BX46" s="302"/>
      <c r="BY46" s="302"/>
      <c r="BZ46" s="302"/>
    </row>
    <row r="47" spans="2:94" s="233" customFormat="1" x14ac:dyDescent="0.2"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AQ47" s="367"/>
      <c r="AR47" s="367"/>
      <c r="AS47" s="367"/>
      <c r="AT47" s="367"/>
      <c r="AU47" s="367"/>
      <c r="AV47" s="367"/>
      <c r="AZ47" s="186"/>
      <c r="BA47" s="186"/>
      <c r="BB47" s="186"/>
      <c r="BC47" s="186"/>
      <c r="BD47" s="186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2"/>
      <c r="BS47" s="302"/>
      <c r="BT47" s="302"/>
      <c r="BU47" s="302"/>
      <c r="BV47" s="302"/>
      <c r="BW47" s="302"/>
      <c r="BX47" s="302"/>
      <c r="BY47" s="302"/>
      <c r="BZ47" s="302"/>
    </row>
    <row r="48" spans="2:94" s="233" customFormat="1" x14ac:dyDescent="0.2"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AQ48" s="367"/>
      <c r="AR48" s="367"/>
      <c r="AS48" s="367"/>
      <c r="AT48" s="367"/>
      <c r="AU48" s="367"/>
      <c r="AV48" s="367"/>
      <c r="AZ48" s="186"/>
      <c r="BA48" s="186"/>
      <c r="BB48" s="186"/>
      <c r="BC48" s="186"/>
      <c r="BD48" s="186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  <c r="BR48" s="302"/>
      <c r="BS48" s="302"/>
      <c r="BT48" s="302"/>
      <c r="BU48" s="302"/>
      <c r="BV48" s="302"/>
      <c r="BW48" s="302"/>
      <c r="BX48" s="302"/>
      <c r="BY48" s="302"/>
      <c r="BZ48" s="302"/>
    </row>
    <row r="49" spans="3:78" s="233" customFormat="1" x14ac:dyDescent="0.2"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AQ49" s="367"/>
      <c r="AR49" s="367"/>
      <c r="AS49" s="367"/>
      <c r="AT49" s="367"/>
      <c r="AU49" s="367"/>
      <c r="AV49" s="367"/>
      <c r="AZ49" s="186"/>
      <c r="BA49" s="186"/>
      <c r="BB49" s="186"/>
      <c r="BC49" s="186"/>
      <c r="BD49" s="186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2"/>
      <c r="BS49" s="302"/>
      <c r="BT49" s="302"/>
      <c r="BU49" s="302"/>
      <c r="BV49" s="302"/>
      <c r="BW49" s="302"/>
      <c r="BX49" s="302"/>
      <c r="BY49" s="302"/>
      <c r="BZ49" s="302"/>
    </row>
    <row r="50" spans="3:78" s="233" customFormat="1" x14ac:dyDescent="0.2"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AQ50" s="367"/>
      <c r="AR50" s="367"/>
      <c r="AS50" s="367"/>
      <c r="AT50" s="367"/>
      <c r="AU50" s="367"/>
      <c r="AV50" s="367"/>
      <c r="AZ50" s="186"/>
      <c r="BA50" s="186"/>
      <c r="BB50" s="186"/>
      <c r="BC50" s="186"/>
      <c r="BD50" s="186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  <c r="BR50" s="302"/>
      <c r="BS50" s="302"/>
      <c r="BT50" s="302"/>
      <c r="BU50" s="302"/>
      <c r="BV50" s="302"/>
      <c r="BW50" s="302"/>
      <c r="BX50" s="302"/>
      <c r="BY50" s="302"/>
      <c r="BZ50" s="302"/>
    </row>
    <row r="51" spans="3:78" s="233" customFormat="1" x14ac:dyDescent="0.2"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AQ51" s="367"/>
      <c r="AR51" s="367"/>
      <c r="AS51" s="367"/>
      <c r="AT51" s="367"/>
      <c r="AU51" s="367"/>
      <c r="AV51" s="367"/>
      <c r="AZ51" s="186"/>
      <c r="BA51" s="186"/>
      <c r="BB51" s="186"/>
      <c r="BC51" s="186"/>
      <c r="BD51" s="186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</row>
    <row r="52" spans="3:78" s="233" customFormat="1" x14ac:dyDescent="0.2"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AQ52" s="367"/>
      <c r="AR52" s="367"/>
      <c r="AS52" s="367"/>
      <c r="AT52" s="367"/>
      <c r="AU52" s="367"/>
      <c r="AV52" s="367"/>
      <c r="AZ52" s="186"/>
      <c r="BA52" s="186"/>
      <c r="BB52" s="186"/>
      <c r="BC52" s="186"/>
      <c r="BD52" s="186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  <c r="BR52" s="302"/>
      <c r="BS52" s="302"/>
      <c r="BT52" s="302"/>
      <c r="BU52" s="302"/>
      <c r="BV52" s="302"/>
      <c r="BW52" s="302"/>
      <c r="BX52" s="302"/>
      <c r="BY52" s="302"/>
      <c r="BZ52" s="302"/>
    </row>
    <row r="53" spans="3:78" s="233" customFormat="1" x14ac:dyDescent="0.2"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AQ53" s="367"/>
      <c r="AR53" s="367"/>
      <c r="AS53" s="367"/>
      <c r="AT53" s="367"/>
      <c r="AU53" s="367"/>
      <c r="AV53" s="367"/>
      <c r="AZ53" s="186"/>
      <c r="BA53" s="186"/>
      <c r="BB53" s="186"/>
      <c r="BC53" s="186"/>
      <c r="BD53" s="186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2"/>
      <c r="BS53" s="302"/>
      <c r="BT53" s="302"/>
      <c r="BU53" s="302"/>
      <c r="BV53" s="302"/>
      <c r="BW53" s="302"/>
      <c r="BX53" s="302"/>
      <c r="BY53" s="302"/>
      <c r="BZ53" s="302"/>
    </row>
    <row r="54" spans="3:78" s="233" customFormat="1" x14ac:dyDescent="0.2"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AQ54" s="367"/>
      <c r="AR54" s="367"/>
      <c r="AS54" s="367"/>
      <c r="AT54" s="367"/>
      <c r="AU54" s="367"/>
      <c r="AV54" s="367"/>
      <c r="AZ54" s="186"/>
      <c r="BA54" s="186"/>
      <c r="BB54" s="186"/>
      <c r="BC54" s="186"/>
      <c r="BD54" s="186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  <c r="BR54" s="302"/>
      <c r="BS54" s="302"/>
      <c r="BT54" s="302"/>
      <c r="BU54" s="302"/>
      <c r="BV54" s="302"/>
      <c r="BW54" s="302"/>
      <c r="BX54" s="302"/>
      <c r="BY54" s="302"/>
      <c r="BZ54" s="302"/>
    </row>
    <row r="55" spans="3:78" s="233" customFormat="1" x14ac:dyDescent="0.2"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AQ55" s="367"/>
      <c r="AR55" s="367"/>
      <c r="AS55" s="367"/>
      <c r="AT55" s="367"/>
      <c r="AU55" s="367"/>
      <c r="AV55" s="367"/>
      <c r="AZ55" s="186"/>
      <c r="BA55" s="186"/>
      <c r="BB55" s="186"/>
      <c r="BC55" s="186"/>
      <c r="BD55" s="186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2"/>
      <c r="BS55" s="302"/>
      <c r="BT55" s="302"/>
      <c r="BU55" s="302"/>
      <c r="BV55" s="302"/>
      <c r="BW55" s="302"/>
      <c r="BX55" s="302"/>
      <c r="BY55" s="302"/>
      <c r="BZ55" s="302"/>
    </row>
    <row r="56" spans="3:78" s="233" customFormat="1" x14ac:dyDescent="0.2"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AQ56" s="367"/>
      <c r="AR56" s="367"/>
      <c r="AS56" s="367"/>
      <c r="AT56" s="367"/>
      <c r="AU56" s="367"/>
      <c r="AV56" s="367"/>
      <c r="AZ56" s="186"/>
      <c r="BA56" s="186"/>
      <c r="BB56" s="186"/>
      <c r="BC56" s="186"/>
      <c r="BD56" s="186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  <c r="BR56" s="302"/>
      <c r="BS56" s="302"/>
      <c r="BT56" s="302"/>
      <c r="BU56" s="302"/>
      <c r="BV56" s="302"/>
      <c r="BW56" s="302"/>
      <c r="BX56" s="302"/>
      <c r="BY56" s="302"/>
      <c r="BZ56" s="302"/>
    </row>
    <row r="57" spans="3:78" s="233" customFormat="1" x14ac:dyDescent="0.2"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AQ57" s="367"/>
      <c r="AR57" s="367"/>
      <c r="AS57" s="367"/>
      <c r="AT57" s="367"/>
      <c r="AU57" s="367"/>
      <c r="AV57" s="367"/>
      <c r="AZ57" s="186"/>
      <c r="BA57" s="186"/>
      <c r="BB57" s="186"/>
      <c r="BC57" s="186"/>
      <c r="BD57" s="186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  <c r="BR57" s="302"/>
      <c r="BS57" s="302"/>
      <c r="BT57" s="302"/>
      <c r="BU57" s="302"/>
      <c r="BV57" s="302"/>
      <c r="BW57" s="302"/>
      <c r="BX57" s="302"/>
      <c r="BY57" s="302"/>
      <c r="BZ57" s="302"/>
    </row>
    <row r="58" spans="3:78" s="233" customFormat="1" x14ac:dyDescent="0.2"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AQ58" s="367"/>
      <c r="AR58" s="367"/>
      <c r="AS58" s="367"/>
      <c r="AT58" s="367"/>
      <c r="AU58" s="367"/>
      <c r="AV58" s="367"/>
      <c r="AZ58" s="186"/>
      <c r="BA58" s="186"/>
      <c r="BB58" s="186"/>
      <c r="BC58" s="186"/>
      <c r="BD58" s="186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  <c r="BR58" s="302"/>
      <c r="BS58" s="302"/>
      <c r="BT58" s="302"/>
      <c r="BU58" s="302"/>
      <c r="BV58" s="302"/>
      <c r="BW58" s="302"/>
      <c r="BX58" s="302"/>
      <c r="BY58" s="302"/>
      <c r="BZ58" s="302"/>
    </row>
    <row r="59" spans="3:78" s="233" customFormat="1" x14ac:dyDescent="0.2"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AQ59" s="367"/>
      <c r="AR59" s="367"/>
      <c r="AS59" s="367"/>
      <c r="AT59" s="367"/>
      <c r="AU59" s="367"/>
      <c r="AV59" s="367"/>
      <c r="AZ59" s="186"/>
      <c r="BA59" s="186"/>
      <c r="BB59" s="186"/>
      <c r="BC59" s="186"/>
      <c r="BD59" s="186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2"/>
      <c r="BS59" s="302"/>
      <c r="BT59" s="302"/>
      <c r="BU59" s="302"/>
      <c r="BV59" s="302"/>
      <c r="BW59" s="302"/>
      <c r="BX59" s="302"/>
      <c r="BY59" s="302"/>
      <c r="BZ59" s="302"/>
    </row>
    <row r="60" spans="3:78" s="233" customFormat="1" x14ac:dyDescent="0.2"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AQ60" s="367"/>
      <c r="AR60" s="367"/>
      <c r="AS60" s="367"/>
      <c r="AT60" s="367"/>
      <c r="AU60" s="367"/>
      <c r="AV60" s="367"/>
      <c r="AZ60" s="186"/>
      <c r="BA60" s="186"/>
      <c r="BB60" s="186"/>
      <c r="BC60" s="186"/>
      <c r="BD60" s="186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  <c r="BR60" s="302"/>
      <c r="BS60" s="302"/>
      <c r="BT60" s="302"/>
      <c r="BU60" s="302"/>
      <c r="BV60" s="302"/>
      <c r="BW60" s="302"/>
      <c r="BX60" s="302"/>
      <c r="BY60" s="302"/>
      <c r="BZ60" s="302"/>
    </row>
    <row r="61" spans="3:78" s="233" customFormat="1" x14ac:dyDescent="0.2"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AQ61" s="367"/>
      <c r="AR61" s="367"/>
      <c r="AS61" s="367"/>
      <c r="AT61" s="367"/>
      <c r="AU61" s="367"/>
      <c r="AV61" s="367"/>
      <c r="AZ61" s="186"/>
      <c r="BA61" s="186"/>
      <c r="BB61" s="186"/>
      <c r="BC61" s="186"/>
      <c r="BD61" s="186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2"/>
      <c r="BS61" s="302"/>
      <c r="BT61" s="302"/>
      <c r="BU61" s="302"/>
      <c r="BV61" s="302"/>
      <c r="BW61" s="302"/>
      <c r="BX61" s="302"/>
      <c r="BY61" s="302"/>
      <c r="BZ61" s="302"/>
    </row>
    <row r="62" spans="3:78" s="233" customFormat="1" x14ac:dyDescent="0.2"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AQ62" s="367"/>
      <c r="AR62" s="367"/>
      <c r="AS62" s="367"/>
      <c r="AT62" s="367"/>
      <c r="AU62" s="367"/>
      <c r="AV62" s="367"/>
      <c r="AZ62" s="186"/>
      <c r="BA62" s="186"/>
      <c r="BB62" s="186"/>
      <c r="BC62" s="186"/>
      <c r="BD62" s="186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  <c r="BR62" s="302"/>
      <c r="BS62" s="302"/>
      <c r="BT62" s="302"/>
      <c r="BU62" s="302"/>
      <c r="BV62" s="302"/>
      <c r="BW62" s="302"/>
      <c r="BX62" s="302"/>
      <c r="BY62" s="302"/>
      <c r="BZ62" s="302"/>
    </row>
    <row r="63" spans="3:78" s="233" customFormat="1" x14ac:dyDescent="0.2"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AQ63" s="367"/>
      <c r="AR63" s="367"/>
      <c r="AS63" s="367"/>
      <c r="AT63" s="367"/>
      <c r="AU63" s="367"/>
      <c r="AV63" s="367"/>
      <c r="AZ63" s="186"/>
      <c r="BA63" s="186"/>
      <c r="BB63" s="186"/>
      <c r="BC63" s="186"/>
      <c r="BD63" s="186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  <c r="BR63" s="302"/>
      <c r="BS63" s="302"/>
      <c r="BT63" s="302"/>
      <c r="BU63" s="302"/>
      <c r="BV63" s="302"/>
      <c r="BW63" s="302"/>
      <c r="BX63" s="302"/>
      <c r="BY63" s="302"/>
      <c r="BZ63" s="302"/>
    </row>
    <row r="64" spans="3:78" s="233" customFormat="1" x14ac:dyDescent="0.2"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AQ64" s="367"/>
      <c r="AR64" s="367"/>
      <c r="AS64" s="367"/>
      <c r="AT64" s="367"/>
      <c r="AU64" s="367"/>
      <c r="AV64" s="367"/>
      <c r="AZ64" s="186"/>
      <c r="BA64" s="186"/>
      <c r="BB64" s="186"/>
      <c r="BC64" s="186"/>
      <c r="BD64" s="186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  <c r="BR64" s="302"/>
      <c r="BS64" s="302"/>
      <c r="BT64" s="302"/>
      <c r="BU64" s="302"/>
      <c r="BV64" s="302"/>
      <c r="BW64" s="302"/>
      <c r="BX64" s="302"/>
      <c r="BY64" s="302"/>
      <c r="BZ64" s="302"/>
    </row>
    <row r="65" spans="3:81" s="233" customFormat="1" x14ac:dyDescent="0.2"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AQ65" s="367"/>
      <c r="AR65" s="367"/>
      <c r="AS65" s="367"/>
      <c r="AT65" s="367"/>
      <c r="AU65" s="367"/>
      <c r="AV65" s="367"/>
      <c r="AZ65" s="186"/>
      <c r="BA65" s="186"/>
      <c r="BB65" s="186"/>
      <c r="BC65" s="186"/>
      <c r="BD65" s="186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  <c r="BR65" s="302"/>
      <c r="BS65" s="302"/>
      <c r="BT65" s="302"/>
      <c r="BU65" s="302"/>
      <c r="BV65" s="302"/>
      <c r="BW65" s="302"/>
      <c r="BX65" s="302"/>
      <c r="BY65" s="302"/>
      <c r="BZ65" s="302"/>
    </row>
    <row r="66" spans="3:81" s="233" customFormat="1" x14ac:dyDescent="0.2"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AQ66" s="367"/>
      <c r="AR66" s="367"/>
      <c r="AS66" s="367"/>
      <c r="AT66" s="367"/>
      <c r="AU66" s="367"/>
      <c r="AV66" s="367"/>
      <c r="AZ66" s="186"/>
      <c r="BA66" s="186"/>
      <c r="BB66" s="186"/>
      <c r="BC66" s="186"/>
      <c r="BD66" s="186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  <c r="BR66" s="302"/>
      <c r="BS66" s="302"/>
      <c r="BT66" s="302"/>
      <c r="BU66" s="302"/>
      <c r="BV66" s="302"/>
      <c r="BW66" s="302"/>
      <c r="BX66" s="302"/>
      <c r="BY66" s="302"/>
      <c r="BZ66" s="302"/>
    </row>
    <row r="67" spans="3:81" s="233" customFormat="1" x14ac:dyDescent="0.2"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AR67" s="367"/>
      <c r="AS67" s="367"/>
      <c r="AT67" s="367"/>
      <c r="AU67" s="367"/>
      <c r="AV67" s="367"/>
      <c r="AZ67" s="186"/>
      <c r="BA67" s="186"/>
      <c r="BB67" s="186"/>
      <c r="BC67" s="186"/>
      <c r="BD67" s="186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  <c r="BR67" s="302"/>
      <c r="BS67" s="302"/>
      <c r="BT67" s="302"/>
      <c r="BU67" s="302"/>
      <c r="BV67" s="302"/>
      <c r="BW67" s="302"/>
      <c r="BX67" s="302"/>
      <c r="BY67" s="302"/>
      <c r="BZ67" s="302"/>
    </row>
    <row r="68" spans="3:81" s="233" customFormat="1" x14ac:dyDescent="0.2"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AZ68" s="186"/>
      <c r="BA68" s="186"/>
      <c r="BB68" s="186"/>
      <c r="BC68" s="186"/>
      <c r="BD68" s="186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  <c r="BR68" s="302"/>
      <c r="BS68" s="302"/>
      <c r="BT68" s="302"/>
      <c r="BU68" s="302"/>
      <c r="BV68" s="302"/>
      <c r="BW68" s="302"/>
      <c r="BX68" s="302"/>
      <c r="BY68" s="302"/>
      <c r="BZ68" s="302"/>
    </row>
    <row r="69" spans="3:81" s="233" customFormat="1" x14ac:dyDescent="0.2"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AZ69" s="186"/>
      <c r="BA69" s="186"/>
      <c r="BB69" s="186"/>
      <c r="BC69" s="186"/>
      <c r="BD69" s="186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  <c r="BR69" s="302"/>
      <c r="BS69" s="302"/>
      <c r="BT69" s="302"/>
      <c r="BU69" s="302"/>
      <c r="BV69" s="302"/>
      <c r="BW69" s="302"/>
      <c r="BX69" s="302"/>
      <c r="BY69" s="302"/>
      <c r="BZ69" s="302"/>
    </row>
    <row r="70" spans="3:81" s="233" customFormat="1" x14ac:dyDescent="0.2"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AZ70" s="186"/>
      <c r="BA70" s="186"/>
      <c r="BB70" s="186"/>
      <c r="BC70" s="186"/>
      <c r="BD70" s="186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  <c r="BR70" s="302"/>
      <c r="BS70" s="302"/>
      <c r="BT70" s="302"/>
      <c r="BU70" s="302"/>
      <c r="BV70" s="302"/>
      <c r="BW70" s="302"/>
      <c r="BX70" s="302"/>
      <c r="BY70" s="302"/>
      <c r="BZ70" s="302"/>
    </row>
    <row r="71" spans="3:81" s="233" customFormat="1" x14ac:dyDescent="0.2"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AZ71" s="186"/>
      <c r="BA71" s="186"/>
      <c r="BB71" s="186"/>
      <c r="BC71" s="186"/>
      <c r="BD71" s="186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  <c r="BR71" s="302"/>
      <c r="BS71" s="302"/>
      <c r="BT71" s="302"/>
      <c r="BU71" s="302"/>
      <c r="BV71" s="302"/>
      <c r="BW71" s="302"/>
      <c r="BX71" s="302"/>
      <c r="BY71" s="302"/>
      <c r="BZ71" s="302"/>
    </row>
    <row r="72" spans="3:81" s="233" customFormat="1" x14ac:dyDescent="0.2"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AZ72" s="186"/>
      <c r="BA72" s="186"/>
      <c r="BB72" s="186"/>
      <c r="BC72" s="186"/>
      <c r="BD72" s="186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  <c r="BR72" s="302"/>
      <c r="BS72" s="302"/>
      <c r="BT72" s="302"/>
      <c r="BU72" s="302"/>
      <c r="BV72" s="302"/>
      <c r="BW72" s="302"/>
      <c r="BX72" s="302"/>
      <c r="BY72" s="302"/>
      <c r="BZ72" s="302"/>
    </row>
    <row r="73" spans="3:81" s="233" customFormat="1" x14ac:dyDescent="0.2"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AZ73" s="186"/>
      <c r="BA73" s="186"/>
      <c r="BB73" s="186"/>
      <c r="BC73" s="186"/>
      <c r="BD73" s="186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  <c r="BR73" s="302"/>
      <c r="BS73" s="302"/>
      <c r="BT73" s="302"/>
      <c r="BU73" s="302"/>
      <c r="BV73" s="302"/>
      <c r="BW73" s="302"/>
      <c r="BX73" s="302"/>
      <c r="BY73" s="302"/>
      <c r="BZ73" s="302"/>
    </row>
    <row r="74" spans="3:81" s="233" customFormat="1" x14ac:dyDescent="0.2"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AZ74" s="186"/>
      <c r="BA74" s="186"/>
      <c r="BB74" s="186"/>
      <c r="BC74" s="186"/>
      <c r="BD74" s="186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  <c r="BR74" s="302"/>
      <c r="BS74" s="302"/>
      <c r="BT74" s="302"/>
      <c r="BU74" s="302"/>
      <c r="BV74" s="302"/>
      <c r="BW74" s="302"/>
      <c r="BX74" s="302"/>
      <c r="BY74" s="302"/>
      <c r="BZ74" s="302"/>
    </row>
    <row r="75" spans="3:81" s="233" customFormat="1" x14ac:dyDescent="0.2"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AZ75" s="186"/>
      <c r="BA75" s="186"/>
      <c r="BB75" s="186"/>
      <c r="BC75" s="186"/>
      <c r="BD75" s="186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  <c r="BR75" s="302"/>
      <c r="BS75" s="302"/>
      <c r="BT75" s="302"/>
      <c r="BU75" s="302"/>
      <c r="BV75" s="302"/>
      <c r="BW75" s="302"/>
      <c r="BX75" s="302"/>
      <c r="BY75" s="302"/>
      <c r="BZ75" s="302"/>
    </row>
    <row r="76" spans="3:81" s="233" customFormat="1" x14ac:dyDescent="0.2"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AZ76" s="186"/>
      <c r="BA76" s="186"/>
      <c r="BB76" s="186"/>
      <c r="BC76" s="186"/>
      <c r="BD76" s="186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  <c r="BR76" s="302"/>
      <c r="BS76" s="302"/>
      <c r="BT76" s="302"/>
      <c r="BU76" s="302"/>
      <c r="BV76" s="302"/>
      <c r="BW76" s="302"/>
      <c r="BX76" s="302"/>
      <c r="BY76" s="302"/>
      <c r="BZ76" s="302"/>
    </row>
    <row r="77" spans="3:81" x14ac:dyDescent="0.2"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  <c r="BR77" s="302"/>
      <c r="BS77" s="302"/>
      <c r="BT77" s="302"/>
      <c r="BU77" s="302"/>
      <c r="BV77" s="302"/>
      <c r="BW77" s="302"/>
      <c r="BX77" s="302"/>
      <c r="BY77" s="302"/>
      <c r="BZ77" s="302"/>
    </row>
    <row r="78" spans="3:81" x14ac:dyDescent="0.2"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  <c r="BQ78" s="302"/>
      <c r="BR78" s="302"/>
      <c r="BS78" s="302"/>
      <c r="BT78" s="302"/>
      <c r="BU78" s="302"/>
      <c r="BV78" s="302"/>
      <c r="BW78" s="302"/>
      <c r="BX78" s="302"/>
      <c r="BY78" s="302"/>
      <c r="BZ78" s="302"/>
    </row>
    <row r="79" spans="3:81" x14ac:dyDescent="0.2"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  <c r="BR79" s="302"/>
      <c r="BS79" s="302"/>
      <c r="BT79" s="302"/>
      <c r="BU79" s="302"/>
      <c r="BV79" s="302"/>
      <c r="BW79" s="302"/>
      <c r="BX79" s="302"/>
      <c r="BY79" s="302"/>
      <c r="BZ79" s="302"/>
    </row>
    <row r="80" spans="3:81" x14ac:dyDescent="0.2"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  <c r="BR80" s="302"/>
      <c r="BS80" s="302"/>
      <c r="BT80" s="302"/>
      <c r="BU80" s="302"/>
      <c r="BV80" s="302"/>
      <c r="BW80" s="302"/>
      <c r="BX80" s="302"/>
      <c r="BY80" s="302"/>
      <c r="BZ80" s="302"/>
      <c r="CA80" s="287"/>
      <c r="CB80" s="287"/>
      <c r="CC80" s="287"/>
    </row>
    <row r="81" spans="57:81" x14ac:dyDescent="0.2"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  <c r="BQ81" s="302"/>
      <c r="BR81" s="302"/>
      <c r="BS81" s="302"/>
      <c r="BT81" s="302"/>
      <c r="BU81" s="302"/>
      <c r="BV81" s="302"/>
      <c r="BW81" s="302"/>
      <c r="BX81" s="302"/>
      <c r="BY81" s="302"/>
      <c r="BZ81" s="302"/>
      <c r="CA81" s="287"/>
      <c r="CB81" s="287"/>
      <c r="CC81" s="287"/>
    </row>
    <row r="82" spans="57:81" x14ac:dyDescent="0.2"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  <c r="BR82" s="302"/>
      <c r="BS82" s="302"/>
      <c r="BT82" s="302"/>
      <c r="BU82" s="302"/>
      <c r="BV82" s="302"/>
      <c r="BW82" s="302"/>
      <c r="BX82" s="302"/>
      <c r="BY82" s="302"/>
      <c r="BZ82" s="302"/>
      <c r="CA82" s="287"/>
      <c r="CB82" s="287"/>
      <c r="CC82" s="287"/>
    </row>
    <row r="83" spans="57:81" x14ac:dyDescent="0.2"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  <c r="BQ83" s="302"/>
      <c r="BR83" s="302"/>
      <c r="BS83" s="302"/>
      <c r="BT83" s="302"/>
      <c r="BU83" s="302"/>
      <c r="BV83" s="302"/>
      <c r="BW83" s="302"/>
      <c r="BX83" s="302"/>
      <c r="BY83" s="302"/>
      <c r="BZ83" s="302"/>
      <c r="CA83" s="287"/>
      <c r="CB83" s="287"/>
      <c r="CC83" s="287"/>
    </row>
    <row r="84" spans="57:81" x14ac:dyDescent="0.2"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  <c r="BR84" s="302"/>
      <c r="BS84" s="302"/>
      <c r="BT84" s="302"/>
      <c r="BU84" s="302"/>
      <c r="BV84" s="302"/>
      <c r="BW84" s="302"/>
      <c r="BX84" s="302"/>
      <c r="BY84" s="302"/>
      <c r="BZ84" s="302"/>
      <c r="CA84" s="287"/>
      <c r="CB84" s="287"/>
      <c r="CC84" s="287"/>
    </row>
    <row r="85" spans="57:81" x14ac:dyDescent="0.2">
      <c r="BE85" s="302"/>
      <c r="BF85" s="302"/>
      <c r="BG85" s="302"/>
      <c r="BH85" s="302"/>
      <c r="BI85" s="302"/>
      <c r="BJ85" s="302"/>
      <c r="BK85" s="302"/>
      <c r="BL85" s="302"/>
      <c r="BM85" s="302"/>
      <c r="BN85" s="302"/>
      <c r="BO85" s="302"/>
      <c r="BP85" s="302"/>
      <c r="BQ85" s="302"/>
      <c r="BR85" s="302"/>
      <c r="BS85" s="302"/>
      <c r="BT85" s="302"/>
      <c r="BU85" s="302"/>
      <c r="BV85" s="302"/>
      <c r="BW85" s="302"/>
      <c r="BX85" s="302"/>
      <c r="BY85" s="302"/>
      <c r="BZ85" s="302"/>
      <c r="CA85" s="287"/>
      <c r="CB85" s="287"/>
      <c r="CC85" s="287"/>
    </row>
    <row r="86" spans="57:81" x14ac:dyDescent="0.2"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  <c r="BQ86" s="302"/>
      <c r="BR86" s="302"/>
      <c r="BS86" s="302"/>
      <c r="BT86" s="302"/>
      <c r="BU86" s="302"/>
      <c r="BV86" s="302"/>
      <c r="BW86" s="302"/>
      <c r="BX86" s="302"/>
      <c r="BY86" s="302"/>
      <c r="BZ86" s="302"/>
      <c r="CA86" s="287"/>
      <c r="CB86" s="287"/>
      <c r="CC86" s="287"/>
    </row>
    <row r="87" spans="57:81" x14ac:dyDescent="0.2">
      <c r="BE87" s="302"/>
      <c r="BF87" s="302"/>
      <c r="BG87" s="302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2"/>
      <c r="BS87" s="302"/>
      <c r="BT87" s="302"/>
      <c r="BU87" s="302"/>
      <c r="BV87" s="302"/>
      <c r="BW87" s="302"/>
      <c r="BX87" s="302"/>
      <c r="BY87" s="302"/>
      <c r="BZ87" s="302"/>
      <c r="CA87" s="287"/>
      <c r="CB87" s="287"/>
      <c r="CC87" s="287"/>
    </row>
    <row r="88" spans="57:81" x14ac:dyDescent="0.2">
      <c r="BE88" s="302"/>
      <c r="BF88" s="302"/>
      <c r="BG88" s="302"/>
      <c r="BH88" s="302"/>
      <c r="BI88" s="302"/>
      <c r="BJ88" s="302"/>
      <c r="BK88" s="302"/>
      <c r="BL88" s="302"/>
      <c r="BM88" s="302"/>
      <c r="BN88" s="302"/>
      <c r="BO88" s="302"/>
      <c r="BP88" s="302"/>
      <c r="BQ88" s="302"/>
      <c r="BR88" s="302"/>
      <c r="BS88" s="302"/>
      <c r="BT88" s="302"/>
      <c r="BU88" s="302"/>
      <c r="BV88" s="302"/>
      <c r="BW88" s="302"/>
      <c r="BX88" s="302"/>
      <c r="BY88" s="302"/>
      <c r="BZ88" s="302"/>
      <c r="CA88" s="287"/>
      <c r="CB88" s="287"/>
      <c r="CC88" s="287"/>
    </row>
    <row r="89" spans="57:81" x14ac:dyDescent="0.2">
      <c r="BE89" s="302"/>
      <c r="BF89" s="302"/>
      <c r="BG89" s="302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2"/>
      <c r="BS89" s="302"/>
      <c r="BT89" s="302"/>
      <c r="BU89" s="302"/>
      <c r="BV89" s="302"/>
      <c r="BW89" s="302"/>
      <c r="BX89" s="302"/>
      <c r="BY89" s="302"/>
      <c r="BZ89" s="302"/>
      <c r="CA89" s="287"/>
      <c r="CB89" s="287"/>
      <c r="CC89" s="287"/>
    </row>
    <row r="90" spans="57:81" x14ac:dyDescent="0.2"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2"/>
      <c r="BW90" s="302"/>
      <c r="BX90" s="302"/>
      <c r="BY90" s="302"/>
      <c r="BZ90" s="302"/>
      <c r="CA90" s="287"/>
      <c r="CB90" s="287"/>
      <c r="CC90" s="287"/>
    </row>
    <row r="91" spans="57:81" x14ac:dyDescent="0.2">
      <c r="BE91" s="302"/>
      <c r="BF91" s="302"/>
      <c r="BG91" s="302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2"/>
      <c r="BS91" s="302"/>
      <c r="BT91" s="302"/>
      <c r="BU91" s="302"/>
      <c r="BV91" s="302"/>
      <c r="BW91" s="302"/>
      <c r="BX91" s="302"/>
      <c r="BY91" s="302"/>
      <c r="BZ91" s="302"/>
      <c r="CA91" s="287"/>
      <c r="CB91" s="287"/>
      <c r="CC91" s="287"/>
    </row>
    <row r="92" spans="57:81" x14ac:dyDescent="0.2">
      <c r="BE92" s="302"/>
      <c r="BF92" s="302"/>
      <c r="BG92" s="302"/>
      <c r="BH92" s="302"/>
      <c r="BI92" s="302"/>
      <c r="BJ92" s="302"/>
      <c r="BK92" s="302"/>
      <c r="BL92" s="302"/>
      <c r="BM92" s="302"/>
      <c r="BN92" s="302"/>
      <c r="BO92" s="302"/>
      <c r="BP92" s="302"/>
      <c r="BQ92" s="302"/>
      <c r="BR92" s="302"/>
      <c r="BS92" s="302"/>
      <c r="BT92" s="302"/>
      <c r="BU92" s="302"/>
      <c r="BV92" s="302"/>
      <c r="BW92" s="302"/>
      <c r="BX92" s="302"/>
      <c r="BY92" s="302"/>
      <c r="BZ92" s="302"/>
      <c r="CA92" s="287"/>
      <c r="CB92" s="287"/>
      <c r="CC92" s="287"/>
    </row>
    <row r="93" spans="57:81" x14ac:dyDescent="0.2">
      <c r="BE93" s="302"/>
      <c r="BF93" s="302"/>
      <c r="BG93" s="30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2"/>
      <c r="BS93" s="302"/>
      <c r="BT93" s="302"/>
      <c r="BU93" s="302"/>
      <c r="BV93" s="302"/>
      <c r="BW93" s="302"/>
      <c r="BX93" s="302"/>
      <c r="BY93" s="302"/>
      <c r="BZ93" s="302"/>
      <c r="CA93" s="287"/>
      <c r="CB93" s="287"/>
      <c r="CC93" s="287"/>
    </row>
    <row r="94" spans="57:81" x14ac:dyDescent="0.2">
      <c r="BE94" s="302"/>
      <c r="BF94" s="302"/>
      <c r="BG94" s="302"/>
      <c r="BH94" s="302"/>
      <c r="BI94" s="302"/>
      <c r="BJ94" s="302"/>
      <c r="BK94" s="302"/>
      <c r="BL94" s="302"/>
      <c r="BM94" s="302"/>
      <c r="BN94" s="302"/>
      <c r="BO94" s="302"/>
      <c r="BP94" s="302"/>
      <c r="BQ94" s="302"/>
      <c r="BR94" s="302"/>
      <c r="BS94" s="302"/>
      <c r="BT94" s="302"/>
      <c r="BU94" s="302"/>
      <c r="BV94" s="302"/>
      <c r="BW94" s="302"/>
      <c r="BX94" s="302"/>
      <c r="BY94" s="302"/>
      <c r="BZ94" s="302"/>
      <c r="CA94" s="287"/>
      <c r="CB94" s="287"/>
      <c r="CC94" s="287"/>
    </row>
    <row r="95" spans="57:81" x14ac:dyDescent="0.2">
      <c r="BE95" s="302"/>
      <c r="BF95" s="302"/>
      <c r="BG95" s="302"/>
      <c r="BH95" s="302"/>
      <c r="BI95" s="302"/>
      <c r="BJ95" s="302"/>
      <c r="BK95" s="302"/>
      <c r="BL95" s="302"/>
      <c r="BM95" s="302"/>
      <c r="BN95" s="302"/>
      <c r="BO95" s="302"/>
      <c r="BP95" s="302"/>
      <c r="BQ95" s="302"/>
      <c r="BR95" s="302"/>
      <c r="BS95" s="302"/>
      <c r="BT95" s="302"/>
      <c r="BU95" s="302"/>
      <c r="BV95" s="302"/>
      <c r="BW95" s="302"/>
      <c r="BX95" s="302"/>
      <c r="BY95" s="302"/>
      <c r="BZ95" s="302"/>
      <c r="CA95" s="287"/>
      <c r="CB95" s="287"/>
      <c r="CC95" s="287"/>
    </row>
    <row r="96" spans="57:81" x14ac:dyDescent="0.2">
      <c r="BE96" s="302"/>
      <c r="BF96" s="302"/>
      <c r="BG96" s="302"/>
      <c r="BH96" s="302"/>
      <c r="BI96" s="302"/>
      <c r="BJ96" s="302"/>
      <c r="BK96" s="302"/>
      <c r="BL96" s="302"/>
      <c r="BM96" s="302"/>
      <c r="BN96" s="302"/>
      <c r="BO96" s="302"/>
      <c r="BP96" s="302"/>
      <c r="BQ96" s="302"/>
      <c r="BR96" s="302"/>
      <c r="BS96" s="302"/>
      <c r="BT96" s="302"/>
      <c r="BU96" s="302"/>
      <c r="BV96" s="302"/>
      <c r="BW96" s="302"/>
      <c r="BX96" s="302"/>
      <c r="BY96" s="302"/>
      <c r="BZ96" s="302"/>
      <c r="CA96" s="287"/>
      <c r="CB96" s="287"/>
      <c r="CC96" s="287"/>
    </row>
    <row r="97" spans="57:81" x14ac:dyDescent="0.2">
      <c r="BE97" s="302"/>
      <c r="BF97" s="302"/>
      <c r="BG97" s="302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2"/>
      <c r="BS97" s="302"/>
      <c r="BT97" s="302"/>
      <c r="BU97" s="302"/>
      <c r="BV97" s="302"/>
      <c r="BW97" s="302"/>
      <c r="BX97" s="302"/>
      <c r="BY97" s="302"/>
      <c r="BZ97" s="302"/>
      <c r="CA97" s="287"/>
      <c r="CB97" s="287"/>
      <c r="CC97" s="287"/>
    </row>
    <row r="98" spans="57:81" x14ac:dyDescent="0.2">
      <c r="BE98" s="302"/>
      <c r="BF98" s="302"/>
      <c r="BG98" s="302"/>
      <c r="BH98" s="302"/>
      <c r="BI98" s="302"/>
      <c r="BJ98" s="302"/>
      <c r="BK98" s="302"/>
      <c r="BL98" s="302"/>
      <c r="BM98" s="302"/>
      <c r="BN98" s="302"/>
      <c r="BO98" s="302"/>
      <c r="BP98" s="302"/>
      <c r="BQ98" s="302"/>
      <c r="BR98" s="302"/>
      <c r="BS98" s="302"/>
      <c r="BT98" s="302"/>
      <c r="BU98" s="302"/>
      <c r="BV98" s="302"/>
      <c r="BW98" s="302"/>
      <c r="BX98" s="302"/>
      <c r="BY98" s="302"/>
      <c r="BZ98" s="302"/>
      <c r="CA98" s="287"/>
      <c r="CB98" s="287"/>
      <c r="CC98" s="287"/>
    </row>
    <row r="99" spans="57:81" x14ac:dyDescent="0.2">
      <c r="BE99" s="302"/>
      <c r="BF99" s="302"/>
      <c r="BG99" s="30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2"/>
      <c r="BS99" s="302"/>
      <c r="BT99" s="302"/>
      <c r="BU99" s="302"/>
      <c r="BV99" s="302"/>
      <c r="BW99" s="302"/>
      <c r="BX99" s="302"/>
      <c r="BY99" s="302"/>
      <c r="BZ99" s="302"/>
      <c r="CA99" s="287"/>
      <c r="CB99" s="287"/>
      <c r="CC99" s="287"/>
    </row>
    <row r="100" spans="57:81" x14ac:dyDescent="0.2">
      <c r="BE100" s="302"/>
      <c r="BF100" s="302"/>
      <c r="BG100" s="302"/>
      <c r="BH100" s="302"/>
      <c r="BI100" s="302"/>
      <c r="BJ100" s="302"/>
      <c r="BK100" s="302"/>
      <c r="BL100" s="302"/>
      <c r="BM100" s="302"/>
      <c r="BN100" s="302"/>
      <c r="BO100" s="302"/>
      <c r="BP100" s="302"/>
      <c r="BQ100" s="302"/>
      <c r="BR100" s="302"/>
      <c r="BS100" s="302"/>
      <c r="BT100" s="302"/>
      <c r="BU100" s="302"/>
      <c r="BV100" s="302"/>
      <c r="BW100" s="302"/>
      <c r="BX100" s="302"/>
      <c r="BY100" s="302"/>
      <c r="BZ100" s="302"/>
      <c r="CA100" s="287"/>
      <c r="CB100" s="287"/>
      <c r="CC100" s="287"/>
    </row>
    <row r="101" spans="57:81" x14ac:dyDescent="0.2">
      <c r="BE101" s="302"/>
      <c r="BF101" s="302"/>
      <c r="BG101" s="302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2"/>
      <c r="BS101" s="302"/>
      <c r="BT101" s="302"/>
      <c r="BU101" s="302"/>
      <c r="BV101" s="302"/>
      <c r="BW101" s="302"/>
      <c r="BX101" s="302"/>
      <c r="BY101" s="302"/>
      <c r="BZ101" s="302"/>
      <c r="CA101" s="287"/>
      <c r="CB101" s="287"/>
      <c r="CC101" s="287"/>
    </row>
    <row r="102" spans="57:81" x14ac:dyDescent="0.2">
      <c r="BE102" s="302"/>
      <c r="BF102" s="302"/>
      <c r="BG102" s="302"/>
      <c r="BH102" s="302"/>
      <c r="BI102" s="302"/>
      <c r="BJ102" s="302"/>
      <c r="BK102" s="302"/>
      <c r="BL102" s="302"/>
      <c r="BM102" s="302"/>
      <c r="BN102" s="302"/>
      <c r="BO102" s="302"/>
      <c r="BP102" s="302"/>
      <c r="BQ102" s="302"/>
      <c r="BR102" s="302"/>
      <c r="BS102" s="302"/>
      <c r="BT102" s="302"/>
      <c r="BU102" s="302"/>
      <c r="BV102" s="302"/>
      <c r="BW102" s="302"/>
      <c r="BX102" s="302"/>
      <c r="BY102" s="302"/>
      <c r="BZ102" s="302"/>
      <c r="CA102" s="287"/>
      <c r="CB102" s="287"/>
      <c r="CC102" s="287"/>
    </row>
    <row r="103" spans="57:81" x14ac:dyDescent="0.2">
      <c r="CA103" s="287"/>
      <c r="CB103" s="287"/>
      <c r="CC103" s="287"/>
    </row>
    <row r="104" spans="57:81" x14ac:dyDescent="0.2">
      <c r="CA104" s="287"/>
      <c r="CB104" s="287"/>
      <c r="CC104" s="287"/>
    </row>
    <row r="105" spans="57:81" x14ac:dyDescent="0.2">
      <c r="CA105" s="287"/>
      <c r="CB105" s="287"/>
      <c r="CC105" s="287"/>
    </row>
    <row r="106" spans="57:81" x14ac:dyDescent="0.2">
      <c r="CA106" s="287"/>
      <c r="CB106" s="287"/>
      <c r="CC106" s="287"/>
    </row>
    <row r="107" spans="57:81" x14ac:dyDescent="0.2">
      <c r="CA107" s="287"/>
      <c r="CB107" s="287"/>
      <c r="CC107" s="287"/>
    </row>
    <row r="108" spans="57:81" x14ac:dyDescent="0.2">
      <c r="CA108" s="287"/>
      <c r="CB108" s="287"/>
      <c r="CC108" s="287"/>
    </row>
    <row r="109" spans="57:81" x14ac:dyDescent="0.2">
      <c r="CA109" s="287"/>
      <c r="CB109" s="287"/>
      <c r="CC109" s="287"/>
    </row>
    <row r="110" spans="57:81" x14ac:dyDescent="0.2">
      <c r="CA110" s="287"/>
      <c r="CB110" s="287"/>
      <c r="CC110" s="287"/>
    </row>
    <row r="111" spans="57:81" x14ac:dyDescent="0.2">
      <c r="CA111" s="287"/>
      <c r="CB111" s="287"/>
      <c r="CC111" s="287"/>
    </row>
    <row r="112" spans="57:81" x14ac:dyDescent="0.2">
      <c r="CA112" s="287"/>
      <c r="CB112" s="287"/>
      <c r="CC112" s="287"/>
    </row>
    <row r="113" spans="79:81" x14ac:dyDescent="0.2">
      <c r="CA113" s="287"/>
      <c r="CB113" s="287"/>
      <c r="CC113" s="287"/>
    </row>
    <row r="114" spans="79:81" x14ac:dyDescent="0.2">
      <c r="CA114" s="287"/>
      <c r="CB114" s="287"/>
      <c r="CC114" s="287"/>
    </row>
  </sheetData>
  <mergeCells count="1">
    <mergeCell ref="B5:C5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51"/>
  <sheetViews>
    <sheetView topLeftCell="AH1" zoomScaleNormal="100" workbookViewId="0">
      <selection activeCell="AX7" sqref="AX7:AZ7"/>
    </sheetView>
  </sheetViews>
  <sheetFormatPr defaultRowHeight="12.75" x14ac:dyDescent="0.2"/>
  <cols>
    <col min="1" max="1" width="6.85546875" style="2" customWidth="1"/>
    <col min="2" max="2" width="30.28515625" style="2" customWidth="1"/>
    <col min="3" max="28" width="9.140625" style="2"/>
    <col min="29" max="29" width="2.7109375" style="2" bestFit="1" customWidth="1"/>
    <col min="30" max="30" width="36.85546875" style="33" bestFit="1" customWidth="1"/>
    <col min="31" max="36" width="7.7109375" style="33" bestFit="1" customWidth="1"/>
    <col min="37" max="41" width="9" style="2" bestFit="1" customWidth="1"/>
    <col min="42" max="43" width="7.7109375" style="2" bestFit="1" customWidth="1"/>
    <col min="44" max="52" width="9" style="2" bestFit="1" customWidth="1"/>
    <col min="53" max="16384" width="9.140625" style="2"/>
  </cols>
  <sheetData>
    <row r="2" spans="2:52" ht="18.75" customHeight="1" x14ac:dyDescent="0.3">
      <c r="B2" s="151" t="s">
        <v>296</v>
      </c>
      <c r="C2" s="151"/>
      <c r="D2" s="151"/>
      <c r="E2" s="151"/>
    </row>
    <row r="3" spans="2:52" ht="15.75" x14ac:dyDescent="0.25">
      <c r="B3" s="404" t="s">
        <v>310</v>
      </c>
      <c r="C3" s="404"/>
      <c r="D3" s="404"/>
      <c r="E3" s="404"/>
    </row>
    <row r="4" spans="2:52" x14ac:dyDescent="0.2">
      <c r="B4" s="152"/>
    </row>
    <row r="5" spans="2:52" x14ac:dyDescent="0.2">
      <c r="B5" s="179" t="s">
        <v>0</v>
      </c>
    </row>
    <row r="6" spans="2:52" ht="13.5" thickBot="1" x14ac:dyDescent="0.25">
      <c r="B6" s="178"/>
      <c r="C6" s="405" t="s">
        <v>307</v>
      </c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6"/>
      <c r="V6" s="407" t="s">
        <v>308</v>
      </c>
      <c r="W6" s="405"/>
      <c r="X6" s="405"/>
      <c r="Y6" s="405"/>
      <c r="Z6" s="405"/>
      <c r="AA6" s="405"/>
      <c r="AK6" s="405" t="s">
        <v>309</v>
      </c>
      <c r="AL6" s="405"/>
      <c r="AM6" s="405"/>
      <c r="AN6" s="405"/>
    </row>
    <row r="7" spans="2:52" s="50" customFormat="1" ht="14.25" thickTop="1" thickBot="1" x14ac:dyDescent="0.25">
      <c r="B7" s="67" t="s">
        <v>114</v>
      </c>
      <c r="C7" s="49" t="s">
        <v>39</v>
      </c>
      <c r="D7" s="49" t="s">
        <v>40</v>
      </c>
      <c r="E7" s="49" t="s">
        <v>41</v>
      </c>
      <c r="F7" s="49" t="s">
        <v>42</v>
      </c>
      <c r="G7" s="49" t="s">
        <v>43</v>
      </c>
      <c r="H7" s="49" t="s">
        <v>44</v>
      </c>
      <c r="I7" s="49" t="s">
        <v>45</v>
      </c>
      <c r="J7" s="49" t="s">
        <v>46</v>
      </c>
      <c r="K7" s="49" t="s">
        <v>47</v>
      </c>
      <c r="L7" s="49" t="s">
        <v>48</v>
      </c>
      <c r="M7" s="49" t="s">
        <v>49</v>
      </c>
      <c r="N7" s="49" t="s">
        <v>50</v>
      </c>
      <c r="O7" s="49" t="s">
        <v>51</v>
      </c>
      <c r="P7" s="49" t="s">
        <v>52</v>
      </c>
      <c r="Q7" s="49" t="s">
        <v>53</v>
      </c>
      <c r="R7" s="49" t="s">
        <v>54</v>
      </c>
      <c r="S7" s="49" t="s">
        <v>55</v>
      </c>
      <c r="T7" s="49" t="s">
        <v>56</v>
      </c>
      <c r="U7" s="49" t="s">
        <v>57</v>
      </c>
      <c r="V7" s="49" t="s">
        <v>74</v>
      </c>
      <c r="W7" s="49" t="s">
        <v>59</v>
      </c>
      <c r="X7" s="49" t="s">
        <v>60</v>
      </c>
      <c r="Y7" s="49" t="s">
        <v>61</v>
      </c>
      <c r="Z7" s="49" t="s">
        <v>62</v>
      </c>
      <c r="AA7" s="49" t="s">
        <v>113</v>
      </c>
      <c r="AC7" s="51"/>
      <c r="AD7" s="76" t="s">
        <v>206</v>
      </c>
      <c r="AE7" s="49" t="s">
        <v>74</v>
      </c>
      <c r="AF7" s="49" t="s">
        <v>59</v>
      </c>
      <c r="AG7" s="49" t="s">
        <v>60</v>
      </c>
      <c r="AH7" s="49" t="s">
        <v>61</v>
      </c>
      <c r="AI7" s="49" t="s">
        <v>62</v>
      </c>
      <c r="AJ7" s="49" t="s">
        <v>113</v>
      </c>
      <c r="AK7" s="99" t="s">
        <v>136</v>
      </c>
      <c r="AL7" s="99" t="s">
        <v>137</v>
      </c>
      <c r="AM7" s="99" t="s">
        <v>138</v>
      </c>
      <c r="AN7" s="99" t="s">
        <v>139</v>
      </c>
      <c r="AO7" s="207" t="s">
        <v>141</v>
      </c>
      <c r="AP7" s="75" t="s">
        <v>152</v>
      </c>
      <c r="AQ7" s="75" t="s">
        <v>153</v>
      </c>
      <c r="AR7" s="75" t="s">
        <v>154</v>
      </c>
      <c r="AS7" s="75" t="s">
        <v>155</v>
      </c>
      <c r="AT7" s="207" t="s">
        <v>156</v>
      </c>
      <c r="AU7" s="75" t="s">
        <v>311</v>
      </c>
      <c r="AV7" s="75" t="s">
        <v>312</v>
      </c>
      <c r="AW7" s="75" t="s">
        <v>313</v>
      </c>
      <c r="AX7" s="207" t="s">
        <v>322</v>
      </c>
      <c r="AY7" s="207" t="s">
        <v>321</v>
      </c>
      <c r="AZ7" s="207" t="s">
        <v>316</v>
      </c>
    </row>
    <row r="8" spans="2:52" ht="13.5" thickTop="1" x14ac:dyDescent="0.2">
      <c r="B8" s="152"/>
      <c r="AN8" s="33"/>
    </row>
    <row r="9" spans="2:52" x14ac:dyDescent="0.2">
      <c r="B9" s="22" t="s">
        <v>116</v>
      </c>
      <c r="C9" s="5">
        <v>47703</v>
      </c>
      <c r="D9" s="5">
        <v>52344</v>
      </c>
      <c r="E9" s="5">
        <v>57503</v>
      </c>
      <c r="F9" s="5">
        <v>60443</v>
      </c>
      <c r="G9" s="5">
        <v>66648</v>
      </c>
      <c r="H9" s="5">
        <v>69810</v>
      </c>
      <c r="I9" s="5">
        <v>72971</v>
      </c>
      <c r="J9" s="5">
        <v>71977</v>
      </c>
      <c r="K9" s="5">
        <v>77300</v>
      </c>
      <c r="L9" s="5">
        <f>L11+L27+L40</f>
        <v>81271</v>
      </c>
      <c r="M9" s="5">
        <f t="shared" ref="M9:Q9" si="0">M11+M27+M40</f>
        <v>82224</v>
      </c>
      <c r="N9" s="5">
        <f t="shared" si="0"/>
        <v>92436</v>
      </c>
      <c r="O9" s="5">
        <f t="shared" si="0"/>
        <v>96324</v>
      </c>
      <c r="P9" s="5">
        <f t="shared" si="0"/>
        <v>95423</v>
      </c>
      <c r="Q9" s="5">
        <f t="shared" si="0"/>
        <v>99522</v>
      </c>
      <c r="R9" s="5">
        <v>104929</v>
      </c>
      <c r="S9" s="5">
        <v>100693</v>
      </c>
      <c r="T9" s="5">
        <v>96961</v>
      </c>
      <c r="U9" s="5">
        <v>92224</v>
      </c>
      <c r="V9" s="5">
        <v>607410</v>
      </c>
      <c r="W9" s="5">
        <v>634422</v>
      </c>
      <c r="X9" s="5">
        <v>632133</v>
      </c>
      <c r="Y9" s="5">
        <v>658070</v>
      </c>
      <c r="Z9" s="5">
        <v>617740</v>
      </c>
      <c r="AA9" s="5">
        <v>701392</v>
      </c>
      <c r="AC9" s="26" t="s">
        <v>157</v>
      </c>
      <c r="AD9" s="25" t="s">
        <v>100</v>
      </c>
      <c r="AE9" s="27">
        <v>661293</v>
      </c>
      <c r="AF9" s="27">
        <v>691398</v>
      </c>
      <c r="AG9" s="27">
        <v>746530</v>
      </c>
      <c r="AH9" s="27">
        <v>822652</v>
      </c>
      <c r="AI9" s="27">
        <v>841084</v>
      </c>
      <c r="AJ9" s="27">
        <v>959033</v>
      </c>
      <c r="AK9" s="27">
        <v>1109205.1400000001</v>
      </c>
      <c r="AL9" s="27">
        <v>1098150.5427636099</v>
      </c>
      <c r="AM9" s="155">
        <v>1141212.9243930706</v>
      </c>
      <c r="AN9" s="27">
        <v>1100379.6788097508</v>
      </c>
      <c r="AO9" s="27">
        <v>1041101.9444734304</v>
      </c>
      <c r="AP9" s="27">
        <v>971508.89039984613</v>
      </c>
      <c r="AQ9" s="27">
        <v>964141.76</v>
      </c>
      <c r="AR9" s="27">
        <v>1005526.19</v>
      </c>
      <c r="AS9" s="27">
        <v>1062260.6112507619</v>
      </c>
      <c r="AT9" s="27">
        <v>1190708.2201074283</v>
      </c>
      <c r="AU9" s="27">
        <v>1278274.9430726375</v>
      </c>
      <c r="AV9" s="27">
        <v>1334422.0318132238</v>
      </c>
      <c r="AW9" s="27">
        <v>1427630.8251502521</v>
      </c>
      <c r="AX9" s="27">
        <v>1388633.0538787968</v>
      </c>
      <c r="AY9" s="27">
        <v>1436843.1001366284</v>
      </c>
      <c r="AZ9" s="27">
        <v>1418202.9235182586</v>
      </c>
    </row>
    <row r="10" spans="2:52" x14ac:dyDescent="0.2">
      <c r="B10" s="152"/>
      <c r="C10" s="31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31"/>
      <c r="Q10" s="31"/>
      <c r="R10" s="31"/>
      <c r="S10" s="31"/>
      <c r="T10" s="31"/>
      <c r="U10" s="31"/>
      <c r="V10" s="132"/>
      <c r="W10" s="132"/>
      <c r="X10" s="132"/>
      <c r="Y10" s="132"/>
      <c r="Z10" s="132"/>
      <c r="AA10" s="132"/>
      <c r="AC10" s="157">
        <v>1</v>
      </c>
      <c r="AD10" s="57" t="s">
        <v>207</v>
      </c>
      <c r="AE10" s="35">
        <v>215048</v>
      </c>
      <c r="AF10" s="35">
        <v>214646</v>
      </c>
      <c r="AG10" s="35">
        <v>215600</v>
      </c>
      <c r="AH10" s="35">
        <v>229807</v>
      </c>
      <c r="AI10" s="35">
        <v>234963</v>
      </c>
      <c r="AJ10" s="35">
        <v>240912</v>
      </c>
      <c r="AK10" s="35">
        <v>254745</v>
      </c>
      <c r="AL10" s="35">
        <v>257209</v>
      </c>
      <c r="AM10" s="126">
        <v>259462</v>
      </c>
      <c r="AN10" s="35">
        <v>277068</v>
      </c>
      <c r="AO10" s="35">
        <v>295422</v>
      </c>
      <c r="AP10" s="35">
        <v>297817</v>
      </c>
      <c r="AQ10" s="35">
        <v>289415</v>
      </c>
      <c r="AR10" s="35">
        <v>300990</v>
      </c>
      <c r="AS10" s="35">
        <v>296800</v>
      </c>
      <c r="AT10" s="35">
        <v>315461</v>
      </c>
      <c r="AU10" s="35">
        <v>315789</v>
      </c>
      <c r="AV10" s="35">
        <v>331915</v>
      </c>
      <c r="AW10" s="35">
        <v>351852</v>
      </c>
      <c r="AX10" s="35">
        <v>355139</v>
      </c>
      <c r="AY10" s="35">
        <v>352509</v>
      </c>
      <c r="AZ10" s="35">
        <v>361059</v>
      </c>
    </row>
    <row r="11" spans="2:52" x14ac:dyDescent="0.2">
      <c r="B11" s="22" t="s">
        <v>132</v>
      </c>
      <c r="C11" s="5">
        <v>21604</v>
      </c>
      <c r="D11" s="5">
        <v>22473</v>
      </c>
      <c r="E11" s="5">
        <v>24988</v>
      </c>
      <c r="F11" s="5">
        <v>27470</v>
      </c>
      <c r="G11" s="5">
        <v>30662</v>
      </c>
      <c r="H11" s="5">
        <v>31653</v>
      </c>
      <c r="I11" s="5">
        <v>31437</v>
      </c>
      <c r="J11" s="5">
        <v>32308</v>
      </c>
      <c r="K11" s="5">
        <v>35197</v>
      </c>
      <c r="L11" s="5">
        <f>L12+L13+L14+L17+L18+L19+L20+L21+L25</f>
        <v>39057</v>
      </c>
      <c r="M11" s="5">
        <f t="shared" ref="M11:Q11" si="1">M12+M13+M14+M17+M18+M19+M20+M21+M25</f>
        <v>39536</v>
      </c>
      <c r="N11" s="5">
        <f t="shared" si="1"/>
        <v>44827</v>
      </c>
      <c r="O11" s="5">
        <f t="shared" si="1"/>
        <v>46454</v>
      </c>
      <c r="P11" s="5">
        <f t="shared" si="1"/>
        <v>47414</v>
      </c>
      <c r="Q11" s="5">
        <f t="shared" si="1"/>
        <v>48554</v>
      </c>
      <c r="R11" s="5">
        <v>53033</v>
      </c>
      <c r="S11" s="5">
        <v>57009</v>
      </c>
      <c r="T11" s="5">
        <v>61396</v>
      </c>
      <c r="U11" s="5">
        <v>51847</v>
      </c>
      <c r="V11" s="5">
        <v>394749</v>
      </c>
      <c r="W11" s="5">
        <v>406003</v>
      </c>
      <c r="X11" s="5">
        <v>459634</v>
      </c>
      <c r="Y11" s="5">
        <v>485849</v>
      </c>
      <c r="Z11" s="5">
        <v>447210</v>
      </c>
      <c r="AA11" s="5">
        <v>521470</v>
      </c>
      <c r="AC11" s="157">
        <v>2</v>
      </c>
      <c r="AD11" s="57" t="s">
        <v>16</v>
      </c>
      <c r="AE11" s="35">
        <v>24022</v>
      </c>
      <c r="AF11" s="35">
        <v>18491</v>
      </c>
      <c r="AG11" s="35">
        <v>20341</v>
      </c>
      <c r="AH11" s="35">
        <v>72766</v>
      </c>
      <c r="AI11" s="35">
        <v>1914</v>
      </c>
      <c r="AJ11" s="35">
        <v>13967</v>
      </c>
      <c r="AK11" s="35">
        <v>22829</v>
      </c>
      <c r="AL11" s="35">
        <v>17842.715541425099</v>
      </c>
      <c r="AM11" s="126">
        <v>19341.019955654101</v>
      </c>
      <c r="AN11" s="35">
        <v>22788.080407701018</v>
      </c>
      <c r="AO11" s="35">
        <v>29447.899479629392</v>
      </c>
      <c r="AP11" s="35">
        <v>17058.298963326273</v>
      </c>
      <c r="AQ11" s="35">
        <v>16463</v>
      </c>
      <c r="AR11" s="35">
        <v>12270</v>
      </c>
      <c r="AS11" s="35">
        <v>17787</v>
      </c>
      <c r="AT11" s="35">
        <v>15413.354531001591</v>
      </c>
      <c r="AU11" s="35">
        <v>27889.329488103824</v>
      </c>
      <c r="AV11" s="35">
        <v>12930.358647470417</v>
      </c>
      <c r="AW11" s="35">
        <v>16335.365185969265</v>
      </c>
      <c r="AX11" s="35">
        <v>15493.265726509269</v>
      </c>
      <c r="AY11" s="35">
        <v>11552.285550943303</v>
      </c>
      <c r="AZ11" s="35">
        <v>9530.2942033207109</v>
      </c>
    </row>
    <row r="12" spans="2:52" x14ac:dyDescent="0.2">
      <c r="B12" s="36" t="s">
        <v>117</v>
      </c>
      <c r="C12" s="30">
        <v>4662</v>
      </c>
      <c r="D12" s="30">
        <v>4774</v>
      </c>
      <c r="E12" s="30">
        <v>5659</v>
      </c>
      <c r="F12" s="30">
        <v>6639</v>
      </c>
      <c r="G12" s="30">
        <v>7140</v>
      </c>
      <c r="H12" s="30">
        <v>6618</v>
      </c>
      <c r="I12" s="30">
        <v>6990</v>
      </c>
      <c r="J12" s="30">
        <v>6825</v>
      </c>
      <c r="K12" s="30">
        <v>6984</v>
      </c>
      <c r="L12" s="30">
        <v>7919</v>
      </c>
      <c r="M12" s="30">
        <v>7335</v>
      </c>
      <c r="N12" s="30">
        <v>6498</v>
      </c>
      <c r="O12" s="30">
        <v>6709</v>
      </c>
      <c r="P12" s="30">
        <v>6591</v>
      </c>
      <c r="Q12" s="30">
        <v>7332</v>
      </c>
      <c r="R12" s="30">
        <v>6421</v>
      </c>
      <c r="S12" s="30">
        <v>5330</v>
      </c>
      <c r="T12" s="30">
        <v>5377</v>
      </c>
      <c r="U12" s="30">
        <v>6483</v>
      </c>
      <c r="V12" s="30">
        <v>72513</v>
      </c>
      <c r="W12" s="30">
        <v>64307</v>
      </c>
      <c r="X12" s="30">
        <v>61250</v>
      </c>
      <c r="Y12" s="30">
        <v>65537</v>
      </c>
      <c r="Z12" s="30">
        <v>55700</v>
      </c>
      <c r="AA12" s="30">
        <v>76260</v>
      </c>
      <c r="AC12" s="157">
        <v>3</v>
      </c>
      <c r="AD12" s="57" t="s">
        <v>17</v>
      </c>
      <c r="AE12" s="35">
        <v>135694</v>
      </c>
      <c r="AF12" s="35">
        <v>158406</v>
      </c>
      <c r="AG12" s="35">
        <v>188438</v>
      </c>
      <c r="AH12" s="35">
        <v>173035</v>
      </c>
      <c r="AI12" s="35">
        <v>201384</v>
      </c>
      <c r="AJ12" s="35">
        <v>227354</v>
      </c>
      <c r="AK12" s="35">
        <v>283507.53999999998</v>
      </c>
      <c r="AL12" s="35">
        <v>248866.63828195693</v>
      </c>
      <c r="AM12" s="126">
        <v>246577.20564640616</v>
      </c>
      <c r="AN12" s="35">
        <v>235388.23496659996</v>
      </c>
      <c r="AO12" s="35">
        <v>157865.73050559431</v>
      </c>
      <c r="AP12" s="35">
        <v>124320.03637825484</v>
      </c>
      <c r="AQ12" s="35">
        <v>124129.76</v>
      </c>
      <c r="AR12" s="35">
        <v>150236.19</v>
      </c>
      <c r="AS12" s="35">
        <v>142492.63099999999</v>
      </c>
      <c r="AT12" s="35">
        <v>162358.84154298541</v>
      </c>
      <c r="AU12" s="35">
        <v>185044.00134398532</v>
      </c>
      <c r="AV12" s="35">
        <v>190968.31869919939</v>
      </c>
      <c r="AW12" s="35">
        <v>218017.31010869233</v>
      </c>
      <c r="AX12" s="35">
        <v>221743.54625998408</v>
      </c>
      <c r="AY12" s="35">
        <v>205797.58474153621</v>
      </c>
      <c r="AZ12" s="35">
        <v>202333.94899870071</v>
      </c>
    </row>
    <row r="13" spans="2:52" x14ac:dyDescent="0.2">
      <c r="B13" s="36" t="s">
        <v>118</v>
      </c>
      <c r="C13" s="31">
        <v>53</v>
      </c>
      <c r="D13" s="31">
        <v>58</v>
      </c>
      <c r="E13" s="31">
        <v>64</v>
      </c>
      <c r="F13" s="31">
        <v>70</v>
      </c>
      <c r="G13" s="31">
        <v>76</v>
      </c>
      <c r="H13" s="31">
        <v>84</v>
      </c>
      <c r="I13" s="31">
        <v>92</v>
      </c>
      <c r="J13" s="31">
        <v>100</v>
      </c>
      <c r="K13" s="31">
        <v>110</v>
      </c>
      <c r="L13" s="31">
        <v>119</v>
      </c>
      <c r="M13" s="31">
        <v>132</v>
      </c>
      <c r="N13" s="31">
        <v>145</v>
      </c>
      <c r="O13" s="31">
        <v>159</v>
      </c>
      <c r="P13" s="31">
        <v>174</v>
      </c>
      <c r="Q13" s="31">
        <v>515</v>
      </c>
      <c r="R13" s="31">
        <v>638</v>
      </c>
      <c r="S13" s="31">
        <v>632</v>
      </c>
      <c r="T13" s="30">
        <v>1358</v>
      </c>
      <c r="U13" s="30">
        <v>1685</v>
      </c>
      <c r="V13" s="30">
        <v>13108</v>
      </c>
      <c r="W13" s="30">
        <v>12805</v>
      </c>
      <c r="X13" s="30">
        <v>24624</v>
      </c>
      <c r="Y13" s="30">
        <v>41589</v>
      </c>
      <c r="Z13" s="30">
        <v>8330</v>
      </c>
      <c r="AA13" s="30">
        <v>9630</v>
      </c>
      <c r="AC13" s="50"/>
      <c r="AD13" s="57" t="s">
        <v>208</v>
      </c>
      <c r="AE13" s="35">
        <v>132323</v>
      </c>
      <c r="AF13" s="35">
        <v>154717</v>
      </c>
      <c r="AG13" s="35">
        <v>184402</v>
      </c>
      <c r="AH13" s="35">
        <v>168618</v>
      </c>
      <c r="AI13" s="35">
        <v>196550</v>
      </c>
      <c r="AJ13" s="35">
        <v>222064</v>
      </c>
      <c r="AK13" s="35">
        <v>277719</v>
      </c>
      <c r="AL13" s="35">
        <v>242648.21395174862</v>
      </c>
      <c r="AM13" s="126">
        <v>239905.79480683978</v>
      </c>
      <c r="AN13" s="35">
        <v>228225.38773880052</v>
      </c>
      <c r="AO13" s="35">
        <v>150175.9822263798</v>
      </c>
      <c r="AP13" s="35">
        <v>116064.71212267336</v>
      </c>
      <c r="AQ13" s="35">
        <v>115267</v>
      </c>
      <c r="AR13" s="35">
        <v>140722</v>
      </c>
      <c r="AS13" s="35">
        <v>132278</v>
      </c>
      <c r="AT13" s="35">
        <v>151392.73454298542</v>
      </c>
      <c r="AU13" s="35">
        <v>173271.32019366397</v>
      </c>
      <c r="AV13" s="35">
        <v>178329.30225740251</v>
      </c>
      <c r="AW13" s="35">
        <v>204448.37967062157</v>
      </c>
      <c r="AX13" s="35">
        <v>207176.12072510997</v>
      </c>
      <c r="AY13" s="35">
        <v>190158.58554223727</v>
      </c>
      <c r="AZ13" s="35">
        <v>185544.21047048215</v>
      </c>
    </row>
    <row r="14" spans="2:52" x14ac:dyDescent="0.2">
      <c r="B14" s="36" t="s">
        <v>17</v>
      </c>
      <c r="C14" s="30">
        <v>4553</v>
      </c>
      <c r="D14" s="30">
        <v>4992</v>
      </c>
      <c r="E14" s="30">
        <v>6023</v>
      </c>
      <c r="F14" s="30">
        <v>7038</v>
      </c>
      <c r="G14" s="30">
        <v>8537</v>
      </c>
      <c r="H14" s="30">
        <v>9313</v>
      </c>
      <c r="I14" s="30">
        <v>7959</v>
      </c>
      <c r="J14" s="30">
        <v>7859</v>
      </c>
      <c r="K14" s="30">
        <v>9655</v>
      </c>
      <c r="L14" s="30">
        <f>L15+L16</f>
        <v>11387</v>
      </c>
      <c r="M14" s="30">
        <f t="shared" ref="M14:Q14" si="2">M15+M16</f>
        <v>12141</v>
      </c>
      <c r="N14" s="30">
        <f t="shared" si="2"/>
        <v>17035</v>
      </c>
      <c r="O14" s="30">
        <f t="shared" si="2"/>
        <v>16844</v>
      </c>
      <c r="P14" s="30">
        <f t="shared" si="2"/>
        <v>17429</v>
      </c>
      <c r="Q14" s="30">
        <f t="shared" si="2"/>
        <v>11527</v>
      </c>
      <c r="R14" s="30">
        <v>13463</v>
      </c>
      <c r="S14" s="30">
        <v>12993</v>
      </c>
      <c r="T14" s="30">
        <v>12226</v>
      </c>
      <c r="U14" s="30">
        <v>10013</v>
      </c>
      <c r="V14" s="30">
        <v>119158</v>
      </c>
      <c r="W14" s="30">
        <v>129506</v>
      </c>
      <c r="X14" s="30">
        <v>151822</v>
      </c>
      <c r="Y14" s="30">
        <v>145588</v>
      </c>
      <c r="Z14" s="30">
        <v>141610</v>
      </c>
      <c r="AA14" s="30">
        <v>146850</v>
      </c>
      <c r="AC14" s="50"/>
      <c r="AD14" s="57" t="s">
        <v>209</v>
      </c>
      <c r="AE14" s="35">
        <v>3371</v>
      </c>
      <c r="AF14" s="35">
        <v>3689</v>
      </c>
      <c r="AG14" s="35">
        <v>4037</v>
      </c>
      <c r="AH14" s="35">
        <v>4417</v>
      </c>
      <c r="AI14" s="35">
        <v>4834</v>
      </c>
      <c r="AJ14" s="35">
        <v>5290</v>
      </c>
      <c r="AK14" s="35">
        <v>5788.54</v>
      </c>
      <c r="AL14" s="35">
        <v>6218.4243302083078</v>
      </c>
      <c r="AM14" s="126">
        <v>6671.4108395663679</v>
      </c>
      <c r="AN14" s="35">
        <v>7162.8472277994479</v>
      </c>
      <c r="AO14" s="35">
        <v>7689.7482792145192</v>
      </c>
      <c r="AP14" s="35">
        <v>8255.3242555814832</v>
      </c>
      <c r="AQ14" s="35">
        <v>8862.76</v>
      </c>
      <c r="AR14" s="35">
        <v>9514.19</v>
      </c>
      <c r="AS14" s="35">
        <v>10214.630999999999</v>
      </c>
      <c r="AT14" s="35">
        <v>10966.107</v>
      </c>
      <c r="AU14" s="35">
        <v>11772.681150321345</v>
      </c>
      <c r="AV14" s="35">
        <v>12639.016441796883</v>
      </c>
      <c r="AW14" s="35">
        <v>13568.930438070771</v>
      </c>
      <c r="AX14" s="35">
        <v>14567.425534874114</v>
      </c>
      <c r="AY14" s="35">
        <v>15638.999199298942</v>
      </c>
      <c r="AZ14" s="35">
        <v>16789.738528218542</v>
      </c>
    </row>
    <row r="15" spans="2:52" x14ac:dyDescent="0.2">
      <c r="B15" s="36" t="s">
        <v>119</v>
      </c>
      <c r="C15" s="30">
        <v>3484</v>
      </c>
      <c r="D15" s="30">
        <v>3834</v>
      </c>
      <c r="E15" s="30">
        <v>4767</v>
      </c>
      <c r="F15" s="30">
        <v>5722</v>
      </c>
      <c r="G15" s="30">
        <v>7062</v>
      </c>
      <c r="H15" s="30">
        <v>7713</v>
      </c>
      <c r="I15" s="30">
        <v>6226</v>
      </c>
      <c r="J15" s="30">
        <v>5980</v>
      </c>
      <c r="K15" s="30">
        <v>7618</v>
      </c>
      <c r="L15" s="30">
        <v>9161</v>
      </c>
      <c r="M15" s="30">
        <v>9763</v>
      </c>
      <c r="N15" s="30">
        <v>14468</v>
      </c>
      <c r="O15" s="30">
        <v>14076</v>
      </c>
      <c r="P15" s="30">
        <v>14448</v>
      </c>
      <c r="Q15" s="30">
        <v>8619</v>
      </c>
      <c r="R15" s="30">
        <v>9814</v>
      </c>
      <c r="S15" s="30">
        <v>9289</v>
      </c>
      <c r="T15" s="30">
        <v>8248</v>
      </c>
      <c r="U15" s="30">
        <v>5741</v>
      </c>
      <c r="V15" s="30">
        <v>99345</v>
      </c>
      <c r="W15" s="30">
        <v>107908</v>
      </c>
      <c r="X15" s="30">
        <v>128186</v>
      </c>
      <c r="Y15" s="30">
        <v>119724</v>
      </c>
      <c r="Z15" s="30">
        <v>113300</v>
      </c>
      <c r="AA15" s="30">
        <v>115870</v>
      </c>
      <c r="AC15" s="157">
        <v>4</v>
      </c>
      <c r="AD15" s="57" t="s">
        <v>210</v>
      </c>
      <c r="AE15" s="35">
        <v>3782</v>
      </c>
      <c r="AF15" s="35">
        <v>3848</v>
      </c>
      <c r="AG15" s="35">
        <v>9043</v>
      </c>
      <c r="AH15" s="35">
        <v>6394</v>
      </c>
      <c r="AI15" s="35">
        <v>576</v>
      </c>
      <c r="AJ15" s="35">
        <v>1989</v>
      </c>
      <c r="AK15" s="35">
        <v>3306.7999999999993</v>
      </c>
      <c r="AL15" s="35">
        <v>2925.0046755189828</v>
      </c>
      <c r="AM15" s="126">
        <v>7951.2195121951227</v>
      </c>
      <c r="AN15" s="35">
        <v>25847.961494903739</v>
      </c>
      <c r="AO15" s="35">
        <v>12074.501840335068</v>
      </c>
      <c r="AP15" s="35">
        <v>27792.888195295956</v>
      </c>
      <c r="AQ15" s="35">
        <v>29796</v>
      </c>
      <c r="AR15" s="35">
        <v>4028</v>
      </c>
      <c r="AS15" s="35">
        <v>7695</v>
      </c>
      <c r="AT15" s="35">
        <v>19952.305246422897</v>
      </c>
      <c r="AU15" s="35">
        <v>8347.5126171593365</v>
      </c>
      <c r="AV15" s="35">
        <v>6336.9601055060994</v>
      </c>
      <c r="AW15" s="35">
        <v>36179.873708800231</v>
      </c>
      <c r="AX15" s="35">
        <v>16916.495008714941</v>
      </c>
      <c r="AY15" s="35">
        <v>10851.8306778355</v>
      </c>
      <c r="AZ15" s="35">
        <v>3499.1261287503639</v>
      </c>
    </row>
    <row r="16" spans="2:52" x14ac:dyDescent="0.2">
      <c r="B16" s="36" t="s">
        <v>120</v>
      </c>
      <c r="C16" s="30">
        <v>1069</v>
      </c>
      <c r="D16" s="30">
        <v>1158</v>
      </c>
      <c r="E16" s="30">
        <v>1256</v>
      </c>
      <c r="F16" s="30">
        <v>1316</v>
      </c>
      <c r="G16" s="30">
        <v>1475</v>
      </c>
      <c r="H16" s="30">
        <v>1600</v>
      </c>
      <c r="I16" s="30">
        <v>1733</v>
      </c>
      <c r="J16" s="30">
        <v>1879</v>
      </c>
      <c r="K16" s="30">
        <v>2037</v>
      </c>
      <c r="L16" s="30">
        <v>2226</v>
      </c>
      <c r="M16" s="30">
        <v>2378</v>
      </c>
      <c r="N16" s="30">
        <v>2567</v>
      </c>
      <c r="O16" s="30">
        <v>2768</v>
      </c>
      <c r="P16" s="30">
        <v>2981</v>
      </c>
      <c r="Q16" s="30">
        <v>2908</v>
      </c>
      <c r="R16" s="30">
        <v>3649</v>
      </c>
      <c r="S16" s="30">
        <v>3704</v>
      </c>
      <c r="T16" s="30">
        <v>3978</v>
      </c>
      <c r="U16" s="30">
        <v>4272</v>
      </c>
      <c r="V16" s="30">
        <v>19813</v>
      </c>
      <c r="W16" s="30">
        <v>21598</v>
      </c>
      <c r="X16" s="30">
        <v>23636</v>
      </c>
      <c r="Y16" s="30">
        <v>25864</v>
      </c>
      <c r="Z16" s="30">
        <v>28310</v>
      </c>
      <c r="AA16" s="30">
        <v>30980</v>
      </c>
      <c r="AC16" s="157">
        <v>5</v>
      </c>
      <c r="AD16" s="57" t="s">
        <v>18</v>
      </c>
      <c r="AE16" s="35">
        <v>12554</v>
      </c>
      <c r="AF16" s="35">
        <v>11473</v>
      </c>
      <c r="AG16" s="35">
        <v>11279</v>
      </c>
      <c r="AH16" s="35">
        <v>3308</v>
      </c>
      <c r="AI16" s="35">
        <v>3960</v>
      </c>
      <c r="AJ16" s="35">
        <v>11492</v>
      </c>
      <c r="AK16" s="35">
        <v>14597</v>
      </c>
      <c r="AL16" s="35">
        <v>11618.009478672986</v>
      </c>
      <c r="AM16" s="126">
        <v>12852.125360230548</v>
      </c>
      <c r="AN16" s="35">
        <v>16105.013349154553</v>
      </c>
      <c r="AO16" s="35">
        <v>11111.890838206627</v>
      </c>
      <c r="AP16" s="35">
        <v>5984.0173371258297</v>
      </c>
      <c r="AQ16" s="35">
        <v>7699</v>
      </c>
      <c r="AR16" s="35">
        <v>7594</v>
      </c>
      <c r="AS16" s="35">
        <v>14411</v>
      </c>
      <c r="AT16" s="35">
        <v>14340.52072921129</v>
      </c>
      <c r="AU16" s="35">
        <v>21368.467238689547</v>
      </c>
      <c r="AV16" s="35">
        <v>38759.11035877181</v>
      </c>
      <c r="AW16" s="35">
        <v>23674.766187855192</v>
      </c>
      <c r="AX16" s="35">
        <v>10655.053383639721</v>
      </c>
      <c r="AY16" s="35">
        <v>12233.320015980822</v>
      </c>
      <c r="AZ16" s="35">
        <v>8717.4423370719524</v>
      </c>
    </row>
    <row r="17" spans="2:52" x14ac:dyDescent="0.2">
      <c r="B17" s="36" t="s">
        <v>18</v>
      </c>
      <c r="C17" s="31">
        <v>145</v>
      </c>
      <c r="D17" s="31">
        <v>190</v>
      </c>
      <c r="E17" s="31">
        <v>396</v>
      </c>
      <c r="F17" s="31">
        <v>237</v>
      </c>
      <c r="G17" s="31">
        <v>396</v>
      </c>
      <c r="H17" s="31">
        <v>334</v>
      </c>
      <c r="I17" s="31">
        <v>213</v>
      </c>
      <c r="J17" s="31">
        <v>168</v>
      </c>
      <c r="K17" s="31">
        <v>225</v>
      </c>
      <c r="L17" s="31">
        <v>514</v>
      </c>
      <c r="M17" s="31">
        <v>430</v>
      </c>
      <c r="N17" s="31">
        <v>936</v>
      </c>
      <c r="O17" s="30">
        <v>1326</v>
      </c>
      <c r="P17" s="30">
        <v>1572</v>
      </c>
      <c r="Q17" s="30">
        <v>1558</v>
      </c>
      <c r="R17" s="30">
        <v>1729</v>
      </c>
      <c r="S17" s="30">
        <v>1439</v>
      </c>
      <c r="T17" s="30">
        <v>1476</v>
      </c>
      <c r="U17" s="31">
        <v>914</v>
      </c>
      <c r="V17" s="30">
        <v>12373</v>
      </c>
      <c r="W17" s="30">
        <v>10268</v>
      </c>
      <c r="X17" s="30">
        <v>10289</v>
      </c>
      <c r="Y17" s="30">
        <v>3871</v>
      </c>
      <c r="Z17" s="30">
        <v>5180</v>
      </c>
      <c r="AA17" s="30">
        <v>9900</v>
      </c>
      <c r="AC17" s="157">
        <v>6</v>
      </c>
      <c r="AD17" s="57" t="s">
        <v>133</v>
      </c>
      <c r="AE17" s="35">
        <v>13815</v>
      </c>
      <c r="AF17" s="35">
        <v>14636</v>
      </c>
      <c r="AG17" s="35">
        <v>14991</v>
      </c>
      <c r="AH17" s="35">
        <v>15988</v>
      </c>
      <c r="AI17" s="35">
        <v>17701</v>
      </c>
      <c r="AJ17" s="35">
        <v>20175</v>
      </c>
      <c r="AK17" s="35">
        <v>22095</v>
      </c>
      <c r="AL17" s="35">
        <v>23387.881054797082</v>
      </c>
      <c r="AM17" s="126">
        <v>24711.842938568716</v>
      </c>
      <c r="AN17" s="35">
        <v>23965.253278306598</v>
      </c>
      <c r="AO17" s="35">
        <v>24389.616463985032</v>
      </c>
      <c r="AP17" s="35">
        <v>24889.574693798822</v>
      </c>
      <c r="AQ17" s="35">
        <v>25308</v>
      </c>
      <c r="AR17" s="35">
        <v>26206</v>
      </c>
      <c r="AS17" s="35">
        <v>27455.980250761935</v>
      </c>
      <c r="AT17" s="35">
        <v>28183.563727407127</v>
      </c>
      <c r="AU17" s="35">
        <v>29530.738073577188</v>
      </c>
      <c r="AV17" s="35">
        <v>31751.449576710194</v>
      </c>
      <c r="AW17" s="35">
        <v>33840.623339826452</v>
      </c>
      <c r="AX17" s="35">
        <v>34221.266095099498</v>
      </c>
      <c r="AY17" s="35">
        <v>32888.705406713547</v>
      </c>
      <c r="AZ17" s="35">
        <v>35617.673579801623</v>
      </c>
    </row>
    <row r="18" spans="2:52" x14ac:dyDescent="0.2">
      <c r="B18" s="36" t="s">
        <v>121</v>
      </c>
      <c r="C18" s="36"/>
      <c r="D18" s="36"/>
      <c r="E18" s="36"/>
      <c r="F18" s="36"/>
      <c r="G18" s="36"/>
      <c r="H18" s="36"/>
      <c r="I18" s="36"/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242</v>
      </c>
      <c r="P18" s="30">
        <v>1077</v>
      </c>
      <c r="Q18" s="30">
        <v>6255</v>
      </c>
      <c r="R18" s="30">
        <v>7045</v>
      </c>
      <c r="S18" s="30">
        <v>7776</v>
      </c>
      <c r="T18" s="30">
        <v>10531</v>
      </c>
      <c r="U18" s="30">
        <v>3686</v>
      </c>
      <c r="V18" s="30">
        <v>15169</v>
      </c>
      <c r="W18" s="30">
        <v>14796</v>
      </c>
      <c r="X18" s="30">
        <v>32632</v>
      </c>
      <c r="Y18" s="30">
        <v>23001</v>
      </c>
      <c r="Z18" s="30">
        <v>2040</v>
      </c>
      <c r="AA18" s="30">
        <v>6280</v>
      </c>
      <c r="AC18" s="157">
        <v>7</v>
      </c>
      <c r="AD18" s="57" t="s">
        <v>211</v>
      </c>
      <c r="AE18" s="35">
        <v>41164</v>
      </c>
      <c r="AF18" s="35">
        <v>46676</v>
      </c>
      <c r="AG18" s="35">
        <v>48684</v>
      </c>
      <c r="AH18" s="35">
        <v>72245</v>
      </c>
      <c r="AI18" s="35">
        <v>116796</v>
      </c>
      <c r="AJ18" s="35">
        <v>167049</v>
      </c>
      <c r="AK18" s="35">
        <v>214628</v>
      </c>
      <c r="AL18" s="35">
        <v>228400.97250794838</v>
      </c>
      <c r="AM18" s="126">
        <v>248344.12416851442</v>
      </c>
      <c r="AN18" s="35">
        <v>168019.40922292275</v>
      </c>
      <c r="AO18" s="35">
        <v>169876.20357634115</v>
      </c>
      <c r="AP18" s="35">
        <v>120699.22498290405</v>
      </c>
      <c r="AQ18" s="35">
        <v>101697</v>
      </c>
      <c r="AR18" s="35">
        <v>116428</v>
      </c>
      <c r="AS18" s="35">
        <v>151467</v>
      </c>
      <c r="AT18" s="35">
        <v>209645.44431946005</v>
      </c>
      <c r="AU18" s="35">
        <v>241854.01989225033</v>
      </c>
      <c r="AV18" s="35">
        <v>251659.89553105051</v>
      </c>
      <c r="AW18" s="35">
        <v>251110.57553263276</v>
      </c>
      <c r="AX18" s="35">
        <v>213673.70703501446</v>
      </c>
      <c r="AY18" s="35">
        <v>268976.53753215371</v>
      </c>
      <c r="AZ18" s="35">
        <v>233667.22986563682</v>
      </c>
    </row>
    <row r="19" spans="2:52" x14ac:dyDescent="0.2">
      <c r="B19" s="36" t="s">
        <v>122</v>
      </c>
      <c r="C19" s="30">
        <v>1850</v>
      </c>
      <c r="D19" s="30">
        <v>1714</v>
      </c>
      <c r="E19" s="30">
        <v>1830</v>
      </c>
      <c r="F19" s="30">
        <v>2107</v>
      </c>
      <c r="G19" s="30">
        <v>2711</v>
      </c>
      <c r="H19" s="30">
        <v>3042</v>
      </c>
      <c r="I19" s="30">
        <v>3399</v>
      </c>
      <c r="J19" s="30">
        <v>3786</v>
      </c>
      <c r="K19" s="30">
        <v>4339</v>
      </c>
      <c r="L19" s="30">
        <v>4067</v>
      </c>
      <c r="M19" s="30">
        <v>4192</v>
      </c>
      <c r="N19" s="30">
        <v>4316</v>
      </c>
      <c r="O19" s="30">
        <v>4596</v>
      </c>
      <c r="P19" s="30">
        <v>3174</v>
      </c>
      <c r="Q19" s="30">
        <v>2505</v>
      </c>
      <c r="R19" s="30">
        <v>3794</v>
      </c>
      <c r="S19" s="30">
        <v>6129</v>
      </c>
      <c r="T19" s="30">
        <v>8177</v>
      </c>
      <c r="U19" s="30">
        <v>5396</v>
      </c>
      <c r="V19" s="30">
        <v>23868</v>
      </c>
      <c r="W19" s="30">
        <v>30590</v>
      </c>
      <c r="X19" s="30">
        <v>29370</v>
      </c>
      <c r="Y19" s="30">
        <v>45979</v>
      </c>
      <c r="Z19" s="30">
        <v>61920</v>
      </c>
      <c r="AA19" s="30">
        <v>91430</v>
      </c>
      <c r="AC19" s="157">
        <v>8</v>
      </c>
      <c r="AD19" s="57" t="s">
        <v>212</v>
      </c>
      <c r="AE19" s="35">
        <v>8348</v>
      </c>
      <c r="AF19" s="35">
        <v>7394</v>
      </c>
      <c r="AG19" s="35">
        <v>12255</v>
      </c>
      <c r="AH19" s="35">
        <v>12872</v>
      </c>
      <c r="AI19" s="35">
        <v>17047</v>
      </c>
      <c r="AJ19" s="35">
        <v>17434</v>
      </c>
      <c r="AK19" s="35">
        <v>20359.8</v>
      </c>
      <c r="AL19" s="35">
        <v>23192.444361324106</v>
      </c>
      <c r="AM19" s="126">
        <v>24786.257124762509</v>
      </c>
      <c r="AN19" s="35">
        <v>20268.920987818681</v>
      </c>
      <c r="AO19" s="35">
        <v>15523.269410664174</v>
      </c>
      <c r="AP19" s="35">
        <v>12255.28016202141</v>
      </c>
      <c r="AQ19" s="35">
        <v>12701</v>
      </c>
      <c r="AR19" s="35">
        <v>15004</v>
      </c>
      <c r="AS19" s="35">
        <v>13480</v>
      </c>
      <c r="AT19" s="35">
        <v>16607.190010939685</v>
      </c>
      <c r="AU19" s="35">
        <v>19370.592047577295</v>
      </c>
      <c r="AV19" s="35">
        <v>18312.445030782765</v>
      </c>
      <c r="AW19" s="35">
        <v>20035.062865238178</v>
      </c>
      <c r="AX19" s="35">
        <v>21032.300926951186</v>
      </c>
      <c r="AY19" s="35">
        <v>20241.7219485807</v>
      </c>
      <c r="AZ19" s="35">
        <v>18955.338672890255</v>
      </c>
    </row>
    <row r="20" spans="2:52" x14ac:dyDescent="0.2">
      <c r="B20" s="45" t="s">
        <v>133</v>
      </c>
      <c r="C20" s="31">
        <v>301</v>
      </c>
      <c r="D20" s="31">
        <v>328</v>
      </c>
      <c r="E20" s="31">
        <v>358</v>
      </c>
      <c r="F20" s="31">
        <v>390</v>
      </c>
      <c r="G20" s="31">
        <v>425</v>
      </c>
      <c r="H20" s="31">
        <v>464</v>
      </c>
      <c r="I20" s="31">
        <v>505</v>
      </c>
      <c r="J20" s="31">
        <v>551</v>
      </c>
      <c r="K20" s="31">
        <v>600</v>
      </c>
      <c r="L20" s="31">
        <v>662</v>
      </c>
      <c r="M20" s="31">
        <v>719</v>
      </c>
      <c r="N20" s="31">
        <v>770</v>
      </c>
      <c r="O20" s="31">
        <v>839</v>
      </c>
      <c r="P20" s="31">
        <v>914</v>
      </c>
      <c r="Q20" s="30">
        <v>1336</v>
      </c>
      <c r="R20" s="30">
        <v>1523</v>
      </c>
      <c r="S20" s="30">
        <v>1265</v>
      </c>
      <c r="T20" s="30">
        <v>1498</v>
      </c>
      <c r="U20" s="30">
        <v>1466</v>
      </c>
      <c r="V20" s="30">
        <v>7111</v>
      </c>
      <c r="W20" s="30">
        <v>8369</v>
      </c>
      <c r="X20" s="30">
        <v>9925</v>
      </c>
      <c r="Y20" s="30">
        <v>11692</v>
      </c>
      <c r="Z20" s="30">
        <v>13760</v>
      </c>
      <c r="AA20" s="30">
        <v>15170</v>
      </c>
      <c r="AC20" s="157">
        <v>9</v>
      </c>
      <c r="AD20" s="57" t="s">
        <v>213</v>
      </c>
      <c r="AE20" s="35">
        <v>150260</v>
      </c>
      <c r="AF20" s="35">
        <v>156270</v>
      </c>
      <c r="AG20" s="35">
        <v>162521</v>
      </c>
      <c r="AH20" s="35">
        <v>169022</v>
      </c>
      <c r="AI20" s="35">
        <v>175783</v>
      </c>
      <c r="AJ20" s="35">
        <v>182814</v>
      </c>
      <c r="AK20" s="35">
        <v>190127</v>
      </c>
      <c r="AL20" s="35">
        <v>197731.87686196622</v>
      </c>
      <c r="AM20" s="126">
        <v>205641.12968673918</v>
      </c>
      <c r="AN20" s="35">
        <v>213866.8051023435</v>
      </c>
      <c r="AO20" s="35">
        <v>222421.83235867447</v>
      </c>
      <c r="AP20" s="35">
        <v>231318.56968711904</v>
      </c>
      <c r="AQ20" s="35">
        <v>240571</v>
      </c>
      <c r="AR20" s="35">
        <v>250194</v>
      </c>
      <c r="AS20" s="35">
        <v>260202</v>
      </c>
      <c r="AT20" s="35">
        <v>270610</v>
      </c>
      <c r="AU20" s="35">
        <v>281434.2823712948</v>
      </c>
      <c r="AV20" s="35">
        <v>292691.49386373255</v>
      </c>
      <c r="AW20" s="35">
        <v>304399.24822123774</v>
      </c>
      <c r="AX20" s="35">
        <v>316575.41944288358</v>
      </c>
      <c r="AY20" s="35">
        <v>329238.11426288454</v>
      </c>
      <c r="AZ20" s="35">
        <v>342407.86973208626</v>
      </c>
    </row>
    <row r="21" spans="2:52" x14ac:dyDescent="0.2">
      <c r="B21" s="36" t="s">
        <v>123</v>
      </c>
      <c r="C21" s="30">
        <v>8015</v>
      </c>
      <c r="D21" s="30">
        <v>8305</v>
      </c>
      <c r="E21" s="30">
        <v>8540</v>
      </c>
      <c r="F21" s="30">
        <v>8738</v>
      </c>
      <c r="G21" s="30">
        <v>8993</v>
      </c>
      <c r="H21" s="30">
        <v>9258</v>
      </c>
      <c r="I21" s="30">
        <v>9510</v>
      </c>
      <c r="J21" s="30">
        <v>10008</v>
      </c>
      <c r="K21" s="30">
        <v>10164</v>
      </c>
      <c r="L21" s="30">
        <v>11050</v>
      </c>
      <c r="M21" s="30">
        <v>11131</v>
      </c>
      <c r="N21" s="30">
        <v>11442</v>
      </c>
      <c r="O21" s="30">
        <v>11817</v>
      </c>
      <c r="P21" s="30">
        <v>12305</v>
      </c>
      <c r="Q21" s="30">
        <v>12925</v>
      </c>
      <c r="R21" s="30">
        <v>13478</v>
      </c>
      <c r="S21" s="30">
        <v>15208</v>
      </c>
      <c r="T21" s="30">
        <v>14645</v>
      </c>
      <c r="U21" s="30">
        <v>15742</v>
      </c>
      <c r="V21" s="30">
        <v>6312</v>
      </c>
      <c r="W21" s="30">
        <v>2745</v>
      </c>
      <c r="X21" s="30">
        <v>7519</v>
      </c>
      <c r="Y21" s="30">
        <v>19018</v>
      </c>
      <c r="Z21" s="30">
        <v>20960</v>
      </c>
      <c r="AA21" s="30">
        <v>21100</v>
      </c>
      <c r="AC21" s="157">
        <v>10</v>
      </c>
      <c r="AD21" s="57" t="s">
        <v>214</v>
      </c>
      <c r="AE21" s="35">
        <v>56607</v>
      </c>
      <c r="AF21" s="35">
        <v>59557</v>
      </c>
      <c r="AG21" s="35">
        <v>63377</v>
      </c>
      <c r="AH21" s="35">
        <v>67214</v>
      </c>
      <c r="AI21" s="35">
        <v>70960</v>
      </c>
      <c r="AJ21" s="35">
        <v>75846</v>
      </c>
      <c r="AK21" s="35">
        <v>83010</v>
      </c>
      <c r="AL21" s="35">
        <v>86976</v>
      </c>
      <c r="AM21" s="126">
        <v>91546</v>
      </c>
      <c r="AN21" s="35">
        <v>97062</v>
      </c>
      <c r="AO21" s="35">
        <v>102969</v>
      </c>
      <c r="AP21" s="35">
        <v>109374</v>
      </c>
      <c r="AQ21" s="35">
        <v>116362</v>
      </c>
      <c r="AR21" s="35">
        <v>122576</v>
      </c>
      <c r="AS21" s="35">
        <v>130470</v>
      </c>
      <c r="AT21" s="35">
        <v>138136</v>
      </c>
      <c r="AU21" s="35">
        <v>147647</v>
      </c>
      <c r="AV21" s="35">
        <v>159097</v>
      </c>
      <c r="AW21" s="35">
        <v>172186</v>
      </c>
      <c r="AX21" s="35">
        <v>183183</v>
      </c>
      <c r="AY21" s="35">
        <v>192554</v>
      </c>
      <c r="AZ21" s="35">
        <v>202415</v>
      </c>
    </row>
    <row r="22" spans="2:52" x14ac:dyDescent="0.2">
      <c r="B22" s="36" t="s">
        <v>124</v>
      </c>
      <c r="C22" s="30">
        <v>7983</v>
      </c>
      <c r="D22" s="30">
        <v>8200</v>
      </c>
      <c r="E22" s="30">
        <v>8423</v>
      </c>
      <c r="F22" s="30">
        <v>8650</v>
      </c>
      <c r="G22" s="30">
        <v>8887</v>
      </c>
      <c r="H22" s="30">
        <v>9129</v>
      </c>
      <c r="I22" s="30">
        <v>9379</v>
      </c>
      <c r="J22" s="30">
        <v>9873</v>
      </c>
      <c r="K22" s="30">
        <v>9985</v>
      </c>
      <c r="L22" s="30">
        <v>10856</v>
      </c>
      <c r="M22" s="30">
        <v>10979</v>
      </c>
      <c r="N22" s="30">
        <v>11266</v>
      </c>
      <c r="O22" s="30">
        <v>11575</v>
      </c>
      <c r="P22" s="30">
        <v>11969</v>
      </c>
      <c r="Q22" s="30">
        <v>11838</v>
      </c>
      <c r="R22" s="30">
        <v>12198</v>
      </c>
      <c r="S22" s="30">
        <v>12686</v>
      </c>
      <c r="T22" s="30">
        <v>13126</v>
      </c>
      <c r="U22" s="30">
        <v>13757</v>
      </c>
      <c r="V22" s="30">
        <v>77973</v>
      </c>
      <c r="W22" s="30">
        <v>84926</v>
      </c>
      <c r="X22" s="30">
        <v>82596</v>
      </c>
      <c r="Y22" s="30">
        <v>83163</v>
      </c>
      <c r="Z22" s="30">
        <v>87010</v>
      </c>
      <c r="AA22" s="30">
        <v>89360</v>
      </c>
      <c r="AE22" s="39"/>
      <c r="AF22" s="39"/>
      <c r="AG22" s="39"/>
      <c r="AH22" s="39"/>
      <c r="AI22" s="39"/>
      <c r="AJ22" s="39"/>
      <c r="AK22" s="39"/>
      <c r="AL22" s="39"/>
      <c r="AM22" s="39"/>
      <c r="AN22" s="158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</row>
    <row r="23" spans="2:52" x14ac:dyDescent="0.2">
      <c r="B23" s="45" t="s">
        <v>134</v>
      </c>
      <c r="C23" s="31">
        <v>8</v>
      </c>
      <c r="D23" s="31">
        <v>8</v>
      </c>
      <c r="E23" s="31">
        <v>9</v>
      </c>
      <c r="F23" s="31">
        <v>9</v>
      </c>
      <c r="G23" s="31">
        <v>9</v>
      </c>
      <c r="H23" s="31">
        <v>10</v>
      </c>
      <c r="I23" s="31">
        <v>10</v>
      </c>
      <c r="J23" s="31">
        <v>11</v>
      </c>
      <c r="K23" s="31">
        <v>11</v>
      </c>
      <c r="L23" s="31">
        <v>11</v>
      </c>
      <c r="M23" s="31">
        <v>11</v>
      </c>
      <c r="N23" s="31">
        <v>12</v>
      </c>
      <c r="O23" s="31">
        <v>13</v>
      </c>
      <c r="P23" s="31">
        <v>15</v>
      </c>
      <c r="Q23" s="31">
        <v>16</v>
      </c>
      <c r="R23" s="31">
        <v>17</v>
      </c>
      <c r="S23" s="31">
        <v>18</v>
      </c>
      <c r="T23" s="31">
        <v>18</v>
      </c>
      <c r="U23" s="31">
        <v>19</v>
      </c>
      <c r="V23" s="30"/>
      <c r="W23" s="30"/>
      <c r="X23" s="30"/>
      <c r="Y23" s="30"/>
      <c r="Z23" s="30"/>
      <c r="AA23" s="30"/>
      <c r="AD23" s="25" t="s">
        <v>215</v>
      </c>
      <c r="AE23" s="27">
        <v>332800</v>
      </c>
      <c r="AF23" s="27">
        <v>326841</v>
      </c>
      <c r="AG23" s="27">
        <v>224207</v>
      </c>
      <c r="AH23" s="27">
        <v>211895</v>
      </c>
      <c r="AI23" s="27">
        <v>269664</v>
      </c>
      <c r="AJ23" s="27">
        <v>306277</v>
      </c>
      <c r="AK23" s="27">
        <v>347684</v>
      </c>
      <c r="AL23" s="27">
        <v>393644.44180507824</v>
      </c>
      <c r="AM23" s="155">
        <v>418973.0213562377</v>
      </c>
      <c r="AN23" s="27">
        <v>382443.06058003794</v>
      </c>
      <c r="AO23" s="27">
        <v>333103.26261343609</v>
      </c>
      <c r="AP23" s="27">
        <v>296806.22814619646</v>
      </c>
      <c r="AQ23" s="27">
        <v>334946.9519650655</v>
      </c>
      <c r="AR23" s="27">
        <v>327122</v>
      </c>
      <c r="AS23" s="27">
        <v>303995.71100000001</v>
      </c>
      <c r="AT23" s="27">
        <v>391050.84909117338</v>
      </c>
      <c r="AU23" s="27">
        <v>421630.2679934823</v>
      </c>
      <c r="AV23" s="27">
        <v>540759.19382137852</v>
      </c>
      <c r="AW23" s="27">
        <v>658090.90295190923</v>
      </c>
      <c r="AX23" s="27">
        <v>435868.23358204711</v>
      </c>
      <c r="AY23" s="27">
        <v>368650.64252648602</v>
      </c>
      <c r="AZ23" s="27">
        <v>492185.65398083581</v>
      </c>
    </row>
    <row r="24" spans="2:52" x14ac:dyDescent="0.2">
      <c r="B24" s="36" t="s">
        <v>125</v>
      </c>
      <c r="C24" s="31">
        <v>24</v>
      </c>
      <c r="D24" s="31">
        <v>97</v>
      </c>
      <c r="E24" s="31">
        <v>108</v>
      </c>
      <c r="F24" s="31">
        <v>79</v>
      </c>
      <c r="G24" s="31">
        <v>97</v>
      </c>
      <c r="H24" s="31">
        <v>119</v>
      </c>
      <c r="I24" s="31">
        <v>121</v>
      </c>
      <c r="J24" s="31">
        <v>124</v>
      </c>
      <c r="K24" s="31">
        <v>168</v>
      </c>
      <c r="L24" s="31">
        <v>183</v>
      </c>
      <c r="M24" s="31">
        <v>141</v>
      </c>
      <c r="N24" s="31">
        <v>164</v>
      </c>
      <c r="O24" s="31">
        <v>229</v>
      </c>
      <c r="P24" s="31">
        <v>321</v>
      </c>
      <c r="Q24" s="30">
        <v>1071</v>
      </c>
      <c r="R24" s="30">
        <v>1263</v>
      </c>
      <c r="S24" s="30">
        <v>2504</v>
      </c>
      <c r="T24" s="30">
        <v>1501</v>
      </c>
      <c r="U24" s="30">
        <v>1966</v>
      </c>
      <c r="V24" s="30"/>
      <c r="W24" s="30"/>
      <c r="X24" s="30"/>
      <c r="Y24" s="30"/>
      <c r="Z24" s="30"/>
      <c r="AA24" s="30"/>
      <c r="AD24" s="25"/>
      <c r="AE24" s="27"/>
      <c r="AF24" s="27"/>
      <c r="AG24" s="27"/>
      <c r="AH24" s="27"/>
      <c r="AI24" s="27"/>
      <c r="AJ24" s="27"/>
      <c r="AK24" s="27"/>
      <c r="AL24" s="27"/>
      <c r="AM24" s="155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</row>
    <row r="25" spans="2:52" x14ac:dyDescent="0.2">
      <c r="B25" s="36" t="s">
        <v>126</v>
      </c>
      <c r="C25" s="30">
        <v>2025</v>
      </c>
      <c r="D25" s="30">
        <v>2112</v>
      </c>
      <c r="E25" s="30">
        <v>2118</v>
      </c>
      <c r="F25" s="30">
        <v>2251</v>
      </c>
      <c r="G25" s="30">
        <v>2384</v>
      </c>
      <c r="H25" s="30">
        <v>2540</v>
      </c>
      <c r="I25" s="30">
        <v>2769</v>
      </c>
      <c r="J25" s="30">
        <v>3011</v>
      </c>
      <c r="K25" s="30">
        <v>3120</v>
      </c>
      <c r="L25" s="30">
        <v>3339</v>
      </c>
      <c r="M25" s="30">
        <v>3456</v>
      </c>
      <c r="N25" s="30">
        <v>3685</v>
      </c>
      <c r="O25" s="30">
        <v>3922</v>
      </c>
      <c r="P25" s="30">
        <v>4178</v>
      </c>
      <c r="Q25" s="30">
        <v>4601</v>
      </c>
      <c r="R25" s="30">
        <v>4942</v>
      </c>
      <c r="S25" s="30">
        <v>6237</v>
      </c>
      <c r="T25" s="30">
        <v>6108</v>
      </c>
      <c r="U25" s="30">
        <v>6462</v>
      </c>
      <c r="V25" s="30">
        <v>47164</v>
      </c>
      <c r="W25" s="30">
        <v>47691</v>
      </c>
      <c r="X25" s="30">
        <v>49607</v>
      </c>
      <c r="Y25" s="30">
        <v>46411</v>
      </c>
      <c r="Z25" s="30">
        <v>50700</v>
      </c>
      <c r="AA25" s="30">
        <v>55490</v>
      </c>
      <c r="AC25" s="26" t="s">
        <v>162</v>
      </c>
      <c r="AD25" s="25" t="s">
        <v>216</v>
      </c>
      <c r="AE25" s="27">
        <v>243783</v>
      </c>
      <c r="AF25" s="27">
        <v>241099</v>
      </c>
      <c r="AG25" s="27">
        <v>140234</v>
      </c>
      <c r="AH25" s="27">
        <v>110729</v>
      </c>
      <c r="AI25" s="27">
        <v>133953</v>
      </c>
      <c r="AJ25" s="27">
        <v>145603</v>
      </c>
      <c r="AK25" s="27">
        <v>149606</v>
      </c>
      <c r="AL25" s="27">
        <v>144965.74346956302</v>
      </c>
      <c r="AM25" s="155">
        <v>151070.07645440116</v>
      </c>
      <c r="AN25" s="27">
        <v>93963.396065626715</v>
      </c>
      <c r="AO25" s="27">
        <v>94650.853820171353</v>
      </c>
      <c r="AP25" s="27">
        <v>82860.331724169257</v>
      </c>
      <c r="AQ25" s="27">
        <v>74992.951965065498</v>
      </c>
      <c r="AR25" s="27">
        <v>122621</v>
      </c>
      <c r="AS25" s="27">
        <v>82093.710999999996</v>
      </c>
      <c r="AT25" s="27">
        <v>110646.8490911734</v>
      </c>
      <c r="AU25" s="27">
        <v>93164.711971980985</v>
      </c>
      <c r="AV25" s="27">
        <v>142145.51748012967</v>
      </c>
      <c r="AW25" s="27">
        <v>175590.46023896436</v>
      </c>
      <c r="AX25" s="27">
        <v>151844.37961640436</v>
      </c>
      <c r="AY25" s="27">
        <v>84969.863549747155</v>
      </c>
      <c r="AZ25" s="27">
        <v>127383.2352676337</v>
      </c>
    </row>
    <row r="26" spans="2:52" x14ac:dyDescent="0.2">
      <c r="B26" s="2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C26" s="71">
        <v>1</v>
      </c>
      <c r="AD26" s="57" t="s">
        <v>207</v>
      </c>
      <c r="AE26" s="35">
        <v>85</v>
      </c>
      <c r="AF26" s="35">
        <v>19</v>
      </c>
      <c r="AG26" s="35">
        <v>105</v>
      </c>
      <c r="AH26" s="35">
        <v>37</v>
      </c>
      <c r="AI26" s="35">
        <v>3</v>
      </c>
      <c r="AJ26" s="35">
        <v>5</v>
      </c>
      <c r="AK26" s="35">
        <v>50</v>
      </c>
      <c r="AL26" s="35">
        <v>41.144567046942207</v>
      </c>
      <c r="AM26" s="126">
        <v>54.988913525498894</v>
      </c>
      <c r="AN26" s="35">
        <v>44.726356021793933</v>
      </c>
      <c r="AO26" s="35">
        <v>62.27047740699345</v>
      </c>
      <c r="AP26" s="35">
        <v>48.466385100048463</v>
      </c>
      <c r="AQ26" s="35">
        <v>54</v>
      </c>
      <c r="AR26" s="35">
        <v>52</v>
      </c>
      <c r="AS26" s="35">
        <v>50</v>
      </c>
      <c r="AT26" s="35">
        <v>65</v>
      </c>
      <c r="AU26" s="35">
        <v>75</v>
      </c>
      <c r="AV26" s="35">
        <v>62</v>
      </c>
      <c r="AW26" s="35">
        <v>90</v>
      </c>
      <c r="AX26" s="35">
        <v>67</v>
      </c>
      <c r="AY26" s="35">
        <v>93</v>
      </c>
      <c r="AZ26" s="35">
        <v>131</v>
      </c>
    </row>
    <row r="27" spans="2:52" x14ac:dyDescent="0.2">
      <c r="B27" s="22" t="s">
        <v>127</v>
      </c>
      <c r="C27" s="5">
        <v>16529</v>
      </c>
      <c r="D27" s="5">
        <v>17371</v>
      </c>
      <c r="E27" s="5">
        <v>19879</v>
      </c>
      <c r="F27" s="5">
        <v>19994</v>
      </c>
      <c r="G27" s="5">
        <v>22209</v>
      </c>
      <c r="H27" s="5">
        <v>23281</v>
      </c>
      <c r="I27" s="5">
        <v>25305</v>
      </c>
      <c r="J27" s="5">
        <v>22655</v>
      </c>
      <c r="K27" s="5">
        <v>25471</v>
      </c>
      <c r="L27" s="5">
        <f>L28+L29+L30+L33+L34+L35+L36+L37+L38</f>
        <v>24301</v>
      </c>
      <c r="M27" s="5">
        <f t="shared" ref="M27:O27" si="3">M28+M29+M30+M33+M34+M35+M36+M37+M38</f>
        <v>23600</v>
      </c>
      <c r="N27" s="5">
        <f t="shared" si="3"/>
        <v>27679</v>
      </c>
      <c r="O27" s="5">
        <f t="shared" si="3"/>
        <v>29472</v>
      </c>
      <c r="P27" s="5">
        <f>P28+P29+P30+P33+P34+P35+P36+P37+P38</f>
        <v>28398</v>
      </c>
      <c r="Q27" s="5">
        <f t="shared" ref="Q27" si="4">Q28+Q29+Q30+Q33+Q34+Q35+Q36+Q37+Q38</f>
        <v>31097</v>
      </c>
      <c r="R27" s="5">
        <v>32406</v>
      </c>
      <c r="S27" s="5">
        <v>28942</v>
      </c>
      <c r="T27" s="5">
        <v>19754</v>
      </c>
      <c r="U27" s="5">
        <v>24402</v>
      </c>
      <c r="V27" s="5">
        <v>146912</v>
      </c>
      <c r="W27" s="5">
        <v>163175</v>
      </c>
      <c r="X27" s="5">
        <v>105388</v>
      </c>
      <c r="Y27" s="5">
        <v>91476</v>
      </c>
      <c r="Z27" s="5">
        <v>72770</v>
      </c>
      <c r="AA27" s="5">
        <v>75160</v>
      </c>
      <c r="AC27" s="71">
        <v>2</v>
      </c>
      <c r="AD27" s="57" t="s">
        <v>16</v>
      </c>
      <c r="AE27" s="35">
        <v>2451</v>
      </c>
      <c r="AF27" s="35">
        <v>8192</v>
      </c>
      <c r="AG27" s="35">
        <v>8221</v>
      </c>
      <c r="AH27" s="35">
        <v>10221</v>
      </c>
      <c r="AI27" s="35">
        <v>3247</v>
      </c>
      <c r="AJ27" s="35">
        <v>5514</v>
      </c>
      <c r="AK27" s="35">
        <v>6133</v>
      </c>
      <c r="AL27" s="35">
        <v>19149.990648962033</v>
      </c>
      <c r="AM27" s="126">
        <v>9183.1485587583138</v>
      </c>
      <c r="AN27" s="35">
        <v>10376.55719139298</v>
      </c>
      <c r="AO27" s="35">
        <v>8036.5528620383284</v>
      </c>
      <c r="AP27" s="35">
        <v>6772.3776613532491</v>
      </c>
      <c r="AQ27" s="35">
        <v>8772</v>
      </c>
      <c r="AR27" s="35">
        <v>6386</v>
      </c>
      <c r="AS27" s="35">
        <v>8093</v>
      </c>
      <c r="AT27" s="35">
        <v>11455.051307992486</v>
      </c>
      <c r="AU27" s="35">
        <v>10112.833453496756</v>
      </c>
      <c r="AV27" s="35">
        <v>22906.912847565665</v>
      </c>
      <c r="AW27" s="35">
        <v>8849.8740738036995</v>
      </c>
      <c r="AX27" s="35">
        <v>5743.3053398827442</v>
      </c>
      <c r="AY27" s="35">
        <v>6245.6811911212744</v>
      </c>
      <c r="AZ27" s="35">
        <v>4033.6440431109822</v>
      </c>
    </row>
    <row r="28" spans="2:52" x14ac:dyDescent="0.2">
      <c r="B28" s="36" t="s">
        <v>117</v>
      </c>
      <c r="C28" s="31">
        <v>508</v>
      </c>
      <c r="D28" s="31">
        <v>796</v>
      </c>
      <c r="E28" s="30">
        <v>1251</v>
      </c>
      <c r="F28" s="30">
        <v>1227</v>
      </c>
      <c r="G28" s="30">
        <v>1254</v>
      </c>
      <c r="H28" s="30">
        <v>1435</v>
      </c>
      <c r="I28" s="30">
        <v>1406</v>
      </c>
      <c r="J28" s="30">
        <v>1489</v>
      </c>
      <c r="K28" s="30">
        <v>1089</v>
      </c>
      <c r="L28" s="31">
        <v>913</v>
      </c>
      <c r="M28" s="30">
        <v>1377</v>
      </c>
      <c r="N28" s="30">
        <v>1413</v>
      </c>
      <c r="O28" s="30">
        <v>1570</v>
      </c>
      <c r="P28" s="30">
        <v>2132</v>
      </c>
      <c r="Q28" s="30">
        <v>2282</v>
      </c>
      <c r="R28" s="30">
        <v>2806</v>
      </c>
      <c r="S28" s="31">
        <v>837</v>
      </c>
      <c r="T28" s="31">
        <v>874</v>
      </c>
      <c r="U28" s="30">
        <v>1316</v>
      </c>
      <c r="V28" s="30">
        <v>2921</v>
      </c>
      <c r="W28" s="30">
        <v>658</v>
      </c>
      <c r="X28" s="30">
        <v>3703</v>
      </c>
      <c r="Y28" s="30">
        <v>1224</v>
      </c>
      <c r="Z28" s="30">
        <v>80</v>
      </c>
      <c r="AA28" s="30">
        <v>130</v>
      </c>
      <c r="AC28" s="71">
        <v>3</v>
      </c>
      <c r="AD28" s="57" t="s">
        <v>17</v>
      </c>
      <c r="AE28" s="35">
        <v>30759</v>
      </c>
      <c r="AF28" s="35">
        <v>18990</v>
      </c>
      <c r="AG28" s="35">
        <v>1873</v>
      </c>
      <c r="AH28" s="35">
        <v>1776</v>
      </c>
      <c r="AI28" s="35">
        <v>4008</v>
      </c>
      <c r="AJ28" s="35">
        <v>2356</v>
      </c>
      <c r="AK28" s="35">
        <v>3609</v>
      </c>
      <c r="AL28" s="35">
        <v>2641.668225172994</v>
      </c>
      <c r="AM28" s="126">
        <v>924.63584547181767</v>
      </c>
      <c r="AN28" s="35">
        <v>1431.1389203221727</v>
      </c>
      <c r="AO28" s="35">
        <v>837.30121608980357</v>
      </c>
      <c r="AP28" s="35">
        <v>1260.4879930562254</v>
      </c>
      <c r="AQ28" s="35">
        <v>1258.9519650655022</v>
      </c>
      <c r="AR28" s="35">
        <v>2350</v>
      </c>
      <c r="AS28" s="35">
        <v>2201.7109999999998</v>
      </c>
      <c r="AT28" s="35">
        <v>663.92545927798108</v>
      </c>
      <c r="AU28" s="35">
        <v>653.42533643399031</v>
      </c>
      <c r="AV28" s="35">
        <v>10336.045148050425</v>
      </c>
      <c r="AW28" s="35">
        <v>3058.2610235523284</v>
      </c>
      <c r="AX28" s="35">
        <v>558.38527001803288</v>
      </c>
      <c r="AY28" s="35">
        <v>2453.9475557327105</v>
      </c>
      <c r="AZ28" s="35">
        <v>8560.7065188564156</v>
      </c>
    </row>
    <row r="29" spans="2:52" x14ac:dyDescent="0.2">
      <c r="B29" s="36" t="s">
        <v>118</v>
      </c>
      <c r="C29" s="31">
        <v>330</v>
      </c>
      <c r="D29" s="31">
        <v>345</v>
      </c>
      <c r="E29" s="31">
        <v>206</v>
      </c>
      <c r="F29" s="31">
        <v>739</v>
      </c>
      <c r="G29" s="31">
        <v>836</v>
      </c>
      <c r="H29" s="30">
        <v>1680</v>
      </c>
      <c r="I29" s="30">
        <v>2244</v>
      </c>
      <c r="J29" s="30">
        <v>1430</v>
      </c>
      <c r="K29" s="30">
        <v>1966</v>
      </c>
      <c r="L29" s="30">
        <v>1018</v>
      </c>
      <c r="M29" s="30">
        <v>1177</v>
      </c>
      <c r="N29" s="30">
        <v>1569</v>
      </c>
      <c r="O29" s="30">
        <v>1288</v>
      </c>
      <c r="P29" s="30">
        <v>1680</v>
      </c>
      <c r="Q29" s="30">
        <v>2401</v>
      </c>
      <c r="R29" s="30">
        <v>2053</v>
      </c>
      <c r="S29" s="30">
        <v>3747</v>
      </c>
      <c r="T29" s="30">
        <v>1494</v>
      </c>
      <c r="U29" s="31">
        <v>965</v>
      </c>
      <c r="V29" s="30">
        <v>5113</v>
      </c>
      <c r="W29" s="30">
        <v>19805</v>
      </c>
      <c r="X29" s="30">
        <v>20545</v>
      </c>
      <c r="Y29" s="30">
        <v>25149</v>
      </c>
      <c r="Z29" s="30">
        <v>3900</v>
      </c>
      <c r="AA29" s="30">
        <v>7850</v>
      </c>
      <c r="AC29" s="71">
        <v>4</v>
      </c>
      <c r="AD29" s="57" t="s">
        <v>210</v>
      </c>
      <c r="AE29" s="35">
        <v>102356</v>
      </c>
      <c r="AF29" s="35">
        <v>85769</v>
      </c>
      <c r="AG29" s="35">
        <v>32783</v>
      </c>
      <c r="AH29" s="35">
        <v>44632</v>
      </c>
      <c r="AI29" s="35">
        <v>31577</v>
      </c>
      <c r="AJ29" s="35">
        <v>42780</v>
      </c>
      <c r="AK29" s="35">
        <v>51458</v>
      </c>
      <c r="AL29" s="35">
        <v>40864.971011782305</v>
      </c>
      <c r="AM29" s="126">
        <v>49278.935698447895</v>
      </c>
      <c r="AN29" s="35">
        <v>46015.713476783691</v>
      </c>
      <c r="AO29" s="35">
        <v>49460.591445614918</v>
      </c>
      <c r="AP29" s="35">
        <v>44506.7439527366</v>
      </c>
      <c r="AQ29" s="35">
        <v>34642</v>
      </c>
      <c r="AR29" s="35">
        <v>64331</v>
      </c>
      <c r="AS29" s="35">
        <v>31021</v>
      </c>
      <c r="AT29" s="35">
        <v>58977.814713108834</v>
      </c>
      <c r="AU29" s="35">
        <v>55914.924297043988</v>
      </c>
      <c r="AV29" s="35">
        <v>53712.495878667985</v>
      </c>
      <c r="AW29" s="35">
        <v>95140.708836733946</v>
      </c>
      <c r="AX29" s="35">
        <v>118916.17810172713</v>
      </c>
      <c r="AY29" s="35">
        <v>56881.012154805991</v>
      </c>
      <c r="AZ29" s="35">
        <v>59848.286241382666</v>
      </c>
    </row>
    <row r="30" spans="2:52" x14ac:dyDescent="0.2">
      <c r="B30" s="36" t="s">
        <v>17</v>
      </c>
      <c r="C30" s="30">
        <v>4835</v>
      </c>
      <c r="D30" s="30">
        <v>4193</v>
      </c>
      <c r="E30" s="30">
        <v>4477</v>
      </c>
      <c r="F30" s="30">
        <v>4614</v>
      </c>
      <c r="G30" s="30">
        <v>3260</v>
      </c>
      <c r="H30" s="30">
        <v>3459</v>
      </c>
      <c r="I30" s="30">
        <v>1743</v>
      </c>
      <c r="J30" s="30">
        <v>1327</v>
      </c>
      <c r="K30" s="30">
        <v>1013</v>
      </c>
      <c r="L30" s="31">
        <f>L31+L32</f>
        <v>797</v>
      </c>
      <c r="M30" s="31">
        <f t="shared" ref="M30:Q30" si="5">M31+M32</f>
        <v>889</v>
      </c>
      <c r="N30" s="31">
        <f t="shared" si="5"/>
        <v>899</v>
      </c>
      <c r="O30" s="31">
        <f t="shared" si="5"/>
        <v>921</v>
      </c>
      <c r="P30" s="31">
        <f t="shared" si="5"/>
        <v>749</v>
      </c>
      <c r="Q30" s="31">
        <f t="shared" si="5"/>
        <v>544</v>
      </c>
      <c r="R30" s="31">
        <v>807</v>
      </c>
      <c r="S30" s="30">
        <v>1558</v>
      </c>
      <c r="T30" s="31">
        <v>884</v>
      </c>
      <c r="U30" s="30">
        <v>4718</v>
      </c>
      <c r="V30" s="30">
        <v>21187</v>
      </c>
      <c r="W30" s="30">
        <v>13044</v>
      </c>
      <c r="X30" s="30">
        <v>1265</v>
      </c>
      <c r="Y30" s="30">
        <v>1245</v>
      </c>
      <c r="Z30" s="30">
        <v>2400</v>
      </c>
      <c r="AA30" s="30">
        <v>1280</v>
      </c>
      <c r="AC30" s="71">
        <v>5</v>
      </c>
      <c r="AD30" s="57" t="s">
        <v>18</v>
      </c>
      <c r="AE30" s="35">
        <v>3790</v>
      </c>
      <c r="AF30" s="35">
        <v>2987</v>
      </c>
      <c r="AG30" s="35">
        <v>4605</v>
      </c>
      <c r="AH30" s="35">
        <v>3845</v>
      </c>
      <c r="AI30" s="35">
        <v>3714</v>
      </c>
      <c r="AJ30" s="35">
        <v>4107</v>
      </c>
      <c r="AK30" s="35">
        <v>6375</v>
      </c>
      <c r="AL30" s="35">
        <v>12178.199052132702</v>
      </c>
      <c r="AM30" s="126">
        <v>12994.416426512968</v>
      </c>
      <c r="AN30" s="35">
        <v>10920.350044497181</v>
      </c>
      <c r="AO30" s="35">
        <v>7757.5048732943469</v>
      </c>
      <c r="AP30" s="35">
        <v>5275.6332114316674</v>
      </c>
      <c r="AQ30" s="35">
        <v>6699</v>
      </c>
      <c r="AR30" s="35">
        <v>8546</v>
      </c>
      <c r="AS30" s="35">
        <v>9857</v>
      </c>
      <c r="AT30" s="35">
        <v>4556.1426055500024</v>
      </c>
      <c r="AU30" s="35">
        <v>2524.3759750390018</v>
      </c>
      <c r="AV30" s="35">
        <v>2732.6632811397944</v>
      </c>
      <c r="AW30" s="35">
        <v>2955.9618740770575</v>
      </c>
      <c r="AX30" s="35">
        <v>389.52115276551336</v>
      </c>
      <c r="AY30" s="35">
        <v>1660.4658409908109</v>
      </c>
      <c r="AZ30" s="35">
        <v>1819.1902969780529</v>
      </c>
    </row>
    <row r="31" spans="2:52" x14ac:dyDescent="0.2">
      <c r="B31" s="36" t="s">
        <v>119</v>
      </c>
      <c r="C31" s="30">
        <v>4814</v>
      </c>
      <c r="D31" s="30">
        <v>4159</v>
      </c>
      <c r="E31" s="30">
        <v>4452</v>
      </c>
      <c r="F31" s="30">
        <v>4600</v>
      </c>
      <c r="G31" s="30">
        <v>3213</v>
      </c>
      <c r="H31" s="30">
        <v>3412</v>
      </c>
      <c r="I31" s="30">
        <v>1720</v>
      </c>
      <c r="J31" s="30">
        <v>1300</v>
      </c>
      <c r="K31" s="31">
        <v>974</v>
      </c>
      <c r="L31" s="31">
        <v>743</v>
      </c>
      <c r="M31" s="31">
        <v>889</v>
      </c>
      <c r="N31" s="31">
        <v>899</v>
      </c>
      <c r="O31" s="31">
        <v>921</v>
      </c>
      <c r="P31" s="31">
        <v>749</v>
      </c>
      <c r="Q31" s="31">
        <v>544</v>
      </c>
      <c r="R31" s="31">
        <v>807</v>
      </c>
      <c r="S31" s="30">
        <v>1558</v>
      </c>
      <c r="T31" s="31">
        <v>884</v>
      </c>
      <c r="U31" s="30">
        <v>4718</v>
      </c>
      <c r="V31" s="30"/>
      <c r="W31" s="30"/>
      <c r="X31" s="30"/>
      <c r="Y31" s="30"/>
      <c r="Z31" s="132"/>
      <c r="AA31" s="132"/>
      <c r="AC31" s="71">
        <v>6</v>
      </c>
      <c r="AD31" s="57" t="s">
        <v>211</v>
      </c>
      <c r="AE31" s="35">
        <v>99474</v>
      </c>
      <c r="AF31" s="35">
        <v>122167</v>
      </c>
      <c r="AG31" s="35">
        <v>90329</v>
      </c>
      <c r="AH31" s="35">
        <v>47393</v>
      </c>
      <c r="AI31" s="35">
        <v>90079</v>
      </c>
      <c r="AJ31" s="35">
        <v>89674</v>
      </c>
      <c r="AK31" s="35">
        <v>80103</v>
      </c>
      <c r="AL31" s="35">
        <v>66324.106975874311</v>
      </c>
      <c r="AM31" s="126">
        <v>75817.294900221721</v>
      </c>
      <c r="AN31" s="35">
        <v>21669.618190833746</v>
      </c>
      <c r="AO31" s="35">
        <v>25969.738651994499</v>
      </c>
      <c r="AP31" s="35">
        <v>23410.645087759291</v>
      </c>
      <c r="AQ31" s="35">
        <v>20506</v>
      </c>
      <c r="AR31" s="35">
        <v>36653</v>
      </c>
      <c r="AS31" s="35">
        <v>29017</v>
      </c>
      <c r="AT31" s="35">
        <v>32840.944881889765</v>
      </c>
      <c r="AU31" s="35">
        <v>21229.278905926232</v>
      </c>
      <c r="AV31" s="35">
        <v>46184.245238220858</v>
      </c>
      <c r="AW31" s="35">
        <v>63160.609274076931</v>
      </c>
      <c r="AX31" s="35">
        <v>23678.927079987152</v>
      </c>
      <c r="AY31" s="35">
        <v>14947.77457323252</v>
      </c>
      <c r="AZ31" s="35">
        <v>50850.430444927188</v>
      </c>
    </row>
    <row r="32" spans="2:52" x14ac:dyDescent="0.2">
      <c r="B32" s="36" t="s">
        <v>120</v>
      </c>
      <c r="C32" s="31">
        <v>21</v>
      </c>
      <c r="D32" s="31">
        <v>34</v>
      </c>
      <c r="E32" s="31">
        <v>25</v>
      </c>
      <c r="F32" s="31">
        <v>14</v>
      </c>
      <c r="G32" s="31">
        <v>47</v>
      </c>
      <c r="H32" s="31">
        <v>47</v>
      </c>
      <c r="I32" s="31">
        <v>23</v>
      </c>
      <c r="J32" s="31">
        <v>27</v>
      </c>
      <c r="K32" s="31">
        <v>39</v>
      </c>
      <c r="L32" s="31">
        <v>54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0"/>
      <c r="W32" s="30"/>
      <c r="X32" s="30"/>
      <c r="Y32" s="30"/>
      <c r="Z32" s="132"/>
      <c r="AA32" s="132"/>
      <c r="AD32" s="57" t="s">
        <v>217</v>
      </c>
      <c r="AE32" s="35">
        <v>653</v>
      </c>
      <c r="AF32" s="35">
        <v>4140</v>
      </c>
      <c r="AG32" s="35">
        <v>8848</v>
      </c>
      <c r="AH32" s="35">
        <v>4716</v>
      </c>
      <c r="AI32" s="35">
        <v>4871</v>
      </c>
      <c r="AJ32" s="35">
        <v>4318</v>
      </c>
      <c r="AK32" s="35">
        <v>4754</v>
      </c>
      <c r="AL32" s="35">
        <v>3441.1819711988032</v>
      </c>
      <c r="AM32" s="126">
        <v>3695.7871396895789</v>
      </c>
      <c r="AN32" s="35">
        <v>1350.8535807891196</v>
      </c>
      <c r="AO32" s="35">
        <v>7122.5519093469584</v>
      </c>
      <c r="AP32" s="35">
        <v>1217.2327330749945</v>
      </c>
      <c r="AQ32" s="35">
        <v>1943</v>
      </c>
      <c r="AR32" s="35">
        <v>10646</v>
      </c>
      <c r="AS32" s="35">
        <v>3623</v>
      </c>
      <c r="AT32" s="35">
        <v>2787.85151856018</v>
      </c>
      <c r="AU32" s="35">
        <v>3017.5093244923332</v>
      </c>
      <c r="AV32" s="35">
        <v>20791.95905661373</v>
      </c>
      <c r="AW32" s="35">
        <v>4158.3919791767084</v>
      </c>
      <c r="AX32" s="35">
        <v>5867.3305493093476</v>
      </c>
      <c r="AY32" s="35">
        <v>2440.1746044118795</v>
      </c>
      <c r="AZ32" s="35">
        <v>1804.248129374849</v>
      </c>
    </row>
    <row r="33" spans="2:52" x14ac:dyDescent="0.2">
      <c r="B33" s="36" t="s">
        <v>18</v>
      </c>
      <c r="C33" s="30">
        <v>1892</v>
      </c>
      <c r="D33" s="30">
        <v>1831</v>
      </c>
      <c r="E33" s="30">
        <v>2599</v>
      </c>
      <c r="F33" s="30">
        <v>1740</v>
      </c>
      <c r="G33" s="30">
        <v>2088</v>
      </c>
      <c r="H33" s="30">
        <v>1838</v>
      </c>
      <c r="I33" s="30">
        <v>1463</v>
      </c>
      <c r="J33" s="30">
        <v>1357</v>
      </c>
      <c r="K33" s="30">
        <v>1184</v>
      </c>
      <c r="L33" s="30">
        <v>1036</v>
      </c>
      <c r="M33" s="30">
        <v>696</v>
      </c>
      <c r="N33" s="31">
        <v>1685</v>
      </c>
      <c r="O33" s="31">
        <v>613</v>
      </c>
      <c r="P33" s="31">
        <v>751</v>
      </c>
      <c r="Q33" s="31">
        <v>618</v>
      </c>
      <c r="R33" s="31">
        <v>812</v>
      </c>
      <c r="S33" s="31">
        <v>715</v>
      </c>
      <c r="T33" s="31">
        <v>522</v>
      </c>
      <c r="U33" s="31">
        <v>313</v>
      </c>
      <c r="V33" s="30">
        <v>2744</v>
      </c>
      <c r="W33" s="30">
        <v>2015</v>
      </c>
      <c r="X33" s="30">
        <v>3058</v>
      </c>
      <c r="Y33" s="30">
        <v>2735</v>
      </c>
      <c r="Z33" s="30">
        <v>2750</v>
      </c>
      <c r="AA33" s="30">
        <v>3250</v>
      </c>
      <c r="AD33" s="57" t="s">
        <v>218</v>
      </c>
      <c r="AE33" s="35">
        <v>48554</v>
      </c>
      <c r="AF33" s="35">
        <v>52292</v>
      </c>
      <c r="AG33" s="35">
        <v>43515</v>
      </c>
      <c r="AH33" s="35">
        <v>10080</v>
      </c>
      <c r="AI33" s="35">
        <v>8518</v>
      </c>
      <c r="AJ33" s="35">
        <v>13515</v>
      </c>
      <c r="AK33" s="35">
        <v>15232</v>
      </c>
      <c r="AL33" s="35">
        <v>11203.478586123059</v>
      </c>
      <c r="AM33" s="126">
        <v>12821.286031042129</v>
      </c>
      <c r="AN33" s="35">
        <v>5506.8357299709578</v>
      </c>
      <c r="AO33" s="35">
        <v>5484.3780703478096</v>
      </c>
      <c r="AP33" s="35">
        <v>6459.9954410759065</v>
      </c>
      <c r="AQ33" s="35">
        <v>6446</v>
      </c>
      <c r="AR33" s="35">
        <v>5480</v>
      </c>
      <c r="AS33" s="35">
        <v>7496</v>
      </c>
      <c r="AT33" s="35">
        <v>8203.3745781777288</v>
      </c>
      <c r="AU33" s="35">
        <v>7067.965188561956</v>
      </c>
      <c r="AV33" s="35">
        <v>8640.3207935419196</v>
      </c>
      <c r="AW33" s="35">
        <v>7447.2187409621129</v>
      </c>
      <c r="AX33" s="35">
        <v>6917.7642145840027</v>
      </c>
      <c r="AY33" s="35">
        <v>5772.8583677605429</v>
      </c>
      <c r="AZ33" s="35">
        <v>1891.5439697481695</v>
      </c>
    </row>
    <row r="34" spans="2:52" x14ac:dyDescent="0.2">
      <c r="B34" s="36" t="s">
        <v>121</v>
      </c>
      <c r="C34" s="30">
        <v>3377</v>
      </c>
      <c r="D34" s="30">
        <v>3826</v>
      </c>
      <c r="E34" s="30">
        <v>5878</v>
      </c>
      <c r="F34" s="30">
        <v>5582</v>
      </c>
      <c r="G34" s="30">
        <v>7016</v>
      </c>
      <c r="H34" s="30">
        <v>6877</v>
      </c>
      <c r="I34" s="30">
        <v>9453</v>
      </c>
      <c r="J34" s="30">
        <v>9538</v>
      </c>
      <c r="K34" s="30">
        <v>14158</v>
      </c>
      <c r="L34" s="30">
        <v>14176</v>
      </c>
      <c r="M34" s="30">
        <v>12458</v>
      </c>
      <c r="N34" s="30">
        <v>14036</v>
      </c>
      <c r="O34" s="30">
        <v>14024</v>
      </c>
      <c r="P34" s="30">
        <v>13842</v>
      </c>
      <c r="Q34" s="30">
        <v>16751</v>
      </c>
      <c r="R34" s="30">
        <v>15594</v>
      </c>
      <c r="S34" s="30">
        <v>8982</v>
      </c>
      <c r="T34" s="30">
        <v>6829</v>
      </c>
      <c r="U34" s="30">
        <v>6837</v>
      </c>
      <c r="V34" s="30">
        <v>52185</v>
      </c>
      <c r="W34" s="30">
        <v>50785</v>
      </c>
      <c r="X34" s="30">
        <v>20173</v>
      </c>
      <c r="Y34" s="30">
        <v>27118</v>
      </c>
      <c r="Z34" s="30">
        <v>14890</v>
      </c>
      <c r="AA34" s="30">
        <v>15380</v>
      </c>
      <c r="AD34" s="57" t="s">
        <v>219</v>
      </c>
      <c r="AE34" s="35">
        <v>50267</v>
      </c>
      <c r="AF34" s="35">
        <v>65735</v>
      </c>
      <c r="AG34" s="35">
        <v>37966</v>
      </c>
      <c r="AH34" s="35">
        <v>32597</v>
      </c>
      <c r="AI34" s="35">
        <v>76690</v>
      </c>
      <c r="AJ34" s="35">
        <v>71841</v>
      </c>
      <c r="AK34" s="35">
        <v>60117</v>
      </c>
      <c r="AL34" s="35">
        <v>51679.446418552456</v>
      </c>
      <c r="AM34" s="126">
        <v>59300.221729490018</v>
      </c>
      <c r="AN34" s="35">
        <v>14811.92888007367</v>
      </c>
      <c r="AO34" s="35">
        <v>13362.808672299732</v>
      </c>
      <c r="AP34" s="35">
        <v>15733.416913608389</v>
      </c>
      <c r="AQ34" s="35">
        <v>12117</v>
      </c>
      <c r="AR34" s="35">
        <v>20527</v>
      </c>
      <c r="AS34" s="35">
        <v>17898</v>
      </c>
      <c r="AT34" s="35">
        <v>21849.718785151857</v>
      </c>
      <c r="AU34" s="35">
        <v>11143.804392871943</v>
      </c>
      <c r="AV34" s="35">
        <v>16751.965388065211</v>
      </c>
      <c r="AW34" s="35">
        <v>51554.998553938109</v>
      </c>
      <c r="AX34" s="35">
        <v>10893.832316093802</v>
      </c>
      <c r="AY34" s="35">
        <v>6734.7416010600982</v>
      </c>
      <c r="AZ34" s="35">
        <v>47154.638345804167</v>
      </c>
    </row>
    <row r="35" spans="2:52" x14ac:dyDescent="0.2">
      <c r="B35" s="36" t="s">
        <v>122</v>
      </c>
      <c r="C35" s="30">
        <v>4487</v>
      </c>
      <c r="D35" s="30">
        <v>5190</v>
      </c>
      <c r="E35" s="30">
        <v>4231</v>
      </c>
      <c r="F35" s="30">
        <v>4731</v>
      </c>
      <c r="G35" s="30">
        <v>6495</v>
      </c>
      <c r="H35" s="30">
        <v>6299</v>
      </c>
      <c r="I35" s="30">
        <v>6946</v>
      </c>
      <c r="J35" s="30">
        <v>5292</v>
      </c>
      <c r="K35" s="30">
        <v>4819</v>
      </c>
      <c r="L35" s="30">
        <v>5216</v>
      </c>
      <c r="M35" s="30">
        <v>5673</v>
      </c>
      <c r="N35" s="30">
        <v>6824</v>
      </c>
      <c r="O35" s="30">
        <v>9670</v>
      </c>
      <c r="P35" s="30">
        <v>7642</v>
      </c>
      <c r="Q35" s="30">
        <v>7119</v>
      </c>
      <c r="R35" s="30">
        <v>9103</v>
      </c>
      <c r="S35" s="30">
        <v>12141</v>
      </c>
      <c r="T35" s="30">
        <v>7426</v>
      </c>
      <c r="U35" s="30">
        <v>8816</v>
      </c>
      <c r="V35" s="30">
        <v>56213</v>
      </c>
      <c r="W35" s="30">
        <v>70433</v>
      </c>
      <c r="X35" s="30">
        <v>51212</v>
      </c>
      <c r="Y35" s="30">
        <v>28173</v>
      </c>
      <c r="Z35" s="30">
        <v>43930</v>
      </c>
      <c r="AA35" s="30">
        <v>42530</v>
      </c>
      <c r="AC35" s="71">
        <v>7</v>
      </c>
      <c r="AD35" s="57" t="s">
        <v>300</v>
      </c>
      <c r="AE35" s="35">
        <v>4867</v>
      </c>
      <c r="AF35" s="35">
        <v>2974</v>
      </c>
      <c r="AG35" s="35">
        <v>2318</v>
      </c>
      <c r="AH35" s="35">
        <v>2826</v>
      </c>
      <c r="AI35" s="35">
        <v>1325</v>
      </c>
      <c r="AJ35" s="35">
        <v>1167</v>
      </c>
      <c r="AK35" s="35">
        <v>1878</v>
      </c>
      <c r="AL35" s="35">
        <v>3765.6629885917341</v>
      </c>
      <c r="AM35" s="126">
        <v>2816.6561114629512</v>
      </c>
      <c r="AN35" s="35">
        <v>3505.2918857751451</v>
      </c>
      <c r="AO35" s="35">
        <v>2526.8942937324605</v>
      </c>
      <c r="AP35" s="35">
        <v>1585.9774327321825</v>
      </c>
      <c r="AQ35" s="35">
        <v>3061</v>
      </c>
      <c r="AR35" s="35">
        <v>4303</v>
      </c>
      <c r="AS35" s="35">
        <v>1854</v>
      </c>
      <c r="AT35" s="35">
        <v>2087.9701233543324</v>
      </c>
      <c r="AU35" s="35">
        <v>2654.8740040410203</v>
      </c>
      <c r="AV35" s="35">
        <v>6211.1550864849023</v>
      </c>
      <c r="AW35" s="35">
        <v>2335.0451567203822</v>
      </c>
      <c r="AX35" s="35">
        <v>2491.0626720237906</v>
      </c>
      <c r="AY35" s="35">
        <v>2687.9822338638496</v>
      </c>
      <c r="AZ35" s="35">
        <v>2139.9777223784013</v>
      </c>
    </row>
    <row r="36" spans="2:52" x14ac:dyDescent="0.2">
      <c r="B36" s="45" t="s">
        <v>133</v>
      </c>
      <c r="C36" s="31">
        <v>128</v>
      </c>
      <c r="D36" s="31">
        <v>69</v>
      </c>
      <c r="E36" s="31">
        <v>48</v>
      </c>
      <c r="F36" s="31">
        <v>45</v>
      </c>
      <c r="G36" s="31">
        <v>67</v>
      </c>
      <c r="H36" s="31">
        <v>57</v>
      </c>
      <c r="I36" s="31">
        <v>45</v>
      </c>
      <c r="J36" s="31">
        <v>113</v>
      </c>
      <c r="K36" s="31">
        <v>49</v>
      </c>
      <c r="L36" s="31">
        <v>54</v>
      </c>
      <c r="M36" s="31">
        <v>161</v>
      </c>
      <c r="N36" s="31">
        <v>135</v>
      </c>
      <c r="O36" s="31">
        <v>27</v>
      </c>
      <c r="P36" s="31">
        <v>45</v>
      </c>
      <c r="Q36" s="31">
        <v>34</v>
      </c>
      <c r="R36" s="31">
        <v>54</v>
      </c>
      <c r="S36" s="31">
        <v>15</v>
      </c>
      <c r="T36" s="31">
        <v>0</v>
      </c>
      <c r="U36" s="31">
        <v>1</v>
      </c>
      <c r="V36" s="30">
        <v>0</v>
      </c>
      <c r="W36" s="30">
        <v>0</v>
      </c>
      <c r="X36" s="30">
        <v>0</v>
      </c>
      <c r="Y36" s="30">
        <v>0</v>
      </c>
      <c r="Z36" s="30"/>
      <c r="AA36" s="30"/>
      <c r="AC36" s="71"/>
      <c r="AD36" s="57"/>
      <c r="AE36" s="35"/>
      <c r="AF36" s="35"/>
      <c r="AG36" s="35"/>
      <c r="AH36" s="35"/>
      <c r="AI36" s="35"/>
      <c r="AJ36" s="35"/>
      <c r="AK36" s="35"/>
      <c r="AL36" s="35"/>
      <c r="AM36" s="126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</row>
    <row r="37" spans="2:52" x14ac:dyDescent="0.2">
      <c r="B37" s="36" t="s">
        <v>123</v>
      </c>
      <c r="C37" s="31">
        <v>245</v>
      </c>
      <c r="D37" s="31">
        <v>308</v>
      </c>
      <c r="E37" s="31">
        <v>387</v>
      </c>
      <c r="F37" s="31">
        <v>495</v>
      </c>
      <c r="G37" s="31">
        <v>438</v>
      </c>
      <c r="H37" s="31">
        <v>520</v>
      </c>
      <c r="I37" s="31">
        <v>502</v>
      </c>
      <c r="J37" s="31">
        <v>460</v>
      </c>
      <c r="K37" s="31">
        <v>278</v>
      </c>
      <c r="L37" s="31">
        <v>287</v>
      </c>
      <c r="M37" s="31">
        <v>319</v>
      </c>
      <c r="N37" s="31">
        <v>332</v>
      </c>
      <c r="O37" s="31">
        <v>530</v>
      </c>
      <c r="P37" s="31">
        <v>490</v>
      </c>
      <c r="Q37" s="31">
        <v>591</v>
      </c>
      <c r="R37" s="31">
        <v>506</v>
      </c>
      <c r="S37" s="31">
        <v>473</v>
      </c>
      <c r="T37" s="31">
        <v>464</v>
      </c>
      <c r="U37" s="31">
        <v>588</v>
      </c>
      <c r="V37" s="30">
        <v>3680</v>
      </c>
      <c r="W37" s="30">
        <v>2211</v>
      </c>
      <c r="X37" s="30">
        <v>2033</v>
      </c>
      <c r="Y37" s="30">
        <v>2247</v>
      </c>
      <c r="Z37" s="30">
        <v>1060</v>
      </c>
      <c r="AA37" s="30">
        <v>730</v>
      </c>
      <c r="AC37" s="26" t="s">
        <v>189</v>
      </c>
      <c r="AD37" s="25" t="s">
        <v>109</v>
      </c>
      <c r="AE37" s="27">
        <v>89017</v>
      </c>
      <c r="AF37" s="27">
        <v>85742</v>
      </c>
      <c r="AG37" s="27">
        <v>83973</v>
      </c>
      <c r="AH37" s="27">
        <v>101166</v>
      </c>
      <c r="AI37" s="27">
        <v>135711</v>
      </c>
      <c r="AJ37" s="27">
        <v>160674</v>
      </c>
      <c r="AK37" s="27">
        <v>198078</v>
      </c>
      <c r="AL37" s="27">
        <v>248678.69833551522</v>
      </c>
      <c r="AM37" s="155">
        <v>267902.94490183657</v>
      </c>
      <c r="AN37" s="27">
        <v>288479.66451441124</v>
      </c>
      <c r="AO37" s="27">
        <v>238452.40879326474</v>
      </c>
      <c r="AP37" s="27">
        <v>213945.8964220272</v>
      </c>
      <c r="AQ37" s="27">
        <v>259954</v>
      </c>
      <c r="AR37" s="27">
        <v>204501</v>
      </c>
      <c r="AS37" s="27">
        <v>221902</v>
      </c>
      <c r="AT37" s="27">
        <v>280404</v>
      </c>
      <c r="AU37" s="27">
        <v>328465.55602150131</v>
      </c>
      <c r="AV37" s="27">
        <v>398613.67634124891</v>
      </c>
      <c r="AW37" s="27">
        <v>482500.44271294493</v>
      </c>
      <c r="AX37" s="27">
        <v>284023.85396564275</v>
      </c>
      <c r="AY37" s="27">
        <v>283680.77897673886</v>
      </c>
      <c r="AZ37" s="27">
        <v>364802.41871320212</v>
      </c>
    </row>
    <row r="38" spans="2:52" x14ac:dyDescent="0.2">
      <c r="B38" s="36" t="s">
        <v>126</v>
      </c>
      <c r="C38" s="31">
        <v>727</v>
      </c>
      <c r="D38" s="31">
        <v>813</v>
      </c>
      <c r="E38" s="31">
        <v>802</v>
      </c>
      <c r="F38" s="31">
        <v>821</v>
      </c>
      <c r="G38" s="31">
        <v>755</v>
      </c>
      <c r="H38" s="30">
        <v>1116</v>
      </c>
      <c r="I38" s="30">
        <v>1503</v>
      </c>
      <c r="J38" s="30">
        <v>1649</v>
      </c>
      <c r="K38" s="31">
        <v>915</v>
      </c>
      <c r="L38" s="31">
        <v>804</v>
      </c>
      <c r="M38" s="31">
        <v>850</v>
      </c>
      <c r="N38" s="31">
        <v>786</v>
      </c>
      <c r="O38" s="31">
        <v>829</v>
      </c>
      <c r="P38" s="30">
        <v>1067</v>
      </c>
      <c r="Q38" s="31">
        <v>757</v>
      </c>
      <c r="R38" s="31">
        <v>671</v>
      </c>
      <c r="S38" s="31">
        <v>474</v>
      </c>
      <c r="T38" s="30">
        <v>1261</v>
      </c>
      <c r="U38" s="31">
        <v>848</v>
      </c>
      <c r="V38" s="30">
        <v>2869</v>
      </c>
      <c r="W38" s="30">
        <v>4224</v>
      </c>
      <c r="X38" s="30">
        <v>3399</v>
      </c>
      <c r="Y38" s="30">
        <v>3585</v>
      </c>
      <c r="Z38" s="30">
        <v>3760</v>
      </c>
      <c r="AA38" s="30">
        <v>4010</v>
      </c>
      <c r="AD38" s="57" t="s">
        <v>221</v>
      </c>
      <c r="AE38" s="35">
        <v>25279</v>
      </c>
      <c r="AF38" s="35">
        <v>22894</v>
      </c>
      <c r="AG38" s="35">
        <v>27699</v>
      </c>
      <c r="AH38" s="35">
        <v>27918</v>
      </c>
      <c r="AI38" s="35">
        <v>33839</v>
      </c>
      <c r="AJ38" s="35">
        <v>29881</v>
      </c>
      <c r="AK38" s="35">
        <v>37307</v>
      </c>
      <c r="AL38" s="35">
        <v>42132.03665606882</v>
      </c>
      <c r="AM38" s="126">
        <v>51687.777074097525</v>
      </c>
      <c r="AN38" s="35">
        <v>76615.85568794515</v>
      </c>
      <c r="AO38" s="35">
        <v>76205.565949485506</v>
      </c>
      <c r="AP38" s="35">
        <v>63088.050921014568</v>
      </c>
      <c r="AQ38" s="35">
        <v>63234</v>
      </c>
      <c r="AR38" s="35">
        <v>60103</v>
      </c>
      <c r="AS38" s="35">
        <v>61959</v>
      </c>
      <c r="AT38" s="35">
        <v>78823</v>
      </c>
      <c r="AU38" s="35">
        <v>87350.081964088298</v>
      </c>
      <c r="AV38" s="35">
        <v>114592.12840809148</v>
      </c>
      <c r="AW38" s="35">
        <v>128311.31574287231</v>
      </c>
      <c r="AX38" s="35">
        <v>111909.58271378407</v>
      </c>
      <c r="AY38" s="35">
        <v>110496.82544201805</v>
      </c>
      <c r="AZ38" s="35">
        <v>119493.18410862992</v>
      </c>
    </row>
    <row r="39" spans="2:52" x14ac:dyDescent="0.2">
      <c r="B39" s="15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D39" s="57" t="s">
        <v>223</v>
      </c>
      <c r="AE39" s="35">
        <v>51013</v>
      </c>
      <c r="AF39" s="35">
        <v>47436</v>
      </c>
      <c r="AG39" s="35">
        <v>26280</v>
      </c>
      <c r="AH39" s="35">
        <v>37444</v>
      </c>
      <c r="AI39" s="35">
        <v>63638</v>
      </c>
      <c r="AJ39" s="35">
        <v>85221</v>
      </c>
      <c r="AK39" s="35">
        <v>122774</v>
      </c>
      <c r="AL39" s="35">
        <v>143595.47409762483</v>
      </c>
      <c r="AM39" s="126">
        <v>143519.63267891071</v>
      </c>
      <c r="AN39" s="35">
        <v>141975.63735605407</v>
      </c>
      <c r="AO39" s="35">
        <v>128531.33769878391</v>
      </c>
      <c r="AP39" s="35">
        <v>116955.34767094222</v>
      </c>
      <c r="AQ39" s="35">
        <v>162760</v>
      </c>
      <c r="AR39" s="35">
        <v>117343</v>
      </c>
      <c r="AS39" s="35">
        <v>134945</v>
      </c>
      <c r="AT39" s="35">
        <v>166981</v>
      </c>
      <c r="AU39" s="35">
        <v>201083.06965041364</v>
      </c>
      <c r="AV39" s="35">
        <v>251636.25036646143</v>
      </c>
      <c r="AW39" s="35">
        <v>321981.937311847</v>
      </c>
      <c r="AX39" s="35">
        <v>146747.44534784398</v>
      </c>
      <c r="AY39" s="35">
        <v>150320.30293539845</v>
      </c>
      <c r="AZ39" s="35">
        <v>206098.76412242083</v>
      </c>
    </row>
    <row r="40" spans="2:52" x14ac:dyDescent="0.2">
      <c r="B40" s="22" t="s">
        <v>128</v>
      </c>
      <c r="C40" s="5">
        <v>9570</v>
      </c>
      <c r="D40" s="5">
        <v>12500</v>
      </c>
      <c r="E40" s="5">
        <v>12636</v>
      </c>
      <c r="F40" s="5">
        <v>12979</v>
      </c>
      <c r="G40" s="5">
        <v>13777</v>
      </c>
      <c r="H40" s="5">
        <v>14876</v>
      </c>
      <c r="I40" s="5">
        <v>16229</v>
      </c>
      <c r="J40" s="5">
        <v>17014</v>
      </c>
      <c r="K40" s="5">
        <v>16632</v>
      </c>
      <c r="L40" s="5">
        <v>17913</v>
      </c>
      <c r="M40" s="5">
        <v>19088</v>
      </c>
      <c r="N40" s="5">
        <v>19930</v>
      </c>
      <c r="O40" s="5">
        <v>20398</v>
      </c>
      <c r="P40" s="5">
        <v>19611</v>
      </c>
      <c r="Q40" s="5">
        <v>19871</v>
      </c>
      <c r="R40" s="5">
        <v>19491</v>
      </c>
      <c r="S40" s="5">
        <v>14742</v>
      </c>
      <c r="T40" s="5">
        <v>15811</v>
      </c>
      <c r="U40" s="5">
        <v>15975</v>
      </c>
      <c r="V40" s="5">
        <v>65749</v>
      </c>
      <c r="W40" s="5">
        <v>65244</v>
      </c>
      <c r="X40" s="5">
        <v>67111</v>
      </c>
      <c r="Y40" s="5">
        <v>80745</v>
      </c>
      <c r="Z40" s="5">
        <v>97760</v>
      </c>
      <c r="AA40" s="5">
        <v>104762</v>
      </c>
      <c r="AD40" s="57" t="s">
        <v>222</v>
      </c>
      <c r="AE40" s="35">
        <v>12725</v>
      </c>
      <c r="AF40" s="35">
        <v>15413</v>
      </c>
      <c r="AG40" s="35">
        <v>29994</v>
      </c>
      <c r="AH40" s="35">
        <v>35804</v>
      </c>
      <c r="AI40" s="35">
        <v>38233</v>
      </c>
      <c r="AJ40" s="35">
        <v>45572</v>
      </c>
      <c r="AK40" s="35">
        <v>37997</v>
      </c>
      <c r="AL40" s="35">
        <v>62951.187581821578</v>
      </c>
      <c r="AM40" s="126">
        <v>72695.535148828378</v>
      </c>
      <c r="AN40" s="35">
        <v>69888.171470412039</v>
      </c>
      <c r="AO40" s="35">
        <v>33715.505144995324</v>
      </c>
      <c r="AP40" s="35">
        <v>33902.497830070402</v>
      </c>
      <c r="AQ40" s="35">
        <v>33960</v>
      </c>
      <c r="AR40" s="35">
        <v>27055</v>
      </c>
      <c r="AS40" s="35">
        <v>24998</v>
      </c>
      <c r="AT40" s="35">
        <v>34600</v>
      </c>
      <c r="AU40" s="35">
        <v>40032.404406999354</v>
      </c>
      <c r="AV40" s="35">
        <v>32385.297566695983</v>
      </c>
      <c r="AW40" s="35">
        <v>32207.189658225605</v>
      </c>
      <c r="AX40" s="35">
        <v>25366.82590401468</v>
      </c>
      <c r="AY40" s="35">
        <v>22863.65059932238</v>
      </c>
      <c r="AZ40" s="35">
        <v>39210.470482151381</v>
      </c>
    </row>
    <row r="41" spans="2:52" ht="13.5" thickBot="1" x14ac:dyDescent="0.25">
      <c r="B41" s="36" t="s">
        <v>129</v>
      </c>
      <c r="C41" s="30">
        <v>3443</v>
      </c>
      <c r="D41" s="30">
        <v>5321</v>
      </c>
      <c r="E41" s="30">
        <v>4147</v>
      </c>
      <c r="F41" s="30">
        <v>4203</v>
      </c>
      <c r="G41" s="30">
        <v>4718</v>
      </c>
      <c r="H41" s="30">
        <v>5030</v>
      </c>
      <c r="I41" s="30">
        <v>5403</v>
      </c>
      <c r="J41" s="30">
        <v>5359</v>
      </c>
      <c r="K41" s="30">
        <v>5732</v>
      </c>
      <c r="L41" s="30">
        <v>5674</v>
      </c>
      <c r="M41" s="30">
        <v>6031</v>
      </c>
      <c r="N41" s="30">
        <v>6204</v>
      </c>
      <c r="O41" s="30">
        <v>6085</v>
      </c>
      <c r="P41" s="30">
        <v>6089</v>
      </c>
      <c r="Q41" s="30">
        <v>6649</v>
      </c>
      <c r="R41" s="30">
        <v>6242</v>
      </c>
      <c r="S41" s="30">
        <v>5995</v>
      </c>
      <c r="T41" s="30">
        <v>6309</v>
      </c>
      <c r="U41" s="30">
        <v>6255</v>
      </c>
      <c r="V41" s="30">
        <v>24980</v>
      </c>
      <c r="W41" s="30">
        <v>23404</v>
      </c>
      <c r="X41" s="30">
        <v>28277</v>
      </c>
      <c r="Y41" s="30">
        <v>29217</v>
      </c>
      <c r="Z41" s="30">
        <v>32360</v>
      </c>
      <c r="AA41" s="30">
        <v>26616</v>
      </c>
      <c r="AC41" s="46"/>
      <c r="AD41" s="113"/>
      <c r="AE41" s="113"/>
      <c r="AF41" s="113"/>
      <c r="AG41" s="113"/>
      <c r="AH41" s="113"/>
      <c r="AI41" s="113"/>
      <c r="AJ41" s="113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</row>
    <row r="42" spans="2:52" ht="13.5" thickTop="1" x14ac:dyDescent="0.2">
      <c r="B42" s="36" t="s">
        <v>130</v>
      </c>
      <c r="C42" s="30">
        <v>4211</v>
      </c>
      <c r="D42" s="30">
        <v>5188</v>
      </c>
      <c r="E42" s="30">
        <v>6372</v>
      </c>
      <c r="F42" s="30">
        <v>6773</v>
      </c>
      <c r="G42" s="30">
        <v>7072</v>
      </c>
      <c r="H42" s="30">
        <v>7502</v>
      </c>
      <c r="I42" s="30">
        <v>8290</v>
      </c>
      <c r="J42" s="30">
        <v>8969</v>
      </c>
      <c r="K42" s="30">
        <v>7945</v>
      </c>
      <c r="L42" s="30">
        <v>8666</v>
      </c>
      <c r="M42" s="30">
        <v>9715</v>
      </c>
      <c r="N42" s="30">
        <v>10679</v>
      </c>
      <c r="O42" s="30">
        <v>11346</v>
      </c>
      <c r="P42" s="30">
        <v>10671</v>
      </c>
      <c r="Q42" s="30">
        <v>10590</v>
      </c>
      <c r="R42" s="30">
        <v>10711</v>
      </c>
      <c r="S42" s="30">
        <v>6956</v>
      </c>
      <c r="T42" s="30">
        <v>7384</v>
      </c>
      <c r="U42" s="30">
        <v>7470</v>
      </c>
      <c r="V42" s="30">
        <v>31763</v>
      </c>
      <c r="W42" s="30">
        <v>30555</v>
      </c>
      <c r="X42" s="30">
        <v>16904</v>
      </c>
      <c r="Y42" s="30">
        <v>24691</v>
      </c>
      <c r="Z42" s="30">
        <v>39220</v>
      </c>
      <c r="AA42" s="30">
        <v>48986</v>
      </c>
    </row>
    <row r="43" spans="2:52" x14ac:dyDescent="0.2">
      <c r="B43" s="159" t="s">
        <v>131</v>
      </c>
      <c r="C43" s="160">
        <v>1916</v>
      </c>
      <c r="D43" s="160">
        <v>1991</v>
      </c>
      <c r="E43" s="160">
        <v>2117</v>
      </c>
      <c r="F43" s="160">
        <v>2003</v>
      </c>
      <c r="G43" s="160">
        <v>1987</v>
      </c>
      <c r="H43" s="160">
        <v>2344</v>
      </c>
      <c r="I43" s="160">
        <v>2536</v>
      </c>
      <c r="J43" s="160">
        <v>2686</v>
      </c>
      <c r="K43" s="160">
        <v>2955</v>
      </c>
      <c r="L43" s="160">
        <v>3573</v>
      </c>
      <c r="M43" s="160">
        <v>3342</v>
      </c>
      <c r="N43" s="160">
        <v>3047</v>
      </c>
      <c r="O43" s="160">
        <v>2967</v>
      </c>
      <c r="P43" s="160">
        <v>2851</v>
      </c>
      <c r="Q43" s="160">
        <v>2632</v>
      </c>
      <c r="R43" s="160">
        <v>2538</v>
      </c>
      <c r="S43" s="160">
        <v>1791</v>
      </c>
      <c r="T43" s="160">
        <v>2118</v>
      </c>
      <c r="U43" s="160">
        <v>2250</v>
      </c>
      <c r="V43" s="160">
        <v>9006</v>
      </c>
      <c r="W43" s="160">
        <v>11285</v>
      </c>
      <c r="X43" s="160">
        <v>21930</v>
      </c>
      <c r="Y43" s="160">
        <v>26837</v>
      </c>
      <c r="Z43" s="160">
        <v>26180</v>
      </c>
      <c r="AA43" s="160">
        <v>29160</v>
      </c>
    </row>
    <row r="44" spans="2:52" ht="13.5" thickBot="1" x14ac:dyDescent="0.25">
      <c r="B44" s="87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2:52" ht="13.5" thickTop="1" x14ac:dyDescent="0.2">
      <c r="B45" s="44" t="s">
        <v>230</v>
      </c>
    </row>
    <row r="46" spans="2:52" x14ac:dyDescent="0.2">
      <c r="AK46" s="303"/>
    </row>
    <row r="47" spans="2:52" x14ac:dyDescent="0.2">
      <c r="B47" s="45" t="s">
        <v>282</v>
      </c>
    </row>
    <row r="48" spans="2:52" x14ac:dyDescent="0.2">
      <c r="B48" s="45"/>
    </row>
    <row r="49" spans="2:2" x14ac:dyDescent="0.2">
      <c r="B49" s="45" t="s">
        <v>281</v>
      </c>
    </row>
    <row r="50" spans="2:2" x14ac:dyDescent="0.2">
      <c r="B50" s="45" t="s">
        <v>301</v>
      </c>
    </row>
    <row r="51" spans="2:2" x14ac:dyDescent="0.2">
      <c r="B51" s="45" t="s">
        <v>302</v>
      </c>
    </row>
  </sheetData>
  <mergeCells count="4">
    <mergeCell ref="B3:E3"/>
    <mergeCell ref="C6:U6"/>
    <mergeCell ref="V6:AA6"/>
    <mergeCell ref="AK6:AN6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30"/>
  <sheetViews>
    <sheetView tabSelected="1" topLeftCell="AO1" zoomScaleNormal="100" workbookViewId="0">
      <selection activeCell="BD11" sqref="BD11"/>
    </sheetView>
  </sheetViews>
  <sheetFormatPr defaultRowHeight="12.75" x14ac:dyDescent="0.2"/>
  <cols>
    <col min="1" max="1" width="3.42578125" style="2" customWidth="1"/>
    <col min="2" max="2" width="1.85546875" style="2" bestFit="1" customWidth="1"/>
    <col min="3" max="3" width="2.85546875" style="2" bestFit="1" customWidth="1"/>
    <col min="4" max="4" width="20.28515625" style="2" customWidth="1"/>
    <col min="5" max="5" width="7" style="2" bestFit="1" customWidth="1"/>
    <col min="6" max="6" width="6.7109375" style="2" bestFit="1" customWidth="1"/>
    <col min="7" max="7" width="7.42578125" style="2" bestFit="1" customWidth="1"/>
    <col min="8" max="10" width="7.7109375" style="2" bestFit="1" customWidth="1"/>
    <col min="11" max="16" width="8" style="2" bestFit="1" customWidth="1"/>
    <col min="17" max="18" width="7.7109375" style="2" bestFit="1" customWidth="1"/>
    <col min="19" max="22" width="8" style="2" bestFit="1" customWidth="1"/>
    <col min="23" max="24" width="9.28515625" style="2" bestFit="1" customWidth="1"/>
    <col min="25" max="25" width="8.85546875" style="2" bestFit="1" customWidth="1"/>
    <col min="26" max="27" width="9.28515625" style="2" bestFit="1" customWidth="1"/>
    <col min="28" max="28" width="8.85546875" style="2" bestFit="1" customWidth="1"/>
    <col min="29" max="31" width="9.5703125" style="2" bestFit="1" customWidth="1"/>
    <col min="32" max="32" width="9.28515625" style="2" bestFit="1" customWidth="1"/>
    <col min="33" max="36" width="9.5703125" style="2" bestFit="1" customWidth="1"/>
    <col min="37" max="37" width="10.28515625" style="2" bestFit="1" customWidth="1"/>
    <col min="38" max="38" width="9.85546875" style="2" bestFit="1" customWidth="1"/>
    <col min="39" max="39" width="10.28515625" style="2" bestFit="1" customWidth="1"/>
    <col min="40" max="40" width="10.85546875" style="2" bestFit="1" customWidth="1"/>
    <col min="41" max="41" width="10.7109375" style="2" bestFit="1" customWidth="1"/>
    <col min="42" max="42" width="10.85546875" style="2" bestFit="1" customWidth="1"/>
    <col min="43" max="43" width="9.140625" style="2"/>
    <col min="44" max="44" width="26.140625" style="2" bestFit="1" customWidth="1"/>
    <col min="45" max="16384" width="9.140625" style="2"/>
  </cols>
  <sheetData>
    <row r="2" spans="2:56" ht="18.75" x14ac:dyDescent="0.2">
      <c r="B2" s="1" t="s">
        <v>140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56" x14ac:dyDescent="0.2">
      <c r="B3" s="161"/>
      <c r="C3" s="161"/>
      <c r="D3" s="161"/>
      <c r="E3" s="408"/>
      <c r="F3" s="408"/>
      <c r="G3" s="408"/>
      <c r="H3" s="408"/>
      <c r="I3" s="408"/>
      <c r="J3" s="408"/>
      <c r="K3" s="408"/>
      <c r="L3" s="408"/>
    </row>
    <row r="4" spans="2:56" ht="13.5" thickBot="1" x14ac:dyDescent="0.25">
      <c r="B4" s="162" t="s">
        <v>0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AR4" s="163" t="s">
        <v>303</v>
      </c>
      <c r="AS4" s="163"/>
      <c r="AT4" s="45"/>
      <c r="AU4" s="45"/>
      <c r="AV4" s="45"/>
      <c r="AW4" s="45"/>
      <c r="AX4" s="45"/>
      <c r="AY4" s="45"/>
      <c r="AZ4" s="45"/>
      <c r="BA4" s="45"/>
      <c r="BB4" s="45"/>
    </row>
    <row r="5" spans="2:56" s="50" customFormat="1" ht="18" customHeight="1" thickTop="1" thickBot="1" x14ac:dyDescent="0.25">
      <c r="B5" s="410" t="s">
        <v>93</v>
      </c>
      <c r="C5" s="410"/>
      <c r="D5" s="410"/>
      <c r="E5" s="164" t="s">
        <v>31</v>
      </c>
      <c r="F5" s="153" t="s">
        <v>32</v>
      </c>
      <c r="G5" s="164" t="s">
        <v>33</v>
      </c>
      <c r="H5" s="153" t="s">
        <v>34</v>
      </c>
      <c r="I5" s="153" t="s">
        <v>35</v>
      </c>
      <c r="J5" s="153" t="s">
        <v>36</v>
      </c>
      <c r="K5" s="153" t="s">
        <v>37</v>
      </c>
      <c r="L5" s="153" t="s">
        <v>38</v>
      </c>
      <c r="M5" s="153" t="s">
        <v>39</v>
      </c>
      <c r="N5" s="153" t="s">
        <v>40</v>
      </c>
      <c r="O5" s="153" t="s">
        <v>41</v>
      </c>
      <c r="P5" s="153" t="s">
        <v>42</v>
      </c>
      <c r="Q5" s="153" t="s">
        <v>43</v>
      </c>
      <c r="R5" s="153" t="s">
        <v>44</v>
      </c>
      <c r="S5" s="153" t="s">
        <v>45</v>
      </c>
      <c r="T5" s="153" t="s">
        <v>46</v>
      </c>
      <c r="U5" s="153" t="s">
        <v>47</v>
      </c>
      <c r="V5" s="153" t="s">
        <v>48</v>
      </c>
      <c r="W5" s="153" t="s">
        <v>49</v>
      </c>
      <c r="X5" s="153" t="s">
        <v>50</v>
      </c>
      <c r="Y5" s="153" t="s">
        <v>51</v>
      </c>
      <c r="Z5" s="153" t="s">
        <v>52</v>
      </c>
      <c r="AA5" s="153" t="s">
        <v>53</v>
      </c>
      <c r="AB5" s="153" t="s">
        <v>54</v>
      </c>
      <c r="AC5" s="153" t="s">
        <v>55</v>
      </c>
      <c r="AD5" s="153" t="s">
        <v>56</v>
      </c>
      <c r="AE5" s="153" t="s">
        <v>57</v>
      </c>
      <c r="AF5" s="153" t="s">
        <v>74</v>
      </c>
      <c r="AG5" s="153" t="s">
        <v>59</v>
      </c>
      <c r="AH5" s="153" t="s">
        <v>60</v>
      </c>
      <c r="AI5" s="153" t="s">
        <v>61</v>
      </c>
      <c r="AJ5" s="153" t="s">
        <v>62</v>
      </c>
      <c r="AK5" s="153" t="s">
        <v>113</v>
      </c>
      <c r="AL5" s="153" t="s">
        <v>136</v>
      </c>
      <c r="AM5" s="153" t="s">
        <v>137</v>
      </c>
      <c r="AN5" s="153" t="s">
        <v>138</v>
      </c>
      <c r="AO5" s="153" t="s">
        <v>139</v>
      </c>
      <c r="AP5" s="153" t="s">
        <v>141</v>
      </c>
      <c r="AR5" s="383" t="s">
        <v>93</v>
      </c>
      <c r="AS5" s="153" t="s">
        <v>152</v>
      </c>
      <c r="AT5" s="153" t="s">
        <v>153</v>
      </c>
      <c r="AU5" s="153" t="s">
        <v>154</v>
      </c>
      <c r="AV5" s="153" t="s">
        <v>155</v>
      </c>
      <c r="AW5" s="153" t="s">
        <v>156</v>
      </c>
      <c r="AX5" s="153" t="s">
        <v>311</v>
      </c>
      <c r="AY5" s="153" t="s">
        <v>312</v>
      </c>
      <c r="AZ5" s="153" t="s">
        <v>313</v>
      </c>
      <c r="BA5" s="75" t="s">
        <v>314</v>
      </c>
      <c r="BB5" s="75" t="s">
        <v>321</v>
      </c>
      <c r="BC5" s="75" t="s">
        <v>316</v>
      </c>
    </row>
    <row r="6" spans="2:56" ht="13.5" thickTop="1" x14ac:dyDescent="0.2">
      <c r="B6" s="152"/>
      <c r="C6" s="152"/>
      <c r="D6" s="152"/>
      <c r="E6" s="152"/>
      <c r="F6" s="154"/>
      <c r="G6" s="152"/>
      <c r="H6" s="154"/>
      <c r="I6" s="152"/>
      <c r="J6" s="154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R6" s="165"/>
      <c r="AS6" s="61"/>
      <c r="AT6" s="61"/>
      <c r="AU6" s="61"/>
      <c r="AV6" s="61"/>
      <c r="AW6" s="61"/>
      <c r="AX6" s="61"/>
      <c r="AY6" s="61"/>
      <c r="AZ6" s="61"/>
      <c r="BA6" s="61"/>
      <c r="BB6" s="61"/>
    </row>
    <row r="7" spans="2:56" x14ac:dyDescent="0.2">
      <c r="B7" s="22">
        <v>1</v>
      </c>
      <c r="C7" s="409" t="s">
        <v>94</v>
      </c>
      <c r="D7" s="409"/>
      <c r="E7" s="5">
        <v>8647</v>
      </c>
      <c r="F7" s="24">
        <v>11614</v>
      </c>
      <c r="G7" s="5">
        <v>18218</v>
      </c>
      <c r="H7" s="24">
        <v>22769</v>
      </c>
      <c r="I7" s="24">
        <v>27421</v>
      </c>
      <c r="J7" s="24">
        <v>29960</v>
      </c>
      <c r="K7" s="24">
        <v>33355</v>
      </c>
      <c r="L7" s="24">
        <v>41375</v>
      </c>
      <c r="M7" s="5">
        <v>52208</v>
      </c>
      <c r="N7" s="5">
        <v>62447</v>
      </c>
      <c r="O7" s="5">
        <v>68462</v>
      </c>
      <c r="P7" s="5">
        <v>76701</v>
      </c>
      <c r="Q7" s="5">
        <v>86525</v>
      </c>
      <c r="R7" s="5">
        <v>96545</v>
      </c>
      <c r="S7" s="5">
        <v>109540</v>
      </c>
      <c r="T7" s="5">
        <v>121666</v>
      </c>
      <c r="U7" s="5">
        <v>145570</v>
      </c>
      <c r="V7" s="5">
        <v>162076</v>
      </c>
      <c r="W7" s="5">
        <v>193446</v>
      </c>
      <c r="X7" s="5">
        <v>244060</v>
      </c>
      <c r="Y7" s="5">
        <v>277744</v>
      </c>
      <c r="Z7" s="5">
        <v>305477</v>
      </c>
      <c r="AA7" s="5">
        <v>346045</v>
      </c>
      <c r="AB7" s="5">
        <v>402762</v>
      </c>
      <c r="AC7" s="5">
        <v>435134</v>
      </c>
      <c r="AD7" s="5">
        <v>474245</v>
      </c>
      <c r="AE7" s="5">
        <v>457357</v>
      </c>
      <c r="AF7" s="5">
        <v>659110</v>
      </c>
      <c r="AG7" s="5">
        <v>715525</v>
      </c>
      <c r="AH7" s="5">
        <v>738373</v>
      </c>
      <c r="AI7" s="5">
        <v>817062</v>
      </c>
      <c r="AJ7" s="5">
        <v>935085</v>
      </c>
      <c r="AK7" s="166">
        <v>1240240</v>
      </c>
      <c r="AL7" s="166">
        <v>1687809</v>
      </c>
      <c r="AM7" s="166">
        <v>1953388</v>
      </c>
      <c r="AN7" s="166">
        <v>2258628</v>
      </c>
      <c r="AO7" s="166">
        <v>2414749</v>
      </c>
      <c r="AP7" s="166">
        <v>2431664</v>
      </c>
      <c r="AR7" s="167" t="s">
        <v>224</v>
      </c>
      <c r="AS7" s="168">
        <v>2581</v>
      </c>
      <c r="AT7" s="168">
        <v>3022</v>
      </c>
      <c r="AU7" s="168">
        <v>3348</v>
      </c>
      <c r="AV7" s="168">
        <v>3756</v>
      </c>
      <c r="AW7" s="168">
        <v>4310.5</v>
      </c>
      <c r="AX7" s="168">
        <v>4560.8</v>
      </c>
      <c r="AY7" s="168">
        <v>5155.6000000000004</v>
      </c>
      <c r="AZ7" s="168">
        <v>6003.3</v>
      </c>
      <c r="BA7" s="168">
        <v>5927.8</v>
      </c>
      <c r="BB7" s="168">
        <v>6370</v>
      </c>
      <c r="BC7" s="168">
        <v>7255</v>
      </c>
      <c r="BD7" s="168"/>
    </row>
    <row r="8" spans="2:56" x14ac:dyDescent="0.2">
      <c r="B8" s="22">
        <v>2</v>
      </c>
      <c r="C8" s="409" t="s">
        <v>95</v>
      </c>
      <c r="D8" s="409"/>
      <c r="E8" s="5">
        <v>1000</v>
      </c>
      <c r="F8" s="24">
        <v>1000</v>
      </c>
      <c r="G8" s="5">
        <v>2000</v>
      </c>
      <c r="H8" s="41">
        <v>0</v>
      </c>
      <c r="I8" s="5">
        <v>1000</v>
      </c>
      <c r="J8" s="24">
        <v>1000</v>
      </c>
      <c r="K8" s="5">
        <v>1750</v>
      </c>
      <c r="L8" s="5">
        <v>2000</v>
      </c>
      <c r="M8" s="5">
        <v>4500</v>
      </c>
      <c r="N8" s="5">
        <v>7858</v>
      </c>
      <c r="O8" s="5">
        <v>6701</v>
      </c>
      <c r="P8" s="5">
        <v>7489</v>
      </c>
      <c r="Q8" s="5">
        <v>8600</v>
      </c>
      <c r="R8" s="5">
        <v>9000</v>
      </c>
      <c r="S8" s="5">
        <v>9500</v>
      </c>
      <c r="T8" s="5">
        <v>10400</v>
      </c>
      <c r="U8" s="5">
        <v>12400</v>
      </c>
      <c r="V8" s="5">
        <v>14000</v>
      </c>
      <c r="W8" s="5">
        <v>15800</v>
      </c>
      <c r="X8" s="5">
        <v>18700</v>
      </c>
      <c r="Y8" s="5">
        <v>21100</v>
      </c>
      <c r="Z8" s="5">
        <v>24600</v>
      </c>
      <c r="AA8" s="5">
        <v>28200</v>
      </c>
      <c r="AB8" s="5">
        <v>34338</v>
      </c>
      <c r="AC8" s="5">
        <v>38275</v>
      </c>
      <c r="AD8" s="5">
        <v>71400</v>
      </c>
      <c r="AE8" s="5">
        <v>48000</v>
      </c>
      <c r="AF8" s="5">
        <v>51700</v>
      </c>
      <c r="AG8" s="5">
        <v>56200</v>
      </c>
      <c r="AH8" s="5">
        <v>58000</v>
      </c>
      <c r="AI8" s="5">
        <v>80629</v>
      </c>
      <c r="AJ8" s="5">
        <v>90249</v>
      </c>
      <c r="AK8" s="166">
        <v>105298</v>
      </c>
      <c r="AL8" s="166">
        <v>121971</v>
      </c>
      <c r="AM8" s="166">
        <v>138768</v>
      </c>
      <c r="AN8" s="166">
        <v>163885</v>
      </c>
      <c r="AO8" s="166">
        <v>203829</v>
      </c>
      <c r="AP8" s="166">
        <v>234695</v>
      </c>
      <c r="AR8" s="167" t="s">
        <v>96</v>
      </c>
      <c r="AS8" s="168">
        <v>2288</v>
      </c>
      <c r="AT8" s="168">
        <v>2702</v>
      </c>
      <c r="AU8" s="168">
        <v>2990</v>
      </c>
      <c r="AV8" s="168">
        <v>3355</v>
      </c>
      <c r="AW8" s="168">
        <v>3871.4</v>
      </c>
      <c r="AX8" s="168">
        <v>4095.6</v>
      </c>
      <c r="AY8" s="168">
        <v>4644.8999999999996</v>
      </c>
      <c r="AZ8" s="168">
        <v>5449.5</v>
      </c>
      <c r="BA8" s="168">
        <v>5320.2</v>
      </c>
      <c r="BB8" s="168">
        <v>5705</v>
      </c>
      <c r="BC8" s="168">
        <v>6492</v>
      </c>
      <c r="BD8" s="168"/>
    </row>
    <row r="9" spans="2:56" x14ac:dyDescent="0.2">
      <c r="B9" s="22">
        <v>3</v>
      </c>
      <c r="C9" s="409" t="s">
        <v>96</v>
      </c>
      <c r="D9" s="409"/>
      <c r="E9" s="5">
        <v>7647</v>
      </c>
      <c r="F9" s="24">
        <v>10614</v>
      </c>
      <c r="G9" s="5">
        <v>16218</v>
      </c>
      <c r="H9" s="5">
        <v>22769</v>
      </c>
      <c r="I9" s="5">
        <v>26421</v>
      </c>
      <c r="J9" s="5">
        <v>28960</v>
      </c>
      <c r="K9" s="5">
        <v>31605</v>
      </c>
      <c r="L9" s="5">
        <v>39375</v>
      </c>
      <c r="M9" s="5">
        <v>47708</v>
      </c>
      <c r="N9" s="5">
        <v>54589</v>
      </c>
      <c r="O9" s="5">
        <v>61761</v>
      </c>
      <c r="P9" s="5">
        <v>69212</v>
      </c>
      <c r="Q9" s="5">
        <v>77925</v>
      </c>
      <c r="R9" s="5">
        <v>87545</v>
      </c>
      <c r="S9" s="5">
        <v>100040</v>
      </c>
      <c r="T9" s="5">
        <v>111266</v>
      </c>
      <c r="U9" s="5">
        <v>133170</v>
      </c>
      <c r="V9" s="5">
        <v>148076</v>
      </c>
      <c r="W9" s="5">
        <v>177646</v>
      </c>
      <c r="X9" s="5">
        <v>225360</v>
      </c>
      <c r="Y9" s="5">
        <v>256644</v>
      </c>
      <c r="Z9" s="5">
        <v>280877</v>
      </c>
      <c r="AA9" s="5">
        <v>317845</v>
      </c>
      <c r="AB9" s="5">
        <v>368424</v>
      </c>
      <c r="AC9" s="5">
        <v>396859</v>
      </c>
      <c r="AD9" s="5">
        <v>402845</v>
      </c>
      <c r="AE9" s="5">
        <v>409357</v>
      </c>
      <c r="AF9" s="5">
        <v>607410</v>
      </c>
      <c r="AG9" s="5">
        <v>659325</v>
      </c>
      <c r="AH9" s="5">
        <v>680373</v>
      </c>
      <c r="AI9" s="5">
        <v>736433</v>
      </c>
      <c r="AJ9" s="5">
        <v>844836</v>
      </c>
      <c r="AK9" s="166">
        <v>1134942</v>
      </c>
      <c r="AL9" s="166">
        <v>1565838</v>
      </c>
      <c r="AM9" s="166">
        <v>1814620</v>
      </c>
      <c r="AN9" s="166">
        <v>2094743</v>
      </c>
      <c r="AO9" s="166">
        <v>2210921</v>
      </c>
      <c r="AP9" s="166">
        <v>2196969</v>
      </c>
      <c r="AR9" s="169" t="s">
        <v>225</v>
      </c>
      <c r="AS9" s="170">
        <v>591</v>
      </c>
      <c r="AT9" s="170">
        <v>751</v>
      </c>
      <c r="AU9" s="170">
        <v>788</v>
      </c>
      <c r="AV9" s="170">
        <v>842</v>
      </c>
      <c r="AW9" s="170">
        <v>1028.2</v>
      </c>
      <c r="AX9" s="170">
        <v>1099.7</v>
      </c>
      <c r="AY9" s="170">
        <v>1435.5</v>
      </c>
      <c r="AZ9" s="170">
        <v>1800.3</v>
      </c>
      <c r="BA9" s="170">
        <v>1411.9</v>
      </c>
      <c r="BB9" s="170">
        <v>1311</v>
      </c>
      <c r="BC9" s="170">
        <v>1811</v>
      </c>
      <c r="BD9" s="170"/>
    </row>
    <row r="10" spans="2:56" x14ac:dyDescent="0.2">
      <c r="B10" s="152"/>
      <c r="C10" s="11" t="s">
        <v>97</v>
      </c>
      <c r="D10" s="38" t="s">
        <v>98</v>
      </c>
      <c r="E10" s="30">
        <v>3921</v>
      </c>
      <c r="F10" s="32">
        <v>6774</v>
      </c>
      <c r="G10" s="30">
        <v>11010</v>
      </c>
      <c r="H10" s="30">
        <v>16287</v>
      </c>
      <c r="I10" s="30">
        <v>18643</v>
      </c>
      <c r="J10" s="30">
        <v>20251</v>
      </c>
      <c r="K10" s="30">
        <v>21857</v>
      </c>
      <c r="L10" s="30">
        <v>26421</v>
      </c>
      <c r="M10" s="30">
        <v>26099</v>
      </c>
      <c r="N10" s="30">
        <v>31258</v>
      </c>
      <c r="O10" s="30">
        <v>35003</v>
      </c>
      <c r="P10" s="30">
        <v>37793</v>
      </c>
      <c r="Q10" s="30">
        <v>42085</v>
      </c>
      <c r="R10" s="30">
        <v>47586</v>
      </c>
      <c r="S10" s="30">
        <v>55691</v>
      </c>
      <c r="T10" s="30">
        <v>59497</v>
      </c>
      <c r="U10" s="30">
        <v>69008</v>
      </c>
      <c r="V10" s="30">
        <v>71513</v>
      </c>
      <c r="W10" s="30">
        <v>86420</v>
      </c>
      <c r="X10" s="30">
        <v>106482</v>
      </c>
      <c r="Y10" s="30">
        <v>121876</v>
      </c>
      <c r="Z10" s="30">
        <v>130508</v>
      </c>
      <c r="AA10" s="30">
        <v>155089</v>
      </c>
      <c r="AB10" s="30">
        <v>175298</v>
      </c>
      <c r="AC10" s="30">
        <v>166036</v>
      </c>
      <c r="AD10" s="30">
        <v>141380</v>
      </c>
      <c r="AE10" s="30">
        <v>177813</v>
      </c>
      <c r="AF10" s="30">
        <v>212661</v>
      </c>
      <c r="AG10" s="30">
        <v>236228</v>
      </c>
      <c r="AH10" s="30">
        <v>183909</v>
      </c>
      <c r="AI10" s="30">
        <v>191329</v>
      </c>
      <c r="AJ10" s="30">
        <v>228322</v>
      </c>
      <c r="AK10" s="30">
        <v>282518</v>
      </c>
      <c r="AL10" s="30">
        <v>368098</v>
      </c>
      <c r="AM10" s="30">
        <v>478771</v>
      </c>
      <c r="AN10" s="30">
        <v>555096</v>
      </c>
      <c r="AO10" s="30">
        <v>589939</v>
      </c>
      <c r="AP10" s="30">
        <v>632542</v>
      </c>
      <c r="AR10" s="169" t="s">
        <v>100</v>
      </c>
      <c r="AS10" s="170">
        <v>1698</v>
      </c>
      <c r="AT10" s="170">
        <v>1950</v>
      </c>
      <c r="AU10" s="170">
        <v>2202</v>
      </c>
      <c r="AV10" s="170">
        <v>2513</v>
      </c>
      <c r="AW10" s="170">
        <v>2843.2</v>
      </c>
      <c r="AX10" s="170">
        <v>2995.9</v>
      </c>
      <c r="AY10" s="170">
        <v>3209.4</v>
      </c>
      <c r="AZ10" s="170">
        <v>3649.2</v>
      </c>
      <c r="BA10" s="170">
        <v>3908.3</v>
      </c>
      <c r="BB10" s="170">
        <v>4394</v>
      </c>
      <c r="BC10" s="170">
        <v>4681</v>
      </c>
      <c r="BD10" s="170"/>
    </row>
    <row r="11" spans="2:56" x14ac:dyDescent="0.2">
      <c r="B11" s="152"/>
      <c r="C11" s="11" t="s">
        <v>99</v>
      </c>
      <c r="D11" s="38" t="s">
        <v>100</v>
      </c>
      <c r="E11" s="30">
        <v>3726</v>
      </c>
      <c r="F11" s="32">
        <v>3840</v>
      </c>
      <c r="G11" s="30">
        <v>5208</v>
      </c>
      <c r="H11" s="30">
        <v>6483</v>
      </c>
      <c r="I11" s="30">
        <v>7779</v>
      </c>
      <c r="J11" s="30">
        <v>8709</v>
      </c>
      <c r="K11" s="30">
        <v>9749</v>
      </c>
      <c r="L11" s="30">
        <v>12955</v>
      </c>
      <c r="M11" s="30">
        <v>21609</v>
      </c>
      <c r="N11" s="30">
        <v>23331</v>
      </c>
      <c r="O11" s="30">
        <v>26758</v>
      </c>
      <c r="P11" s="30">
        <v>31419</v>
      </c>
      <c r="Q11" s="30">
        <v>35840</v>
      </c>
      <c r="R11" s="30">
        <v>39959</v>
      </c>
      <c r="S11" s="30">
        <v>44349</v>
      </c>
      <c r="T11" s="30">
        <v>51769</v>
      </c>
      <c r="U11" s="30">
        <v>64162</v>
      </c>
      <c r="V11" s="30">
        <v>76563</v>
      </c>
      <c r="W11" s="30">
        <v>91226</v>
      </c>
      <c r="X11" s="30">
        <v>118878</v>
      </c>
      <c r="Y11" s="30">
        <v>134768</v>
      </c>
      <c r="Z11" s="30">
        <v>150369</v>
      </c>
      <c r="AA11" s="30">
        <v>162756</v>
      </c>
      <c r="AB11" s="30">
        <v>193126</v>
      </c>
      <c r="AC11" s="30">
        <v>230823</v>
      </c>
      <c r="AD11" s="30">
        <v>261465</v>
      </c>
      <c r="AE11" s="30">
        <v>231544</v>
      </c>
      <c r="AF11" s="30">
        <v>394749</v>
      </c>
      <c r="AG11" s="30">
        <v>423097</v>
      </c>
      <c r="AH11" s="30">
        <v>496464</v>
      </c>
      <c r="AI11" s="30">
        <v>545104</v>
      </c>
      <c r="AJ11" s="30">
        <v>616514</v>
      </c>
      <c r="AK11" s="30">
        <v>852424</v>
      </c>
      <c r="AL11" s="30">
        <v>1197740</v>
      </c>
      <c r="AM11" s="30">
        <v>1335849</v>
      </c>
      <c r="AN11" s="30">
        <v>1539647</v>
      </c>
      <c r="AO11" s="30">
        <v>1620982</v>
      </c>
      <c r="AP11" s="30">
        <v>1564427</v>
      </c>
      <c r="AR11" s="167" t="s">
        <v>95</v>
      </c>
      <c r="AS11" s="168">
        <v>292</v>
      </c>
      <c r="AT11" s="168">
        <v>321</v>
      </c>
      <c r="AU11" s="168">
        <v>358</v>
      </c>
      <c r="AV11" s="168">
        <v>401</v>
      </c>
      <c r="AW11" s="168">
        <v>439.1</v>
      </c>
      <c r="AX11" s="168">
        <v>465.2</v>
      </c>
      <c r="AY11" s="168">
        <v>510.8</v>
      </c>
      <c r="AZ11" s="168">
        <v>553.9</v>
      </c>
      <c r="BA11" s="168">
        <v>607.6</v>
      </c>
      <c r="BB11" s="168">
        <v>665</v>
      </c>
      <c r="BC11" s="168">
        <v>763</v>
      </c>
      <c r="BD11" s="168"/>
    </row>
    <row r="12" spans="2:56" x14ac:dyDescent="0.2">
      <c r="B12" s="22">
        <v>4</v>
      </c>
      <c r="C12" s="409" t="s">
        <v>101</v>
      </c>
      <c r="D12" s="409"/>
      <c r="E12" s="5">
        <v>1434</v>
      </c>
      <c r="F12" s="24">
        <v>5435</v>
      </c>
      <c r="G12" s="5">
        <v>11560</v>
      </c>
      <c r="H12" s="24">
        <v>8097</v>
      </c>
      <c r="I12" s="5">
        <v>8970</v>
      </c>
      <c r="J12" s="24">
        <v>4435</v>
      </c>
      <c r="K12" s="5">
        <v>9508</v>
      </c>
      <c r="L12" s="5">
        <v>9315</v>
      </c>
      <c r="M12" s="5">
        <v>10137</v>
      </c>
      <c r="N12" s="5">
        <v>16193</v>
      </c>
      <c r="O12" s="5">
        <v>6515</v>
      </c>
      <c r="P12" s="5">
        <v>13481</v>
      </c>
      <c r="Q12" s="5">
        <v>25469</v>
      </c>
      <c r="R12" s="5">
        <v>19937</v>
      </c>
      <c r="S12" s="5">
        <v>12345</v>
      </c>
      <c r="T12" s="5">
        <v>29604</v>
      </c>
      <c r="U12" s="5">
        <v>37172</v>
      </c>
      <c r="V12" s="5">
        <v>40562</v>
      </c>
      <c r="W12" s="5">
        <v>48674</v>
      </c>
      <c r="X12" s="5">
        <v>37250</v>
      </c>
      <c r="Y12" s="5">
        <v>95740</v>
      </c>
      <c r="Z12" s="5">
        <v>59272</v>
      </c>
      <c r="AA12" s="5">
        <v>76636</v>
      </c>
      <c r="AB12" s="5">
        <v>152920</v>
      </c>
      <c r="AC12" s="5">
        <v>149060</v>
      </c>
      <c r="AD12" s="5">
        <v>82979</v>
      </c>
      <c r="AE12" s="5">
        <v>113654</v>
      </c>
      <c r="AF12" s="5">
        <v>59174</v>
      </c>
      <c r="AG12" s="5">
        <v>29979</v>
      </c>
      <c r="AH12" s="5">
        <v>-82188</v>
      </c>
      <c r="AI12" s="5">
        <v>-185151</v>
      </c>
      <c r="AJ12" s="5">
        <v>-75615</v>
      </c>
      <c r="AK12" s="166">
        <v>104054</v>
      </c>
      <c r="AL12" s="166">
        <v>338130</v>
      </c>
      <c r="AM12" s="166">
        <v>446328</v>
      </c>
      <c r="AN12" s="166">
        <v>885896</v>
      </c>
      <c r="AO12" s="166">
        <v>737508</v>
      </c>
      <c r="AP12" s="166">
        <v>404347</v>
      </c>
      <c r="AR12" s="167" t="s">
        <v>101</v>
      </c>
      <c r="AS12" s="168">
        <v>-18</v>
      </c>
      <c r="AT12" s="168">
        <v>416</v>
      </c>
      <c r="AU12" s="168">
        <v>241</v>
      </c>
      <c r="AV12" s="168">
        <v>322</v>
      </c>
      <c r="AW12" s="168">
        <v>275.60000000000002</v>
      </c>
      <c r="AX12" s="168">
        <v>519.29999999999995</v>
      </c>
      <c r="AY12" s="168">
        <v>1324.9</v>
      </c>
      <c r="AZ12" s="168">
        <v>2091.6999999999998</v>
      </c>
      <c r="BA12" s="168">
        <v>1827.8</v>
      </c>
      <c r="BB12" s="168">
        <v>703</v>
      </c>
      <c r="BC12" s="168">
        <v>-33</v>
      </c>
      <c r="BD12" s="168"/>
    </row>
    <row r="13" spans="2:56" x14ac:dyDescent="0.2">
      <c r="B13" s="22">
        <v>5</v>
      </c>
      <c r="C13" s="409" t="s">
        <v>102</v>
      </c>
      <c r="D13" s="409"/>
      <c r="E13" s="5">
        <v>7213</v>
      </c>
      <c r="F13" s="24">
        <v>6179</v>
      </c>
      <c r="G13" s="5">
        <v>6658</v>
      </c>
      <c r="H13" s="24">
        <v>14672</v>
      </c>
      <c r="I13" s="5">
        <v>18451</v>
      </c>
      <c r="J13" s="24">
        <v>25525</v>
      </c>
      <c r="K13" s="5">
        <v>23847</v>
      </c>
      <c r="L13" s="5">
        <v>32060</v>
      </c>
      <c r="M13" s="5">
        <v>42070</v>
      </c>
      <c r="N13" s="5">
        <v>46254</v>
      </c>
      <c r="O13" s="5">
        <v>61947</v>
      </c>
      <c r="P13" s="5">
        <v>63220</v>
      </c>
      <c r="Q13" s="5">
        <v>61056</v>
      </c>
      <c r="R13" s="5">
        <v>76608</v>
      </c>
      <c r="S13" s="5">
        <v>97195</v>
      </c>
      <c r="T13" s="5">
        <v>92062</v>
      </c>
      <c r="U13" s="5">
        <v>108398</v>
      </c>
      <c r="V13" s="5">
        <v>121514</v>
      </c>
      <c r="W13" s="5">
        <v>144773</v>
      </c>
      <c r="X13" s="5">
        <v>206809</v>
      </c>
      <c r="Y13" s="5">
        <v>182004</v>
      </c>
      <c r="Z13" s="5">
        <v>246205</v>
      </c>
      <c r="AA13" s="5">
        <v>269409</v>
      </c>
      <c r="AB13" s="5">
        <v>249842</v>
      </c>
      <c r="AC13" s="5">
        <v>286074</v>
      </c>
      <c r="AD13" s="5">
        <v>391266</v>
      </c>
      <c r="AE13" s="5">
        <v>343703</v>
      </c>
      <c r="AF13" s="5">
        <v>599936</v>
      </c>
      <c r="AG13" s="5">
        <v>685546</v>
      </c>
      <c r="AH13" s="5">
        <v>820561</v>
      </c>
      <c r="AI13" s="5">
        <v>1002213</v>
      </c>
      <c r="AJ13" s="5">
        <v>1010700</v>
      </c>
      <c r="AK13" s="166">
        <v>1136186</v>
      </c>
      <c r="AL13" s="166">
        <v>1349679</v>
      </c>
      <c r="AM13" s="166">
        <v>1507060</v>
      </c>
      <c r="AN13" s="166">
        <v>1372732</v>
      </c>
      <c r="AO13" s="166">
        <v>1677242</v>
      </c>
      <c r="AP13" s="166">
        <v>2027317</v>
      </c>
      <c r="AR13" s="167" t="s">
        <v>226</v>
      </c>
      <c r="AS13" s="168">
        <v>2599</v>
      </c>
      <c r="AT13" s="168">
        <v>2607</v>
      </c>
      <c r="AU13" s="168">
        <v>3107</v>
      </c>
      <c r="AV13" s="168">
        <v>3434</v>
      </c>
      <c r="AW13" s="168">
        <v>4034.9</v>
      </c>
      <c r="AX13" s="168">
        <v>4041.5</v>
      </c>
      <c r="AY13" s="168">
        <v>3830.7</v>
      </c>
      <c r="AZ13" s="168">
        <v>3911.6</v>
      </c>
      <c r="BA13" s="168">
        <v>4100</v>
      </c>
      <c r="BB13" s="168">
        <v>5667</v>
      </c>
      <c r="BC13" s="168">
        <v>7289</v>
      </c>
      <c r="BD13" s="168"/>
    </row>
    <row r="14" spans="2:56" x14ac:dyDescent="0.2">
      <c r="B14" s="152"/>
      <c r="C14" s="11" t="s">
        <v>97</v>
      </c>
      <c r="D14" s="38" t="s">
        <v>103</v>
      </c>
      <c r="E14" s="31">
        <v>-314</v>
      </c>
      <c r="F14" s="36">
        <v>-131</v>
      </c>
      <c r="G14" s="31">
        <v>-639</v>
      </c>
      <c r="H14" s="32">
        <v>1052</v>
      </c>
      <c r="I14" s="30">
        <v>3670</v>
      </c>
      <c r="J14" s="32">
        <v>3185</v>
      </c>
      <c r="K14" s="30">
        <v>2075</v>
      </c>
      <c r="L14" s="30">
        <v>5149</v>
      </c>
      <c r="M14" s="30">
        <v>11557</v>
      </c>
      <c r="N14" s="30">
        <v>10775</v>
      </c>
      <c r="O14" s="30">
        <v>4630</v>
      </c>
      <c r="P14" s="30">
        <v>8500</v>
      </c>
      <c r="Q14" s="30">
        <v>1810</v>
      </c>
      <c r="R14" s="30">
        <v>8810</v>
      </c>
      <c r="S14" s="30">
        <v>2823</v>
      </c>
      <c r="T14" s="30">
        <v>9012</v>
      </c>
      <c r="U14" s="30">
        <v>1499</v>
      </c>
      <c r="V14" s="30">
        <v>24336</v>
      </c>
      <c r="W14" s="30">
        <v>7164</v>
      </c>
      <c r="X14" s="30">
        <v>51769</v>
      </c>
      <c r="Y14" s="30">
        <v>21054</v>
      </c>
      <c r="Z14" s="30">
        <v>38881</v>
      </c>
      <c r="AA14" s="30">
        <v>35441</v>
      </c>
      <c r="AB14" s="30">
        <v>31282</v>
      </c>
      <c r="AC14" s="30">
        <v>24138</v>
      </c>
      <c r="AD14" s="30">
        <v>9769</v>
      </c>
      <c r="AE14" s="30">
        <v>28552</v>
      </c>
      <c r="AF14" s="30">
        <v>-3074</v>
      </c>
      <c r="AG14" s="30">
        <v>65356</v>
      </c>
      <c r="AH14" s="30">
        <v>74366</v>
      </c>
      <c r="AI14" s="30">
        <v>71937</v>
      </c>
      <c r="AJ14" s="30">
        <v>268700</v>
      </c>
      <c r="AK14" s="30">
        <v>230609</v>
      </c>
      <c r="AL14" s="30">
        <v>195411</v>
      </c>
      <c r="AM14" s="30">
        <v>87751</v>
      </c>
      <c r="AN14" s="30">
        <v>-187675</v>
      </c>
      <c r="AO14" s="30">
        <v>285549</v>
      </c>
      <c r="AP14" s="30">
        <v>203078</v>
      </c>
      <c r="AR14" s="169" t="s">
        <v>227</v>
      </c>
      <c r="AS14" s="170">
        <v>820</v>
      </c>
      <c r="AT14" s="170">
        <v>1036</v>
      </c>
      <c r="AU14" s="170">
        <v>1162</v>
      </c>
      <c r="AV14" s="170">
        <v>1429</v>
      </c>
      <c r="AW14" s="170">
        <v>1674.8</v>
      </c>
      <c r="AX14" s="170">
        <v>1782.9</v>
      </c>
      <c r="AY14" s="170">
        <v>1743.6</v>
      </c>
      <c r="AZ14" s="170">
        <v>1846.2</v>
      </c>
      <c r="BA14" s="170">
        <v>2554</v>
      </c>
      <c r="BB14" s="170">
        <v>3243</v>
      </c>
      <c r="BC14" s="170">
        <v>4513</v>
      </c>
      <c r="BD14" s="170"/>
    </row>
    <row r="15" spans="2:56" x14ac:dyDescent="0.2">
      <c r="B15" s="152"/>
      <c r="C15" s="11"/>
      <c r="D15" s="54" t="s">
        <v>109</v>
      </c>
      <c r="E15" s="31"/>
      <c r="F15" s="36"/>
      <c r="G15" s="31"/>
      <c r="H15" s="32"/>
      <c r="I15" s="30"/>
      <c r="J15" s="32"/>
      <c r="K15" s="30"/>
      <c r="L15" s="30"/>
      <c r="M15" s="30">
        <v>9587</v>
      </c>
      <c r="N15" s="30">
        <v>6912</v>
      </c>
      <c r="O15" s="30">
        <v>1299</v>
      </c>
      <c r="P15" s="31">
        <v>931</v>
      </c>
      <c r="Q15" s="30">
        <v>-5983</v>
      </c>
      <c r="R15" s="30">
        <v>-2800</v>
      </c>
      <c r="S15" s="30">
        <v>-10380</v>
      </c>
      <c r="T15" s="30">
        <v>-3255</v>
      </c>
      <c r="U15" s="30">
        <v>-13958</v>
      </c>
      <c r="V15" s="30">
        <v>8595</v>
      </c>
      <c r="W15" s="30">
        <v>-13331</v>
      </c>
      <c r="X15" s="30">
        <v>9818</v>
      </c>
      <c r="Y15" s="30">
        <v>-11624</v>
      </c>
      <c r="Z15" s="30">
        <v>-3311</v>
      </c>
      <c r="AA15" s="30">
        <v>6250</v>
      </c>
      <c r="AB15" s="30">
        <v>-18235</v>
      </c>
      <c r="AC15" s="30">
        <v>-23009</v>
      </c>
      <c r="AD15" s="30">
        <v>-40767</v>
      </c>
      <c r="AE15" s="30">
        <v>-1423</v>
      </c>
      <c r="AF15" s="30">
        <v>-33456</v>
      </c>
      <c r="AG15" s="30">
        <v>-5426</v>
      </c>
      <c r="AH15" s="30">
        <v>10468</v>
      </c>
      <c r="AI15" s="31">
        <v>-189</v>
      </c>
      <c r="AJ15" s="30">
        <v>164800</v>
      </c>
      <c r="AK15" s="30">
        <v>128626</v>
      </c>
      <c r="AL15" s="30">
        <v>140629</v>
      </c>
      <c r="AM15" s="30">
        <v>40735</v>
      </c>
      <c r="AN15" s="30">
        <v>-216476</v>
      </c>
      <c r="AO15" s="30">
        <v>264296</v>
      </c>
      <c r="AP15" s="30">
        <v>129735</v>
      </c>
      <c r="AR15" s="169" t="s">
        <v>106</v>
      </c>
      <c r="AS15" s="170">
        <v>1779</v>
      </c>
      <c r="AT15" s="170">
        <v>1571</v>
      </c>
      <c r="AU15" s="170">
        <v>1945</v>
      </c>
      <c r="AV15" s="170">
        <v>2005</v>
      </c>
      <c r="AW15" s="170">
        <v>2360.1</v>
      </c>
      <c r="AX15" s="170">
        <v>2267.9</v>
      </c>
      <c r="AY15" s="170">
        <v>2074.9</v>
      </c>
      <c r="AZ15" s="170">
        <v>2065.5</v>
      </c>
      <c r="BA15" s="170">
        <v>1546</v>
      </c>
      <c r="BB15" s="170">
        <v>2424</v>
      </c>
      <c r="BC15" s="170">
        <v>2776</v>
      </c>
      <c r="BD15" s="170"/>
    </row>
    <row r="16" spans="2:56" x14ac:dyDescent="0.2">
      <c r="B16" s="152"/>
      <c r="C16" s="11"/>
      <c r="D16" s="54" t="s">
        <v>110</v>
      </c>
      <c r="E16" s="31"/>
      <c r="F16" s="36"/>
      <c r="G16" s="31"/>
      <c r="H16" s="32"/>
      <c r="I16" s="30"/>
      <c r="J16" s="32"/>
      <c r="K16" s="30"/>
      <c r="L16" s="30"/>
      <c r="M16" s="30">
        <v>1970</v>
      </c>
      <c r="N16" s="30">
        <v>3863</v>
      </c>
      <c r="O16" s="30">
        <v>3331</v>
      </c>
      <c r="P16" s="30">
        <v>7569</v>
      </c>
      <c r="Q16" s="30">
        <v>7793</v>
      </c>
      <c r="R16" s="30">
        <v>11610</v>
      </c>
      <c r="S16" s="30">
        <v>13203</v>
      </c>
      <c r="T16" s="30">
        <v>12267</v>
      </c>
      <c r="U16" s="30">
        <v>15457</v>
      </c>
      <c r="V16" s="30">
        <v>15741</v>
      </c>
      <c r="W16" s="30">
        <v>20495</v>
      </c>
      <c r="X16" s="30">
        <v>41951</v>
      </c>
      <c r="Y16" s="30">
        <v>32678</v>
      </c>
      <c r="Z16" s="30">
        <v>42192</v>
      </c>
      <c r="AA16" s="30">
        <v>29191</v>
      </c>
      <c r="AB16" s="30">
        <v>49517</v>
      </c>
      <c r="AC16" s="30">
        <v>47147</v>
      </c>
      <c r="AD16" s="30">
        <v>50536</v>
      </c>
      <c r="AE16" s="30">
        <v>29975</v>
      </c>
      <c r="AF16" s="30">
        <v>30382</v>
      </c>
      <c r="AG16" s="30">
        <v>70782</v>
      </c>
      <c r="AH16" s="30">
        <v>63898</v>
      </c>
      <c r="AI16" s="30">
        <v>72126</v>
      </c>
      <c r="AJ16" s="30">
        <v>103900</v>
      </c>
      <c r="AK16" s="30">
        <v>101983</v>
      </c>
      <c r="AL16" s="30">
        <v>54782</v>
      </c>
      <c r="AM16" s="30">
        <v>47016</v>
      </c>
      <c r="AN16" s="30">
        <v>28801</v>
      </c>
      <c r="AO16" s="30">
        <v>21253</v>
      </c>
      <c r="AP16" s="30">
        <v>73343</v>
      </c>
      <c r="AR16" s="167" t="s">
        <v>228</v>
      </c>
      <c r="AS16" s="168">
        <v>18276</v>
      </c>
      <c r="AT16" s="168">
        <v>20047</v>
      </c>
      <c r="AU16" s="168">
        <v>22379</v>
      </c>
      <c r="AV16" s="168">
        <v>25068</v>
      </c>
      <c r="AW16" s="168">
        <v>27443</v>
      </c>
      <c r="AX16" s="168">
        <v>29075.599999999999</v>
      </c>
      <c r="AY16" s="168">
        <v>31922.3</v>
      </c>
      <c r="AZ16" s="168">
        <v>34616.300000000003</v>
      </c>
      <c r="BA16" s="168">
        <v>37972.300000000003</v>
      </c>
      <c r="BB16" s="168">
        <v>41556</v>
      </c>
      <c r="BC16" s="168">
        <v>47709</v>
      </c>
      <c r="BD16" s="168"/>
    </row>
    <row r="17" spans="2:56" x14ac:dyDescent="0.2">
      <c r="B17" s="152"/>
      <c r="C17" s="11" t="s">
        <v>99</v>
      </c>
      <c r="D17" s="38" t="s">
        <v>104</v>
      </c>
      <c r="E17" s="30">
        <v>7527</v>
      </c>
      <c r="F17" s="32">
        <v>6310</v>
      </c>
      <c r="G17" s="30">
        <v>7297</v>
      </c>
      <c r="H17" s="32">
        <v>13620</v>
      </c>
      <c r="I17" s="30">
        <v>14781</v>
      </c>
      <c r="J17" s="32">
        <v>22340</v>
      </c>
      <c r="K17" s="30">
        <v>21772</v>
      </c>
      <c r="L17" s="30">
        <v>26911</v>
      </c>
      <c r="M17" s="30">
        <v>30513</v>
      </c>
      <c r="N17" s="30">
        <v>35479</v>
      </c>
      <c r="O17" s="30">
        <v>57317</v>
      </c>
      <c r="P17" s="30">
        <v>54720</v>
      </c>
      <c r="Q17" s="30">
        <v>59246</v>
      </c>
      <c r="R17" s="30">
        <v>67798</v>
      </c>
      <c r="S17" s="30">
        <v>94372</v>
      </c>
      <c r="T17" s="30">
        <v>83050</v>
      </c>
      <c r="U17" s="30">
        <v>106899</v>
      </c>
      <c r="V17" s="30">
        <v>97178</v>
      </c>
      <c r="W17" s="30">
        <v>137609</v>
      </c>
      <c r="X17" s="30">
        <v>155040</v>
      </c>
      <c r="Y17" s="30">
        <v>160950</v>
      </c>
      <c r="Z17" s="30">
        <v>207324</v>
      </c>
      <c r="AA17" s="30">
        <v>233968</v>
      </c>
      <c r="AB17" s="30">
        <v>218560</v>
      </c>
      <c r="AC17" s="30">
        <v>261936</v>
      </c>
      <c r="AD17" s="30">
        <v>381497</v>
      </c>
      <c r="AE17" s="30">
        <v>315151</v>
      </c>
      <c r="AF17" s="30">
        <v>603010</v>
      </c>
      <c r="AG17" s="30">
        <v>620190</v>
      </c>
      <c r="AH17" s="30">
        <v>746195</v>
      </c>
      <c r="AI17" s="30">
        <v>930276</v>
      </c>
      <c r="AJ17" s="30">
        <v>742000</v>
      </c>
      <c r="AK17" s="30">
        <v>905577</v>
      </c>
      <c r="AL17" s="30">
        <v>1154268</v>
      </c>
      <c r="AM17" s="30">
        <v>1419309</v>
      </c>
      <c r="AN17" s="30">
        <v>1560407</v>
      </c>
      <c r="AO17" s="30">
        <v>1391693</v>
      </c>
      <c r="AP17" s="30">
        <v>1824239</v>
      </c>
      <c r="AR17" s="171" t="s">
        <v>229</v>
      </c>
      <c r="AS17" s="168">
        <v>19097</v>
      </c>
      <c r="AT17" s="168">
        <v>21082</v>
      </c>
      <c r="AU17" s="168">
        <v>23541</v>
      </c>
      <c r="AV17" s="168">
        <v>26497</v>
      </c>
      <c r="AW17" s="168">
        <v>29117.8</v>
      </c>
      <c r="AX17" s="168">
        <v>30858.5</v>
      </c>
      <c r="AY17" s="168">
        <v>33665.9</v>
      </c>
      <c r="AZ17" s="168">
        <v>36462.5</v>
      </c>
      <c r="BA17" s="168">
        <v>40526.300000000003</v>
      </c>
      <c r="BB17" s="168">
        <v>44799</v>
      </c>
      <c r="BC17" s="168">
        <v>52223</v>
      </c>
      <c r="BD17" s="168"/>
    </row>
    <row r="18" spans="2:56" ht="13.5" thickBot="1" x14ac:dyDescent="0.25">
      <c r="B18" s="152"/>
      <c r="C18" s="11"/>
      <c r="D18" s="54" t="s">
        <v>111</v>
      </c>
      <c r="E18" s="30"/>
      <c r="F18" s="32"/>
      <c r="G18" s="30"/>
      <c r="H18" s="32"/>
      <c r="I18" s="30"/>
      <c r="J18" s="32"/>
      <c r="K18" s="30"/>
      <c r="L18" s="30"/>
      <c r="M18" s="30">
        <v>28814</v>
      </c>
      <c r="N18" s="30">
        <v>33417</v>
      </c>
      <c r="O18" s="30">
        <v>54599</v>
      </c>
      <c r="P18" s="30">
        <v>52872</v>
      </c>
      <c r="Q18" s="30">
        <v>57344</v>
      </c>
      <c r="R18" s="30">
        <v>64932</v>
      </c>
      <c r="S18" s="30">
        <v>88363</v>
      </c>
      <c r="T18" s="30">
        <v>76656</v>
      </c>
      <c r="U18" s="30">
        <v>100312</v>
      </c>
      <c r="V18" s="30">
        <v>86877</v>
      </c>
      <c r="W18" s="30">
        <v>122747</v>
      </c>
      <c r="X18" s="30">
        <v>137986</v>
      </c>
      <c r="Y18" s="30">
        <v>142441</v>
      </c>
      <c r="Z18" s="30">
        <v>182860</v>
      </c>
      <c r="AA18" s="30">
        <v>206537</v>
      </c>
      <c r="AB18" s="30">
        <v>192770</v>
      </c>
      <c r="AC18" s="30">
        <v>231029</v>
      </c>
      <c r="AD18" s="30">
        <v>336480</v>
      </c>
      <c r="AE18" s="30">
        <v>277963</v>
      </c>
      <c r="AF18" s="30">
        <v>531855</v>
      </c>
      <c r="AG18" s="30">
        <v>547008</v>
      </c>
      <c r="AH18" s="30">
        <v>658144</v>
      </c>
      <c r="AI18" s="30">
        <v>820503</v>
      </c>
      <c r="AJ18" s="30">
        <v>735600</v>
      </c>
      <c r="AK18" s="30">
        <v>775581</v>
      </c>
      <c r="AL18" s="30">
        <v>1001804</v>
      </c>
      <c r="AM18" s="30">
        <v>1245849</v>
      </c>
      <c r="AN18" s="30">
        <v>1355551</v>
      </c>
      <c r="AO18" s="30">
        <v>1136906</v>
      </c>
      <c r="AP18" s="30">
        <v>1530870</v>
      </c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</row>
    <row r="19" spans="2:56" ht="13.5" thickTop="1" x14ac:dyDescent="0.2">
      <c r="B19" s="152"/>
      <c r="C19" s="11"/>
      <c r="D19" s="54" t="s">
        <v>112</v>
      </c>
      <c r="E19" s="30"/>
      <c r="F19" s="32"/>
      <c r="G19" s="30"/>
      <c r="H19" s="32"/>
      <c r="I19" s="30"/>
      <c r="J19" s="32"/>
      <c r="K19" s="30"/>
      <c r="L19" s="30"/>
      <c r="M19" s="30">
        <v>1699</v>
      </c>
      <c r="N19" s="30">
        <v>2062</v>
      </c>
      <c r="O19" s="30">
        <v>2718</v>
      </c>
      <c r="P19" s="30">
        <v>1848</v>
      </c>
      <c r="Q19" s="30">
        <v>1902</v>
      </c>
      <c r="R19" s="30">
        <v>2866</v>
      </c>
      <c r="S19" s="30">
        <v>6009</v>
      </c>
      <c r="T19" s="30">
        <v>6394</v>
      </c>
      <c r="U19" s="30">
        <v>6587</v>
      </c>
      <c r="V19" s="30">
        <v>10301</v>
      </c>
      <c r="W19" s="30">
        <v>14862</v>
      </c>
      <c r="X19" s="30">
        <v>17054</v>
      </c>
      <c r="Y19" s="30">
        <v>18509</v>
      </c>
      <c r="Z19" s="30">
        <v>24464</v>
      </c>
      <c r="AA19" s="30">
        <v>27431</v>
      </c>
      <c r="AB19" s="30">
        <v>25790</v>
      </c>
      <c r="AC19" s="30">
        <v>30907</v>
      </c>
      <c r="AD19" s="30">
        <v>45017</v>
      </c>
      <c r="AE19" s="30">
        <v>37188</v>
      </c>
      <c r="AF19" s="30">
        <v>71155</v>
      </c>
      <c r="AG19" s="30">
        <v>73182</v>
      </c>
      <c r="AH19" s="30">
        <v>88051</v>
      </c>
      <c r="AI19" s="30">
        <v>109773</v>
      </c>
      <c r="AJ19" s="30">
        <v>6400</v>
      </c>
      <c r="AK19" s="30">
        <v>129996</v>
      </c>
      <c r="AL19" s="30">
        <v>152464</v>
      </c>
      <c r="AM19" s="30">
        <v>173460</v>
      </c>
      <c r="AN19" s="30">
        <v>204856</v>
      </c>
      <c r="AO19" s="30">
        <v>254787</v>
      </c>
      <c r="AP19" s="30">
        <v>293369</v>
      </c>
    </row>
    <row r="20" spans="2:56" x14ac:dyDescent="0.2">
      <c r="B20" s="22">
        <v>6</v>
      </c>
      <c r="C20" s="409" t="s">
        <v>105</v>
      </c>
      <c r="D20" s="409"/>
      <c r="E20" s="23">
        <v>463</v>
      </c>
      <c r="F20" s="41">
        <v>617</v>
      </c>
      <c r="G20" s="5">
        <v>1147</v>
      </c>
      <c r="H20" s="24">
        <v>2992</v>
      </c>
      <c r="I20" s="5">
        <v>5480</v>
      </c>
      <c r="J20" s="24">
        <v>12139</v>
      </c>
      <c r="K20" s="5">
        <v>14533</v>
      </c>
      <c r="L20" s="5">
        <v>18284</v>
      </c>
      <c r="M20" s="5">
        <v>22692</v>
      </c>
      <c r="N20" s="5">
        <v>25349</v>
      </c>
      <c r="O20" s="5">
        <v>39395</v>
      </c>
      <c r="P20" s="5">
        <v>39595</v>
      </c>
      <c r="Q20" s="5">
        <v>38311</v>
      </c>
      <c r="R20" s="5">
        <v>41359</v>
      </c>
      <c r="S20" s="5">
        <v>36378</v>
      </c>
      <c r="T20" s="5">
        <v>29095</v>
      </c>
      <c r="U20" s="5">
        <v>28005</v>
      </c>
      <c r="V20" s="5">
        <v>36900</v>
      </c>
      <c r="W20" s="5">
        <v>23908</v>
      </c>
      <c r="X20" s="5">
        <v>12537</v>
      </c>
      <c r="Y20" s="5">
        <v>9960</v>
      </c>
      <c r="Z20" s="5">
        <v>3988</v>
      </c>
      <c r="AA20" s="5">
        <v>14043</v>
      </c>
      <c r="AB20" s="5">
        <v>-7136</v>
      </c>
      <c r="AC20" s="5">
        <v>-19350</v>
      </c>
      <c r="AD20" s="5">
        <v>-24364</v>
      </c>
      <c r="AE20" s="5">
        <v>-25547</v>
      </c>
      <c r="AF20" s="5">
        <v>-47956</v>
      </c>
      <c r="AG20" s="5">
        <v>-54482</v>
      </c>
      <c r="AH20" s="5">
        <v>23665</v>
      </c>
      <c r="AI20" s="5">
        <v>151812</v>
      </c>
      <c r="AJ20" s="5">
        <v>124478</v>
      </c>
      <c r="AK20" s="166">
        <v>134461</v>
      </c>
      <c r="AL20" s="166">
        <v>149901</v>
      </c>
      <c r="AM20" s="166">
        <v>157631</v>
      </c>
      <c r="AN20" s="166">
        <v>208916</v>
      </c>
      <c r="AO20" s="166">
        <v>346281</v>
      </c>
      <c r="AP20" s="166">
        <v>566247</v>
      </c>
    </row>
    <row r="21" spans="2:56" x14ac:dyDescent="0.2">
      <c r="B21" s="22">
        <v>7</v>
      </c>
      <c r="C21" s="409" t="s">
        <v>106</v>
      </c>
      <c r="D21" s="409"/>
      <c r="E21" s="5">
        <v>6750</v>
      </c>
      <c r="F21" s="24">
        <v>5562</v>
      </c>
      <c r="G21" s="5">
        <v>5511</v>
      </c>
      <c r="H21" s="24">
        <v>11680</v>
      </c>
      <c r="I21" s="5">
        <v>12971</v>
      </c>
      <c r="J21" s="24">
        <v>13386</v>
      </c>
      <c r="K21" s="5">
        <v>9314</v>
      </c>
      <c r="L21" s="5">
        <v>13776</v>
      </c>
      <c r="M21" s="5">
        <v>19378</v>
      </c>
      <c r="N21" s="5">
        <v>20905</v>
      </c>
      <c r="O21" s="5">
        <v>22552</v>
      </c>
      <c r="P21" s="5">
        <v>23625</v>
      </c>
      <c r="Q21" s="5">
        <v>22745</v>
      </c>
      <c r="R21" s="5">
        <v>35249</v>
      </c>
      <c r="S21" s="5">
        <v>60817</v>
      </c>
      <c r="T21" s="5">
        <v>62967</v>
      </c>
      <c r="U21" s="5">
        <v>80393</v>
      </c>
      <c r="V21" s="5">
        <v>84614</v>
      </c>
      <c r="W21" s="5">
        <v>120865</v>
      </c>
      <c r="X21" s="5">
        <v>194272</v>
      </c>
      <c r="Y21" s="5">
        <v>172044</v>
      </c>
      <c r="Z21" s="5">
        <v>242217</v>
      </c>
      <c r="AA21" s="5">
        <v>255366</v>
      </c>
      <c r="AB21" s="5">
        <v>256978</v>
      </c>
      <c r="AC21" s="5">
        <v>305424</v>
      </c>
      <c r="AD21" s="5">
        <v>415630</v>
      </c>
      <c r="AE21" s="5">
        <v>369250</v>
      </c>
      <c r="AF21" s="5">
        <v>647892</v>
      </c>
      <c r="AG21" s="5">
        <v>740028</v>
      </c>
      <c r="AH21" s="5">
        <v>796896</v>
      </c>
      <c r="AI21" s="5">
        <v>850401</v>
      </c>
      <c r="AJ21" s="5">
        <v>886222</v>
      </c>
      <c r="AK21" s="166">
        <v>1001725</v>
      </c>
      <c r="AL21" s="166">
        <v>1199778</v>
      </c>
      <c r="AM21" s="166">
        <v>1349429</v>
      </c>
      <c r="AN21" s="166">
        <v>1163816</v>
      </c>
      <c r="AO21" s="166">
        <v>1330961</v>
      </c>
      <c r="AP21" s="166">
        <v>1461070</v>
      </c>
    </row>
    <row r="22" spans="2:56" x14ac:dyDescent="0.2">
      <c r="B22" s="22">
        <v>8</v>
      </c>
      <c r="C22" s="409" t="s">
        <v>107</v>
      </c>
      <c r="D22" s="409"/>
      <c r="E22" s="5">
        <v>67492</v>
      </c>
      <c r="F22" s="24">
        <v>88102</v>
      </c>
      <c r="G22" s="5">
        <v>111183</v>
      </c>
      <c r="H22" s="24">
        <v>130364</v>
      </c>
      <c r="I22" s="5">
        <v>149748</v>
      </c>
      <c r="J22" s="24">
        <v>176334</v>
      </c>
      <c r="K22" s="5">
        <v>194915</v>
      </c>
      <c r="L22" s="5">
        <v>234179</v>
      </c>
      <c r="M22" s="5">
        <v>278196</v>
      </c>
      <c r="N22" s="5">
        <v>324159</v>
      </c>
      <c r="O22" s="5">
        <v>364387</v>
      </c>
      <c r="P22" s="5">
        <v>419802</v>
      </c>
      <c r="Q22" s="5">
        <v>472157</v>
      </c>
      <c r="R22" s="5">
        <v>514532</v>
      </c>
      <c r="S22" s="5">
        <v>572479</v>
      </c>
      <c r="T22" s="5">
        <v>675389</v>
      </c>
      <c r="U22" s="5">
        <v>769745</v>
      </c>
      <c r="V22" s="5">
        <v>855943</v>
      </c>
      <c r="W22" s="5">
        <v>1020600</v>
      </c>
      <c r="X22" s="5">
        <v>1211385</v>
      </c>
      <c r="Y22" s="5">
        <v>1341629</v>
      </c>
      <c r="Z22" s="5">
        <v>1573097</v>
      </c>
      <c r="AA22" s="5">
        <v>1865922</v>
      </c>
      <c r="AB22" s="5">
        <v>2120173</v>
      </c>
      <c r="AC22" s="5">
        <v>2428312</v>
      </c>
      <c r="AD22" s="5">
        <v>2677656</v>
      </c>
      <c r="AE22" s="5">
        <v>2938379</v>
      </c>
      <c r="AF22" s="5">
        <v>3826111</v>
      </c>
      <c r="AG22" s="5">
        <v>4209873</v>
      </c>
      <c r="AH22" s="5">
        <v>4452654</v>
      </c>
      <c r="AI22" s="5">
        <v>4875648</v>
      </c>
      <c r="AJ22" s="5">
        <v>5640580</v>
      </c>
      <c r="AK22" s="166">
        <v>6499782</v>
      </c>
      <c r="AL22" s="166">
        <v>8216160</v>
      </c>
      <c r="AM22" s="166">
        <v>9239786</v>
      </c>
      <c r="AN22" s="166">
        <v>10637772</v>
      </c>
      <c r="AO22" s="166">
        <v>13199707</v>
      </c>
      <c r="AP22" s="166">
        <v>14866996</v>
      </c>
    </row>
    <row r="23" spans="2:56" ht="13.5" thickBot="1" x14ac:dyDescent="0.25">
      <c r="B23" s="114">
        <v>9</v>
      </c>
      <c r="C23" s="411" t="s">
        <v>108</v>
      </c>
      <c r="D23" s="411"/>
      <c r="E23" s="172">
        <v>67955</v>
      </c>
      <c r="F23" s="173">
        <v>88719</v>
      </c>
      <c r="G23" s="172">
        <v>112330</v>
      </c>
      <c r="H23" s="173">
        <v>133356</v>
      </c>
      <c r="I23" s="172">
        <v>155228</v>
      </c>
      <c r="J23" s="173">
        <v>188473</v>
      </c>
      <c r="K23" s="172">
        <v>209448</v>
      </c>
      <c r="L23" s="172">
        <v>252463</v>
      </c>
      <c r="M23" s="172">
        <v>300888</v>
      </c>
      <c r="N23" s="172">
        <v>349508</v>
      </c>
      <c r="O23" s="172">
        <v>403782</v>
      </c>
      <c r="P23" s="172">
        <v>459397</v>
      </c>
      <c r="Q23" s="172">
        <v>510468</v>
      </c>
      <c r="R23" s="172">
        <v>555891</v>
      </c>
      <c r="S23" s="172">
        <v>608857</v>
      </c>
      <c r="T23" s="172">
        <v>704484</v>
      </c>
      <c r="U23" s="172">
        <v>797750</v>
      </c>
      <c r="V23" s="172">
        <v>892843</v>
      </c>
      <c r="W23" s="172">
        <v>1044508</v>
      </c>
      <c r="X23" s="172">
        <v>1223922</v>
      </c>
      <c r="Y23" s="172">
        <v>1351589</v>
      </c>
      <c r="Z23" s="172">
        <v>1577085</v>
      </c>
      <c r="AA23" s="172">
        <v>1879965</v>
      </c>
      <c r="AB23" s="172">
        <v>2113037</v>
      </c>
      <c r="AC23" s="172">
        <v>2408962</v>
      </c>
      <c r="AD23" s="172">
        <v>2653292</v>
      </c>
      <c r="AE23" s="172">
        <v>2912832</v>
      </c>
      <c r="AF23" s="172">
        <v>3778155</v>
      </c>
      <c r="AG23" s="172">
        <v>4155391</v>
      </c>
      <c r="AH23" s="172">
        <v>4476319</v>
      </c>
      <c r="AI23" s="172">
        <v>5027460</v>
      </c>
      <c r="AJ23" s="172">
        <v>5765058</v>
      </c>
      <c r="AK23" s="174">
        <v>6634243</v>
      </c>
      <c r="AL23" s="174">
        <v>8366061</v>
      </c>
      <c r="AM23" s="174">
        <v>9397417</v>
      </c>
      <c r="AN23" s="174">
        <v>10846688</v>
      </c>
      <c r="AO23" s="174">
        <v>13545988</v>
      </c>
      <c r="AP23" s="174">
        <v>15433243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2:56" s="4" customFormat="1" ht="13.5" thickTop="1" x14ac:dyDescent="0.2">
      <c r="B24" s="44" t="s">
        <v>230</v>
      </c>
      <c r="C24" s="175"/>
      <c r="D24" s="175"/>
      <c r="E24" s="176"/>
      <c r="F24" s="177"/>
      <c r="G24" s="176"/>
      <c r="H24" s="177"/>
      <c r="I24" s="177"/>
      <c r="J24" s="177"/>
      <c r="K24" s="177"/>
      <c r="L24" s="177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6" spans="2:56" x14ac:dyDescent="0.2">
      <c r="B26" s="45" t="s">
        <v>306</v>
      </c>
      <c r="C26" s="45"/>
    </row>
    <row r="27" spans="2:56" x14ac:dyDescent="0.2">
      <c r="B27" s="45"/>
      <c r="C27" s="45"/>
    </row>
    <row r="28" spans="2:56" x14ac:dyDescent="0.2">
      <c r="B28" s="45" t="s">
        <v>281</v>
      </c>
      <c r="C28" s="45"/>
    </row>
    <row r="29" spans="2:56" x14ac:dyDescent="0.2">
      <c r="B29" s="45" t="s">
        <v>304</v>
      </c>
      <c r="C29" s="45"/>
    </row>
    <row r="30" spans="2:56" x14ac:dyDescent="0.2">
      <c r="B30" s="45" t="s">
        <v>305</v>
      </c>
      <c r="C30" s="45"/>
    </row>
  </sheetData>
  <mergeCells count="14">
    <mergeCell ref="C23:D23"/>
    <mergeCell ref="C22:D22"/>
    <mergeCell ref="C21:D21"/>
    <mergeCell ref="C20:D20"/>
    <mergeCell ref="I3:J3"/>
    <mergeCell ref="K3:L3"/>
    <mergeCell ref="C13:D13"/>
    <mergeCell ref="C12:D12"/>
    <mergeCell ref="C9:D9"/>
    <mergeCell ref="C8:D8"/>
    <mergeCell ref="C7:D7"/>
    <mergeCell ref="B5:D5"/>
    <mergeCell ref="E3:F3"/>
    <mergeCell ref="G3:H3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71"/>
  <sheetViews>
    <sheetView topLeftCell="BM1" zoomScaleNormal="100" workbookViewId="0">
      <selection activeCell="BW6" sqref="BW6:BY6"/>
    </sheetView>
  </sheetViews>
  <sheetFormatPr defaultRowHeight="11.25" x14ac:dyDescent="0.2"/>
  <cols>
    <col min="1" max="1" width="3.5703125" style="186" customWidth="1"/>
    <col min="2" max="2" width="38.5703125" style="186" customWidth="1"/>
    <col min="3" max="3" width="9.5703125" style="186" customWidth="1"/>
    <col min="4" max="4" width="9.28515625" style="186" customWidth="1"/>
    <col min="5" max="7" width="8.85546875" style="186" bestFit="1" customWidth="1"/>
    <col min="8" max="52" width="9.140625" style="186"/>
    <col min="53" max="53" width="6.85546875" style="186" customWidth="1"/>
    <col min="54" max="54" width="3.28515625" style="186" customWidth="1"/>
    <col min="55" max="55" width="33.85546875" style="186" bestFit="1" customWidth="1"/>
    <col min="56" max="61" width="9.28515625" style="186" customWidth="1"/>
    <col min="62" max="77" width="10.140625" style="186" customWidth="1"/>
    <col min="78" max="16384" width="9.140625" style="186"/>
  </cols>
  <sheetData>
    <row r="2" spans="2:83" ht="18.75" customHeight="1" x14ac:dyDescent="0.2">
      <c r="B2" s="182" t="s">
        <v>263</v>
      </c>
      <c r="C2" s="208"/>
      <c r="D2" s="208"/>
      <c r="E2" s="208"/>
      <c r="F2" s="209"/>
      <c r="G2" s="209"/>
      <c r="H2" s="208"/>
    </row>
    <row r="3" spans="2:83" ht="12.75" customHeight="1" x14ac:dyDescent="0.25">
      <c r="B3" s="187" t="s">
        <v>320</v>
      </c>
      <c r="C3" s="244"/>
      <c r="D3" s="244"/>
      <c r="E3" s="243"/>
      <c r="F3" s="243"/>
      <c r="G3" s="243"/>
      <c r="H3" s="244"/>
    </row>
    <row r="4" spans="2:83" x14ac:dyDescent="0.2">
      <c r="B4" s="193"/>
      <c r="C4" s="213"/>
      <c r="D4" s="193"/>
      <c r="E4" s="193"/>
      <c r="F4" s="193"/>
      <c r="G4" s="193"/>
      <c r="H4" s="213"/>
      <c r="AR4" s="271"/>
      <c r="AS4" s="271"/>
      <c r="AT4" s="271"/>
      <c r="AU4" s="271"/>
      <c r="AV4" s="271"/>
      <c r="BC4" s="224"/>
    </row>
    <row r="5" spans="2:83" ht="13.5" customHeight="1" thickBot="1" x14ac:dyDescent="0.25">
      <c r="B5" s="199" t="s">
        <v>0</v>
      </c>
      <c r="C5" s="199"/>
      <c r="D5" s="255"/>
      <c r="E5" s="255"/>
      <c r="F5" s="198"/>
      <c r="G5" s="199"/>
      <c r="H5" s="199"/>
    </row>
    <row r="6" spans="2:83" s="257" customFormat="1" ht="18" customHeight="1" thickTop="1" thickBot="1" x14ac:dyDescent="0.25">
      <c r="B6" s="256" t="s">
        <v>1</v>
      </c>
      <c r="C6" s="202" t="s">
        <v>63</v>
      </c>
      <c r="D6" s="203" t="s">
        <v>64</v>
      </c>
      <c r="E6" s="203" t="s">
        <v>65</v>
      </c>
      <c r="F6" s="202" t="s">
        <v>66</v>
      </c>
      <c r="G6" s="202" t="s">
        <v>67</v>
      </c>
      <c r="H6" s="203" t="s">
        <v>68</v>
      </c>
      <c r="I6" s="202" t="s">
        <v>70</v>
      </c>
      <c r="J6" s="202" t="s">
        <v>71</v>
      </c>
      <c r="K6" s="202" t="s">
        <v>72</v>
      </c>
      <c r="L6" s="202" t="s">
        <v>73</v>
      </c>
      <c r="M6" s="202" t="s">
        <v>2</v>
      </c>
      <c r="N6" s="202" t="s">
        <v>3</v>
      </c>
      <c r="O6" s="202" t="s">
        <v>4</v>
      </c>
      <c r="P6" s="202" t="s">
        <v>5</v>
      </c>
      <c r="Q6" s="202" t="s">
        <v>6</v>
      </c>
      <c r="R6" s="202" t="s">
        <v>7</v>
      </c>
      <c r="S6" s="202" t="s">
        <v>8</v>
      </c>
      <c r="T6" s="202" t="s">
        <v>9</v>
      </c>
      <c r="U6" s="202" t="s">
        <v>10</v>
      </c>
      <c r="V6" s="202" t="s">
        <v>27</v>
      </c>
      <c r="W6" s="202" t="s">
        <v>28</v>
      </c>
      <c r="X6" s="202" t="s">
        <v>29</v>
      </c>
      <c r="Y6" s="202" t="s">
        <v>30</v>
      </c>
      <c r="Z6" s="202" t="s">
        <v>31</v>
      </c>
      <c r="AA6" s="202" t="s">
        <v>32</v>
      </c>
      <c r="AB6" s="202" t="s">
        <v>33</v>
      </c>
      <c r="AC6" s="202" t="s">
        <v>34</v>
      </c>
      <c r="AD6" s="202" t="s">
        <v>35</v>
      </c>
      <c r="AE6" s="202" t="s">
        <v>36</v>
      </c>
      <c r="AF6" s="202" t="s">
        <v>37</v>
      </c>
      <c r="AG6" s="202" t="s">
        <v>38</v>
      </c>
      <c r="AH6" s="202" t="s">
        <v>39</v>
      </c>
      <c r="AI6" s="202" t="s">
        <v>40</v>
      </c>
      <c r="AJ6" s="202" t="s">
        <v>41</v>
      </c>
      <c r="AK6" s="202" t="s">
        <v>42</v>
      </c>
      <c r="AL6" s="202" t="s">
        <v>43</v>
      </c>
      <c r="AM6" s="202" t="s">
        <v>44</v>
      </c>
      <c r="AN6" s="202" t="s">
        <v>45</v>
      </c>
      <c r="AO6" s="202" t="s">
        <v>46</v>
      </c>
      <c r="AP6" s="202" t="s">
        <v>47</v>
      </c>
      <c r="AQ6" s="202" t="s">
        <v>48</v>
      </c>
      <c r="AR6" s="202" t="s">
        <v>49</v>
      </c>
      <c r="AS6" s="202" t="s">
        <v>50</v>
      </c>
      <c r="AT6" s="202" t="s">
        <v>51</v>
      </c>
      <c r="AU6" s="202" t="s">
        <v>52</v>
      </c>
      <c r="AV6" s="202" t="s">
        <v>53</v>
      </c>
      <c r="AW6" s="202" t="s">
        <v>54</v>
      </c>
      <c r="AX6" s="202" t="s">
        <v>55</v>
      </c>
      <c r="AY6" s="202" t="s">
        <v>56</v>
      </c>
      <c r="AZ6" s="202" t="s">
        <v>57</v>
      </c>
      <c r="BB6" s="258"/>
      <c r="BC6" s="206" t="s">
        <v>188</v>
      </c>
      <c r="BD6" s="202" t="s">
        <v>74</v>
      </c>
      <c r="BE6" s="202" t="s">
        <v>59</v>
      </c>
      <c r="BF6" s="202" t="s">
        <v>60</v>
      </c>
      <c r="BG6" s="202" t="s">
        <v>61</v>
      </c>
      <c r="BH6" s="202" t="s">
        <v>62</v>
      </c>
      <c r="BI6" s="202" t="s">
        <v>113</v>
      </c>
      <c r="BJ6" s="207" t="s">
        <v>136</v>
      </c>
      <c r="BK6" s="207" t="s">
        <v>137</v>
      </c>
      <c r="BL6" s="207" t="s">
        <v>138</v>
      </c>
      <c r="BM6" s="207" t="s">
        <v>139</v>
      </c>
      <c r="BN6" s="207" t="s">
        <v>141</v>
      </c>
      <c r="BO6" s="207" t="s">
        <v>152</v>
      </c>
      <c r="BP6" s="207" t="s">
        <v>153</v>
      </c>
      <c r="BQ6" s="207" t="s">
        <v>154</v>
      </c>
      <c r="BR6" s="207" t="s">
        <v>155</v>
      </c>
      <c r="BS6" s="207" t="s">
        <v>156</v>
      </c>
      <c r="BT6" s="207" t="s">
        <v>311</v>
      </c>
      <c r="BU6" s="207" t="s">
        <v>312</v>
      </c>
      <c r="BV6" s="207" t="s">
        <v>313</v>
      </c>
      <c r="BW6" s="207" t="s">
        <v>322</v>
      </c>
      <c r="BX6" s="207" t="s">
        <v>321</v>
      </c>
      <c r="BY6" s="207" t="s">
        <v>316</v>
      </c>
    </row>
    <row r="7" spans="2:83" ht="12" thickTop="1" x14ac:dyDescent="0.2">
      <c r="B7" s="259"/>
      <c r="C7" s="260"/>
      <c r="D7" s="213"/>
      <c r="E7" s="213"/>
      <c r="F7" s="259"/>
      <c r="G7" s="259"/>
      <c r="H7" s="213"/>
      <c r="I7" s="213"/>
      <c r="J7" s="213"/>
      <c r="K7" s="213"/>
      <c r="L7" s="213"/>
      <c r="M7" s="213"/>
      <c r="N7" s="213"/>
      <c r="BB7" s="214"/>
      <c r="BC7" s="215"/>
      <c r="BD7" s="215"/>
      <c r="BE7" s="215"/>
      <c r="BF7" s="215"/>
      <c r="BG7" s="215"/>
      <c r="BH7" s="215"/>
      <c r="BI7" s="215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</row>
    <row r="8" spans="2:83" s="222" customFormat="1" ht="10.5" x14ac:dyDescent="0.15">
      <c r="B8" s="262" t="s">
        <v>69</v>
      </c>
      <c r="C8" s="192">
        <v>6595</v>
      </c>
      <c r="D8" s="192">
        <v>6768</v>
      </c>
      <c r="E8" s="192">
        <v>6155</v>
      </c>
      <c r="F8" s="221">
        <v>6166</v>
      </c>
      <c r="G8" s="221">
        <v>7105</v>
      </c>
      <c r="H8" s="192">
        <v>6948</v>
      </c>
      <c r="I8" s="192">
        <v>7093</v>
      </c>
      <c r="J8" s="192">
        <v>7254</v>
      </c>
      <c r="K8" s="192">
        <v>7393</v>
      </c>
      <c r="L8" s="192">
        <v>7689</v>
      </c>
      <c r="M8" s="192">
        <v>7711</v>
      </c>
      <c r="N8" s="192">
        <v>7695</v>
      </c>
      <c r="O8" s="192">
        <v>8171</v>
      </c>
      <c r="P8" s="192">
        <v>8597</v>
      </c>
      <c r="Q8" s="192">
        <v>8813</v>
      </c>
      <c r="R8" s="192">
        <v>9276</v>
      </c>
      <c r="S8" s="192">
        <v>9318</v>
      </c>
      <c r="T8" s="192">
        <v>9829</v>
      </c>
      <c r="U8" s="192">
        <v>10982</v>
      </c>
      <c r="V8" s="192">
        <v>11478</v>
      </c>
      <c r="W8" s="192">
        <v>12574</v>
      </c>
      <c r="X8" s="192">
        <v>12188</v>
      </c>
      <c r="Y8" s="192">
        <v>12611</v>
      </c>
      <c r="Z8" s="192">
        <v>12821</v>
      </c>
      <c r="AA8" s="192">
        <v>13357</v>
      </c>
      <c r="AB8" s="192">
        <v>13074</v>
      </c>
      <c r="AC8" s="192">
        <v>13659</v>
      </c>
      <c r="AD8" s="192">
        <v>14004</v>
      </c>
      <c r="AE8" s="192">
        <v>14399</v>
      </c>
      <c r="AF8" s="192">
        <v>14845</v>
      </c>
      <c r="AG8" s="192">
        <v>15826</v>
      </c>
      <c r="AH8" s="192">
        <v>76399</v>
      </c>
      <c r="AI8" s="192">
        <v>80008</v>
      </c>
      <c r="AJ8" s="192">
        <v>83532</v>
      </c>
      <c r="AK8" s="192">
        <v>79502</v>
      </c>
      <c r="AL8" s="192">
        <v>88187</v>
      </c>
      <c r="AM8" s="192">
        <v>93433</v>
      </c>
      <c r="AN8" s="192">
        <v>96473</v>
      </c>
      <c r="AO8" s="192">
        <v>99108</v>
      </c>
      <c r="AP8" s="192">
        <v>105917</v>
      </c>
      <c r="AQ8" s="192">
        <v>109127</v>
      </c>
      <c r="AR8" s="192">
        <v>114542</v>
      </c>
      <c r="AS8" s="192">
        <v>125425</v>
      </c>
      <c r="AT8" s="192">
        <v>118795</v>
      </c>
      <c r="AU8" s="192">
        <v>125005</v>
      </c>
      <c r="AV8" s="192">
        <v>133215</v>
      </c>
      <c r="AW8" s="192">
        <v>148832</v>
      </c>
      <c r="AX8" s="192">
        <v>149016</v>
      </c>
      <c r="AY8" s="192">
        <v>155748</v>
      </c>
      <c r="AZ8" s="192">
        <v>158783</v>
      </c>
      <c r="BB8" s="223" t="s">
        <v>157</v>
      </c>
      <c r="BC8" s="224" t="s">
        <v>158</v>
      </c>
      <c r="BD8" s="225">
        <v>1524840</v>
      </c>
      <c r="BE8" s="225">
        <v>1513844</v>
      </c>
      <c r="BF8" s="225">
        <v>1525297</v>
      </c>
      <c r="BG8" s="225">
        <v>1592631</v>
      </c>
      <c r="BH8" s="225">
        <v>1637993</v>
      </c>
      <c r="BI8" s="225">
        <v>1753002</v>
      </c>
      <c r="BJ8" s="225">
        <v>1775346</v>
      </c>
      <c r="BK8" s="225">
        <v>1836125</v>
      </c>
      <c r="BL8" s="225">
        <v>1869310</v>
      </c>
      <c r="BM8" s="225">
        <v>1934691</v>
      </c>
      <c r="BN8" s="225">
        <v>1939132</v>
      </c>
      <c r="BO8" s="225">
        <v>1977178</v>
      </c>
      <c r="BP8" s="225">
        <v>2048794</v>
      </c>
      <c r="BQ8" s="225">
        <v>2103600</v>
      </c>
      <c r="BR8" s="225">
        <v>2156117</v>
      </c>
      <c r="BS8" s="225">
        <v>2202043</v>
      </c>
      <c r="BT8" s="225">
        <v>2205433</v>
      </c>
      <c r="BU8" s="225">
        <v>2253565</v>
      </c>
      <c r="BV8" s="225">
        <v>2343614</v>
      </c>
      <c r="BW8" s="225">
        <v>2356827</v>
      </c>
      <c r="BX8" s="225">
        <v>2434850</v>
      </c>
      <c r="BY8" s="225">
        <v>2502181</v>
      </c>
      <c r="BZ8" s="264"/>
      <c r="CA8" s="246"/>
      <c r="CB8" s="263"/>
      <c r="CC8" s="263"/>
      <c r="CD8" s="263"/>
      <c r="CE8" s="263"/>
    </row>
    <row r="9" spans="2:83" x14ac:dyDescent="0.2">
      <c r="B9" s="239" t="s">
        <v>11</v>
      </c>
      <c r="C9" s="230">
        <v>3428</v>
      </c>
      <c r="D9" s="230">
        <v>3524</v>
      </c>
      <c r="E9" s="230">
        <v>2894</v>
      </c>
      <c r="F9" s="232">
        <v>2807</v>
      </c>
      <c r="G9" s="232">
        <v>3539</v>
      </c>
      <c r="H9" s="230">
        <v>3461</v>
      </c>
      <c r="I9" s="230">
        <v>3524</v>
      </c>
      <c r="J9" s="230">
        <v>3650</v>
      </c>
      <c r="K9" s="230">
        <v>3694</v>
      </c>
      <c r="L9" s="230">
        <v>3931</v>
      </c>
      <c r="M9" s="230">
        <v>3882</v>
      </c>
      <c r="N9" s="230">
        <v>3840</v>
      </c>
      <c r="O9" s="230">
        <v>4209</v>
      </c>
      <c r="P9" s="230">
        <v>4595</v>
      </c>
      <c r="Q9" s="230">
        <v>4509</v>
      </c>
      <c r="R9" s="230">
        <v>4888</v>
      </c>
      <c r="S9" s="230">
        <v>4821</v>
      </c>
      <c r="T9" s="230">
        <v>5137</v>
      </c>
      <c r="U9" s="230">
        <v>6078</v>
      </c>
      <c r="V9" s="230">
        <v>6408</v>
      </c>
      <c r="W9" s="230">
        <v>7553</v>
      </c>
      <c r="X9" s="230">
        <v>7045</v>
      </c>
      <c r="Y9" s="230">
        <v>7336</v>
      </c>
      <c r="Z9" s="230">
        <v>7473</v>
      </c>
      <c r="AA9" s="230">
        <v>7844</v>
      </c>
      <c r="AB9" s="230">
        <v>7455</v>
      </c>
      <c r="AC9" s="230">
        <v>7833</v>
      </c>
      <c r="AD9" s="230">
        <v>7944</v>
      </c>
      <c r="AE9" s="230">
        <v>8115</v>
      </c>
      <c r="AF9" s="230">
        <v>8315</v>
      </c>
      <c r="AG9" s="230">
        <v>9105</v>
      </c>
      <c r="AH9" s="230">
        <v>39626</v>
      </c>
      <c r="AI9" s="230">
        <v>41496</v>
      </c>
      <c r="AJ9" s="230">
        <v>42837</v>
      </c>
      <c r="AK9" s="230">
        <v>36710</v>
      </c>
      <c r="AL9" s="230">
        <v>43390</v>
      </c>
      <c r="AM9" s="230">
        <v>46212</v>
      </c>
      <c r="AN9" s="230">
        <v>46965</v>
      </c>
      <c r="AO9" s="230">
        <v>48452</v>
      </c>
      <c r="AP9" s="230">
        <v>51842</v>
      </c>
      <c r="AQ9" s="230">
        <v>51795</v>
      </c>
      <c r="AR9" s="230">
        <v>54741</v>
      </c>
      <c r="AS9" s="230">
        <v>63213</v>
      </c>
      <c r="AT9" s="230">
        <v>53354</v>
      </c>
      <c r="AU9" s="230">
        <v>54018</v>
      </c>
      <c r="AV9" s="230">
        <v>58714</v>
      </c>
      <c r="AW9" s="230">
        <v>62211</v>
      </c>
      <c r="AX9" s="230">
        <v>59518</v>
      </c>
      <c r="AY9" s="230">
        <v>64439</v>
      </c>
      <c r="AZ9" s="230">
        <v>64426</v>
      </c>
      <c r="BB9" s="233"/>
      <c r="BC9" s="236" t="s">
        <v>159</v>
      </c>
      <c r="BD9" s="235">
        <v>723902</v>
      </c>
      <c r="BE9" s="235">
        <v>670728</v>
      </c>
      <c r="BF9" s="235">
        <v>653067</v>
      </c>
      <c r="BG9" s="235">
        <v>684252</v>
      </c>
      <c r="BH9" s="235">
        <v>698603</v>
      </c>
      <c r="BI9" s="235">
        <v>792884</v>
      </c>
      <c r="BJ9" s="235">
        <v>766274</v>
      </c>
      <c r="BK9" s="235">
        <v>800212</v>
      </c>
      <c r="BL9" s="235">
        <v>792050</v>
      </c>
      <c r="BM9" s="235">
        <v>832916</v>
      </c>
      <c r="BN9" s="235">
        <v>798244</v>
      </c>
      <c r="BO9" s="235">
        <v>806162</v>
      </c>
      <c r="BP9" s="235">
        <v>832128</v>
      </c>
      <c r="BQ9" s="235">
        <v>844860</v>
      </c>
      <c r="BR9" s="235">
        <v>867133</v>
      </c>
      <c r="BS9" s="235">
        <v>868494</v>
      </c>
      <c r="BT9" s="235">
        <v>822689</v>
      </c>
      <c r="BU9" s="235">
        <v>832743.76</v>
      </c>
      <c r="BV9" s="235">
        <v>871796</v>
      </c>
      <c r="BW9" s="235">
        <v>828596</v>
      </c>
      <c r="BX9" s="235">
        <v>874504</v>
      </c>
      <c r="BY9" s="235">
        <v>896102</v>
      </c>
      <c r="BZ9" s="264"/>
      <c r="CA9" s="246"/>
      <c r="CB9" s="263"/>
      <c r="CC9" s="263"/>
      <c r="CD9" s="263"/>
      <c r="CE9" s="263"/>
    </row>
    <row r="10" spans="2:83" x14ac:dyDescent="0.2">
      <c r="B10" s="239" t="s">
        <v>12</v>
      </c>
      <c r="C10" s="231">
        <v>822</v>
      </c>
      <c r="D10" s="231">
        <v>844</v>
      </c>
      <c r="E10" s="231">
        <v>803</v>
      </c>
      <c r="F10" s="185">
        <v>846</v>
      </c>
      <c r="G10" s="185">
        <v>993</v>
      </c>
      <c r="H10" s="231">
        <v>859</v>
      </c>
      <c r="I10" s="231">
        <v>882</v>
      </c>
      <c r="J10" s="231">
        <v>852</v>
      </c>
      <c r="K10" s="231">
        <v>884</v>
      </c>
      <c r="L10" s="231">
        <v>891</v>
      </c>
      <c r="M10" s="231">
        <v>893</v>
      </c>
      <c r="N10" s="231">
        <v>869</v>
      </c>
      <c r="O10" s="231">
        <v>918</v>
      </c>
      <c r="P10" s="231">
        <v>891</v>
      </c>
      <c r="Q10" s="230">
        <v>1129</v>
      </c>
      <c r="R10" s="230">
        <v>1130</v>
      </c>
      <c r="S10" s="230">
        <v>1172</v>
      </c>
      <c r="T10" s="230">
        <v>1284</v>
      </c>
      <c r="U10" s="230">
        <v>1406</v>
      </c>
      <c r="V10" s="230">
        <v>1516</v>
      </c>
      <c r="W10" s="230">
        <v>1363</v>
      </c>
      <c r="X10" s="230">
        <v>1418</v>
      </c>
      <c r="Y10" s="230">
        <v>1507</v>
      </c>
      <c r="Z10" s="230">
        <v>1478</v>
      </c>
      <c r="AA10" s="230">
        <v>1585</v>
      </c>
      <c r="AB10" s="230">
        <v>1679</v>
      </c>
      <c r="AC10" s="230">
        <v>1839</v>
      </c>
      <c r="AD10" s="230">
        <v>1920</v>
      </c>
      <c r="AE10" s="230">
        <v>1962</v>
      </c>
      <c r="AF10" s="230">
        <v>2023</v>
      </c>
      <c r="AG10" s="230">
        <v>2086</v>
      </c>
      <c r="AH10" s="230">
        <v>13162</v>
      </c>
      <c r="AI10" s="230">
        <v>14229</v>
      </c>
      <c r="AJ10" s="230">
        <v>15156</v>
      </c>
      <c r="AK10" s="230">
        <v>15668</v>
      </c>
      <c r="AL10" s="230">
        <v>16109</v>
      </c>
      <c r="AM10" s="230">
        <v>16742</v>
      </c>
      <c r="AN10" s="230">
        <v>17317</v>
      </c>
      <c r="AO10" s="230">
        <v>16756</v>
      </c>
      <c r="AP10" s="230">
        <v>18205</v>
      </c>
      <c r="AQ10" s="230">
        <v>19147</v>
      </c>
      <c r="AR10" s="230">
        <v>19820</v>
      </c>
      <c r="AS10" s="230">
        <v>20290</v>
      </c>
      <c r="AT10" s="230">
        <v>21092</v>
      </c>
      <c r="AU10" s="230">
        <v>23754</v>
      </c>
      <c r="AV10" s="230">
        <v>25395</v>
      </c>
      <c r="AW10" s="230">
        <v>26636</v>
      </c>
      <c r="AX10" s="230">
        <v>26886</v>
      </c>
      <c r="AY10" s="230">
        <v>29071</v>
      </c>
      <c r="AZ10" s="230">
        <v>30300</v>
      </c>
      <c r="BB10" s="233"/>
      <c r="BC10" s="265" t="s">
        <v>165</v>
      </c>
      <c r="BD10" s="235">
        <v>410119</v>
      </c>
      <c r="BE10" s="235">
        <v>372453</v>
      </c>
      <c r="BF10" s="235">
        <v>362406</v>
      </c>
      <c r="BG10" s="235">
        <v>381860</v>
      </c>
      <c r="BH10" s="235">
        <v>389379</v>
      </c>
      <c r="BI10" s="235">
        <v>458513</v>
      </c>
      <c r="BJ10" s="235">
        <v>449025</v>
      </c>
      <c r="BK10" s="235">
        <v>478175</v>
      </c>
      <c r="BL10" s="235">
        <v>458492</v>
      </c>
      <c r="BM10" s="235">
        <v>497113</v>
      </c>
      <c r="BN10" s="235">
        <v>478540</v>
      </c>
      <c r="BO10" s="235">
        <v>485722</v>
      </c>
      <c r="BP10" s="235">
        <v>523936</v>
      </c>
      <c r="BQ10" s="235">
        <v>524839</v>
      </c>
      <c r="BR10" s="235">
        <v>562707</v>
      </c>
      <c r="BS10" s="235">
        <v>553568</v>
      </c>
      <c r="BT10" s="235">
        <v>521125</v>
      </c>
      <c r="BU10" s="235">
        <v>534658.64320000005</v>
      </c>
      <c r="BV10" s="235">
        <v>553693</v>
      </c>
      <c r="BW10" s="235">
        <v>511129</v>
      </c>
      <c r="BX10" s="235">
        <v>537929</v>
      </c>
      <c r="BY10" s="235">
        <v>562964</v>
      </c>
      <c r="BZ10" s="264"/>
      <c r="CA10" s="246"/>
      <c r="CB10" s="263"/>
      <c r="CC10" s="263"/>
      <c r="CD10" s="263"/>
      <c r="CE10" s="263"/>
    </row>
    <row r="11" spans="2:83" x14ac:dyDescent="0.2">
      <c r="B11" s="239" t="s">
        <v>13</v>
      </c>
      <c r="C11" s="230">
        <v>2270</v>
      </c>
      <c r="D11" s="230">
        <v>2326</v>
      </c>
      <c r="E11" s="230">
        <v>2383</v>
      </c>
      <c r="F11" s="232">
        <v>2440</v>
      </c>
      <c r="G11" s="232">
        <v>2497</v>
      </c>
      <c r="H11" s="230">
        <v>2553</v>
      </c>
      <c r="I11" s="230">
        <v>2610</v>
      </c>
      <c r="J11" s="230">
        <v>2667</v>
      </c>
      <c r="K11" s="230">
        <v>2724</v>
      </c>
      <c r="L11" s="230">
        <v>2780</v>
      </c>
      <c r="M11" s="230">
        <v>2837</v>
      </c>
      <c r="N11" s="230">
        <v>2887</v>
      </c>
      <c r="O11" s="230">
        <v>2940</v>
      </c>
      <c r="P11" s="230">
        <v>2996</v>
      </c>
      <c r="Q11" s="230">
        <v>3048</v>
      </c>
      <c r="R11" s="230">
        <v>3121</v>
      </c>
      <c r="S11" s="230">
        <v>3178</v>
      </c>
      <c r="T11" s="230">
        <v>3242</v>
      </c>
      <c r="U11" s="230">
        <v>3307</v>
      </c>
      <c r="V11" s="230">
        <v>3373</v>
      </c>
      <c r="W11" s="230">
        <v>3440</v>
      </c>
      <c r="X11" s="230">
        <v>3509</v>
      </c>
      <c r="Y11" s="230">
        <v>3579</v>
      </c>
      <c r="Z11" s="230">
        <v>3651</v>
      </c>
      <c r="AA11" s="230">
        <v>3724</v>
      </c>
      <c r="AB11" s="230">
        <v>3799</v>
      </c>
      <c r="AC11" s="230">
        <v>3875</v>
      </c>
      <c r="AD11" s="230">
        <v>3997</v>
      </c>
      <c r="AE11" s="230">
        <v>4133</v>
      </c>
      <c r="AF11" s="230">
        <v>4274</v>
      </c>
      <c r="AG11" s="230">
        <v>4418</v>
      </c>
      <c r="AH11" s="230">
        <v>20139</v>
      </c>
      <c r="AI11" s="230">
        <v>20770</v>
      </c>
      <c r="AJ11" s="230">
        <v>21664</v>
      </c>
      <c r="AK11" s="230">
        <v>22956</v>
      </c>
      <c r="AL11" s="230">
        <v>24356</v>
      </c>
      <c r="AM11" s="230">
        <v>25865</v>
      </c>
      <c r="AN11" s="230">
        <v>27351</v>
      </c>
      <c r="AO11" s="230">
        <v>28906</v>
      </c>
      <c r="AP11" s="230">
        <v>30614</v>
      </c>
      <c r="AQ11" s="230">
        <v>32481</v>
      </c>
      <c r="AR11" s="230">
        <v>34105</v>
      </c>
      <c r="AS11" s="230">
        <v>36133</v>
      </c>
      <c r="AT11" s="230">
        <v>38308</v>
      </c>
      <c r="AU11" s="230">
        <v>40599</v>
      </c>
      <c r="AV11" s="230">
        <v>42848</v>
      </c>
      <c r="AW11" s="230">
        <v>54172</v>
      </c>
      <c r="AX11" s="230">
        <v>56469</v>
      </c>
      <c r="AY11" s="230">
        <v>56024</v>
      </c>
      <c r="AZ11" s="230">
        <v>57809</v>
      </c>
      <c r="BB11" s="233"/>
      <c r="BC11" s="265" t="s">
        <v>160</v>
      </c>
      <c r="BD11" s="235">
        <v>260346</v>
      </c>
      <c r="BE11" s="235">
        <v>246560</v>
      </c>
      <c r="BF11" s="235">
        <v>239268</v>
      </c>
      <c r="BG11" s="235">
        <v>252340</v>
      </c>
      <c r="BH11" s="235">
        <v>259641</v>
      </c>
      <c r="BI11" s="235">
        <v>269530</v>
      </c>
      <c r="BJ11" s="235">
        <v>256777</v>
      </c>
      <c r="BK11" s="235">
        <v>262053</v>
      </c>
      <c r="BL11" s="235">
        <v>277761</v>
      </c>
      <c r="BM11" s="235">
        <v>279273</v>
      </c>
      <c r="BN11" s="235">
        <v>259054</v>
      </c>
      <c r="BO11" s="235">
        <v>264934</v>
      </c>
      <c r="BP11" s="235">
        <v>245007</v>
      </c>
      <c r="BQ11" s="235">
        <v>258670</v>
      </c>
      <c r="BR11" s="235">
        <v>243890</v>
      </c>
      <c r="BS11" s="235">
        <v>250006</v>
      </c>
      <c r="BT11" s="235">
        <v>251005</v>
      </c>
      <c r="BU11" s="235">
        <v>244703.11679999999</v>
      </c>
      <c r="BV11" s="235">
        <v>260026</v>
      </c>
      <c r="BW11" s="235">
        <v>266791</v>
      </c>
      <c r="BX11" s="235">
        <v>288344</v>
      </c>
      <c r="BY11" s="235">
        <v>292420</v>
      </c>
      <c r="BZ11" s="264"/>
      <c r="CA11" s="246"/>
      <c r="CB11" s="263"/>
      <c r="CC11" s="263"/>
      <c r="CD11" s="263"/>
      <c r="CE11" s="263"/>
    </row>
    <row r="12" spans="2:83" x14ac:dyDescent="0.2">
      <c r="B12" s="239" t="s">
        <v>14</v>
      </c>
      <c r="C12" s="231">
        <v>44</v>
      </c>
      <c r="D12" s="231">
        <v>44</v>
      </c>
      <c r="E12" s="231">
        <v>49</v>
      </c>
      <c r="F12" s="185">
        <v>39</v>
      </c>
      <c r="G12" s="185">
        <v>43</v>
      </c>
      <c r="H12" s="231">
        <v>43</v>
      </c>
      <c r="I12" s="231">
        <v>51</v>
      </c>
      <c r="J12" s="231">
        <v>51</v>
      </c>
      <c r="K12" s="231">
        <v>52</v>
      </c>
      <c r="L12" s="231">
        <v>56</v>
      </c>
      <c r="M12" s="231">
        <v>71</v>
      </c>
      <c r="N12" s="231">
        <v>67</v>
      </c>
      <c r="O12" s="231">
        <v>70</v>
      </c>
      <c r="P12" s="231">
        <v>77</v>
      </c>
      <c r="Q12" s="231">
        <v>85</v>
      </c>
      <c r="R12" s="231">
        <v>91</v>
      </c>
      <c r="S12" s="231">
        <v>97</v>
      </c>
      <c r="T12" s="231">
        <v>114</v>
      </c>
      <c r="U12" s="231">
        <v>135</v>
      </c>
      <c r="V12" s="231">
        <v>121</v>
      </c>
      <c r="W12" s="231">
        <v>170</v>
      </c>
      <c r="X12" s="231">
        <v>155</v>
      </c>
      <c r="Y12" s="231">
        <v>125</v>
      </c>
      <c r="Z12" s="231">
        <v>128</v>
      </c>
      <c r="AA12" s="231">
        <v>115</v>
      </c>
      <c r="AB12" s="231">
        <v>82</v>
      </c>
      <c r="AC12" s="231">
        <v>86</v>
      </c>
      <c r="AD12" s="231">
        <v>98</v>
      </c>
      <c r="AE12" s="231">
        <v>131</v>
      </c>
      <c r="AF12" s="231">
        <v>139</v>
      </c>
      <c r="AG12" s="231">
        <v>127</v>
      </c>
      <c r="AH12" s="230">
        <v>2695</v>
      </c>
      <c r="AI12" s="230">
        <v>2713</v>
      </c>
      <c r="AJ12" s="230">
        <v>2963</v>
      </c>
      <c r="AK12" s="230">
        <v>3130</v>
      </c>
      <c r="AL12" s="230">
        <v>3293</v>
      </c>
      <c r="AM12" s="230">
        <v>3544</v>
      </c>
      <c r="AN12" s="230">
        <v>3650</v>
      </c>
      <c r="AO12" s="230">
        <v>3776</v>
      </c>
      <c r="AP12" s="230">
        <v>3999</v>
      </c>
      <c r="AQ12" s="230">
        <v>4325</v>
      </c>
      <c r="AR12" s="230">
        <v>4430</v>
      </c>
      <c r="AS12" s="230">
        <v>4650</v>
      </c>
      <c r="AT12" s="230">
        <v>4909</v>
      </c>
      <c r="AU12" s="230">
        <v>5442</v>
      </c>
      <c r="AV12" s="230">
        <v>5047</v>
      </c>
      <c r="AW12" s="230">
        <v>4904</v>
      </c>
      <c r="AX12" s="230">
        <v>5139</v>
      </c>
      <c r="AY12" s="230">
        <v>5443</v>
      </c>
      <c r="AZ12" s="230">
        <v>5477</v>
      </c>
      <c r="BB12" s="233"/>
      <c r="BC12" s="265" t="s">
        <v>161</v>
      </c>
      <c r="BD12" s="235">
        <v>53438</v>
      </c>
      <c r="BE12" s="235">
        <v>51715</v>
      </c>
      <c r="BF12" s="235">
        <v>51392</v>
      </c>
      <c r="BG12" s="235">
        <v>50052</v>
      </c>
      <c r="BH12" s="235">
        <v>49583</v>
      </c>
      <c r="BI12" s="235">
        <v>64841</v>
      </c>
      <c r="BJ12" s="235">
        <v>60472</v>
      </c>
      <c r="BK12" s="235">
        <v>59984</v>
      </c>
      <c r="BL12" s="235">
        <v>55797</v>
      </c>
      <c r="BM12" s="235">
        <v>56530</v>
      </c>
      <c r="BN12" s="235">
        <v>60650</v>
      </c>
      <c r="BO12" s="235">
        <v>55506</v>
      </c>
      <c r="BP12" s="235">
        <v>63185</v>
      </c>
      <c r="BQ12" s="235">
        <v>61351</v>
      </c>
      <c r="BR12" s="235">
        <v>60536</v>
      </c>
      <c r="BS12" s="235">
        <v>64920</v>
      </c>
      <c r="BT12" s="235">
        <v>50559</v>
      </c>
      <c r="BU12" s="235">
        <v>53382</v>
      </c>
      <c r="BV12" s="235">
        <v>58077</v>
      </c>
      <c r="BW12" s="235">
        <v>50676</v>
      </c>
      <c r="BX12" s="235">
        <v>48231</v>
      </c>
      <c r="BY12" s="235">
        <v>40718</v>
      </c>
      <c r="BZ12" s="264"/>
      <c r="CA12" s="246"/>
      <c r="CB12" s="263"/>
      <c r="CC12" s="263"/>
      <c r="CD12" s="263"/>
      <c r="CE12" s="263"/>
    </row>
    <row r="13" spans="2:83" x14ac:dyDescent="0.2">
      <c r="B13" s="239" t="s">
        <v>15</v>
      </c>
      <c r="C13" s="231">
        <v>31</v>
      </c>
      <c r="D13" s="231">
        <v>30</v>
      </c>
      <c r="E13" s="231">
        <v>26</v>
      </c>
      <c r="F13" s="185">
        <v>34</v>
      </c>
      <c r="G13" s="185">
        <v>33</v>
      </c>
      <c r="H13" s="231">
        <v>32</v>
      </c>
      <c r="I13" s="231">
        <v>26</v>
      </c>
      <c r="J13" s="231">
        <v>34</v>
      </c>
      <c r="K13" s="231">
        <v>39</v>
      </c>
      <c r="L13" s="231">
        <v>31</v>
      </c>
      <c r="M13" s="231">
        <v>28</v>
      </c>
      <c r="N13" s="231">
        <v>32</v>
      </c>
      <c r="O13" s="231">
        <v>34</v>
      </c>
      <c r="P13" s="231">
        <v>38</v>
      </c>
      <c r="Q13" s="231">
        <v>42</v>
      </c>
      <c r="R13" s="231">
        <v>46</v>
      </c>
      <c r="S13" s="231">
        <v>50</v>
      </c>
      <c r="T13" s="231">
        <v>52</v>
      </c>
      <c r="U13" s="231">
        <v>56</v>
      </c>
      <c r="V13" s="231">
        <v>60</v>
      </c>
      <c r="W13" s="231">
        <v>48</v>
      </c>
      <c r="X13" s="231">
        <v>61</v>
      </c>
      <c r="Y13" s="231">
        <v>64</v>
      </c>
      <c r="Z13" s="231">
        <v>91</v>
      </c>
      <c r="AA13" s="231">
        <v>89</v>
      </c>
      <c r="AB13" s="231">
        <v>59</v>
      </c>
      <c r="AC13" s="231">
        <v>26</v>
      </c>
      <c r="AD13" s="231">
        <v>45</v>
      </c>
      <c r="AE13" s="231">
        <v>58</v>
      </c>
      <c r="AF13" s="231">
        <v>94</v>
      </c>
      <c r="AG13" s="231">
        <v>90</v>
      </c>
      <c r="AH13" s="231">
        <v>777</v>
      </c>
      <c r="AI13" s="231">
        <v>800</v>
      </c>
      <c r="AJ13" s="231">
        <v>912</v>
      </c>
      <c r="AK13" s="230">
        <v>1038</v>
      </c>
      <c r="AL13" s="230">
        <v>1039</v>
      </c>
      <c r="AM13" s="230">
        <v>1070</v>
      </c>
      <c r="AN13" s="230">
        <v>1190</v>
      </c>
      <c r="AO13" s="230">
        <v>1218</v>
      </c>
      <c r="AP13" s="230">
        <v>1257</v>
      </c>
      <c r="AQ13" s="230">
        <v>1379</v>
      </c>
      <c r="AR13" s="230">
        <v>1446</v>
      </c>
      <c r="AS13" s="230">
        <v>1139</v>
      </c>
      <c r="AT13" s="230">
        <v>1132</v>
      </c>
      <c r="AU13" s="230">
        <v>1192</v>
      </c>
      <c r="AV13" s="230">
        <v>1211</v>
      </c>
      <c r="AW13" s="231">
        <v>909</v>
      </c>
      <c r="AX13" s="230">
        <v>1004</v>
      </c>
      <c r="AY13" s="231">
        <v>771</v>
      </c>
      <c r="AZ13" s="231">
        <v>771</v>
      </c>
      <c r="BB13" s="233"/>
      <c r="BC13" s="236" t="s">
        <v>166</v>
      </c>
      <c r="BD13" s="235">
        <v>714642</v>
      </c>
      <c r="BE13" s="235">
        <v>753755</v>
      </c>
      <c r="BF13" s="235">
        <v>789866</v>
      </c>
      <c r="BG13" s="235">
        <v>819443</v>
      </c>
      <c r="BH13" s="235">
        <v>851472</v>
      </c>
      <c r="BI13" s="235">
        <v>888947</v>
      </c>
      <c r="BJ13" s="235">
        <v>930842</v>
      </c>
      <c r="BK13" s="235">
        <v>956546</v>
      </c>
      <c r="BL13" s="235">
        <v>990989</v>
      </c>
      <c r="BM13" s="235">
        <v>1013286</v>
      </c>
      <c r="BN13" s="235">
        <v>1051755</v>
      </c>
      <c r="BO13" s="235">
        <v>1087406</v>
      </c>
      <c r="BP13" s="235">
        <v>1130740</v>
      </c>
      <c r="BQ13" s="235">
        <v>1169712</v>
      </c>
      <c r="BR13" s="235">
        <v>1198671</v>
      </c>
      <c r="BS13" s="235">
        <v>1246512</v>
      </c>
      <c r="BT13" s="235">
        <v>1288373</v>
      </c>
      <c r="BU13" s="235">
        <v>1326948.1599999999</v>
      </c>
      <c r="BV13" s="235">
        <v>1375986</v>
      </c>
      <c r="BW13" s="235">
        <v>1428608</v>
      </c>
      <c r="BX13" s="235">
        <v>1458624</v>
      </c>
      <c r="BY13" s="235">
        <v>1503254</v>
      </c>
      <c r="BZ13" s="264"/>
      <c r="CA13" s="246"/>
      <c r="CB13" s="263"/>
      <c r="CC13" s="263"/>
      <c r="CD13" s="263"/>
      <c r="CE13" s="263"/>
    </row>
    <row r="14" spans="2:83" x14ac:dyDescent="0.2">
      <c r="B14" s="239"/>
      <c r="C14" s="231"/>
      <c r="D14" s="231"/>
      <c r="E14" s="231"/>
      <c r="F14" s="185"/>
      <c r="G14" s="185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1"/>
      <c r="AX14" s="230"/>
      <c r="AY14" s="231"/>
      <c r="AZ14" s="231"/>
      <c r="BB14" s="233"/>
      <c r="BC14" s="236" t="s">
        <v>167</v>
      </c>
      <c r="BD14" s="235">
        <v>46728</v>
      </c>
      <c r="BE14" s="235">
        <v>50961</v>
      </c>
      <c r="BF14" s="235">
        <v>48699</v>
      </c>
      <c r="BG14" s="235">
        <v>54108</v>
      </c>
      <c r="BH14" s="235">
        <v>52399</v>
      </c>
      <c r="BI14" s="235">
        <v>35444</v>
      </c>
      <c r="BJ14" s="235">
        <v>35067</v>
      </c>
      <c r="BK14" s="235">
        <v>36021</v>
      </c>
      <c r="BL14" s="235">
        <v>39228</v>
      </c>
      <c r="BM14" s="235">
        <v>40237</v>
      </c>
      <c r="BN14" s="235">
        <v>40207</v>
      </c>
      <c r="BO14" s="235">
        <v>42121</v>
      </c>
      <c r="BP14" s="235">
        <v>42874</v>
      </c>
      <c r="BQ14" s="235">
        <v>45695</v>
      </c>
      <c r="BR14" s="235">
        <v>46555</v>
      </c>
      <c r="BS14" s="235">
        <v>40761</v>
      </c>
      <c r="BT14" s="235">
        <v>46592</v>
      </c>
      <c r="BU14" s="235">
        <v>45505.08</v>
      </c>
      <c r="BV14" s="235">
        <v>46679</v>
      </c>
      <c r="BW14" s="235">
        <v>50076</v>
      </c>
      <c r="BX14" s="235">
        <v>51880</v>
      </c>
      <c r="BY14" s="235">
        <v>52617</v>
      </c>
      <c r="BZ14" s="264"/>
      <c r="CA14" s="246"/>
      <c r="CB14" s="263"/>
      <c r="CC14" s="263"/>
      <c r="CD14" s="263"/>
      <c r="CE14" s="263"/>
    </row>
    <row r="15" spans="2:83" s="222" customFormat="1" x14ac:dyDescent="0.2">
      <c r="B15" s="208" t="s">
        <v>265</v>
      </c>
      <c r="C15" s="192">
        <v>1194</v>
      </c>
      <c r="D15" s="192">
        <v>1295</v>
      </c>
      <c r="E15" s="192">
        <v>1442</v>
      </c>
      <c r="F15" s="192">
        <v>1569</v>
      </c>
      <c r="G15" s="192">
        <v>1759</v>
      </c>
      <c r="H15" s="192">
        <v>1940</v>
      </c>
      <c r="I15" s="192">
        <v>2143</v>
      </c>
      <c r="J15" s="192">
        <v>2270</v>
      </c>
      <c r="K15" s="192">
        <v>2397</v>
      </c>
      <c r="L15" s="192">
        <v>2557</v>
      </c>
      <c r="M15" s="192">
        <v>2602</v>
      </c>
      <c r="N15" s="192">
        <v>3070</v>
      </c>
      <c r="O15" s="192">
        <v>3362</v>
      </c>
      <c r="P15" s="192">
        <v>3788</v>
      </c>
      <c r="Q15" s="192">
        <v>4348</v>
      </c>
      <c r="R15" s="192">
        <v>4837</v>
      </c>
      <c r="S15" s="192">
        <v>5225</v>
      </c>
      <c r="T15" s="192">
        <v>5411</v>
      </c>
      <c r="U15" s="192">
        <v>5687</v>
      </c>
      <c r="V15" s="192">
        <v>6368</v>
      </c>
      <c r="W15" s="192">
        <v>7340</v>
      </c>
      <c r="X15" s="192">
        <v>7808</v>
      </c>
      <c r="Y15" s="192">
        <v>7692</v>
      </c>
      <c r="Z15" s="192">
        <v>8488</v>
      </c>
      <c r="AA15" s="192">
        <v>9202</v>
      </c>
      <c r="AB15" s="192">
        <v>9382</v>
      </c>
      <c r="AC15" s="192">
        <v>9842</v>
      </c>
      <c r="AD15" s="192">
        <v>10132</v>
      </c>
      <c r="AE15" s="192">
        <v>11096</v>
      </c>
      <c r="AF15" s="192">
        <v>11942</v>
      </c>
      <c r="AG15" s="192">
        <v>13228</v>
      </c>
      <c r="AH15" s="192">
        <v>56013</v>
      </c>
      <c r="AI15" s="192">
        <v>62028</v>
      </c>
      <c r="AJ15" s="192">
        <v>65091</v>
      </c>
      <c r="AK15" s="192">
        <v>69688</v>
      </c>
      <c r="AL15" s="192">
        <v>75147</v>
      </c>
      <c r="AM15" s="192">
        <v>81234</v>
      </c>
      <c r="AN15" s="192">
        <v>88257</v>
      </c>
      <c r="AO15" s="192">
        <v>96925</v>
      </c>
      <c r="AP15" s="192">
        <v>101433</v>
      </c>
      <c r="AQ15" s="192">
        <f>AQ16+AQ17+AQ21+AQ22</f>
        <v>107955</v>
      </c>
      <c r="AR15" s="192">
        <f>AR16+AR17+AR21+AR22</f>
        <v>113498</v>
      </c>
      <c r="AS15" s="192">
        <f t="shared" ref="AS15:AV15" si="0">AS16+AS17+AS21+AS22</f>
        <v>121626</v>
      </c>
      <c r="AT15" s="192">
        <f t="shared" si="0"/>
        <v>127586</v>
      </c>
      <c r="AU15" s="192">
        <f t="shared" si="0"/>
        <v>132541</v>
      </c>
      <c r="AV15" s="192">
        <f t="shared" si="0"/>
        <v>138032</v>
      </c>
      <c r="AW15" s="192">
        <v>144552</v>
      </c>
      <c r="AX15" s="192">
        <v>144082</v>
      </c>
      <c r="AY15" s="192">
        <v>152893</v>
      </c>
      <c r="AZ15" s="192">
        <v>160417</v>
      </c>
      <c r="BB15" s="233"/>
      <c r="BC15" s="236" t="s">
        <v>168</v>
      </c>
      <c r="BD15" s="235">
        <v>39569</v>
      </c>
      <c r="BE15" s="235">
        <v>38400</v>
      </c>
      <c r="BF15" s="235">
        <v>33666</v>
      </c>
      <c r="BG15" s="235">
        <v>34828</v>
      </c>
      <c r="BH15" s="235">
        <v>35519</v>
      </c>
      <c r="BI15" s="235">
        <v>35728</v>
      </c>
      <c r="BJ15" s="235">
        <v>43163</v>
      </c>
      <c r="BK15" s="235">
        <v>43346</v>
      </c>
      <c r="BL15" s="235">
        <v>47043</v>
      </c>
      <c r="BM15" s="235">
        <v>48252</v>
      </c>
      <c r="BN15" s="235">
        <v>48926</v>
      </c>
      <c r="BO15" s="235">
        <v>41489</v>
      </c>
      <c r="BP15" s="235">
        <v>43052</v>
      </c>
      <c r="BQ15" s="235">
        <v>43333</v>
      </c>
      <c r="BR15" s="235">
        <v>43758</v>
      </c>
      <c r="BS15" s="235">
        <v>46276</v>
      </c>
      <c r="BT15" s="235">
        <v>47779</v>
      </c>
      <c r="BU15" s="235">
        <v>48368</v>
      </c>
      <c r="BV15" s="235">
        <v>49153</v>
      </c>
      <c r="BW15" s="235">
        <v>49547</v>
      </c>
      <c r="BX15" s="235">
        <v>49842</v>
      </c>
      <c r="BY15" s="235">
        <v>50208</v>
      </c>
      <c r="BZ15" s="264"/>
      <c r="CA15" s="246"/>
      <c r="CB15" s="263"/>
      <c r="CC15" s="263"/>
      <c r="CD15" s="263"/>
      <c r="CE15" s="263"/>
    </row>
    <row r="16" spans="2:83" x14ac:dyDescent="0.2">
      <c r="B16" s="239" t="s">
        <v>277</v>
      </c>
      <c r="C16" s="230">
        <v>27</v>
      </c>
      <c r="D16" s="231">
        <v>37</v>
      </c>
      <c r="E16" s="231">
        <v>41</v>
      </c>
      <c r="F16" s="185">
        <v>42</v>
      </c>
      <c r="G16" s="185">
        <v>45</v>
      </c>
      <c r="H16" s="231">
        <v>45</v>
      </c>
      <c r="I16" s="231">
        <v>50</v>
      </c>
      <c r="J16" s="231">
        <v>55</v>
      </c>
      <c r="K16" s="231">
        <v>59</v>
      </c>
      <c r="L16" s="231">
        <v>64</v>
      </c>
      <c r="M16" s="231">
        <v>70</v>
      </c>
      <c r="N16" s="231">
        <v>81</v>
      </c>
      <c r="O16" s="231">
        <v>86</v>
      </c>
      <c r="P16" s="231">
        <v>96</v>
      </c>
      <c r="Q16" s="231">
        <v>113</v>
      </c>
      <c r="R16" s="231">
        <v>122</v>
      </c>
      <c r="S16" s="231">
        <v>133</v>
      </c>
      <c r="T16" s="231">
        <v>133</v>
      </c>
      <c r="U16" s="231">
        <v>137</v>
      </c>
      <c r="V16" s="231">
        <v>141</v>
      </c>
      <c r="W16" s="231">
        <v>157</v>
      </c>
      <c r="X16" s="231">
        <v>156</v>
      </c>
      <c r="Y16" s="231">
        <v>159</v>
      </c>
      <c r="Z16" s="231">
        <v>161</v>
      </c>
      <c r="AA16" s="231">
        <v>180</v>
      </c>
      <c r="AB16" s="231">
        <v>181</v>
      </c>
      <c r="AC16" s="231">
        <v>175</v>
      </c>
      <c r="AD16" s="231">
        <v>206</v>
      </c>
      <c r="AE16" s="231">
        <v>212</v>
      </c>
      <c r="AF16" s="231">
        <v>221</v>
      </c>
      <c r="AG16" s="231">
        <v>250</v>
      </c>
      <c r="AH16" s="230">
        <v>1053</v>
      </c>
      <c r="AI16" s="230">
        <v>1167</v>
      </c>
      <c r="AJ16" s="230">
        <v>1164</v>
      </c>
      <c r="AK16" s="230">
        <v>1181</v>
      </c>
      <c r="AL16" s="230">
        <v>1340</v>
      </c>
      <c r="AM16" s="230">
        <v>1657</v>
      </c>
      <c r="AN16" s="230">
        <v>1782</v>
      </c>
      <c r="AO16" s="230">
        <v>2029</v>
      </c>
      <c r="AP16" s="230">
        <v>2071</v>
      </c>
      <c r="AQ16" s="230">
        <v>2269</v>
      </c>
      <c r="AR16" s="230">
        <v>2504</v>
      </c>
      <c r="AS16" s="230">
        <v>2565</v>
      </c>
      <c r="AT16" s="230">
        <v>2642</v>
      </c>
      <c r="AU16" s="230">
        <v>2765</v>
      </c>
      <c r="AV16" s="230">
        <v>2646</v>
      </c>
      <c r="AW16" s="230">
        <v>2833</v>
      </c>
      <c r="AX16" s="230">
        <v>2886</v>
      </c>
      <c r="AY16" s="230">
        <v>2744</v>
      </c>
      <c r="AZ16" s="230">
        <v>2831</v>
      </c>
      <c r="BB16" s="233"/>
      <c r="BC16" s="236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64"/>
      <c r="CA16" s="246"/>
      <c r="CB16" s="263"/>
      <c r="CC16" s="263"/>
      <c r="CD16" s="263"/>
      <c r="CE16" s="263"/>
    </row>
    <row r="17" spans="2:83" x14ac:dyDescent="0.2">
      <c r="B17" s="239" t="s">
        <v>254</v>
      </c>
      <c r="C17" s="231">
        <v>961</v>
      </c>
      <c r="D17" s="230">
        <v>1042</v>
      </c>
      <c r="E17" s="230">
        <v>1123</v>
      </c>
      <c r="F17" s="232">
        <v>1235</v>
      </c>
      <c r="G17" s="232">
        <v>1396</v>
      </c>
      <c r="H17" s="230">
        <v>1569</v>
      </c>
      <c r="I17" s="230">
        <v>1727</v>
      </c>
      <c r="J17" s="230">
        <v>1821</v>
      </c>
      <c r="K17" s="230">
        <v>1889</v>
      </c>
      <c r="L17" s="230">
        <v>1968</v>
      </c>
      <c r="M17" s="230">
        <v>2018</v>
      </c>
      <c r="N17" s="230">
        <v>2278</v>
      </c>
      <c r="O17" s="230">
        <v>2581</v>
      </c>
      <c r="P17" s="230">
        <v>2870</v>
      </c>
      <c r="Q17" s="230">
        <v>3196</v>
      </c>
      <c r="R17" s="230">
        <v>3514</v>
      </c>
      <c r="S17" s="230">
        <v>3816</v>
      </c>
      <c r="T17" s="230">
        <v>4032</v>
      </c>
      <c r="U17" s="230">
        <v>4289</v>
      </c>
      <c r="V17" s="230">
        <v>4659</v>
      </c>
      <c r="W17" s="230">
        <v>5187</v>
      </c>
      <c r="X17" s="230">
        <v>5521</v>
      </c>
      <c r="Y17" s="230">
        <v>5590</v>
      </c>
      <c r="Z17" s="230">
        <v>6078</v>
      </c>
      <c r="AA17" s="230">
        <v>6464</v>
      </c>
      <c r="AB17" s="230">
        <v>6498</v>
      </c>
      <c r="AC17" s="230">
        <v>6588</v>
      </c>
      <c r="AD17" s="230">
        <v>6707</v>
      </c>
      <c r="AE17" s="230">
        <v>7392</v>
      </c>
      <c r="AF17" s="230">
        <v>7984</v>
      </c>
      <c r="AG17" s="230">
        <v>8803</v>
      </c>
      <c r="AH17" s="230">
        <v>37446</v>
      </c>
      <c r="AI17" s="230">
        <v>42596</v>
      </c>
      <c r="AJ17" s="230">
        <v>45592</v>
      </c>
      <c r="AK17" s="230">
        <v>49187</v>
      </c>
      <c r="AL17" s="230">
        <v>53166</v>
      </c>
      <c r="AM17" s="230">
        <v>57180</v>
      </c>
      <c r="AN17" s="230">
        <v>61484</v>
      </c>
      <c r="AO17" s="230">
        <v>67622</v>
      </c>
      <c r="AP17" s="230">
        <v>70300</v>
      </c>
      <c r="AQ17" s="230">
        <f>AQ18+AQ19</f>
        <v>74324</v>
      </c>
      <c r="AR17" s="230">
        <f t="shared" ref="AR17:AS17" si="1">AR18+AR19</f>
        <v>77108</v>
      </c>
      <c r="AS17" s="230">
        <f t="shared" si="1"/>
        <v>82672</v>
      </c>
      <c r="AT17" s="230">
        <f>AT18+AT19</f>
        <v>86346</v>
      </c>
      <c r="AU17" s="230">
        <f t="shared" ref="AU17" si="2">AU18+AU19</f>
        <v>90272</v>
      </c>
      <c r="AV17" s="230">
        <f t="shared" ref="AV17" si="3">AV18+AV19</f>
        <v>92561</v>
      </c>
      <c r="AW17" s="230">
        <v>96016</v>
      </c>
      <c r="AX17" s="230">
        <v>95945</v>
      </c>
      <c r="AY17" s="230">
        <v>102593</v>
      </c>
      <c r="AZ17" s="230">
        <v>106767</v>
      </c>
      <c r="BB17" s="223" t="s">
        <v>162</v>
      </c>
      <c r="BC17" s="224" t="s">
        <v>163</v>
      </c>
      <c r="BD17" s="225">
        <v>1087468</v>
      </c>
      <c r="BE17" s="225">
        <v>1150635</v>
      </c>
      <c r="BF17" s="225">
        <v>1166111</v>
      </c>
      <c r="BG17" s="225">
        <v>1247508</v>
      </c>
      <c r="BH17" s="225">
        <v>1464252</v>
      </c>
      <c r="BI17" s="225">
        <v>1559566</v>
      </c>
      <c r="BJ17" s="225">
        <v>1616157</v>
      </c>
      <c r="BK17" s="225">
        <v>1741085</v>
      </c>
      <c r="BL17" s="225">
        <v>1888600</v>
      </c>
      <c r="BM17" s="225">
        <v>1790263</v>
      </c>
      <c r="BN17" s="225">
        <v>1851565</v>
      </c>
      <c r="BO17" s="225">
        <v>1935022</v>
      </c>
      <c r="BP17" s="225">
        <v>1984316</v>
      </c>
      <c r="BQ17" s="225">
        <v>1999207</v>
      </c>
      <c r="BR17" s="225">
        <v>2089776</v>
      </c>
      <c r="BS17" s="225">
        <v>2198027</v>
      </c>
      <c r="BT17" s="225">
        <v>2323169</v>
      </c>
      <c r="BU17" s="225">
        <v>2428902.08</v>
      </c>
      <c r="BV17" s="225">
        <v>2540894</v>
      </c>
      <c r="BW17" s="225">
        <v>2501345</v>
      </c>
      <c r="BX17" s="225">
        <v>2407093</v>
      </c>
      <c r="BY17" s="225">
        <v>2493031</v>
      </c>
      <c r="BZ17" s="264"/>
      <c r="CA17" s="246"/>
      <c r="CB17" s="263"/>
      <c r="CC17" s="263"/>
      <c r="CD17" s="263"/>
      <c r="CE17" s="263"/>
    </row>
    <row r="18" spans="2:83" x14ac:dyDescent="0.2">
      <c r="B18" s="266" t="s">
        <v>278</v>
      </c>
      <c r="C18" s="231">
        <v>277</v>
      </c>
      <c r="D18" s="231">
        <v>342</v>
      </c>
      <c r="E18" s="231">
        <v>406</v>
      </c>
      <c r="F18" s="185">
        <v>502</v>
      </c>
      <c r="G18" s="185">
        <v>646</v>
      </c>
      <c r="H18" s="231">
        <v>802</v>
      </c>
      <c r="I18" s="231">
        <v>942</v>
      </c>
      <c r="J18" s="230">
        <v>1018</v>
      </c>
      <c r="K18" s="230">
        <v>1068</v>
      </c>
      <c r="L18" s="230">
        <v>1128</v>
      </c>
      <c r="M18" s="230">
        <v>1159</v>
      </c>
      <c r="N18" s="230">
        <v>1394</v>
      </c>
      <c r="O18" s="230">
        <v>1671</v>
      </c>
      <c r="P18" s="230">
        <v>1934</v>
      </c>
      <c r="Q18" s="230">
        <v>2233</v>
      </c>
      <c r="R18" s="230">
        <v>2523</v>
      </c>
      <c r="S18" s="230">
        <v>2796</v>
      </c>
      <c r="T18" s="230">
        <v>2982</v>
      </c>
      <c r="U18" s="230">
        <v>3209</v>
      </c>
      <c r="V18" s="230">
        <v>3548</v>
      </c>
      <c r="W18" s="230">
        <v>4043</v>
      </c>
      <c r="X18" s="230">
        <v>4293</v>
      </c>
      <c r="Y18" s="230">
        <v>4273</v>
      </c>
      <c r="Z18" s="230">
        <v>4665</v>
      </c>
      <c r="AA18" s="230">
        <v>4948</v>
      </c>
      <c r="AB18" s="230">
        <v>4871</v>
      </c>
      <c r="AC18" s="230">
        <v>4843</v>
      </c>
      <c r="AD18" s="230">
        <v>4834</v>
      </c>
      <c r="AE18" s="230">
        <v>5362</v>
      </c>
      <c r="AF18" s="230">
        <v>5783</v>
      </c>
      <c r="AG18" s="230">
        <v>6417</v>
      </c>
      <c r="AH18" s="230">
        <v>27451</v>
      </c>
      <c r="AI18" s="230">
        <v>31761</v>
      </c>
      <c r="AJ18" s="230">
        <v>33847</v>
      </c>
      <c r="AK18" s="230">
        <v>36455</v>
      </c>
      <c r="AL18" s="230">
        <v>39365</v>
      </c>
      <c r="AM18" s="230">
        <v>42220</v>
      </c>
      <c r="AN18" s="230">
        <v>45267</v>
      </c>
      <c r="AO18" s="230">
        <v>50043</v>
      </c>
      <c r="AP18" s="230">
        <v>51244</v>
      </c>
      <c r="AQ18" s="230">
        <v>53667</v>
      </c>
      <c r="AR18" s="230">
        <v>56577</v>
      </c>
      <c r="AS18" s="230">
        <v>61051</v>
      </c>
      <c r="AT18" s="230">
        <v>63577</v>
      </c>
      <c r="AU18" s="230">
        <v>66294</v>
      </c>
      <c r="AV18" s="230">
        <v>67310</v>
      </c>
      <c r="AW18" s="230">
        <v>69424</v>
      </c>
      <c r="AX18" s="230">
        <v>67941</v>
      </c>
      <c r="AY18" s="230">
        <v>73102</v>
      </c>
      <c r="AZ18" s="230">
        <v>75710</v>
      </c>
      <c r="BB18" s="233"/>
      <c r="BC18" s="236" t="s">
        <v>169</v>
      </c>
      <c r="BD18" s="235">
        <v>189467</v>
      </c>
      <c r="BE18" s="235">
        <v>201284</v>
      </c>
      <c r="BF18" s="235">
        <v>216311</v>
      </c>
      <c r="BG18" s="235">
        <v>239508</v>
      </c>
      <c r="BH18" s="235">
        <v>291676</v>
      </c>
      <c r="BI18" s="235">
        <v>245502</v>
      </c>
      <c r="BJ18" s="235">
        <v>254345</v>
      </c>
      <c r="BK18" s="235">
        <v>273032</v>
      </c>
      <c r="BL18" s="235">
        <v>281635</v>
      </c>
      <c r="BM18" s="235">
        <v>274710</v>
      </c>
      <c r="BN18" s="235">
        <v>282269</v>
      </c>
      <c r="BO18" s="235">
        <v>269798</v>
      </c>
      <c r="BP18" s="235">
        <v>283727</v>
      </c>
      <c r="BQ18" s="235">
        <v>294727</v>
      </c>
      <c r="BR18" s="235">
        <v>298856</v>
      </c>
      <c r="BS18" s="235">
        <v>313707</v>
      </c>
      <c r="BT18" s="235">
        <v>333121</v>
      </c>
      <c r="BU18" s="235">
        <v>331121</v>
      </c>
      <c r="BV18" s="235">
        <v>356949</v>
      </c>
      <c r="BW18" s="235">
        <v>361221</v>
      </c>
      <c r="BX18" s="235">
        <v>331309</v>
      </c>
      <c r="BY18" s="235">
        <v>309823</v>
      </c>
      <c r="BZ18" s="264"/>
      <c r="CA18" s="246"/>
      <c r="CB18" s="263"/>
      <c r="CC18" s="263"/>
      <c r="CD18" s="263"/>
      <c r="CE18" s="263"/>
    </row>
    <row r="19" spans="2:83" x14ac:dyDescent="0.2">
      <c r="B19" s="266" t="s">
        <v>245</v>
      </c>
      <c r="C19" s="231">
        <v>684</v>
      </c>
      <c r="D19" s="231">
        <v>700</v>
      </c>
      <c r="E19" s="231">
        <v>717</v>
      </c>
      <c r="F19" s="185">
        <v>733</v>
      </c>
      <c r="G19" s="185">
        <v>750</v>
      </c>
      <c r="H19" s="231">
        <v>767</v>
      </c>
      <c r="I19" s="231">
        <v>785</v>
      </c>
      <c r="J19" s="231">
        <v>803</v>
      </c>
      <c r="K19" s="231">
        <v>821</v>
      </c>
      <c r="L19" s="231">
        <v>840</v>
      </c>
      <c r="M19" s="231">
        <v>859</v>
      </c>
      <c r="N19" s="231">
        <v>884</v>
      </c>
      <c r="O19" s="231">
        <v>910</v>
      </c>
      <c r="P19" s="231">
        <v>936</v>
      </c>
      <c r="Q19" s="231">
        <v>963</v>
      </c>
      <c r="R19" s="231">
        <v>991</v>
      </c>
      <c r="S19" s="230">
        <v>1020</v>
      </c>
      <c r="T19" s="230">
        <v>1050</v>
      </c>
      <c r="U19" s="230">
        <v>1080</v>
      </c>
      <c r="V19" s="230">
        <v>1111</v>
      </c>
      <c r="W19" s="230">
        <v>1144</v>
      </c>
      <c r="X19" s="230">
        <v>1228</v>
      </c>
      <c r="Y19" s="230">
        <v>1317</v>
      </c>
      <c r="Z19" s="230">
        <v>1413</v>
      </c>
      <c r="AA19" s="230">
        <v>1516</v>
      </c>
      <c r="AB19" s="230">
        <v>1627</v>
      </c>
      <c r="AC19" s="230">
        <v>1745</v>
      </c>
      <c r="AD19" s="230">
        <v>1873</v>
      </c>
      <c r="AE19" s="230">
        <v>2030</v>
      </c>
      <c r="AF19" s="230">
        <v>2201</v>
      </c>
      <c r="AG19" s="230">
        <v>2386</v>
      </c>
      <c r="AH19" s="230">
        <v>9995</v>
      </c>
      <c r="AI19" s="230">
        <v>10835</v>
      </c>
      <c r="AJ19" s="230">
        <v>11745</v>
      </c>
      <c r="AK19" s="230">
        <v>12732</v>
      </c>
      <c r="AL19" s="230">
        <v>13801</v>
      </c>
      <c r="AM19" s="230">
        <v>14960</v>
      </c>
      <c r="AN19" s="230">
        <v>16217</v>
      </c>
      <c r="AO19" s="230">
        <v>17579</v>
      </c>
      <c r="AP19" s="230">
        <v>19056</v>
      </c>
      <c r="AQ19" s="230">
        <v>20657</v>
      </c>
      <c r="AR19" s="230">
        <v>20531</v>
      </c>
      <c r="AS19" s="230">
        <v>21621</v>
      </c>
      <c r="AT19" s="230">
        <v>22769</v>
      </c>
      <c r="AU19" s="230">
        <v>23978</v>
      </c>
      <c r="AV19" s="230">
        <v>25251</v>
      </c>
      <c r="AW19" s="230">
        <v>26592</v>
      </c>
      <c r="AX19" s="230">
        <v>28004</v>
      </c>
      <c r="AY19" s="230">
        <v>29491</v>
      </c>
      <c r="AZ19" s="230">
        <v>31057</v>
      </c>
      <c r="BB19" s="233"/>
      <c r="BC19" s="236" t="s">
        <v>170</v>
      </c>
      <c r="BD19" s="235">
        <v>584594</v>
      </c>
      <c r="BE19" s="235">
        <v>645940</v>
      </c>
      <c r="BF19" s="235">
        <v>672234</v>
      </c>
      <c r="BG19" s="235">
        <v>721209</v>
      </c>
      <c r="BH19" s="235">
        <v>839339</v>
      </c>
      <c r="BI19" s="235">
        <v>973847</v>
      </c>
      <c r="BJ19" s="235">
        <v>1065323</v>
      </c>
      <c r="BK19" s="235">
        <v>1161551</v>
      </c>
      <c r="BL19" s="235">
        <v>1232430</v>
      </c>
      <c r="BM19" s="235">
        <v>1180964</v>
      </c>
      <c r="BN19" s="235">
        <v>1197163</v>
      </c>
      <c r="BO19" s="235">
        <v>1227091</v>
      </c>
      <c r="BP19" s="235">
        <v>1252670</v>
      </c>
      <c r="BQ19" s="235">
        <v>1313365</v>
      </c>
      <c r="BR19" s="235">
        <v>1387556</v>
      </c>
      <c r="BS19" s="235">
        <v>1441461</v>
      </c>
      <c r="BT19" s="235">
        <v>1494591</v>
      </c>
      <c r="BU19" s="235">
        <v>1581680.08</v>
      </c>
      <c r="BV19" s="235">
        <v>1667524</v>
      </c>
      <c r="BW19" s="235">
        <v>1656069</v>
      </c>
      <c r="BX19" s="235">
        <v>1533747</v>
      </c>
      <c r="BY19" s="235">
        <v>1667362</v>
      </c>
      <c r="BZ19" s="264"/>
      <c r="CA19" s="246"/>
      <c r="CB19" s="263"/>
      <c r="CC19" s="263"/>
      <c r="CD19" s="263"/>
      <c r="CE19" s="263"/>
    </row>
    <row r="20" spans="2:83" x14ac:dyDescent="0.2">
      <c r="B20" s="266" t="s">
        <v>279</v>
      </c>
      <c r="C20" s="231"/>
      <c r="D20" s="231"/>
      <c r="E20" s="231"/>
      <c r="F20" s="185"/>
      <c r="G20" s="185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B20" s="233"/>
      <c r="BC20" s="265" t="s">
        <v>171</v>
      </c>
      <c r="BD20" s="235">
        <v>469699</v>
      </c>
      <c r="BE20" s="235">
        <v>524554</v>
      </c>
      <c r="BF20" s="235">
        <v>543921</v>
      </c>
      <c r="BG20" s="235">
        <v>585478</v>
      </c>
      <c r="BH20" s="235">
        <v>695731</v>
      </c>
      <c r="BI20" s="235">
        <v>821817</v>
      </c>
      <c r="BJ20" s="235">
        <v>903323</v>
      </c>
      <c r="BK20" s="235">
        <v>989896</v>
      </c>
      <c r="BL20" s="235">
        <v>1050276</v>
      </c>
      <c r="BM20" s="235">
        <v>986887</v>
      </c>
      <c r="BN20" s="235">
        <v>990928</v>
      </c>
      <c r="BO20" s="235">
        <v>1007331</v>
      </c>
      <c r="BP20" s="235">
        <v>1018706</v>
      </c>
      <c r="BQ20" s="235">
        <v>1064185</v>
      </c>
      <c r="BR20" s="235">
        <v>1122266</v>
      </c>
      <c r="BS20" s="235">
        <v>1159052</v>
      </c>
      <c r="BT20" s="235">
        <v>1193569</v>
      </c>
      <c r="BU20" s="235">
        <v>1260836.3</v>
      </c>
      <c r="BV20" s="235">
        <v>1325429</v>
      </c>
      <c r="BW20" s="235">
        <v>1290942</v>
      </c>
      <c r="BX20" s="235">
        <v>1160247</v>
      </c>
      <c r="BY20" s="235">
        <v>1268043</v>
      </c>
      <c r="BZ20" s="264"/>
      <c r="CA20" s="246"/>
      <c r="CB20" s="263"/>
      <c r="CC20" s="263"/>
      <c r="CD20" s="263"/>
      <c r="CE20" s="263"/>
    </row>
    <row r="21" spans="2:83" x14ac:dyDescent="0.2">
      <c r="B21" s="239" t="s">
        <v>255</v>
      </c>
      <c r="C21" s="231">
        <v>179</v>
      </c>
      <c r="D21" s="231">
        <v>187</v>
      </c>
      <c r="E21" s="231">
        <v>247</v>
      </c>
      <c r="F21" s="185">
        <v>262</v>
      </c>
      <c r="G21" s="185">
        <v>283</v>
      </c>
      <c r="H21" s="231">
        <v>289</v>
      </c>
      <c r="I21" s="231">
        <v>323</v>
      </c>
      <c r="J21" s="231">
        <v>337</v>
      </c>
      <c r="K21" s="231">
        <v>386</v>
      </c>
      <c r="L21" s="231">
        <v>459</v>
      </c>
      <c r="M21" s="231">
        <v>427</v>
      </c>
      <c r="N21" s="231">
        <v>612</v>
      </c>
      <c r="O21" s="231">
        <v>596</v>
      </c>
      <c r="P21" s="231">
        <v>700</v>
      </c>
      <c r="Q21" s="231">
        <v>897</v>
      </c>
      <c r="R21" s="230">
        <v>1029</v>
      </c>
      <c r="S21" s="230">
        <v>1079</v>
      </c>
      <c r="T21" s="230">
        <v>1039</v>
      </c>
      <c r="U21" s="230">
        <v>1037</v>
      </c>
      <c r="V21" s="230">
        <v>1317</v>
      </c>
      <c r="W21" s="230">
        <v>1357</v>
      </c>
      <c r="X21" s="230">
        <v>1390</v>
      </c>
      <c r="Y21" s="230">
        <v>1163</v>
      </c>
      <c r="Z21" s="230">
        <v>1346</v>
      </c>
      <c r="AA21" s="230">
        <v>1490</v>
      </c>
      <c r="AB21" s="230">
        <v>1754</v>
      </c>
      <c r="AC21" s="230">
        <v>2094</v>
      </c>
      <c r="AD21" s="230">
        <v>2076</v>
      </c>
      <c r="AE21" s="230">
        <v>2248</v>
      </c>
      <c r="AF21" s="230">
        <v>2371</v>
      </c>
      <c r="AG21" s="230">
        <v>2644</v>
      </c>
      <c r="AH21" s="230">
        <v>11586</v>
      </c>
      <c r="AI21" s="230">
        <v>12242</v>
      </c>
      <c r="AJ21" s="230">
        <v>11910</v>
      </c>
      <c r="AK21" s="230">
        <v>12025</v>
      </c>
      <c r="AL21" s="230">
        <v>13155</v>
      </c>
      <c r="AM21" s="230">
        <v>14035</v>
      </c>
      <c r="AN21" s="230">
        <v>15784</v>
      </c>
      <c r="AO21" s="230">
        <v>16563</v>
      </c>
      <c r="AP21" s="230">
        <v>16937</v>
      </c>
      <c r="AQ21" s="230">
        <v>17466</v>
      </c>
      <c r="AR21" s="230">
        <v>18462</v>
      </c>
      <c r="AS21" s="230">
        <v>19566</v>
      </c>
      <c r="AT21" s="230">
        <v>20701</v>
      </c>
      <c r="AU21" s="230">
        <v>21040</v>
      </c>
      <c r="AV21" s="230">
        <v>21253</v>
      </c>
      <c r="AW21" s="230">
        <v>21944</v>
      </c>
      <c r="AX21" s="230">
        <v>22183</v>
      </c>
      <c r="AY21" s="230">
        <v>22462</v>
      </c>
      <c r="AZ21" s="230">
        <v>21356</v>
      </c>
      <c r="BB21" s="233"/>
      <c r="BC21" s="265" t="s">
        <v>172</v>
      </c>
      <c r="BD21" s="235">
        <v>57081</v>
      </c>
      <c r="BE21" s="235">
        <v>61368</v>
      </c>
      <c r="BF21" s="235">
        <v>65977</v>
      </c>
      <c r="BG21" s="235">
        <v>70932</v>
      </c>
      <c r="BH21" s="235">
        <v>76259</v>
      </c>
      <c r="BI21" s="235">
        <v>81986</v>
      </c>
      <c r="BJ21" s="235">
        <v>89116</v>
      </c>
      <c r="BK21" s="235">
        <v>96470</v>
      </c>
      <c r="BL21" s="235">
        <v>104519</v>
      </c>
      <c r="BM21" s="235">
        <v>113474</v>
      </c>
      <c r="BN21" s="235">
        <v>123083</v>
      </c>
      <c r="BO21" s="235">
        <v>133556</v>
      </c>
      <c r="BP21" s="235">
        <v>144713</v>
      </c>
      <c r="BQ21" s="235">
        <v>156691</v>
      </c>
      <c r="BR21" s="235">
        <v>169677</v>
      </c>
      <c r="BS21" s="235">
        <v>183607</v>
      </c>
      <c r="BT21" s="235">
        <v>198652</v>
      </c>
      <c r="BU21" s="235">
        <v>214838.84</v>
      </c>
      <c r="BV21" s="235">
        <v>232383</v>
      </c>
      <c r="BW21" s="235">
        <v>251532</v>
      </c>
      <c r="BX21" s="235">
        <v>255303</v>
      </c>
      <c r="BY21" s="235">
        <v>276530</v>
      </c>
      <c r="BZ21" s="264"/>
      <c r="CA21" s="246"/>
      <c r="CB21" s="263"/>
      <c r="CC21" s="263"/>
      <c r="CD21" s="263"/>
      <c r="CE21" s="263"/>
    </row>
    <row r="22" spans="2:83" x14ac:dyDescent="0.2">
      <c r="B22" s="239" t="s">
        <v>256</v>
      </c>
      <c r="C22" s="231">
        <v>27</v>
      </c>
      <c r="D22" s="231">
        <v>29</v>
      </c>
      <c r="E22" s="231">
        <v>31</v>
      </c>
      <c r="F22" s="185">
        <v>30</v>
      </c>
      <c r="G22" s="185">
        <v>35</v>
      </c>
      <c r="H22" s="231">
        <v>37</v>
      </c>
      <c r="I22" s="231">
        <v>43</v>
      </c>
      <c r="J22" s="231">
        <v>57</v>
      </c>
      <c r="K22" s="231">
        <v>63</v>
      </c>
      <c r="L22" s="231">
        <v>66</v>
      </c>
      <c r="M22" s="231">
        <v>87</v>
      </c>
      <c r="N22" s="231">
        <v>99</v>
      </c>
      <c r="O22" s="231">
        <v>99</v>
      </c>
      <c r="P22" s="231">
        <v>122</v>
      </c>
      <c r="Q22" s="231">
        <v>142</v>
      </c>
      <c r="R22" s="231">
        <v>172</v>
      </c>
      <c r="S22" s="231">
        <v>197</v>
      </c>
      <c r="T22" s="231">
        <v>207</v>
      </c>
      <c r="U22" s="231">
        <v>224</v>
      </c>
      <c r="V22" s="231">
        <v>251</v>
      </c>
      <c r="W22" s="231">
        <v>639</v>
      </c>
      <c r="X22" s="231">
        <v>741</v>
      </c>
      <c r="Y22" s="231">
        <v>780</v>
      </c>
      <c r="Z22" s="231">
        <v>903</v>
      </c>
      <c r="AA22" s="230">
        <v>1068</v>
      </c>
      <c r="AB22" s="231">
        <v>949</v>
      </c>
      <c r="AC22" s="231">
        <v>985</v>
      </c>
      <c r="AD22" s="230">
        <v>1143</v>
      </c>
      <c r="AE22" s="230">
        <v>1244</v>
      </c>
      <c r="AF22" s="230">
        <v>1366</v>
      </c>
      <c r="AG22" s="230">
        <v>1531</v>
      </c>
      <c r="AH22" s="230">
        <v>5928</v>
      </c>
      <c r="AI22" s="230">
        <v>6023</v>
      </c>
      <c r="AJ22" s="230">
        <v>6425</v>
      </c>
      <c r="AK22" s="230">
        <v>7295</v>
      </c>
      <c r="AL22" s="230">
        <v>7486</v>
      </c>
      <c r="AM22" s="230">
        <v>8362</v>
      </c>
      <c r="AN22" s="230">
        <v>9207</v>
      </c>
      <c r="AO22" s="230">
        <v>10711</v>
      </c>
      <c r="AP22" s="230">
        <v>12125</v>
      </c>
      <c r="AQ22" s="230">
        <v>13896</v>
      </c>
      <c r="AR22" s="230">
        <v>15424</v>
      </c>
      <c r="AS22" s="230">
        <v>16823</v>
      </c>
      <c r="AT22" s="230">
        <v>17897</v>
      </c>
      <c r="AU22" s="230">
        <v>18464</v>
      </c>
      <c r="AV22" s="230">
        <v>21572</v>
      </c>
      <c r="AW22" s="230">
        <v>23759</v>
      </c>
      <c r="AX22" s="230">
        <v>23068</v>
      </c>
      <c r="AY22" s="230">
        <v>25094</v>
      </c>
      <c r="AZ22" s="230">
        <v>29463</v>
      </c>
      <c r="BB22" s="233"/>
      <c r="BC22" s="265" t="s">
        <v>173</v>
      </c>
      <c r="BD22" s="235">
        <v>57815</v>
      </c>
      <c r="BE22" s="235">
        <v>60017</v>
      </c>
      <c r="BF22" s="235">
        <v>62336</v>
      </c>
      <c r="BG22" s="235">
        <v>64799</v>
      </c>
      <c r="BH22" s="235">
        <v>67349</v>
      </c>
      <c r="BI22" s="235">
        <v>70045</v>
      </c>
      <c r="BJ22" s="235">
        <v>72884</v>
      </c>
      <c r="BK22" s="235">
        <v>75185</v>
      </c>
      <c r="BL22" s="235">
        <v>77635</v>
      </c>
      <c r="BM22" s="235">
        <v>80603</v>
      </c>
      <c r="BN22" s="235">
        <v>83152</v>
      </c>
      <c r="BO22" s="235">
        <v>86204</v>
      </c>
      <c r="BP22" s="235">
        <v>89251</v>
      </c>
      <c r="BQ22" s="235">
        <v>92489</v>
      </c>
      <c r="BR22" s="235">
        <v>95613</v>
      </c>
      <c r="BS22" s="235">
        <v>98802</v>
      </c>
      <c r="BT22" s="235">
        <v>102370</v>
      </c>
      <c r="BU22" s="235">
        <v>106004.94</v>
      </c>
      <c r="BV22" s="235">
        <v>109712</v>
      </c>
      <c r="BW22" s="235">
        <v>113595</v>
      </c>
      <c r="BX22" s="235">
        <v>118197</v>
      </c>
      <c r="BY22" s="235">
        <v>122789</v>
      </c>
      <c r="BZ22" s="264"/>
      <c r="CA22" s="246"/>
      <c r="CB22" s="263"/>
      <c r="CC22" s="263"/>
      <c r="CD22" s="263"/>
      <c r="CE22" s="263"/>
    </row>
    <row r="23" spans="2:83" x14ac:dyDescent="0.2">
      <c r="B23" s="240"/>
      <c r="C23" s="231"/>
      <c r="D23" s="231"/>
      <c r="E23" s="231"/>
      <c r="F23" s="185"/>
      <c r="G23" s="185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0"/>
      <c r="AB23" s="231"/>
      <c r="AC23" s="231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B23" s="233"/>
      <c r="BC23" s="236" t="s">
        <v>261</v>
      </c>
      <c r="BD23" s="235">
        <v>179034</v>
      </c>
      <c r="BE23" s="235">
        <v>161988</v>
      </c>
      <c r="BF23" s="235">
        <v>136902</v>
      </c>
      <c r="BG23" s="235">
        <v>140338</v>
      </c>
      <c r="BH23" s="235">
        <v>196823</v>
      </c>
      <c r="BI23" s="235">
        <v>180916</v>
      </c>
      <c r="BJ23" s="235">
        <v>110109</v>
      </c>
      <c r="BK23" s="235">
        <v>96066</v>
      </c>
      <c r="BL23" s="235">
        <v>131767</v>
      </c>
      <c r="BM23" s="235">
        <v>115812</v>
      </c>
      <c r="BN23" s="235">
        <v>135099</v>
      </c>
      <c r="BO23" s="235">
        <v>221379</v>
      </c>
      <c r="BP23" s="235">
        <v>224490</v>
      </c>
      <c r="BQ23" s="235">
        <v>165275</v>
      </c>
      <c r="BR23" s="235">
        <v>164054</v>
      </c>
      <c r="BS23" s="235">
        <v>186174</v>
      </c>
      <c r="BT23" s="235">
        <v>203661</v>
      </c>
      <c r="BU23" s="235">
        <v>198180</v>
      </c>
      <c r="BV23" s="235">
        <v>164067</v>
      </c>
      <c r="BW23" s="235">
        <v>186328</v>
      </c>
      <c r="BX23" s="235">
        <v>228065</v>
      </c>
      <c r="BY23" s="235">
        <v>175700</v>
      </c>
      <c r="BZ23" s="264"/>
      <c r="CA23" s="246"/>
      <c r="CB23" s="263"/>
      <c r="CC23" s="263"/>
      <c r="CD23" s="263"/>
      <c r="CE23" s="263"/>
    </row>
    <row r="24" spans="2:83" s="222" customFormat="1" x14ac:dyDescent="0.2">
      <c r="B24" s="218" t="s">
        <v>266</v>
      </c>
      <c r="C24" s="192">
        <v>4609</v>
      </c>
      <c r="D24" s="192">
        <v>4818</v>
      </c>
      <c r="E24" s="192">
        <v>5050</v>
      </c>
      <c r="F24" s="192">
        <v>5130</v>
      </c>
      <c r="G24" s="192">
        <v>5316</v>
      </c>
      <c r="H24" s="192">
        <v>5580</v>
      </c>
      <c r="I24" s="192">
        <v>5742</v>
      </c>
      <c r="J24" s="192">
        <v>5900</v>
      </c>
      <c r="K24" s="192">
        <v>6025</v>
      </c>
      <c r="L24" s="192">
        <v>6434</v>
      </c>
      <c r="M24" s="192">
        <v>6513</v>
      </c>
      <c r="N24" s="192">
        <v>6884</v>
      </c>
      <c r="O24" s="192">
        <v>7177</v>
      </c>
      <c r="P24" s="192">
        <v>7671</v>
      </c>
      <c r="Q24" s="192">
        <v>8195</v>
      </c>
      <c r="R24" s="192">
        <v>9247</v>
      </c>
      <c r="S24" s="192">
        <v>10583</v>
      </c>
      <c r="T24" s="192">
        <v>10661</v>
      </c>
      <c r="U24" s="192">
        <v>10990</v>
      </c>
      <c r="V24" s="192">
        <v>11608</v>
      </c>
      <c r="W24" s="192">
        <v>12423</v>
      </c>
      <c r="X24" s="192">
        <v>12740</v>
      </c>
      <c r="Y24" s="192">
        <v>13192</v>
      </c>
      <c r="Z24" s="192">
        <v>14464</v>
      </c>
      <c r="AA24" s="192">
        <v>15880</v>
      </c>
      <c r="AB24" s="192">
        <v>17474</v>
      </c>
      <c r="AC24" s="192">
        <v>17728</v>
      </c>
      <c r="AD24" s="192">
        <v>18265</v>
      </c>
      <c r="AE24" s="192">
        <v>20184</v>
      </c>
      <c r="AF24" s="192">
        <v>21417</v>
      </c>
      <c r="AG24" s="192">
        <v>22682</v>
      </c>
      <c r="AH24" s="192">
        <v>115419</v>
      </c>
      <c r="AI24" s="192">
        <v>124535</v>
      </c>
      <c r="AJ24" s="192">
        <v>136044</v>
      </c>
      <c r="AK24" s="192">
        <v>146787</v>
      </c>
      <c r="AL24" s="192">
        <v>158417</v>
      </c>
      <c r="AM24" s="192">
        <v>167557</v>
      </c>
      <c r="AN24" s="192">
        <v>177380</v>
      </c>
      <c r="AO24" s="192">
        <v>189383</v>
      </c>
      <c r="AP24" s="192">
        <v>196598</v>
      </c>
      <c r="AQ24" s="192">
        <v>205402</v>
      </c>
      <c r="AR24" s="192">
        <v>216104</v>
      </c>
      <c r="AS24" s="192">
        <v>230710</v>
      </c>
      <c r="AT24" s="192">
        <v>241401</v>
      </c>
      <c r="AU24" s="192">
        <v>251545</v>
      </c>
      <c r="AV24" s="192">
        <v>263614</v>
      </c>
      <c r="AW24" s="192">
        <v>276773</v>
      </c>
      <c r="AX24" s="192">
        <v>286767</v>
      </c>
      <c r="AY24" s="192">
        <v>291484</v>
      </c>
      <c r="AZ24" s="192">
        <v>306033</v>
      </c>
      <c r="BB24" s="233"/>
      <c r="BC24" s="236" t="s">
        <v>174</v>
      </c>
      <c r="BD24" s="235">
        <v>134372</v>
      </c>
      <c r="BE24" s="235">
        <v>141424</v>
      </c>
      <c r="BF24" s="235">
        <v>140664</v>
      </c>
      <c r="BG24" s="235">
        <v>146453</v>
      </c>
      <c r="BH24" s="235">
        <v>136414</v>
      </c>
      <c r="BI24" s="235">
        <v>159300</v>
      </c>
      <c r="BJ24" s="235">
        <v>186380</v>
      </c>
      <c r="BK24" s="235">
        <v>210436</v>
      </c>
      <c r="BL24" s="235">
        <v>242768</v>
      </c>
      <c r="BM24" s="235">
        <v>218777</v>
      </c>
      <c r="BN24" s="235">
        <v>237034</v>
      </c>
      <c r="BO24" s="235">
        <v>216754</v>
      </c>
      <c r="BP24" s="235">
        <v>223429</v>
      </c>
      <c r="BQ24" s="235">
        <v>225840</v>
      </c>
      <c r="BR24" s="235">
        <v>239310</v>
      </c>
      <c r="BS24" s="235">
        <v>256685</v>
      </c>
      <c r="BT24" s="235">
        <v>291796</v>
      </c>
      <c r="BU24" s="235">
        <v>317921</v>
      </c>
      <c r="BV24" s="235">
        <v>352354</v>
      </c>
      <c r="BW24" s="235">
        <v>297727</v>
      </c>
      <c r="BX24" s="235">
        <v>313972</v>
      </c>
      <c r="BY24" s="235">
        <v>340146</v>
      </c>
      <c r="BZ24" s="264"/>
      <c r="CA24" s="246"/>
      <c r="CB24" s="263"/>
      <c r="CC24" s="263"/>
      <c r="CD24" s="263"/>
      <c r="CE24" s="263"/>
    </row>
    <row r="25" spans="2:83" x14ac:dyDescent="0.2">
      <c r="B25" s="239" t="s">
        <v>248</v>
      </c>
      <c r="C25" s="231">
        <v>617</v>
      </c>
      <c r="D25" s="231">
        <v>654</v>
      </c>
      <c r="E25" s="231">
        <v>667</v>
      </c>
      <c r="F25" s="185">
        <v>721</v>
      </c>
      <c r="G25" s="185">
        <v>764</v>
      </c>
      <c r="H25" s="231">
        <v>823</v>
      </c>
      <c r="I25" s="231">
        <v>845</v>
      </c>
      <c r="J25" s="231">
        <v>878</v>
      </c>
      <c r="K25" s="231">
        <v>890</v>
      </c>
      <c r="L25" s="230">
        <v>1064</v>
      </c>
      <c r="M25" s="231">
        <v>952</v>
      </c>
      <c r="N25" s="230">
        <v>1059</v>
      </c>
      <c r="O25" s="230">
        <v>1031</v>
      </c>
      <c r="P25" s="230">
        <v>1142</v>
      </c>
      <c r="Q25" s="230">
        <v>1176</v>
      </c>
      <c r="R25" s="230">
        <v>1588</v>
      </c>
      <c r="S25" s="230">
        <v>1688</v>
      </c>
      <c r="T25" s="230">
        <v>1761</v>
      </c>
      <c r="U25" s="230">
        <v>1856</v>
      </c>
      <c r="V25" s="230">
        <v>1965</v>
      </c>
      <c r="W25" s="230">
        <v>2026</v>
      </c>
      <c r="X25" s="230">
        <v>1981</v>
      </c>
      <c r="Y25" s="230">
        <v>2029</v>
      </c>
      <c r="Z25" s="230">
        <v>2359</v>
      </c>
      <c r="AA25" s="230">
        <v>2469</v>
      </c>
      <c r="AB25" s="230">
        <v>2578</v>
      </c>
      <c r="AC25" s="230">
        <v>2608</v>
      </c>
      <c r="AD25" s="230">
        <v>2653</v>
      </c>
      <c r="AE25" s="230">
        <v>3029</v>
      </c>
      <c r="AF25" s="230">
        <v>3275</v>
      </c>
      <c r="AG25" s="230">
        <v>3495</v>
      </c>
      <c r="AH25" s="230">
        <v>23927</v>
      </c>
      <c r="AI25" s="230">
        <v>25910</v>
      </c>
      <c r="AJ25" s="230">
        <v>27971</v>
      </c>
      <c r="AK25" s="230">
        <v>30283</v>
      </c>
      <c r="AL25" s="230">
        <v>32688</v>
      </c>
      <c r="AM25" s="230">
        <v>34305</v>
      </c>
      <c r="AN25" s="230">
        <v>36785</v>
      </c>
      <c r="AO25" s="230">
        <v>39293</v>
      </c>
      <c r="AP25" s="230">
        <v>37716</v>
      </c>
      <c r="AQ25" s="230">
        <v>40184</v>
      </c>
      <c r="AR25" s="230">
        <v>42719</v>
      </c>
      <c r="AS25" s="230">
        <v>47189</v>
      </c>
      <c r="AT25" s="230">
        <v>50333</v>
      </c>
      <c r="AU25" s="230">
        <v>52183</v>
      </c>
      <c r="AV25" s="230">
        <v>54342</v>
      </c>
      <c r="AW25" s="230">
        <v>54798</v>
      </c>
      <c r="AX25" s="230">
        <v>56859</v>
      </c>
      <c r="AY25" s="230">
        <v>60959</v>
      </c>
      <c r="AZ25" s="230">
        <v>64085</v>
      </c>
      <c r="BB25" s="188"/>
      <c r="BC25" s="224" t="s">
        <v>164</v>
      </c>
      <c r="BD25" s="225">
        <v>2612308</v>
      </c>
      <c r="BE25" s="225">
        <v>2664479</v>
      </c>
      <c r="BF25" s="225">
        <v>2691408</v>
      </c>
      <c r="BG25" s="225">
        <v>2840138</v>
      </c>
      <c r="BH25" s="225">
        <v>3102245</v>
      </c>
      <c r="BI25" s="225">
        <v>3312568</v>
      </c>
      <c r="BJ25" s="225">
        <v>3391503</v>
      </c>
      <c r="BK25" s="225">
        <v>3577210</v>
      </c>
      <c r="BL25" s="225">
        <v>3757910</v>
      </c>
      <c r="BM25" s="225">
        <v>3724954</v>
      </c>
      <c r="BN25" s="225">
        <v>3790697</v>
      </c>
      <c r="BO25" s="225">
        <v>3912200</v>
      </c>
      <c r="BP25" s="225">
        <v>4033110</v>
      </c>
      <c r="BQ25" s="225">
        <v>4102807</v>
      </c>
      <c r="BR25" s="225">
        <v>4245893</v>
      </c>
      <c r="BS25" s="225">
        <v>4400070</v>
      </c>
      <c r="BT25" s="225">
        <v>4528602</v>
      </c>
      <c r="BU25" s="225">
        <v>4682467.08</v>
      </c>
      <c r="BV25" s="225">
        <v>4884508</v>
      </c>
      <c r="BW25" s="225">
        <v>4858172</v>
      </c>
      <c r="BX25" s="225">
        <v>4841943</v>
      </c>
      <c r="BY25" s="225">
        <v>4995212</v>
      </c>
      <c r="BZ25" s="264"/>
      <c r="CA25" s="246"/>
      <c r="CB25" s="263"/>
      <c r="CC25" s="263"/>
      <c r="CD25" s="263"/>
      <c r="CE25" s="263"/>
    </row>
    <row r="26" spans="2:83" x14ac:dyDescent="0.2">
      <c r="B26" s="239" t="s">
        <v>250</v>
      </c>
      <c r="C26" s="230">
        <v>1477</v>
      </c>
      <c r="D26" s="230">
        <v>1567</v>
      </c>
      <c r="E26" s="230">
        <v>1575</v>
      </c>
      <c r="F26" s="232">
        <v>1585</v>
      </c>
      <c r="G26" s="232">
        <v>1685</v>
      </c>
      <c r="H26" s="230">
        <v>1777</v>
      </c>
      <c r="I26" s="230">
        <v>1818</v>
      </c>
      <c r="J26" s="230">
        <v>1876</v>
      </c>
      <c r="K26" s="230">
        <v>1939</v>
      </c>
      <c r="L26" s="230">
        <v>1988</v>
      </c>
      <c r="M26" s="230">
        <v>2105</v>
      </c>
      <c r="N26" s="230">
        <v>2251</v>
      </c>
      <c r="O26" s="230">
        <v>2427</v>
      </c>
      <c r="P26" s="230">
        <v>2665</v>
      </c>
      <c r="Q26" s="230">
        <v>2935</v>
      </c>
      <c r="R26" s="230">
        <v>3166</v>
      </c>
      <c r="S26" s="230">
        <v>3440</v>
      </c>
      <c r="T26" s="230">
        <v>3621</v>
      </c>
      <c r="U26" s="230">
        <v>3754</v>
      </c>
      <c r="V26" s="230">
        <v>4020</v>
      </c>
      <c r="W26" s="230">
        <v>4457</v>
      </c>
      <c r="X26" s="230">
        <v>4566</v>
      </c>
      <c r="Y26" s="230">
        <v>4666</v>
      </c>
      <c r="Z26" s="230">
        <v>4933</v>
      </c>
      <c r="AA26" s="230">
        <v>5621</v>
      </c>
      <c r="AB26" s="230">
        <v>5794</v>
      </c>
      <c r="AC26" s="230">
        <v>5894</v>
      </c>
      <c r="AD26" s="230">
        <v>5875</v>
      </c>
      <c r="AE26" s="230">
        <v>6454</v>
      </c>
      <c r="AF26" s="230">
        <v>6867</v>
      </c>
      <c r="AG26" s="230">
        <v>7378</v>
      </c>
      <c r="AH26" s="230">
        <v>37330</v>
      </c>
      <c r="AI26" s="230">
        <v>40957</v>
      </c>
      <c r="AJ26" s="230">
        <v>44397</v>
      </c>
      <c r="AK26" s="230">
        <v>46440</v>
      </c>
      <c r="AL26" s="230">
        <v>51876</v>
      </c>
      <c r="AM26" s="230">
        <v>55361</v>
      </c>
      <c r="AN26" s="230">
        <v>58661</v>
      </c>
      <c r="AO26" s="230">
        <v>63932</v>
      </c>
      <c r="AP26" s="230">
        <v>67305</v>
      </c>
      <c r="AQ26" s="230">
        <v>69655</v>
      </c>
      <c r="AR26" s="230">
        <v>73380</v>
      </c>
      <c r="AS26" s="230">
        <v>78760</v>
      </c>
      <c r="AT26" s="230">
        <v>81061</v>
      </c>
      <c r="AU26" s="230">
        <v>83377</v>
      </c>
      <c r="AV26" s="230">
        <v>87245</v>
      </c>
      <c r="AW26" s="230">
        <v>92542</v>
      </c>
      <c r="AX26" s="230">
        <v>93208</v>
      </c>
      <c r="AY26" s="230">
        <v>92157</v>
      </c>
      <c r="AZ26" s="230">
        <v>94891</v>
      </c>
      <c r="BB26" s="188"/>
      <c r="BC26" s="224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64"/>
      <c r="CA26" s="246"/>
      <c r="CB26" s="263"/>
      <c r="CC26" s="263"/>
      <c r="CD26" s="263"/>
      <c r="CE26" s="263"/>
    </row>
    <row r="27" spans="2:83" x14ac:dyDescent="0.2">
      <c r="B27" s="239" t="s">
        <v>249</v>
      </c>
      <c r="C27" s="231">
        <v>55</v>
      </c>
      <c r="D27" s="231">
        <v>60</v>
      </c>
      <c r="E27" s="231">
        <v>66</v>
      </c>
      <c r="F27" s="185">
        <v>71</v>
      </c>
      <c r="G27" s="185">
        <v>77</v>
      </c>
      <c r="H27" s="231">
        <v>79</v>
      </c>
      <c r="I27" s="231">
        <v>96</v>
      </c>
      <c r="J27" s="231">
        <v>118</v>
      </c>
      <c r="K27" s="231">
        <v>116</v>
      </c>
      <c r="L27" s="231">
        <v>131</v>
      </c>
      <c r="M27" s="231">
        <v>160</v>
      </c>
      <c r="N27" s="231">
        <v>176</v>
      </c>
      <c r="O27" s="231">
        <v>191</v>
      </c>
      <c r="P27" s="231">
        <v>213</v>
      </c>
      <c r="Q27" s="231">
        <v>232</v>
      </c>
      <c r="R27" s="231">
        <v>320</v>
      </c>
      <c r="S27" s="231">
        <v>355</v>
      </c>
      <c r="T27" s="231">
        <v>400</v>
      </c>
      <c r="U27" s="231">
        <v>447</v>
      </c>
      <c r="V27" s="231">
        <v>485</v>
      </c>
      <c r="W27" s="231">
        <v>579</v>
      </c>
      <c r="X27" s="231">
        <v>635</v>
      </c>
      <c r="Y27" s="231">
        <v>640</v>
      </c>
      <c r="Z27" s="231">
        <v>826</v>
      </c>
      <c r="AA27" s="231">
        <v>879</v>
      </c>
      <c r="AB27" s="230">
        <v>1006</v>
      </c>
      <c r="AC27" s="230">
        <v>1039</v>
      </c>
      <c r="AD27" s="230">
        <v>1124</v>
      </c>
      <c r="AE27" s="230">
        <v>1256</v>
      </c>
      <c r="AF27" s="230">
        <v>1337</v>
      </c>
      <c r="AG27" s="230">
        <v>1312</v>
      </c>
      <c r="AH27" s="230">
        <v>5549</v>
      </c>
      <c r="AI27" s="230">
        <v>6491</v>
      </c>
      <c r="AJ27" s="230">
        <v>7498</v>
      </c>
      <c r="AK27" s="230">
        <v>8767</v>
      </c>
      <c r="AL27" s="230">
        <v>8752</v>
      </c>
      <c r="AM27" s="230">
        <v>9057</v>
      </c>
      <c r="AN27" s="230">
        <v>9111</v>
      </c>
      <c r="AO27" s="230">
        <v>9452</v>
      </c>
      <c r="AP27" s="230">
        <v>9743</v>
      </c>
      <c r="AQ27" s="230">
        <v>9793</v>
      </c>
      <c r="AR27" s="230">
        <v>9913</v>
      </c>
      <c r="AS27" s="230">
        <v>10343</v>
      </c>
      <c r="AT27" s="230">
        <v>11065</v>
      </c>
      <c r="AU27" s="230">
        <v>12629</v>
      </c>
      <c r="AV27" s="230">
        <v>13426</v>
      </c>
      <c r="AW27" s="230">
        <v>15283</v>
      </c>
      <c r="AX27" s="230">
        <v>17039</v>
      </c>
      <c r="AY27" s="230">
        <v>12958</v>
      </c>
      <c r="AZ27" s="230">
        <v>15403</v>
      </c>
      <c r="BB27" s="223" t="s">
        <v>189</v>
      </c>
      <c r="BC27" s="224" t="s">
        <v>175</v>
      </c>
      <c r="BD27" s="225">
        <v>3018414</v>
      </c>
      <c r="BE27" s="225">
        <v>3172044</v>
      </c>
      <c r="BF27" s="225">
        <v>3283529</v>
      </c>
      <c r="BG27" s="225">
        <v>3471922</v>
      </c>
      <c r="BH27" s="225">
        <v>3695703</v>
      </c>
      <c r="BI27" s="225">
        <v>3996484</v>
      </c>
      <c r="BJ27" s="225">
        <v>4324274</v>
      </c>
      <c r="BK27" s="225">
        <v>4565759</v>
      </c>
      <c r="BL27" s="225">
        <v>4791238</v>
      </c>
      <c r="BM27" s="225">
        <v>4855033</v>
      </c>
      <c r="BN27" s="225">
        <v>5010697</v>
      </c>
      <c r="BO27" s="225">
        <v>5208136</v>
      </c>
      <c r="BP27" s="225">
        <v>5437145</v>
      </c>
      <c r="BQ27" s="225">
        <v>5716248</v>
      </c>
      <c r="BR27" s="225">
        <v>5971163</v>
      </c>
      <c r="BS27" s="225">
        <v>6231579</v>
      </c>
      <c r="BT27" s="225">
        <v>6588200</v>
      </c>
      <c r="BU27" s="225">
        <v>7014467</v>
      </c>
      <c r="BV27" s="225">
        <v>7459758</v>
      </c>
      <c r="BW27" s="225">
        <v>7742479</v>
      </c>
      <c r="BX27" s="225">
        <v>7699891</v>
      </c>
      <c r="BY27" s="225">
        <v>8041169</v>
      </c>
      <c r="BZ27" s="264"/>
      <c r="CA27" s="246"/>
      <c r="CB27" s="263"/>
      <c r="CC27" s="263"/>
      <c r="CD27" s="263"/>
      <c r="CE27" s="263"/>
    </row>
    <row r="28" spans="2:83" x14ac:dyDescent="0.2">
      <c r="B28" s="239" t="s">
        <v>251</v>
      </c>
      <c r="C28" s="231">
        <v>632</v>
      </c>
      <c r="D28" s="231">
        <v>649</v>
      </c>
      <c r="E28" s="231">
        <v>670</v>
      </c>
      <c r="F28" s="185">
        <v>686</v>
      </c>
      <c r="G28" s="185">
        <v>704</v>
      </c>
      <c r="H28" s="231">
        <v>725</v>
      </c>
      <c r="I28" s="231">
        <v>745</v>
      </c>
      <c r="J28" s="231">
        <v>769</v>
      </c>
      <c r="K28" s="231">
        <v>792</v>
      </c>
      <c r="L28" s="231">
        <v>815</v>
      </c>
      <c r="M28" s="231">
        <v>837</v>
      </c>
      <c r="N28" s="231">
        <v>858</v>
      </c>
      <c r="O28" s="231">
        <v>888</v>
      </c>
      <c r="P28" s="231">
        <v>916</v>
      </c>
      <c r="Q28" s="231">
        <v>943</v>
      </c>
      <c r="R28" s="231">
        <v>976</v>
      </c>
      <c r="S28" s="230">
        <v>1006</v>
      </c>
      <c r="T28" s="230">
        <v>1039</v>
      </c>
      <c r="U28" s="230">
        <v>1067</v>
      </c>
      <c r="V28" s="230">
        <v>1099</v>
      </c>
      <c r="W28" s="230">
        <v>1112</v>
      </c>
      <c r="X28" s="230">
        <v>1149</v>
      </c>
      <c r="Y28" s="230">
        <v>1188</v>
      </c>
      <c r="Z28" s="230">
        <v>1231</v>
      </c>
      <c r="AA28" s="230">
        <v>1275</v>
      </c>
      <c r="AB28" s="230">
        <v>1321</v>
      </c>
      <c r="AC28" s="230">
        <v>1369</v>
      </c>
      <c r="AD28" s="230">
        <v>1418</v>
      </c>
      <c r="AE28" s="230">
        <v>1469</v>
      </c>
      <c r="AF28" s="230">
        <v>1522</v>
      </c>
      <c r="AG28" s="230">
        <v>1577</v>
      </c>
      <c r="AH28" s="230">
        <v>11237</v>
      </c>
      <c r="AI28" s="230">
        <v>12341</v>
      </c>
      <c r="AJ28" s="230">
        <v>14125</v>
      </c>
      <c r="AK28" s="230">
        <v>16200</v>
      </c>
      <c r="AL28" s="230">
        <v>17849</v>
      </c>
      <c r="AM28" s="230">
        <v>18791</v>
      </c>
      <c r="AN28" s="230">
        <v>19784</v>
      </c>
      <c r="AO28" s="230">
        <v>20828</v>
      </c>
      <c r="AP28" s="230">
        <v>21928</v>
      </c>
      <c r="AQ28" s="230">
        <v>23086</v>
      </c>
      <c r="AR28" s="230">
        <v>24305</v>
      </c>
      <c r="AS28" s="230">
        <v>25588</v>
      </c>
      <c r="AT28" s="230">
        <v>26939</v>
      </c>
      <c r="AU28" s="230">
        <v>28361</v>
      </c>
      <c r="AV28" s="230">
        <v>29858</v>
      </c>
      <c r="AW28" s="230">
        <v>31435</v>
      </c>
      <c r="AX28" s="230">
        <v>33095</v>
      </c>
      <c r="AY28" s="230">
        <v>34842</v>
      </c>
      <c r="AZ28" s="230">
        <v>36682</v>
      </c>
      <c r="BB28" s="233"/>
      <c r="BC28" s="236" t="s">
        <v>176</v>
      </c>
      <c r="BD28" s="235">
        <v>952268</v>
      </c>
      <c r="BE28" s="235">
        <v>1008893</v>
      </c>
      <c r="BF28" s="235">
        <v>1033367</v>
      </c>
      <c r="BG28" s="235">
        <v>1102119</v>
      </c>
      <c r="BH28" s="235">
        <v>1220139</v>
      </c>
      <c r="BI28" s="235">
        <v>1390730</v>
      </c>
      <c r="BJ28" s="235">
        <v>1523067</v>
      </c>
      <c r="BK28" s="235">
        <v>1612086</v>
      </c>
      <c r="BL28" s="235">
        <v>1703741</v>
      </c>
      <c r="BM28" s="235">
        <v>1652874</v>
      </c>
      <c r="BN28" s="235">
        <v>1682465</v>
      </c>
      <c r="BO28" s="235">
        <v>1718014</v>
      </c>
      <c r="BP28" s="235">
        <v>1746511</v>
      </c>
      <c r="BQ28" s="235">
        <v>1808124</v>
      </c>
      <c r="BR28" s="235">
        <v>1894410</v>
      </c>
      <c r="BS28" s="235">
        <v>1943612</v>
      </c>
      <c r="BT28" s="235">
        <v>2035509</v>
      </c>
      <c r="BU28" s="235">
        <v>2187751</v>
      </c>
      <c r="BV28" s="235">
        <v>2331415</v>
      </c>
      <c r="BW28" s="235">
        <v>2356539</v>
      </c>
      <c r="BX28" s="235">
        <v>2263668</v>
      </c>
      <c r="BY28" s="235">
        <v>2453199</v>
      </c>
      <c r="BZ28" s="264"/>
      <c r="CA28" s="246"/>
      <c r="CB28" s="263"/>
      <c r="CC28" s="263"/>
      <c r="CD28" s="263"/>
      <c r="CE28" s="263"/>
    </row>
    <row r="29" spans="2:83" x14ac:dyDescent="0.2">
      <c r="B29" s="239" t="s">
        <v>252</v>
      </c>
      <c r="C29" s="231">
        <v>873</v>
      </c>
      <c r="D29" s="231">
        <v>895</v>
      </c>
      <c r="E29" s="230">
        <v>1039</v>
      </c>
      <c r="F29" s="185">
        <v>993</v>
      </c>
      <c r="G29" s="185">
        <v>969</v>
      </c>
      <c r="H29" s="230">
        <v>1014</v>
      </c>
      <c r="I29" s="230">
        <v>1030</v>
      </c>
      <c r="J29" s="230">
        <v>1003</v>
      </c>
      <c r="K29" s="231">
        <v>981</v>
      </c>
      <c r="L29" s="230">
        <v>1077</v>
      </c>
      <c r="M29" s="230">
        <v>1048</v>
      </c>
      <c r="N29" s="230">
        <v>1062</v>
      </c>
      <c r="O29" s="230">
        <v>1103</v>
      </c>
      <c r="P29" s="230">
        <v>1134</v>
      </c>
      <c r="Q29" s="230">
        <v>1244</v>
      </c>
      <c r="R29" s="230">
        <v>1465</v>
      </c>
      <c r="S29" s="230">
        <v>2293</v>
      </c>
      <c r="T29" s="230">
        <v>1962</v>
      </c>
      <c r="U29" s="230">
        <v>1912</v>
      </c>
      <c r="V29" s="230">
        <v>2008</v>
      </c>
      <c r="W29" s="230">
        <v>2080</v>
      </c>
      <c r="X29" s="230">
        <v>2133</v>
      </c>
      <c r="Y29" s="230">
        <v>2278</v>
      </c>
      <c r="Z29" s="230">
        <v>2599</v>
      </c>
      <c r="AA29" s="230">
        <v>2983</v>
      </c>
      <c r="AB29" s="230">
        <v>3972</v>
      </c>
      <c r="AC29" s="230">
        <v>3854</v>
      </c>
      <c r="AD29" s="230">
        <v>4135</v>
      </c>
      <c r="AE29" s="230">
        <v>4657</v>
      </c>
      <c r="AF29" s="230">
        <v>4906</v>
      </c>
      <c r="AG29" s="230">
        <v>5209</v>
      </c>
      <c r="AH29" s="230">
        <v>19257</v>
      </c>
      <c r="AI29" s="230">
        <v>19534</v>
      </c>
      <c r="AJ29" s="230">
        <v>21490</v>
      </c>
      <c r="AK29" s="230">
        <v>23192</v>
      </c>
      <c r="AL29" s="230">
        <v>23916</v>
      </c>
      <c r="AM29" s="230">
        <v>25183</v>
      </c>
      <c r="AN29" s="230">
        <v>26556</v>
      </c>
      <c r="AO29" s="230">
        <v>27666</v>
      </c>
      <c r="AP29" s="230">
        <v>29852</v>
      </c>
      <c r="AQ29" s="230">
        <v>30667</v>
      </c>
      <c r="AR29" s="230">
        <v>31679</v>
      </c>
      <c r="AS29" s="230">
        <v>32495</v>
      </c>
      <c r="AT29" s="230">
        <v>33295</v>
      </c>
      <c r="AU29" s="230">
        <v>33759</v>
      </c>
      <c r="AV29" s="230">
        <v>34814</v>
      </c>
      <c r="AW29" s="230">
        <v>35917</v>
      </c>
      <c r="AX29" s="230">
        <v>36712</v>
      </c>
      <c r="AY29" s="230">
        <v>37459</v>
      </c>
      <c r="AZ29" s="230">
        <v>38395</v>
      </c>
      <c r="BB29" s="233"/>
      <c r="BC29" s="236" t="s">
        <v>177</v>
      </c>
      <c r="BD29" s="235">
        <v>768938</v>
      </c>
      <c r="BE29" s="235">
        <v>810345</v>
      </c>
      <c r="BF29" s="235">
        <v>820919</v>
      </c>
      <c r="BG29" s="235">
        <v>856977</v>
      </c>
      <c r="BH29" s="235">
        <v>881444</v>
      </c>
      <c r="BI29" s="235">
        <v>918864</v>
      </c>
      <c r="BJ29" s="235">
        <v>959499</v>
      </c>
      <c r="BK29" s="235">
        <v>1025694</v>
      </c>
      <c r="BL29" s="235">
        <v>1082452</v>
      </c>
      <c r="BM29" s="235">
        <v>1136990</v>
      </c>
      <c r="BN29" s="235">
        <v>1170612</v>
      </c>
      <c r="BO29" s="235">
        <v>1198896</v>
      </c>
      <c r="BP29" s="235">
        <v>1254126</v>
      </c>
      <c r="BQ29" s="235">
        <v>1304697</v>
      </c>
      <c r="BR29" s="235">
        <v>1355570</v>
      </c>
      <c r="BS29" s="235">
        <v>1424255</v>
      </c>
      <c r="BT29" s="235">
        <v>1493830</v>
      </c>
      <c r="BU29" s="235">
        <v>1557639</v>
      </c>
      <c r="BV29" s="235">
        <v>1587297</v>
      </c>
      <c r="BW29" s="235">
        <v>1660907</v>
      </c>
      <c r="BX29" s="235">
        <v>1597828</v>
      </c>
      <c r="BY29" s="235">
        <v>1588101</v>
      </c>
      <c r="BZ29" s="264"/>
      <c r="CA29" s="246"/>
      <c r="CB29" s="263"/>
      <c r="CC29" s="263"/>
      <c r="CD29" s="263"/>
      <c r="CE29" s="263"/>
    </row>
    <row r="30" spans="2:83" x14ac:dyDescent="0.2">
      <c r="B30" s="239" t="s">
        <v>253</v>
      </c>
      <c r="C30" s="231">
        <v>955</v>
      </c>
      <c r="D30" s="231">
        <v>993</v>
      </c>
      <c r="E30" s="230">
        <v>1033</v>
      </c>
      <c r="F30" s="232">
        <v>1074</v>
      </c>
      <c r="G30" s="232">
        <v>1117</v>
      </c>
      <c r="H30" s="230">
        <v>1162</v>
      </c>
      <c r="I30" s="230">
        <v>1208</v>
      </c>
      <c r="J30" s="230">
        <v>1256</v>
      </c>
      <c r="K30" s="230">
        <v>1307</v>
      </c>
      <c r="L30" s="230">
        <v>1359</v>
      </c>
      <c r="M30" s="230">
        <v>1411</v>
      </c>
      <c r="N30" s="230">
        <v>1478</v>
      </c>
      <c r="O30" s="230">
        <v>1537</v>
      </c>
      <c r="P30" s="230">
        <v>1601</v>
      </c>
      <c r="Q30" s="230">
        <v>1665</v>
      </c>
      <c r="R30" s="230">
        <v>1732</v>
      </c>
      <c r="S30" s="230">
        <v>1801</v>
      </c>
      <c r="T30" s="230">
        <v>1878</v>
      </c>
      <c r="U30" s="230">
        <v>1954</v>
      </c>
      <c r="V30" s="230">
        <v>2031</v>
      </c>
      <c r="W30" s="230">
        <v>2169</v>
      </c>
      <c r="X30" s="230">
        <v>2276</v>
      </c>
      <c r="Y30" s="230">
        <v>2391</v>
      </c>
      <c r="Z30" s="230">
        <v>2516</v>
      </c>
      <c r="AA30" s="230">
        <v>2653</v>
      </c>
      <c r="AB30" s="230">
        <v>2803</v>
      </c>
      <c r="AC30" s="230">
        <v>2964</v>
      </c>
      <c r="AD30" s="230">
        <v>3060</v>
      </c>
      <c r="AE30" s="230">
        <v>3319</v>
      </c>
      <c r="AF30" s="230">
        <v>3510</v>
      </c>
      <c r="AG30" s="230">
        <v>3711</v>
      </c>
      <c r="AH30" s="230">
        <v>18119</v>
      </c>
      <c r="AI30" s="230">
        <v>19302</v>
      </c>
      <c r="AJ30" s="230">
        <v>20563</v>
      </c>
      <c r="AK30" s="230">
        <v>21905</v>
      </c>
      <c r="AL30" s="230">
        <v>23336</v>
      </c>
      <c r="AM30" s="230">
        <v>24860</v>
      </c>
      <c r="AN30" s="230">
        <v>26483</v>
      </c>
      <c r="AO30" s="230">
        <v>28212</v>
      </c>
      <c r="AP30" s="230">
        <v>30054</v>
      </c>
      <c r="AQ30" s="230">
        <v>32017</v>
      </c>
      <c r="AR30" s="230">
        <v>34108</v>
      </c>
      <c r="AS30" s="230">
        <v>36335</v>
      </c>
      <c r="AT30" s="230">
        <v>38708</v>
      </c>
      <c r="AU30" s="230">
        <v>41236</v>
      </c>
      <c r="AV30" s="230">
        <v>43929</v>
      </c>
      <c r="AW30" s="230">
        <v>46798</v>
      </c>
      <c r="AX30" s="230">
        <v>49854</v>
      </c>
      <c r="AY30" s="230">
        <v>53109</v>
      </c>
      <c r="AZ30" s="230">
        <v>56577</v>
      </c>
      <c r="BB30" s="233"/>
      <c r="BC30" s="236" t="s">
        <v>178</v>
      </c>
      <c r="BD30" s="235">
        <v>157923</v>
      </c>
      <c r="BE30" s="235">
        <v>168430</v>
      </c>
      <c r="BF30" s="235">
        <v>173233</v>
      </c>
      <c r="BG30" s="235">
        <v>185308</v>
      </c>
      <c r="BH30" s="235">
        <v>209601</v>
      </c>
      <c r="BI30" s="235">
        <v>243562</v>
      </c>
      <c r="BJ30" s="235">
        <v>282919</v>
      </c>
      <c r="BK30" s="235">
        <v>308673</v>
      </c>
      <c r="BL30" s="235">
        <v>328071</v>
      </c>
      <c r="BM30" s="235">
        <v>296427</v>
      </c>
      <c r="BN30" s="235">
        <v>286775</v>
      </c>
      <c r="BO30" s="235">
        <v>274674</v>
      </c>
      <c r="BP30" s="235">
        <v>279171</v>
      </c>
      <c r="BQ30" s="235">
        <v>302392</v>
      </c>
      <c r="BR30" s="235">
        <v>315428</v>
      </c>
      <c r="BS30" s="235">
        <v>335448</v>
      </c>
      <c r="BT30" s="235">
        <v>356981</v>
      </c>
      <c r="BU30" s="235">
        <v>396669</v>
      </c>
      <c r="BV30" s="235">
        <v>426012</v>
      </c>
      <c r="BW30" s="235">
        <v>445219</v>
      </c>
      <c r="BX30" s="235">
        <v>450270</v>
      </c>
      <c r="BY30" s="235">
        <v>485574</v>
      </c>
      <c r="BZ30" s="264"/>
      <c r="CA30" s="246"/>
      <c r="CB30" s="263"/>
      <c r="CC30" s="263"/>
      <c r="CD30" s="263"/>
      <c r="CE30" s="263"/>
    </row>
    <row r="31" spans="2:83" x14ac:dyDescent="0.2">
      <c r="B31" s="240"/>
      <c r="C31" s="231"/>
      <c r="D31" s="231"/>
      <c r="E31" s="230"/>
      <c r="F31" s="232"/>
      <c r="G31" s="232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192"/>
      <c r="AR31" s="192"/>
      <c r="AS31" s="192"/>
      <c r="AT31" s="192"/>
      <c r="AU31" s="192"/>
      <c r="AV31" s="192"/>
      <c r="AW31" s="230"/>
      <c r="AX31" s="230"/>
      <c r="AY31" s="230"/>
      <c r="AZ31" s="230"/>
      <c r="BB31" s="233"/>
      <c r="BC31" s="236" t="s">
        <v>179</v>
      </c>
      <c r="BD31" s="235">
        <v>410370</v>
      </c>
      <c r="BE31" s="235">
        <v>425804</v>
      </c>
      <c r="BF31" s="235">
        <v>440714</v>
      </c>
      <c r="BG31" s="235">
        <v>455123</v>
      </c>
      <c r="BH31" s="235">
        <v>471094</v>
      </c>
      <c r="BI31" s="235">
        <v>487629</v>
      </c>
      <c r="BJ31" s="235">
        <v>504743</v>
      </c>
      <c r="BK31" s="235">
        <v>524929</v>
      </c>
      <c r="BL31" s="235">
        <v>545950</v>
      </c>
      <c r="BM31" s="235">
        <v>567941</v>
      </c>
      <c r="BN31" s="235">
        <v>590718</v>
      </c>
      <c r="BO31" s="235">
        <v>614460</v>
      </c>
      <c r="BP31" s="235">
        <v>639003</v>
      </c>
      <c r="BQ31" s="235">
        <v>664542</v>
      </c>
      <c r="BR31" s="235">
        <v>691093</v>
      </c>
      <c r="BS31" s="235">
        <v>718674</v>
      </c>
      <c r="BT31" s="235">
        <v>747343</v>
      </c>
      <c r="BU31" s="235">
        <v>777140</v>
      </c>
      <c r="BV31" s="235">
        <v>808172</v>
      </c>
      <c r="BW31" s="235">
        <v>840489</v>
      </c>
      <c r="BX31" s="235">
        <v>874219</v>
      </c>
      <c r="BY31" s="235">
        <v>909247</v>
      </c>
      <c r="BZ31" s="264"/>
      <c r="CA31" s="246"/>
      <c r="CB31" s="263"/>
      <c r="CC31" s="263"/>
      <c r="CD31" s="263"/>
      <c r="CE31" s="263"/>
    </row>
    <row r="32" spans="2:83" ht="15.95" customHeight="1" x14ac:dyDescent="0.2">
      <c r="B32" s="218" t="s">
        <v>267</v>
      </c>
      <c r="C32" s="192">
        <v>12398</v>
      </c>
      <c r="D32" s="192">
        <v>12881</v>
      </c>
      <c r="E32" s="192">
        <v>12647</v>
      </c>
      <c r="F32" s="221">
        <v>12865</v>
      </c>
      <c r="G32" s="221">
        <v>14180</v>
      </c>
      <c r="H32" s="192">
        <v>14468</v>
      </c>
      <c r="I32" s="192">
        <v>14978</v>
      </c>
      <c r="J32" s="192">
        <v>15424</v>
      </c>
      <c r="K32" s="192">
        <v>15815</v>
      </c>
      <c r="L32" s="192">
        <v>16680</v>
      </c>
      <c r="M32" s="192">
        <v>16826</v>
      </c>
      <c r="N32" s="192">
        <v>17649</v>
      </c>
      <c r="O32" s="192">
        <v>18710</v>
      </c>
      <c r="P32" s="192">
        <v>20056</v>
      </c>
      <c r="Q32" s="192">
        <v>21356</v>
      </c>
      <c r="R32" s="192">
        <v>23360</v>
      </c>
      <c r="S32" s="192">
        <v>25126</v>
      </c>
      <c r="T32" s="192">
        <v>25901</v>
      </c>
      <c r="U32" s="192">
        <v>27659</v>
      </c>
      <c r="V32" s="192">
        <v>29454</v>
      </c>
      <c r="W32" s="192">
        <v>32337</v>
      </c>
      <c r="X32" s="192">
        <v>32736</v>
      </c>
      <c r="Y32" s="192">
        <v>33495</v>
      </c>
      <c r="Z32" s="192">
        <v>35773</v>
      </c>
      <c r="AA32" s="192">
        <v>38439</v>
      </c>
      <c r="AB32" s="192">
        <v>39930</v>
      </c>
      <c r="AC32" s="192">
        <v>41229</v>
      </c>
      <c r="AD32" s="192">
        <v>42401</v>
      </c>
      <c r="AE32" s="192">
        <v>45679</v>
      </c>
      <c r="AF32" s="192">
        <v>48204</v>
      </c>
      <c r="AG32" s="192">
        <v>51736</v>
      </c>
      <c r="AH32" s="192">
        <v>247831</v>
      </c>
      <c r="AI32" s="192">
        <v>266571</v>
      </c>
      <c r="AJ32" s="192">
        <v>284667</v>
      </c>
      <c r="AK32" s="192">
        <v>295977</v>
      </c>
      <c r="AL32" s="192">
        <v>321751</v>
      </c>
      <c r="AM32" s="192">
        <v>342224</v>
      </c>
      <c r="AN32" s="192">
        <v>362110</v>
      </c>
      <c r="AO32" s="192">
        <v>385416</v>
      </c>
      <c r="AP32" s="192">
        <v>403948</v>
      </c>
      <c r="AQ32" s="192">
        <f>AQ8+AQ15+AQ24</f>
        <v>422484</v>
      </c>
      <c r="AR32" s="192">
        <f t="shared" ref="AR32:AV32" si="4">AR8+AR15+AR24</f>
        <v>444144</v>
      </c>
      <c r="AS32" s="192">
        <f t="shared" si="4"/>
        <v>477761</v>
      </c>
      <c r="AT32" s="192">
        <f t="shared" si="4"/>
        <v>487782</v>
      </c>
      <c r="AU32" s="192">
        <f t="shared" si="4"/>
        <v>509091</v>
      </c>
      <c r="AV32" s="192">
        <f t="shared" si="4"/>
        <v>534861</v>
      </c>
      <c r="AW32" s="192">
        <v>570157</v>
      </c>
      <c r="AX32" s="192">
        <v>579865</v>
      </c>
      <c r="AY32" s="192">
        <v>600125</v>
      </c>
      <c r="AZ32" s="192">
        <v>625233</v>
      </c>
      <c r="BB32" s="233"/>
      <c r="BC32" s="236" t="s">
        <v>180</v>
      </c>
      <c r="BD32" s="235">
        <v>314369</v>
      </c>
      <c r="BE32" s="235">
        <v>321514</v>
      </c>
      <c r="BF32" s="235">
        <v>343739</v>
      </c>
      <c r="BG32" s="235">
        <v>370484</v>
      </c>
      <c r="BH32" s="235">
        <v>382762</v>
      </c>
      <c r="BI32" s="235">
        <v>385699</v>
      </c>
      <c r="BJ32" s="235">
        <v>425218</v>
      </c>
      <c r="BK32" s="235">
        <v>436848</v>
      </c>
      <c r="BL32" s="235">
        <v>437742</v>
      </c>
      <c r="BM32" s="235">
        <v>462193</v>
      </c>
      <c r="BN32" s="235">
        <v>499038</v>
      </c>
      <c r="BO32" s="235">
        <v>569191</v>
      </c>
      <c r="BP32" s="235">
        <v>632130</v>
      </c>
      <c r="BQ32" s="235">
        <v>703717</v>
      </c>
      <c r="BR32" s="235">
        <v>723823</v>
      </c>
      <c r="BS32" s="235">
        <v>758746</v>
      </c>
      <c r="BT32" s="235">
        <v>832505</v>
      </c>
      <c r="BU32" s="235">
        <v>882015</v>
      </c>
      <c r="BV32" s="235">
        <v>986125</v>
      </c>
      <c r="BW32" s="235">
        <v>1037147</v>
      </c>
      <c r="BX32" s="235">
        <v>1047767</v>
      </c>
      <c r="BY32" s="235">
        <v>1070833</v>
      </c>
      <c r="BZ32" s="264"/>
      <c r="CA32" s="246"/>
      <c r="CB32" s="263"/>
      <c r="CC32" s="263"/>
      <c r="CD32" s="263"/>
      <c r="CE32" s="263"/>
    </row>
    <row r="33" spans="2:83" x14ac:dyDescent="0.2">
      <c r="B33" s="188" t="s">
        <v>268</v>
      </c>
      <c r="C33" s="192"/>
      <c r="D33" s="192"/>
      <c r="E33" s="192"/>
      <c r="F33" s="221"/>
      <c r="G33" s="221"/>
      <c r="H33" s="192"/>
      <c r="I33" s="192"/>
      <c r="J33" s="192"/>
      <c r="K33" s="192"/>
      <c r="L33" s="192"/>
      <c r="M33" s="192">
        <v>1039</v>
      </c>
      <c r="N33" s="192">
        <v>1244</v>
      </c>
      <c r="O33" s="192">
        <v>1406</v>
      </c>
      <c r="P33" s="192">
        <v>1591</v>
      </c>
      <c r="Q33" s="192">
        <v>1759</v>
      </c>
      <c r="R33" s="192">
        <v>2010</v>
      </c>
      <c r="S33" s="192">
        <v>2186</v>
      </c>
      <c r="T33" s="192">
        <v>2504</v>
      </c>
      <c r="U33" s="192">
        <v>2289</v>
      </c>
      <c r="V33" s="192">
        <v>2781</v>
      </c>
      <c r="W33" s="192">
        <v>3507</v>
      </c>
      <c r="X33" s="192">
        <v>3625</v>
      </c>
      <c r="Y33" s="192">
        <v>3404</v>
      </c>
      <c r="Z33" s="192">
        <v>3672</v>
      </c>
      <c r="AA33" s="192">
        <v>4141</v>
      </c>
      <c r="AB33" s="192">
        <v>4002</v>
      </c>
      <c r="AC33" s="192">
        <v>4239</v>
      </c>
      <c r="AD33" s="192">
        <v>4345</v>
      </c>
      <c r="AE33" s="192">
        <v>5043</v>
      </c>
      <c r="AF33" s="192">
        <v>5802</v>
      </c>
      <c r="AG33" s="192">
        <v>6513</v>
      </c>
      <c r="AH33" s="192">
        <v>35562</v>
      </c>
      <c r="AI33" s="192">
        <v>34873</v>
      </c>
      <c r="AJ33" s="192">
        <v>38447</v>
      </c>
      <c r="AK33" s="192">
        <v>43038</v>
      </c>
      <c r="AL33" s="192">
        <v>43103</v>
      </c>
      <c r="AM33" s="192">
        <v>42501</v>
      </c>
      <c r="AN33" s="192">
        <v>44800</v>
      </c>
      <c r="AO33" s="192">
        <v>53406</v>
      </c>
      <c r="AP33" s="192">
        <v>57269</v>
      </c>
      <c r="AQ33" s="192">
        <v>58359</v>
      </c>
      <c r="AR33" s="192">
        <v>59345</v>
      </c>
      <c r="AS33" s="192">
        <v>63722</v>
      </c>
      <c r="AT33" s="192">
        <v>62156</v>
      </c>
      <c r="AU33" s="192">
        <v>60458</v>
      </c>
      <c r="AV33" s="192">
        <v>61584</v>
      </c>
      <c r="AW33" s="192">
        <v>56818</v>
      </c>
      <c r="AX33" s="192">
        <v>52870</v>
      </c>
      <c r="AY33" s="192">
        <v>48617</v>
      </c>
      <c r="AZ33" s="192">
        <v>47971</v>
      </c>
      <c r="BB33" s="233"/>
      <c r="BC33" s="236" t="s">
        <v>181</v>
      </c>
      <c r="BD33" s="235">
        <v>414545</v>
      </c>
      <c r="BE33" s="235">
        <v>437058</v>
      </c>
      <c r="BF33" s="235">
        <v>471557</v>
      </c>
      <c r="BG33" s="235">
        <v>501911</v>
      </c>
      <c r="BH33" s="235">
        <v>530663</v>
      </c>
      <c r="BI33" s="235">
        <v>570001</v>
      </c>
      <c r="BJ33" s="235">
        <v>628828</v>
      </c>
      <c r="BK33" s="235">
        <v>657529</v>
      </c>
      <c r="BL33" s="235">
        <v>693282</v>
      </c>
      <c r="BM33" s="235">
        <v>738608</v>
      </c>
      <c r="BN33" s="235">
        <v>781089</v>
      </c>
      <c r="BO33" s="235">
        <v>832901</v>
      </c>
      <c r="BP33" s="235">
        <v>886204</v>
      </c>
      <c r="BQ33" s="235">
        <v>932776</v>
      </c>
      <c r="BR33" s="235">
        <v>990839</v>
      </c>
      <c r="BS33" s="235">
        <v>1050844</v>
      </c>
      <c r="BT33" s="235">
        <v>1122032</v>
      </c>
      <c r="BU33" s="235">
        <v>1213253</v>
      </c>
      <c r="BV33" s="235">
        <v>1320737</v>
      </c>
      <c r="BW33" s="235">
        <v>1402178</v>
      </c>
      <c r="BX33" s="235">
        <v>1466139</v>
      </c>
      <c r="BY33" s="235">
        <v>1534215</v>
      </c>
      <c r="BZ33" s="264"/>
      <c r="CA33" s="246"/>
      <c r="CB33" s="263"/>
      <c r="CC33" s="263"/>
      <c r="CD33" s="263"/>
      <c r="CE33" s="263"/>
    </row>
    <row r="34" spans="2:83" x14ac:dyDescent="0.2">
      <c r="B34" s="218" t="s">
        <v>269</v>
      </c>
      <c r="C34" s="192"/>
      <c r="D34" s="192"/>
      <c r="E34" s="192"/>
      <c r="F34" s="221"/>
      <c r="G34" s="221"/>
      <c r="H34" s="192"/>
      <c r="I34" s="192"/>
      <c r="J34" s="192"/>
      <c r="K34" s="192"/>
      <c r="L34" s="192"/>
      <c r="M34" s="192">
        <v>11</v>
      </c>
      <c r="N34" s="192">
        <v>29</v>
      </c>
      <c r="O34" s="220">
        <v>51</v>
      </c>
      <c r="P34" s="220">
        <v>61</v>
      </c>
      <c r="Q34" s="220">
        <v>45</v>
      </c>
      <c r="R34" s="220">
        <v>194</v>
      </c>
      <c r="S34" s="220">
        <v>212</v>
      </c>
      <c r="T34" s="220">
        <v>182</v>
      </c>
      <c r="U34" s="220">
        <v>168</v>
      </c>
      <c r="V34" s="220">
        <v>172</v>
      </c>
      <c r="W34" s="220">
        <v>176</v>
      </c>
      <c r="X34" s="220">
        <v>141</v>
      </c>
      <c r="Y34" s="220">
        <v>152</v>
      </c>
      <c r="Z34" s="220">
        <v>290</v>
      </c>
      <c r="AA34" s="192">
        <v>1342</v>
      </c>
      <c r="AB34" s="192">
        <v>1362</v>
      </c>
      <c r="AC34" s="220">
        <v>937</v>
      </c>
      <c r="AD34" s="220">
        <v>523</v>
      </c>
      <c r="AE34" s="220">
        <v>800</v>
      </c>
      <c r="AF34" s="192">
        <v>1685</v>
      </c>
      <c r="AG34" s="192">
        <v>1376</v>
      </c>
      <c r="AH34" s="192">
        <v>5197</v>
      </c>
      <c r="AI34" s="192">
        <v>5061</v>
      </c>
      <c r="AJ34" s="192">
        <v>6641</v>
      </c>
      <c r="AK34" s="192">
        <v>6512</v>
      </c>
      <c r="AL34" s="192">
        <v>7107</v>
      </c>
      <c r="AM34" s="192">
        <v>7296</v>
      </c>
      <c r="AN34" s="192">
        <v>5128</v>
      </c>
      <c r="AO34" s="192">
        <v>6403</v>
      </c>
      <c r="AP34" s="192">
        <v>7351</v>
      </c>
      <c r="AQ34" s="192">
        <v>6741</v>
      </c>
      <c r="AR34" s="192">
        <v>5390</v>
      </c>
      <c r="AS34" s="192">
        <v>5004</v>
      </c>
      <c r="AT34" s="192">
        <v>4026</v>
      </c>
      <c r="AU34" s="192">
        <v>3234</v>
      </c>
      <c r="AV34" s="192">
        <v>2026</v>
      </c>
      <c r="AW34" s="192">
        <v>3747</v>
      </c>
      <c r="AX34" s="192">
        <v>3185</v>
      </c>
      <c r="AY34" s="192">
        <v>3137</v>
      </c>
      <c r="AZ34" s="192">
        <v>3969</v>
      </c>
      <c r="BB34" s="233"/>
      <c r="BC34" s="236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  <c r="BV34" s="235"/>
      <c r="BW34" s="235"/>
      <c r="BX34" s="235"/>
      <c r="BY34" s="235"/>
    </row>
    <row r="35" spans="2:83" x14ac:dyDescent="0.2">
      <c r="B35" s="218" t="s">
        <v>270</v>
      </c>
      <c r="C35" s="192"/>
      <c r="D35" s="192"/>
      <c r="E35" s="192"/>
      <c r="F35" s="221"/>
      <c r="G35" s="221"/>
      <c r="H35" s="192"/>
      <c r="I35" s="192"/>
      <c r="J35" s="192"/>
      <c r="K35" s="192"/>
      <c r="L35" s="192"/>
      <c r="M35" s="192">
        <v>17854</v>
      </c>
      <c r="N35" s="192">
        <v>18864</v>
      </c>
      <c r="O35" s="192">
        <v>20065</v>
      </c>
      <c r="P35" s="192">
        <v>21586</v>
      </c>
      <c r="Q35" s="192">
        <v>23070</v>
      </c>
      <c r="R35" s="192">
        <v>25176</v>
      </c>
      <c r="S35" s="192">
        <v>27100</v>
      </c>
      <c r="T35" s="192">
        <v>28223</v>
      </c>
      <c r="U35" s="192">
        <v>29780</v>
      </c>
      <c r="V35" s="192">
        <v>32063</v>
      </c>
      <c r="W35" s="192">
        <v>35668</v>
      </c>
      <c r="X35" s="192">
        <v>36220</v>
      </c>
      <c r="Y35" s="192">
        <v>36747</v>
      </c>
      <c r="Z35" s="192">
        <v>39155</v>
      </c>
      <c r="AA35" s="192">
        <v>41238</v>
      </c>
      <c r="AB35" s="192">
        <v>42570</v>
      </c>
      <c r="AC35" s="192">
        <v>44531</v>
      </c>
      <c r="AD35" s="192">
        <v>46223</v>
      </c>
      <c r="AE35" s="192">
        <v>49922</v>
      </c>
      <c r="AF35" s="192">
        <v>52321</v>
      </c>
      <c r="AG35" s="192">
        <v>56873</v>
      </c>
      <c r="AH35" s="192">
        <v>278196</v>
      </c>
      <c r="AI35" s="192">
        <v>296383</v>
      </c>
      <c r="AJ35" s="192">
        <v>316473</v>
      </c>
      <c r="AK35" s="192">
        <v>332503</v>
      </c>
      <c r="AL35" s="192">
        <v>357747</v>
      </c>
      <c r="AM35" s="192">
        <v>377429</v>
      </c>
      <c r="AN35" s="192">
        <v>401782</v>
      </c>
      <c r="AO35" s="192">
        <v>432419</v>
      </c>
      <c r="AP35" s="192">
        <v>453866</v>
      </c>
      <c r="AQ35" s="192">
        <f>AQ32+AQ33-AQ34</f>
        <v>474102</v>
      </c>
      <c r="AR35" s="192">
        <f t="shared" ref="AR35:AS35" si="5">AR32+AR33-AR34</f>
        <v>498099</v>
      </c>
      <c r="AS35" s="192">
        <f t="shared" si="5"/>
        <v>536479</v>
      </c>
      <c r="AT35" s="192">
        <f>AT32+AT33-AT34</f>
        <v>545912</v>
      </c>
      <c r="AU35" s="192">
        <f t="shared" ref="AU35" si="6">AU32+AU33-AU34</f>
        <v>566315</v>
      </c>
      <c r="AV35" s="192">
        <f t="shared" ref="AV35" si="7">AV32+AV33-AV34</f>
        <v>594419</v>
      </c>
      <c r="AW35" s="192">
        <v>623228</v>
      </c>
      <c r="AX35" s="192">
        <v>629550</v>
      </c>
      <c r="AY35" s="192">
        <v>645605</v>
      </c>
      <c r="AZ35" s="192">
        <v>669235</v>
      </c>
      <c r="BB35" s="223" t="s">
        <v>190</v>
      </c>
      <c r="BC35" s="224" t="s">
        <v>182</v>
      </c>
      <c r="BD35" s="225">
        <v>5630722</v>
      </c>
      <c r="BE35" s="225">
        <v>5836522</v>
      </c>
      <c r="BF35" s="225">
        <v>5974937</v>
      </c>
      <c r="BG35" s="225">
        <v>6312061</v>
      </c>
      <c r="BH35" s="225">
        <v>6797948</v>
      </c>
      <c r="BI35" s="225">
        <v>7309052</v>
      </c>
      <c r="BJ35" s="225">
        <v>7715777</v>
      </c>
      <c r="BK35" s="225">
        <v>8142969</v>
      </c>
      <c r="BL35" s="225">
        <v>8549148</v>
      </c>
      <c r="BM35" s="225">
        <v>8579987</v>
      </c>
      <c r="BN35" s="225">
        <v>8801394</v>
      </c>
      <c r="BO35" s="225">
        <v>9120336</v>
      </c>
      <c r="BP35" s="225">
        <v>9470255</v>
      </c>
      <c r="BQ35" s="225">
        <v>9819055</v>
      </c>
      <c r="BR35" s="225">
        <v>10217056</v>
      </c>
      <c r="BS35" s="225">
        <v>10631649</v>
      </c>
      <c r="BT35" s="225">
        <v>11116802</v>
      </c>
      <c r="BU35" s="225">
        <v>11696934.08</v>
      </c>
      <c r="BV35" s="225">
        <v>12344266</v>
      </c>
      <c r="BW35" s="225">
        <v>12600651</v>
      </c>
      <c r="BX35" s="225">
        <v>12541834</v>
      </c>
      <c r="BY35" s="225">
        <v>13036381</v>
      </c>
    </row>
    <row r="36" spans="2:83" x14ac:dyDescent="0.2">
      <c r="B36" s="244" t="s">
        <v>271</v>
      </c>
      <c r="C36" s="220">
        <v>-18</v>
      </c>
      <c r="D36" s="220">
        <v>-18</v>
      </c>
      <c r="E36" s="220">
        <v>-11</v>
      </c>
      <c r="F36" s="244">
        <v>-13</v>
      </c>
      <c r="G36" s="244">
        <v>-27</v>
      </c>
      <c r="H36" s="220">
        <v>-4</v>
      </c>
      <c r="I36" s="220">
        <v>-20</v>
      </c>
      <c r="J36" s="220">
        <v>-17</v>
      </c>
      <c r="K36" s="220">
        <v>-4</v>
      </c>
      <c r="L36" s="220">
        <v>-10</v>
      </c>
      <c r="M36" s="220">
        <v>-23</v>
      </c>
      <c r="N36" s="220">
        <v>-25</v>
      </c>
      <c r="O36" s="220">
        <v>-27</v>
      </c>
      <c r="P36" s="220">
        <v>-48</v>
      </c>
      <c r="Q36" s="220">
        <v>-34</v>
      </c>
      <c r="R36" s="220">
        <v>-61</v>
      </c>
      <c r="S36" s="220">
        <v>-47</v>
      </c>
      <c r="T36" s="220">
        <v>-48</v>
      </c>
      <c r="U36" s="220">
        <v>-23</v>
      </c>
      <c r="V36" s="220">
        <v>-29</v>
      </c>
      <c r="W36" s="220">
        <v>2</v>
      </c>
      <c r="X36" s="220">
        <v>-72</v>
      </c>
      <c r="Y36" s="220">
        <v>71</v>
      </c>
      <c r="Z36" s="220">
        <v>181</v>
      </c>
      <c r="AA36" s="220">
        <v>184</v>
      </c>
      <c r="AB36" s="220">
        <v>258</v>
      </c>
      <c r="AC36" s="220">
        <v>711</v>
      </c>
      <c r="AD36" s="192">
        <v>1295</v>
      </c>
      <c r="AE36" s="192">
        <v>2675</v>
      </c>
      <c r="AF36" s="192">
        <v>3066</v>
      </c>
      <c r="AG36" s="192">
        <v>3152</v>
      </c>
      <c r="AH36" s="192">
        <v>22692</v>
      </c>
      <c r="AI36" s="192">
        <v>22882</v>
      </c>
      <c r="AJ36" s="192">
        <v>33000</v>
      </c>
      <c r="AK36" s="192">
        <v>31630</v>
      </c>
      <c r="AL36" s="192">
        <v>28814</v>
      </c>
      <c r="AM36" s="192">
        <v>31282</v>
      </c>
      <c r="AN36" s="192">
        <v>26575</v>
      </c>
      <c r="AO36" s="192">
        <v>17100</v>
      </c>
      <c r="AP36" s="192">
        <v>14933</v>
      </c>
      <c r="AQ36" s="192">
        <v>17163</v>
      </c>
      <c r="AR36" s="192">
        <v>9457</v>
      </c>
      <c r="AS36" s="192">
        <v>4949</v>
      </c>
      <c r="AT36" s="192">
        <v>3734</v>
      </c>
      <c r="AU36" s="192">
        <v>1319</v>
      </c>
      <c r="AV36" s="192">
        <v>4031</v>
      </c>
      <c r="AW36" s="192">
        <v>-1856</v>
      </c>
      <c r="AX36" s="192">
        <v>-4362</v>
      </c>
      <c r="AY36" s="192">
        <v>-5571</v>
      </c>
      <c r="AZ36" s="192">
        <v>-5202</v>
      </c>
      <c r="BB36" s="223" t="s">
        <v>191</v>
      </c>
      <c r="BC36" s="224" t="s">
        <v>183</v>
      </c>
      <c r="BD36" s="225">
        <v>432967</v>
      </c>
      <c r="BE36" s="225">
        <v>441886</v>
      </c>
      <c r="BF36" s="225">
        <v>458299</v>
      </c>
      <c r="BG36" s="225">
        <v>515548</v>
      </c>
      <c r="BH36" s="225">
        <v>539803</v>
      </c>
      <c r="BI36" s="225">
        <v>520086</v>
      </c>
      <c r="BJ36" s="225">
        <v>573718</v>
      </c>
      <c r="BK36" s="225">
        <v>577093</v>
      </c>
      <c r="BL36" s="225">
        <v>551694</v>
      </c>
      <c r="BM36" s="225">
        <v>611768</v>
      </c>
      <c r="BN36" s="225">
        <v>509152</v>
      </c>
      <c r="BO36" s="225">
        <v>504829</v>
      </c>
      <c r="BP36" s="225">
        <v>533424</v>
      </c>
      <c r="BQ36" s="225">
        <v>519054</v>
      </c>
      <c r="BR36" s="225">
        <v>556679</v>
      </c>
      <c r="BS36" s="225">
        <v>616350</v>
      </c>
      <c r="BT36" s="225">
        <v>724998</v>
      </c>
      <c r="BU36" s="225">
        <v>795386</v>
      </c>
      <c r="BV36" s="225">
        <v>862628</v>
      </c>
      <c r="BW36" s="225">
        <v>795748</v>
      </c>
      <c r="BX36" s="225">
        <v>740311</v>
      </c>
      <c r="BY36" s="225">
        <v>812900</v>
      </c>
    </row>
    <row r="37" spans="2:83" x14ac:dyDescent="0.2">
      <c r="B37" s="244" t="s">
        <v>272</v>
      </c>
      <c r="C37" s="192">
        <v>12380</v>
      </c>
      <c r="D37" s="192">
        <v>12863</v>
      </c>
      <c r="E37" s="192">
        <v>12636</v>
      </c>
      <c r="F37" s="221">
        <v>12852</v>
      </c>
      <c r="G37" s="221">
        <v>14153</v>
      </c>
      <c r="H37" s="192">
        <v>14464</v>
      </c>
      <c r="I37" s="192">
        <v>14958</v>
      </c>
      <c r="J37" s="192">
        <v>15407</v>
      </c>
      <c r="K37" s="192">
        <v>15811</v>
      </c>
      <c r="L37" s="192">
        <v>16670</v>
      </c>
      <c r="M37" s="192">
        <v>16803</v>
      </c>
      <c r="N37" s="192">
        <v>17624</v>
      </c>
      <c r="O37" s="192">
        <v>18683</v>
      </c>
      <c r="P37" s="192">
        <v>20008</v>
      </c>
      <c r="Q37" s="192">
        <v>21322</v>
      </c>
      <c r="R37" s="192">
        <v>23299</v>
      </c>
      <c r="S37" s="192">
        <v>25079</v>
      </c>
      <c r="T37" s="192">
        <v>25853</v>
      </c>
      <c r="U37" s="192">
        <v>27636</v>
      </c>
      <c r="V37" s="192">
        <v>29425</v>
      </c>
      <c r="W37" s="192">
        <v>32339</v>
      </c>
      <c r="X37" s="192">
        <v>32664</v>
      </c>
      <c r="Y37" s="192">
        <v>33566</v>
      </c>
      <c r="Z37" s="192">
        <v>35954</v>
      </c>
      <c r="AA37" s="192">
        <v>38623</v>
      </c>
      <c r="AB37" s="192">
        <v>40188</v>
      </c>
      <c r="AC37" s="192">
        <v>41940</v>
      </c>
      <c r="AD37" s="192">
        <v>43696</v>
      </c>
      <c r="AE37" s="192">
        <v>48354</v>
      </c>
      <c r="AF37" s="192">
        <v>51270</v>
      </c>
      <c r="AG37" s="192">
        <v>54888</v>
      </c>
      <c r="AH37" s="192">
        <v>270523</v>
      </c>
      <c r="AI37" s="192">
        <v>289453</v>
      </c>
      <c r="AJ37" s="192">
        <v>317667</v>
      </c>
      <c r="AK37" s="192">
        <v>327607</v>
      </c>
      <c r="AL37" s="192">
        <v>350565</v>
      </c>
      <c r="AM37" s="192">
        <v>373506</v>
      </c>
      <c r="AN37" s="192">
        <v>388685</v>
      </c>
      <c r="AO37" s="192">
        <v>402516</v>
      </c>
      <c r="AP37" s="192">
        <v>418881</v>
      </c>
      <c r="AQ37" s="192">
        <f>AQ32+AQ36</f>
        <v>439647</v>
      </c>
      <c r="AR37" s="192">
        <f t="shared" ref="AR37:AV37" si="8">AR32+AR36</f>
        <v>453601</v>
      </c>
      <c r="AS37" s="192">
        <f t="shared" si="8"/>
        <v>482710</v>
      </c>
      <c r="AT37" s="192">
        <f t="shared" si="8"/>
        <v>491516</v>
      </c>
      <c r="AU37" s="192">
        <f t="shared" si="8"/>
        <v>510410</v>
      </c>
      <c r="AV37" s="192">
        <f t="shared" si="8"/>
        <v>538892</v>
      </c>
      <c r="AW37" s="192">
        <v>568301</v>
      </c>
      <c r="AX37" s="192">
        <v>575503</v>
      </c>
      <c r="AY37" s="192">
        <v>594554</v>
      </c>
      <c r="AZ37" s="192">
        <v>620031</v>
      </c>
      <c r="BB37" s="223" t="s">
        <v>192</v>
      </c>
      <c r="BC37" s="224" t="s">
        <v>21</v>
      </c>
      <c r="BD37" s="225">
        <v>32069</v>
      </c>
      <c r="BE37" s="225">
        <v>32399</v>
      </c>
      <c r="BF37" s="225">
        <v>30556</v>
      </c>
      <c r="BG37" s="225">
        <v>55044</v>
      </c>
      <c r="BH37" s="225">
        <v>54070</v>
      </c>
      <c r="BI37" s="225">
        <v>70650</v>
      </c>
      <c r="BJ37" s="225">
        <v>73335</v>
      </c>
      <c r="BK37" s="225">
        <v>106830</v>
      </c>
      <c r="BL37" s="225">
        <v>341064</v>
      </c>
      <c r="BM37" s="225">
        <v>183930</v>
      </c>
      <c r="BN37" s="225">
        <v>157993</v>
      </c>
      <c r="BO37" s="225">
        <v>221063</v>
      </c>
      <c r="BP37" s="225">
        <v>269772</v>
      </c>
      <c r="BQ37" s="225">
        <v>176255</v>
      </c>
      <c r="BR37" s="225">
        <v>136844</v>
      </c>
      <c r="BS37" s="225">
        <v>107861</v>
      </c>
      <c r="BT37" s="225">
        <v>85976</v>
      </c>
      <c r="BU37" s="225">
        <v>83545</v>
      </c>
      <c r="BV37" s="225">
        <v>73891</v>
      </c>
      <c r="BW37" s="225">
        <v>113056</v>
      </c>
      <c r="BX37" s="225">
        <v>123053</v>
      </c>
      <c r="BY37" s="225">
        <v>71924</v>
      </c>
    </row>
    <row r="38" spans="2:83" x14ac:dyDescent="0.2">
      <c r="B38" s="244" t="s">
        <v>273</v>
      </c>
      <c r="C38" s="192"/>
      <c r="D38" s="192"/>
      <c r="E38" s="192"/>
      <c r="F38" s="221"/>
      <c r="G38" s="221"/>
      <c r="H38" s="192"/>
      <c r="I38" s="192"/>
      <c r="J38" s="192"/>
      <c r="K38" s="192"/>
      <c r="L38" s="192"/>
      <c r="M38" s="192">
        <v>17831</v>
      </c>
      <c r="N38" s="192">
        <v>18839</v>
      </c>
      <c r="O38" s="192">
        <v>20038</v>
      </c>
      <c r="P38" s="192">
        <v>21538</v>
      </c>
      <c r="Q38" s="192">
        <v>23036</v>
      </c>
      <c r="R38" s="192">
        <v>25115</v>
      </c>
      <c r="S38" s="192">
        <v>27053</v>
      </c>
      <c r="T38" s="192">
        <v>28175</v>
      </c>
      <c r="U38" s="192">
        <v>29757</v>
      </c>
      <c r="V38" s="192">
        <v>32034</v>
      </c>
      <c r="W38" s="192">
        <v>35670</v>
      </c>
      <c r="X38" s="192">
        <v>36148</v>
      </c>
      <c r="Y38" s="192">
        <v>36818</v>
      </c>
      <c r="Z38" s="192">
        <v>39336</v>
      </c>
      <c r="AA38" s="192">
        <v>41422</v>
      </c>
      <c r="AB38" s="192">
        <v>42828</v>
      </c>
      <c r="AC38" s="192">
        <v>45242</v>
      </c>
      <c r="AD38" s="192">
        <v>47518</v>
      </c>
      <c r="AE38" s="192">
        <v>52597</v>
      </c>
      <c r="AF38" s="192">
        <v>55387</v>
      </c>
      <c r="AG38" s="192">
        <v>60025</v>
      </c>
      <c r="AH38" s="192">
        <v>300888</v>
      </c>
      <c r="AI38" s="192">
        <v>319265</v>
      </c>
      <c r="AJ38" s="192">
        <v>349473</v>
      </c>
      <c r="AK38" s="192">
        <v>364133</v>
      </c>
      <c r="AL38" s="192">
        <v>386561</v>
      </c>
      <c r="AM38" s="192">
        <v>408711</v>
      </c>
      <c r="AN38" s="192">
        <v>428357</v>
      </c>
      <c r="AO38" s="192">
        <v>449519</v>
      </c>
      <c r="AP38" s="192">
        <v>468799</v>
      </c>
      <c r="AQ38" s="192">
        <f>AQ35+AQ36</f>
        <v>491265</v>
      </c>
      <c r="AR38" s="192">
        <f>AR35+AR36</f>
        <v>507556</v>
      </c>
      <c r="AS38" s="192">
        <f t="shared" ref="AS38:AV38" si="9">AS35+AS36</f>
        <v>541428</v>
      </c>
      <c r="AT38" s="192">
        <f t="shared" si="9"/>
        <v>549646</v>
      </c>
      <c r="AU38" s="192">
        <f t="shared" si="9"/>
        <v>567634</v>
      </c>
      <c r="AV38" s="192">
        <f t="shared" si="9"/>
        <v>598450</v>
      </c>
      <c r="AW38" s="192">
        <v>621372</v>
      </c>
      <c r="AX38" s="192">
        <v>625188</v>
      </c>
      <c r="AY38" s="192">
        <v>640034</v>
      </c>
      <c r="AZ38" s="192">
        <v>664033</v>
      </c>
      <c r="BB38" s="223" t="s">
        <v>193</v>
      </c>
      <c r="BC38" s="224" t="s">
        <v>184</v>
      </c>
      <c r="BD38" s="225">
        <v>6031620</v>
      </c>
      <c r="BE38" s="225">
        <v>6246009</v>
      </c>
      <c r="BF38" s="225">
        <v>6402680</v>
      </c>
      <c r="BG38" s="225">
        <v>6772565</v>
      </c>
      <c r="BH38" s="225">
        <v>7283681</v>
      </c>
      <c r="BI38" s="225">
        <v>7758488</v>
      </c>
      <c r="BJ38" s="225">
        <v>8216160</v>
      </c>
      <c r="BK38" s="225">
        <v>8613232</v>
      </c>
      <c r="BL38" s="225">
        <v>8759778</v>
      </c>
      <c r="BM38" s="225">
        <v>9007825</v>
      </c>
      <c r="BN38" s="225">
        <v>9152553</v>
      </c>
      <c r="BO38" s="225">
        <v>9404102</v>
      </c>
      <c r="BP38" s="225">
        <v>9733907</v>
      </c>
      <c r="BQ38" s="225">
        <v>10161854</v>
      </c>
      <c r="BR38" s="225">
        <v>10636891</v>
      </c>
      <c r="BS38" s="225">
        <v>11140138</v>
      </c>
      <c r="BT38" s="225">
        <v>11755824</v>
      </c>
      <c r="BU38" s="225">
        <v>12408775.08</v>
      </c>
      <c r="BV38" s="225">
        <v>13133003</v>
      </c>
      <c r="BW38" s="225">
        <v>13283343</v>
      </c>
      <c r="BX38" s="225">
        <v>13159092</v>
      </c>
      <c r="BY38" s="225">
        <v>13777357</v>
      </c>
    </row>
    <row r="39" spans="2:83" x14ac:dyDescent="0.2">
      <c r="B39" s="244" t="s">
        <v>274</v>
      </c>
      <c r="C39" s="220">
        <v>35.31</v>
      </c>
      <c r="D39" s="220">
        <v>36.18</v>
      </c>
      <c r="E39" s="220">
        <v>37.07</v>
      </c>
      <c r="F39" s="244">
        <v>37.979999999999997</v>
      </c>
      <c r="G39" s="244">
        <v>38.909999999999997</v>
      </c>
      <c r="H39" s="220">
        <v>39.869999999999997</v>
      </c>
      <c r="I39" s="220">
        <v>40.86</v>
      </c>
      <c r="J39" s="220">
        <v>41.87</v>
      </c>
      <c r="K39" s="220">
        <v>42.9</v>
      </c>
      <c r="L39" s="220">
        <v>43.95</v>
      </c>
      <c r="M39" s="220">
        <v>45.03</v>
      </c>
      <c r="N39" s="220">
        <v>46.2</v>
      </c>
      <c r="O39" s="220">
        <v>47.53</v>
      </c>
      <c r="P39" s="220">
        <v>48.9</v>
      </c>
      <c r="Q39" s="220">
        <v>50.31</v>
      </c>
      <c r="R39" s="220">
        <v>51.76</v>
      </c>
      <c r="S39" s="220">
        <v>53.26</v>
      </c>
      <c r="T39" s="220">
        <v>54.79</v>
      </c>
      <c r="U39" s="220">
        <v>56.37</v>
      </c>
      <c r="V39" s="220">
        <v>58</v>
      </c>
      <c r="W39" s="220">
        <v>59.7</v>
      </c>
      <c r="X39" s="220">
        <v>61.49</v>
      </c>
      <c r="Y39" s="220">
        <v>63.34</v>
      </c>
      <c r="Z39" s="220">
        <v>65.89</v>
      </c>
      <c r="AA39" s="220">
        <v>67.900000000000006</v>
      </c>
      <c r="AB39" s="220">
        <v>69.98</v>
      </c>
      <c r="AC39" s="220">
        <v>72.12</v>
      </c>
      <c r="AD39" s="220">
        <v>74.33</v>
      </c>
      <c r="AE39" s="220">
        <v>76.599999999999994</v>
      </c>
      <c r="AF39" s="220">
        <v>78.94</v>
      </c>
      <c r="AG39" s="220">
        <v>81.36</v>
      </c>
      <c r="AH39" s="220">
        <v>83.84</v>
      </c>
      <c r="AI39" s="220">
        <v>86.44</v>
      </c>
      <c r="AJ39" s="220">
        <v>89.12</v>
      </c>
      <c r="AK39" s="220">
        <v>91.88</v>
      </c>
      <c r="AL39" s="220">
        <v>94.73</v>
      </c>
      <c r="AM39" s="220">
        <v>97.67</v>
      </c>
      <c r="AN39" s="220">
        <v>100.69</v>
      </c>
      <c r="AO39" s="220">
        <v>103.82</v>
      </c>
      <c r="AP39" s="220">
        <v>107.04</v>
      </c>
      <c r="AQ39" s="220">
        <v>110.36</v>
      </c>
      <c r="AR39" s="220">
        <v>109.42</v>
      </c>
      <c r="AS39" s="384">
        <v>112</v>
      </c>
      <c r="AT39" s="220">
        <v>115.04</v>
      </c>
      <c r="AU39" s="220">
        <v>117.93</v>
      </c>
      <c r="AV39" s="220">
        <v>120.88</v>
      </c>
      <c r="AW39" s="220">
        <v>123.87</v>
      </c>
      <c r="AX39" s="220">
        <v>126.9</v>
      </c>
      <c r="AY39" s="220">
        <v>129.97</v>
      </c>
      <c r="AZ39" s="220">
        <v>133.01</v>
      </c>
      <c r="BB39" s="223" t="s">
        <v>194</v>
      </c>
      <c r="BC39" s="224" t="s">
        <v>23</v>
      </c>
      <c r="BD39" s="225">
        <v>-85233</v>
      </c>
      <c r="BE39" s="225">
        <v>-84045</v>
      </c>
      <c r="BF39" s="225">
        <v>36491</v>
      </c>
      <c r="BG39" s="225">
        <v>225805</v>
      </c>
      <c r="BH39" s="225">
        <v>161233</v>
      </c>
      <c r="BI39" s="225">
        <v>157735</v>
      </c>
      <c r="BJ39" s="225">
        <v>149901</v>
      </c>
      <c r="BK39" s="225">
        <v>146511</v>
      </c>
      <c r="BL39" s="225">
        <v>152116</v>
      </c>
      <c r="BM39" s="225">
        <v>201584</v>
      </c>
      <c r="BN39" s="225">
        <v>310494</v>
      </c>
      <c r="BO39" s="225">
        <v>372728</v>
      </c>
      <c r="BP39" s="225">
        <v>386559</v>
      </c>
      <c r="BQ39" s="225">
        <v>403132</v>
      </c>
      <c r="BR39" s="225">
        <v>474006</v>
      </c>
      <c r="BS39" s="225">
        <v>548903</v>
      </c>
      <c r="BT39" s="225">
        <v>675096</v>
      </c>
      <c r="BU39" s="225">
        <v>669191</v>
      </c>
      <c r="BV39" s="225">
        <v>673876</v>
      </c>
      <c r="BW39" s="225">
        <v>874614</v>
      </c>
      <c r="BX39" s="225">
        <v>1089918</v>
      </c>
      <c r="BY39" s="225">
        <v>1484683</v>
      </c>
    </row>
    <row r="40" spans="2:83" x14ac:dyDescent="0.2">
      <c r="B40" s="244" t="s">
        <v>275</v>
      </c>
      <c r="C40" s="220">
        <v>351</v>
      </c>
      <c r="D40" s="220">
        <v>356</v>
      </c>
      <c r="E40" s="220">
        <v>341</v>
      </c>
      <c r="F40" s="244">
        <v>338</v>
      </c>
      <c r="G40" s="244">
        <v>364</v>
      </c>
      <c r="H40" s="244">
        <v>363</v>
      </c>
      <c r="I40" s="220">
        <v>366</v>
      </c>
      <c r="J40" s="220">
        <v>368</v>
      </c>
      <c r="K40" s="220">
        <v>369</v>
      </c>
      <c r="L40" s="220">
        <v>379</v>
      </c>
      <c r="M40" s="220">
        <v>373</v>
      </c>
      <c r="N40" s="220">
        <v>381</v>
      </c>
      <c r="O40" s="220">
        <v>394</v>
      </c>
      <c r="P40" s="220">
        <v>410</v>
      </c>
      <c r="Q40" s="220">
        <v>424</v>
      </c>
      <c r="R40" s="220">
        <v>451</v>
      </c>
      <c r="S40" s="220">
        <v>472</v>
      </c>
      <c r="T40" s="220">
        <v>473</v>
      </c>
      <c r="U40" s="220">
        <v>491</v>
      </c>
      <c r="V40" s="220">
        <v>507</v>
      </c>
      <c r="W40" s="220">
        <v>542</v>
      </c>
      <c r="X40" s="220">
        <v>531</v>
      </c>
      <c r="Y40" s="220">
        <v>530</v>
      </c>
      <c r="Z40" s="220">
        <v>546</v>
      </c>
      <c r="AA40" s="220">
        <v>569</v>
      </c>
      <c r="AB40" s="220">
        <v>574</v>
      </c>
      <c r="AC40" s="220">
        <v>582</v>
      </c>
      <c r="AD40" s="220">
        <v>588</v>
      </c>
      <c r="AE40" s="220">
        <v>631</v>
      </c>
      <c r="AF40" s="220">
        <v>649</v>
      </c>
      <c r="AG40" s="220">
        <v>675</v>
      </c>
      <c r="AH40" s="192">
        <v>3227</v>
      </c>
      <c r="AI40" s="192">
        <v>3349</v>
      </c>
      <c r="AJ40" s="192">
        <v>3564</v>
      </c>
      <c r="AK40" s="192">
        <v>3566</v>
      </c>
      <c r="AL40" s="192">
        <v>3701</v>
      </c>
      <c r="AM40" s="192">
        <v>3824</v>
      </c>
      <c r="AN40" s="192">
        <v>3860</v>
      </c>
      <c r="AO40" s="192">
        <v>3877</v>
      </c>
      <c r="AP40" s="192">
        <v>3913</v>
      </c>
      <c r="AQ40" s="192">
        <f>AQ37/AQ39</f>
        <v>3983.753171438927</v>
      </c>
      <c r="AR40" s="192">
        <f t="shared" ref="AR40" si="10">AR37/AR39</f>
        <v>4145.5035642478524</v>
      </c>
      <c r="AS40" s="192">
        <f>AS37/AS39</f>
        <v>4309.9107142857147</v>
      </c>
      <c r="AT40" s="192">
        <f>AT37/AT39</f>
        <v>4272.566063977747</v>
      </c>
      <c r="AU40" s="192">
        <f t="shared" ref="AU40" si="11">AU37/AU39</f>
        <v>4328.0759772746542</v>
      </c>
      <c r="AV40" s="192">
        <f t="shared" ref="AV40" si="12">AV37/AV39</f>
        <v>4458.0741230972872</v>
      </c>
      <c r="AW40" s="192">
        <v>4588</v>
      </c>
      <c r="AX40" s="192">
        <v>4535</v>
      </c>
      <c r="AY40" s="192">
        <v>4575</v>
      </c>
      <c r="AZ40" s="192">
        <v>4662</v>
      </c>
      <c r="BB40" s="223" t="s">
        <v>195</v>
      </c>
      <c r="BC40" s="224" t="s">
        <v>185</v>
      </c>
      <c r="BD40" s="225">
        <v>5946386</v>
      </c>
      <c r="BE40" s="225">
        <v>6161964</v>
      </c>
      <c r="BF40" s="225">
        <v>6439171</v>
      </c>
      <c r="BG40" s="225">
        <v>6998370</v>
      </c>
      <c r="BH40" s="225">
        <v>7444914</v>
      </c>
      <c r="BI40" s="225">
        <v>7916223</v>
      </c>
      <c r="BJ40" s="225">
        <v>8366061</v>
      </c>
      <c r="BK40" s="225">
        <v>8759743</v>
      </c>
      <c r="BL40" s="225">
        <v>8911894</v>
      </c>
      <c r="BM40" s="225">
        <v>9209409</v>
      </c>
      <c r="BN40" s="225">
        <v>9463047</v>
      </c>
      <c r="BO40" s="225">
        <v>9776830</v>
      </c>
      <c r="BP40" s="225">
        <v>10120466</v>
      </c>
      <c r="BQ40" s="225">
        <v>10564986</v>
      </c>
      <c r="BR40" s="225">
        <v>11110897</v>
      </c>
      <c r="BS40" s="225">
        <v>11689041</v>
      </c>
      <c r="BT40" s="225">
        <v>12430920</v>
      </c>
      <c r="BU40" s="225">
        <v>13077966.08</v>
      </c>
      <c r="BV40" s="225">
        <v>13806879</v>
      </c>
      <c r="BW40" s="225">
        <v>14157957</v>
      </c>
      <c r="BX40" s="225">
        <v>14249010</v>
      </c>
      <c r="BY40" s="225">
        <v>15262040</v>
      </c>
    </row>
    <row r="41" spans="2:83" ht="12" thickBot="1" x14ac:dyDescent="0.25">
      <c r="B41" s="244" t="s">
        <v>276</v>
      </c>
      <c r="C41" s="220"/>
      <c r="D41" s="220"/>
      <c r="E41" s="220"/>
      <c r="F41" s="244"/>
      <c r="G41" s="244"/>
      <c r="H41" s="244"/>
      <c r="I41" s="222"/>
      <c r="J41" s="222"/>
      <c r="K41" s="222"/>
      <c r="L41" s="222"/>
      <c r="M41" s="220">
        <v>396</v>
      </c>
      <c r="N41" s="220">
        <v>408</v>
      </c>
      <c r="O41" s="220">
        <v>422</v>
      </c>
      <c r="P41" s="220">
        <v>441</v>
      </c>
      <c r="Q41" s="220">
        <v>459</v>
      </c>
      <c r="R41" s="220">
        <v>486</v>
      </c>
      <c r="S41" s="220">
        <v>509</v>
      </c>
      <c r="T41" s="220">
        <v>515</v>
      </c>
      <c r="U41" s="220">
        <v>528</v>
      </c>
      <c r="V41" s="220">
        <v>552</v>
      </c>
      <c r="W41" s="220">
        <v>597</v>
      </c>
      <c r="X41" s="220">
        <v>588</v>
      </c>
      <c r="Y41" s="220">
        <v>581</v>
      </c>
      <c r="Z41" s="220">
        <v>597</v>
      </c>
      <c r="AA41" s="220">
        <v>610</v>
      </c>
      <c r="AB41" s="220">
        <v>612</v>
      </c>
      <c r="AC41" s="220">
        <v>627</v>
      </c>
      <c r="AD41" s="220">
        <v>639</v>
      </c>
      <c r="AE41" s="220">
        <v>687</v>
      </c>
      <c r="AF41" s="220">
        <v>702</v>
      </c>
      <c r="AG41" s="220">
        <v>738</v>
      </c>
      <c r="AH41" s="192">
        <v>3589</v>
      </c>
      <c r="AI41" s="192">
        <v>3693</v>
      </c>
      <c r="AJ41" s="192">
        <v>3921</v>
      </c>
      <c r="AK41" s="192">
        <v>3963</v>
      </c>
      <c r="AL41" s="192">
        <v>4081</v>
      </c>
      <c r="AM41" s="192">
        <v>4185</v>
      </c>
      <c r="AN41" s="192">
        <v>4254</v>
      </c>
      <c r="AO41" s="192">
        <v>4330</v>
      </c>
      <c r="AP41" s="192">
        <v>4380</v>
      </c>
      <c r="AQ41" s="192">
        <f>AQ38/AQ39</f>
        <v>4451.4769844146431</v>
      </c>
      <c r="AR41" s="192">
        <f t="shared" ref="AR41:AV41" si="13">AR38/AR39</f>
        <v>4638.6035459696577</v>
      </c>
      <c r="AS41" s="192">
        <f t="shared" si="13"/>
        <v>4834.1785714285716</v>
      </c>
      <c r="AT41" s="192">
        <f t="shared" si="13"/>
        <v>4777.8685674547978</v>
      </c>
      <c r="AU41" s="192">
        <f t="shared" si="13"/>
        <v>4813.3129822776218</v>
      </c>
      <c r="AV41" s="192">
        <f t="shared" si="13"/>
        <v>4950.7776307081404</v>
      </c>
      <c r="AW41" s="192">
        <v>5016</v>
      </c>
      <c r="AX41" s="192">
        <v>4927</v>
      </c>
      <c r="AY41" s="192">
        <v>4924</v>
      </c>
      <c r="AZ41" s="192">
        <v>4992</v>
      </c>
      <c r="BB41" s="268"/>
      <c r="BC41" s="269"/>
      <c r="BD41" s="269"/>
      <c r="BE41" s="269"/>
      <c r="BF41" s="269"/>
      <c r="BG41" s="269"/>
      <c r="BH41" s="269"/>
      <c r="BI41" s="269"/>
      <c r="BJ41" s="270"/>
      <c r="BK41" s="270"/>
      <c r="BL41" s="270"/>
      <c r="BM41" s="270"/>
      <c r="BN41" s="270"/>
      <c r="BO41" s="270"/>
      <c r="BP41" s="270"/>
      <c r="BQ41" s="270"/>
      <c r="BR41" s="270"/>
      <c r="BS41" s="270"/>
      <c r="BT41" s="270"/>
      <c r="BU41" s="270"/>
      <c r="BV41" s="270"/>
      <c r="BW41" s="270"/>
      <c r="BX41" s="270"/>
      <c r="BY41" s="270"/>
    </row>
    <row r="42" spans="2:83" s="190" customFormat="1" ht="12.75" thickTop="1" thickBot="1" x14ac:dyDescent="0.25">
      <c r="B42" s="198"/>
      <c r="C42" s="198"/>
      <c r="D42" s="198"/>
      <c r="E42" s="198"/>
      <c r="F42" s="198"/>
      <c r="G42" s="198"/>
      <c r="H42" s="198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</row>
    <row r="43" spans="2:83" ht="12" thickTop="1" x14ac:dyDescent="0.2">
      <c r="B43" s="253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373"/>
      <c r="AR43" s="373"/>
      <c r="AS43" s="373"/>
      <c r="AT43" s="373"/>
      <c r="AU43" s="373"/>
      <c r="AV43" s="373"/>
      <c r="AW43" s="267"/>
      <c r="AX43" s="267"/>
      <c r="AY43" s="267"/>
      <c r="AZ43" s="267"/>
    </row>
    <row r="44" spans="2:83" x14ac:dyDescent="0.2">
      <c r="M44" s="271"/>
      <c r="AQ44" s="302"/>
      <c r="AR44" s="302"/>
      <c r="AS44" s="302"/>
      <c r="AT44" s="302"/>
      <c r="AU44" s="302"/>
      <c r="AV44" s="302"/>
      <c r="AY44" s="287"/>
      <c r="AZ44" s="287"/>
      <c r="BJ44" s="287"/>
    </row>
    <row r="45" spans="2:83" x14ac:dyDescent="0.2">
      <c r="AP45" s="378"/>
      <c r="AQ45" s="378"/>
      <c r="AR45" s="378"/>
      <c r="AS45" s="378"/>
      <c r="AT45" s="378"/>
      <c r="AU45" s="378"/>
      <c r="AV45" s="378"/>
      <c r="AW45" s="302"/>
      <c r="AX45" s="302"/>
      <c r="AY45" s="302"/>
    </row>
    <row r="46" spans="2:83" x14ac:dyDescent="0.2">
      <c r="AP46" s="378"/>
      <c r="AQ46" s="378"/>
      <c r="AR46" s="378"/>
      <c r="AS46" s="378"/>
      <c r="AT46" s="378"/>
      <c r="AU46" s="378"/>
      <c r="AV46" s="378"/>
      <c r="AW46" s="302"/>
      <c r="AX46" s="302"/>
      <c r="AY46" s="302"/>
    </row>
    <row r="47" spans="2:83" x14ac:dyDescent="0.2">
      <c r="AP47" s="378"/>
      <c r="AQ47" s="378"/>
      <c r="AR47" s="378"/>
      <c r="AS47" s="378"/>
      <c r="AT47" s="378"/>
      <c r="AU47" s="378"/>
      <c r="AV47" s="378"/>
      <c r="AW47" s="302"/>
      <c r="AX47" s="302"/>
      <c r="AY47" s="302"/>
    </row>
    <row r="48" spans="2:83" x14ac:dyDescent="0.2">
      <c r="AP48" s="378"/>
      <c r="AQ48" s="378"/>
      <c r="AR48" s="378"/>
      <c r="AS48" s="378"/>
      <c r="AT48" s="378"/>
      <c r="AU48" s="378"/>
      <c r="AV48" s="378"/>
      <c r="AW48" s="302"/>
      <c r="AX48" s="302"/>
      <c r="AY48" s="302"/>
    </row>
    <row r="49" spans="42:51" x14ac:dyDescent="0.2">
      <c r="AP49" s="378"/>
      <c r="AQ49" s="378"/>
      <c r="AR49" s="378"/>
      <c r="AS49" s="378"/>
      <c r="AT49" s="378"/>
      <c r="AU49" s="378"/>
      <c r="AV49" s="378"/>
      <c r="AW49" s="302"/>
      <c r="AX49" s="302"/>
      <c r="AY49" s="302"/>
    </row>
    <row r="50" spans="42:51" x14ac:dyDescent="0.2">
      <c r="AP50" s="378"/>
      <c r="AQ50" s="378"/>
      <c r="AR50" s="378"/>
      <c r="AS50" s="378"/>
      <c r="AT50" s="378"/>
      <c r="AU50" s="378"/>
      <c r="AV50" s="378"/>
      <c r="AW50" s="302"/>
      <c r="AX50" s="302"/>
      <c r="AY50" s="302"/>
    </row>
    <row r="51" spans="42:51" x14ac:dyDescent="0.2">
      <c r="AP51" s="378"/>
      <c r="AQ51" s="378"/>
      <c r="AR51" s="378"/>
      <c r="AS51" s="378"/>
      <c r="AT51" s="378"/>
      <c r="AU51" s="378"/>
      <c r="AV51" s="378"/>
      <c r="AW51" s="302"/>
      <c r="AX51" s="302"/>
      <c r="AY51" s="302"/>
    </row>
    <row r="52" spans="42:51" x14ac:dyDescent="0.2">
      <c r="AP52" s="378"/>
      <c r="AQ52" s="378"/>
      <c r="AR52" s="378"/>
      <c r="AS52" s="378"/>
      <c r="AT52" s="378"/>
      <c r="AU52" s="378"/>
      <c r="AV52" s="378"/>
      <c r="AW52" s="302"/>
      <c r="AX52" s="302"/>
      <c r="AY52" s="302"/>
    </row>
    <row r="53" spans="42:51" x14ac:dyDescent="0.2">
      <c r="AP53" s="378"/>
      <c r="AQ53" s="378"/>
      <c r="AR53" s="378"/>
      <c r="AS53" s="378"/>
      <c r="AT53" s="378"/>
      <c r="AU53" s="378"/>
      <c r="AV53" s="378"/>
      <c r="AW53" s="302"/>
      <c r="AX53" s="302"/>
      <c r="AY53" s="302"/>
    </row>
    <row r="54" spans="42:51" x14ac:dyDescent="0.2">
      <c r="AP54" s="378"/>
      <c r="AQ54" s="378"/>
      <c r="AR54" s="378"/>
      <c r="AS54" s="378"/>
      <c r="AT54" s="378"/>
      <c r="AU54" s="378"/>
      <c r="AV54" s="378"/>
      <c r="AW54" s="302"/>
      <c r="AX54" s="302"/>
      <c r="AY54" s="302"/>
    </row>
    <row r="55" spans="42:51" x14ac:dyDescent="0.2">
      <c r="AP55" s="378"/>
      <c r="AQ55" s="378"/>
      <c r="AR55" s="378"/>
      <c r="AS55" s="378"/>
      <c r="AT55" s="378"/>
      <c r="AU55" s="378"/>
      <c r="AV55" s="378"/>
      <c r="AW55" s="302"/>
      <c r="AX55" s="302"/>
      <c r="AY55" s="302"/>
    </row>
    <row r="56" spans="42:51" x14ac:dyDescent="0.2">
      <c r="AP56" s="378"/>
      <c r="AQ56" s="378"/>
      <c r="AR56" s="378"/>
      <c r="AS56" s="378"/>
      <c r="AT56" s="378"/>
      <c r="AU56" s="378"/>
      <c r="AV56" s="378"/>
      <c r="AW56" s="302"/>
      <c r="AX56" s="302"/>
      <c r="AY56" s="302"/>
    </row>
    <row r="57" spans="42:51" x14ac:dyDescent="0.2">
      <c r="AP57" s="378"/>
      <c r="AQ57" s="378"/>
      <c r="AR57" s="378"/>
      <c r="AS57" s="378"/>
      <c r="AT57" s="378"/>
      <c r="AU57" s="378"/>
      <c r="AV57" s="378"/>
      <c r="AW57" s="302"/>
      <c r="AX57" s="302"/>
      <c r="AY57" s="302"/>
    </row>
    <row r="58" spans="42:51" x14ac:dyDescent="0.2">
      <c r="AP58" s="378"/>
      <c r="AQ58" s="378"/>
      <c r="AR58" s="378"/>
      <c r="AS58" s="378"/>
      <c r="AT58" s="378"/>
      <c r="AU58" s="378"/>
      <c r="AV58" s="378"/>
      <c r="AW58" s="302"/>
      <c r="AX58" s="302"/>
      <c r="AY58" s="302"/>
    </row>
    <row r="59" spans="42:51" x14ac:dyDescent="0.2">
      <c r="AP59" s="378"/>
      <c r="AQ59" s="378"/>
      <c r="AR59" s="378"/>
      <c r="AS59" s="378"/>
      <c r="AT59" s="378"/>
      <c r="AU59" s="378"/>
      <c r="AV59" s="378"/>
      <c r="AW59" s="302"/>
      <c r="AX59" s="302"/>
      <c r="AY59" s="302"/>
    </row>
    <row r="60" spans="42:51" x14ac:dyDescent="0.2">
      <c r="AP60" s="378"/>
      <c r="AQ60" s="378"/>
      <c r="AR60" s="378"/>
      <c r="AS60" s="378"/>
      <c r="AT60" s="378"/>
      <c r="AU60" s="378"/>
      <c r="AV60" s="378"/>
      <c r="AW60" s="302"/>
      <c r="AX60" s="302"/>
      <c r="AY60" s="302"/>
    </row>
    <row r="61" spans="42:51" x14ac:dyDescent="0.2">
      <c r="AP61" s="378"/>
      <c r="AQ61" s="378"/>
      <c r="AR61" s="378"/>
      <c r="AS61" s="378"/>
      <c r="AT61" s="378"/>
      <c r="AU61" s="378"/>
      <c r="AV61" s="378"/>
      <c r="AW61" s="302"/>
      <c r="AX61" s="302"/>
      <c r="AY61" s="302"/>
    </row>
    <row r="62" spans="42:51" x14ac:dyDescent="0.2">
      <c r="AP62" s="378"/>
      <c r="AQ62" s="378"/>
      <c r="AR62" s="378"/>
      <c r="AS62" s="378"/>
      <c r="AT62" s="378"/>
      <c r="AU62" s="378"/>
      <c r="AV62" s="378"/>
      <c r="AW62" s="302"/>
      <c r="AX62" s="302"/>
      <c r="AY62" s="302"/>
    </row>
    <row r="63" spans="42:51" x14ac:dyDescent="0.2">
      <c r="AP63" s="378"/>
      <c r="AQ63" s="378"/>
      <c r="AR63" s="378"/>
      <c r="AS63" s="378"/>
      <c r="AT63" s="378"/>
      <c r="AU63" s="378"/>
      <c r="AV63" s="378"/>
      <c r="AW63" s="302"/>
      <c r="AX63" s="302"/>
      <c r="AY63" s="302"/>
    </row>
    <row r="64" spans="42:51" x14ac:dyDescent="0.2">
      <c r="AP64" s="378"/>
      <c r="AQ64" s="378"/>
      <c r="AR64" s="378"/>
      <c r="AS64" s="378"/>
      <c r="AT64" s="378"/>
      <c r="AU64" s="378"/>
      <c r="AV64" s="378"/>
      <c r="AW64" s="302"/>
      <c r="AX64" s="302"/>
      <c r="AY64" s="302"/>
    </row>
    <row r="65" spans="42:51" x14ac:dyDescent="0.2">
      <c r="AP65" s="378"/>
      <c r="AQ65" s="378"/>
      <c r="AR65" s="378"/>
      <c r="AS65" s="378"/>
      <c r="AT65" s="378"/>
      <c r="AU65" s="378"/>
      <c r="AV65" s="378"/>
      <c r="AW65" s="302"/>
      <c r="AX65" s="302"/>
      <c r="AY65" s="302"/>
    </row>
    <row r="66" spans="42:51" x14ac:dyDescent="0.2">
      <c r="AP66" s="378"/>
      <c r="AQ66" s="378"/>
      <c r="AR66" s="378"/>
      <c r="AS66" s="378"/>
      <c r="AT66" s="378"/>
      <c r="AU66" s="378"/>
      <c r="AV66" s="378"/>
      <c r="AW66" s="302"/>
      <c r="AX66" s="302"/>
      <c r="AY66" s="302"/>
    </row>
    <row r="67" spans="42:51" x14ac:dyDescent="0.2">
      <c r="AP67" s="378"/>
      <c r="AQ67" s="378"/>
      <c r="AR67" s="378"/>
      <c r="AS67" s="378"/>
      <c r="AT67" s="378"/>
      <c r="AU67" s="378"/>
      <c r="AV67" s="378"/>
      <c r="AW67" s="302"/>
      <c r="AX67" s="302"/>
      <c r="AY67" s="302"/>
    </row>
    <row r="68" spans="42:51" x14ac:dyDescent="0.2">
      <c r="AP68" s="378"/>
      <c r="AQ68" s="378"/>
      <c r="AR68" s="378"/>
      <c r="AS68" s="378"/>
      <c r="AT68" s="378"/>
      <c r="AU68" s="378"/>
      <c r="AV68" s="378"/>
    </row>
    <row r="69" spans="42:51" x14ac:dyDescent="0.2">
      <c r="AP69" s="378"/>
      <c r="AQ69" s="378"/>
      <c r="AR69" s="378"/>
      <c r="AS69" s="378"/>
      <c r="AT69" s="378"/>
      <c r="AU69" s="378"/>
      <c r="AV69" s="378"/>
    </row>
    <row r="70" spans="42:51" x14ac:dyDescent="0.2">
      <c r="AP70" s="378"/>
      <c r="AQ70" s="378"/>
      <c r="AR70" s="378"/>
      <c r="AS70" s="378"/>
      <c r="AT70" s="378"/>
      <c r="AU70" s="378"/>
      <c r="AV70" s="378"/>
    </row>
    <row r="71" spans="42:51" x14ac:dyDescent="0.2">
      <c r="AP71" s="378"/>
      <c r="AQ71" s="378"/>
      <c r="AR71" s="378"/>
      <c r="AS71" s="378"/>
      <c r="AT71" s="378"/>
      <c r="AU71" s="378"/>
      <c r="AV71" s="378"/>
    </row>
  </sheetData>
  <phoneticPr fontId="11" type="noConversion"/>
  <pageMargins left="0.24" right="0.24" top="0.17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H91"/>
  <sheetViews>
    <sheetView topLeftCell="BO1" zoomScaleNormal="100" workbookViewId="0">
      <selection activeCell="BX6" sqref="BX6:BZ6"/>
    </sheetView>
  </sheetViews>
  <sheetFormatPr defaultRowHeight="11.25" x14ac:dyDescent="0.2"/>
  <cols>
    <col min="1" max="1" width="4" style="45" customWidth="1"/>
    <col min="2" max="2" width="2.7109375" style="45" bestFit="1" customWidth="1"/>
    <col min="3" max="3" width="32.85546875" style="65" customWidth="1"/>
    <col min="4" max="5" width="10.7109375" style="65" customWidth="1"/>
    <col min="6" max="6" width="11.28515625" style="65" customWidth="1"/>
    <col min="7" max="7" width="12" style="65" customWidth="1"/>
    <col min="8" max="8" width="11.85546875" style="65" customWidth="1"/>
    <col min="9" max="12" width="10.85546875" style="65" customWidth="1"/>
    <col min="13" max="13" width="10" style="65" customWidth="1"/>
    <col min="14" max="14" width="10" style="45" customWidth="1"/>
    <col min="15" max="54" width="9.140625" style="45"/>
    <col min="55" max="55" width="2.7109375" style="45" bestFit="1" customWidth="1"/>
    <col min="56" max="56" width="33.85546875" style="45" bestFit="1" customWidth="1"/>
    <col min="57" max="62" width="7.7109375" style="45" customWidth="1"/>
    <col min="63" max="63" width="7.7109375" style="129" customWidth="1"/>
    <col min="64" max="77" width="9.140625" style="129"/>
    <col min="78" max="16384" width="9.140625" style="45"/>
  </cols>
  <sheetData>
    <row r="2" spans="2:78" ht="18.75" x14ac:dyDescent="0.2">
      <c r="B2" s="1" t="s">
        <v>283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9"/>
      <c r="U2" s="59"/>
      <c r="V2" s="59"/>
      <c r="W2" s="36"/>
    </row>
    <row r="3" spans="2:78" ht="15.75" x14ac:dyDescent="0.25">
      <c r="B3" s="56" t="s">
        <v>284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0"/>
      <c r="U3" s="60"/>
      <c r="V3" s="60"/>
      <c r="W3" s="36"/>
    </row>
    <row r="4" spans="2:78" x14ac:dyDescent="0.2">
      <c r="B4" s="6"/>
      <c r="C4" s="6"/>
      <c r="D4" s="6"/>
      <c r="E4" s="6"/>
      <c r="F4" s="6"/>
      <c r="G4" s="6"/>
      <c r="H4" s="6"/>
      <c r="I4" s="6"/>
      <c r="J4" s="6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36"/>
    </row>
    <row r="5" spans="2:78" ht="12" thickBot="1" x14ac:dyDescent="0.25">
      <c r="B5" s="391" t="s">
        <v>288</v>
      </c>
      <c r="C5" s="391"/>
      <c r="D5" s="9"/>
      <c r="E5" s="9"/>
      <c r="F5" s="9"/>
      <c r="G5" s="9"/>
      <c r="H5" s="9"/>
      <c r="I5" s="9"/>
      <c r="J5" s="10"/>
      <c r="K5" s="11"/>
      <c r="L5" s="11"/>
      <c r="M5" s="11"/>
      <c r="N5" s="77"/>
      <c r="O5" s="77"/>
      <c r="P5" s="77"/>
      <c r="Q5" s="77"/>
      <c r="R5" s="77"/>
      <c r="S5" s="77"/>
      <c r="T5" s="77"/>
      <c r="V5" s="78"/>
      <c r="W5" s="36"/>
    </row>
    <row r="6" spans="2:78" s="63" customFormat="1" ht="12.75" thickTop="1" thickBot="1" x14ac:dyDescent="0.2">
      <c r="B6" s="47"/>
      <c r="C6" s="48" t="s">
        <v>1</v>
      </c>
      <c r="D6" s="49" t="s">
        <v>63</v>
      </c>
      <c r="E6" s="49" t="s">
        <v>64</v>
      </c>
      <c r="F6" s="49" t="s">
        <v>65</v>
      </c>
      <c r="G6" s="49" t="s">
        <v>66</v>
      </c>
      <c r="H6" s="49" t="s">
        <v>67</v>
      </c>
      <c r="I6" s="49" t="s">
        <v>68</v>
      </c>
      <c r="J6" s="49" t="s">
        <v>70</v>
      </c>
      <c r="K6" s="49" t="s">
        <v>71</v>
      </c>
      <c r="L6" s="49" t="s">
        <v>72</v>
      </c>
      <c r="M6" s="49" t="s">
        <v>73</v>
      </c>
      <c r="N6" s="49" t="s">
        <v>2</v>
      </c>
      <c r="O6" s="49" t="s">
        <v>3</v>
      </c>
      <c r="P6" s="49" t="s">
        <v>4</v>
      </c>
      <c r="Q6" s="49" t="s">
        <v>5</v>
      </c>
      <c r="R6" s="49" t="s">
        <v>6</v>
      </c>
      <c r="S6" s="49" t="s">
        <v>7</v>
      </c>
      <c r="T6" s="49" t="s">
        <v>8</v>
      </c>
      <c r="U6" s="49" t="s">
        <v>9</v>
      </c>
      <c r="V6" s="49" t="s">
        <v>10</v>
      </c>
      <c r="W6" s="49" t="s">
        <v>27</v>
      </c>
      <c r="X6" s="49" t="s">
        <v>28</v>
      </c>
      <c r="Y6" s="49" t="s">
        <v>29</v>
      </c>
      <c r="Z6" s="49" t="s">
        <v>30</v>
      </c>
      <c r="AA6" s="49" t="s">
        <v>31</v>
      </c>
      <c r="AB6" s="49" t="s">
        <v>32</v>
      </c>
      <c r="AC6" s="49" t="s">
        <v>33</v>
      </c>
      <c r="AD6" s="49" t="s">
        <v>34</v>
      </c>
      <c r="AE6" s="49" t="s">
        <v>35</v>
      </c>
      <c r="AF6" s="49" t="s">
        <v>36</v>
      </c>
      <c r="AG6" s="49" t="s">
        <v>37</v>
      </c>
      <c r="AH6" s="49" t="s">
        <v>38</v>
      </c>
      <c r="AI6" s="49" t="s">
        <v>39</v>
      </c>
      <c r="AJ6" s="49" t="s">
        <v>40</v>
      </c>
      <c r="AK6" s="49" t="s">
        <v>41</v>
      </c>
      <c r="AL6" s="49" t="s">
        <v>42</v>
      </c>
      <c r="AM6" s="49" t="s">
        <v>43</v>
      </c>
      <c r="AN6" s="49" t="s">
        <v>44</v>
      </c>
      <c r="AO6" s="49" t="s">
        <v>45</v>
      </c>
      <c r="AP6" s="49" t="s">
        <v>46</v>
      </c>
      <c r="AQ6" s="49" t="s">
        <v>47</v>
      </c>
      <c r="AR6" s="49" t="s">
        <v>48</v>
      </c>
      <c r="AS6" s="49" t="s">
        <v>49</v>
      </c>
      <c r="AT6" s="49" t="s">
        <v>50</v>
      </c>
      <c r="AU6" s="49" t="s">
        <v>51</v>
      </c>
      <c r="AV6" s="49" t="s">
        <v>52</v>
      </c>
      <c r="AW6" s="49" t="s">
        <v>53</v>
      </c>
      <c r="AX6" s="49" t="s">
        <v>54</v>
      </c>
      <c r="AY6" s="49" t="s">
        <v>55</v>
      </c>
      <c r="AZ6" s="49" t="s">
        <v>56</v>
      </c>
      <c r="BA6" s="49" t="s">
        <v>57</v>
      </c>
      <c r="BC6" s="14"/>
      <c r="BD6" s="15" t="s">
        <v>188</v>
      </c>
      <c r="BE6" s="49" t="s">
        <v>58</v>
      </c>
      <c r="BF6" s="49" t="s">
        <v>59</v>
      </c>
      <c r="BG6" s="49" t="s">
        <v>60</v>
      </c>
      <c r="BH6" s="49" t="s">
        <v>61</v>
      </c>
      <c r="BI6" s="49" t="s">
        <v>62</v>
      </c>
      <c r="BJ6" s="49" t="s">
        <v>113</v>
      </c>
      <c r="BK6" s="75" t="s">
        <v>136</v>
      </c>
      <c r="BL6" s="75" t="s">
        <v>137</v>
      </c>
      <c r="BM6" s="75" t="s">
        <v>138</v>
      </c>
      <c r="BN6" s="75" t="s">
        <v>139</v>
      </c>
      <c r="BO6" s="75" t="s">
        <v>141</v>
      </c>
      <c r="BP6" s="75" t="s">
        <v>152</v>
      </c>
      <c r="BQ6" s="75" t="s">
        <v>153</v>
      </c>
      <c r="BR6" s="75" t="s">
        <v>154</v>
      </c>
      <c r="BS6" s="75" t="s">
        <v>155</v>
      </c>
      <c r="BT6" s="75" t="s">
        <v>156</v>
      </c>
      <c r="BU6" s="75" t="s">
        <v>311</v>
      </c>
      <c r="BV6" s="75" t="s">
        <v>312</v>
      </c>
      <c r="BW6" s="75" t="s">
        <v>313</v>
      </c>
      <c r="BX6" s="207" t="s">
        <v>322</v>
      </c>
      <c r="BY6" s="207" t="s">
        <v>321</v>
      </c>
      <c r="BZ6" s="207" t="s">
        <v>316</v>
      </c>
    </row>
    <row r="7" spans="2:78" ht="12" thickTop="1" x14ac:dyDescent="0.2">
      <c r="BC7" s="18"/>
      <c r="BD7" s="19"/>
      <c r="BE7" s="19"/>
      <c r="BF7" s="19"/>
      <c r="BG7" s="19"/>
      <c r="BH7" s="19"/>
      <c r="BI7" s="19"/>
      <c r="BJ7" s="19"/>
      <c r="BK7" s="20"/>
      <c r="BL7" s="20"/>
      <c r="BM7" s="20"/>
      <c r="BN7" s="20"/>
    </row>
    <row r="8" spans="2:78" s="64" customFormat="1" ht="10.5" x14ac:dyDescent="0.15">
      <c r="B8" s="21" t="s">
        <v>231</v>
      </c>
      <c r="C8" s="22" t="s">
        <v>207</v>
      </c>
      <c r="D8" s="88">
        <v>53.19406355863849</v>
      </c>
      <c r="E8" s="88">
        <v>52.542504463939132</v>
      </c>
      <c r="F8" s="88">
        <v>48.667668221712667</v>
      </c>
      <c r="G8" s="88">
        <v>47.928488146132921</v>
      </c>
      <c r="H8" s="88">
        <v>50.105782792665721</v>
      </c>
      <c r="I8" s="88">
        <v>48.023223666021572</v>
      </c>
      <c r="J8" s="88">
        <v>47.356122312725333</v>
      </c>
      <c r="K8" s="88">
        <v>47.030601659751042</v>
      </c>
      <c r="L8" s="88">
        <v>46.746759405627571</v>
      </c>
      <c r="M8" s="88">
        <v>46.097122302158269</v>
      </c>
      <c r="N8" s="88">
        <v>45.827885415428504</v>
      </c>
      <c r="O8" s="88">
        <v>44.601885661343943</v>
      </c>
      <c r="P8" s="88">
        <v>42.928052667328494</v>
      </c>
      <c r="Q8" s="88">
        <v>41.802918639269855</v>
      </c>
      <c r="R8" s="88">
        <v>41.398997602963611</v>
      </c>
      <c r="S8" s="88">
        <v>39.836653690557974</v>
      </c>
      <c r="T8" s="88">
        <v>36.494183437467633</v>
      </c>
      <c r="U8" s="88">
        <v>38.195083072772974</v>
      </c>
      <c r="V8" s="88">
        <v>39.373136008103089</v>
      </c>
      <c r="W8" s="88">
        <v>36.956693431617744</v>
      </c>
      <c r="X8" s="88">
        <v>36.828384893994972</v>
      </c>
      <c r="Y8" s="88">
        <v>35.291048993609529</v>
      </c>
      <c r="Z8" s="88">
        <v>36.023622047244096</v>
      </c>
      <c r="AA8" s="88">
        <v>35.671019637216276</v>
      </c>
      <c r="AB8" s="88">
        <v>34.378748928877464</v>
      </c>
      <c r="AC8" s="88">
        <v>32.381200691406661</v>
      </c>
      <c r="AD8" s="88">
        <v>32.018774637535913</v>
      </c>
      <c r="AE8" s="88">
        <v>32.33369122383845</v>
      </c>
      <c r="AF8" s="88">
        <v>31.636011011011011</v>
      </c>
      <c r="AG8" s="88">
        <v>30.446346236027079</v>
      </c>
      <c r="AH8" s="88">
        <v>29.566284428759637</v>
      </c>
      <c r="AI8" s="88">
        <v>30.827055533811347</v>
      </c>
      <c r="AJ8" s="88">
        <v>31.564283098239621</v>
      </c>
      <c r="AK8" s="88">
        <v>30.260770008404076</v>
      </c>
      <c r="AL8" s="88">
        <v>27.928483847960056</v>
      </c>
      <c r="AM8" s="88">
        <v>28.535232341482697</v>
      </c>
      <c r="AN8" s="88">
        <v>27.620791775587101</v>
      </c>
      <c r="AO8" s="88">
        <v>26.251428416218658</v>
      </c>
      <c r="AP8" s="88">
        <v>26.018052493656668</v>
      </c>
      <c r="AQ8" s="88">
        <v>26.945360966598258</v>
      </c>
      <c r="AR8" s="88">
        <v>25.984173212906214</v>
      </c>
      <c r="AS8" s="88">
        <v>25.664539055499169</v>
      </c>
      <c r="AT8" s="88">
        <v>26.195633720892474</v>
      </c>
      <c r="AU8" s="88">
        <v>24.815165703020259</v>
      </c>
      <c r="AV8" s="88">
        <v>25.333331445906097</v>
      </c>
      <c r="AW8" s="88">
        <v>26.138756693423414</v>
      </c>
      <c r="AX8" s="88">
        <v>25.4828381499266</v>
      </c>
      <c r="AY8" s="88">
        <v>26.702566267549336</v>
      </c>
      <c r="AZ8" s="88">
        <v>27.310063670852809</v>
      </c>
      <c r="BA8" s="88">
        <v>27.031593859959802</v>
      </c>
      <c r="BC8" s="25" t="s">
        <v>157</v>
      </c>
      <c r="BD8" s="26" t="s">
        <v>158</v>
      </c>
      <c r="BE8" s="296">
        <v>27.400330959315699</v>
      </c>
      <c r="BF8" s="296">
        <v>25.873238014501382</v>
      </c>
      <c r="BG8" s="296">
        <v>24.662966572230079</v>
      </c>
      <c r="BH8" s="296">
        <v>24.521462260950631</v>
      </c>
      <c r="BI8" s="296">
        <v>24.730349761262655</v>
      </c>
      <c r="BJ8" s="296">
        <v>24.355623988906174</v>
      </c>
      <c r="BK8" s="296">
        <v>23.01</v>
      </c>
      <c r="BL8" s="296">
        <v>23.06</v>
      </c>
      <c r="BM8" s="296">
        <v>23.11</v>
      </c>
      <c r="BN8" s="296">
        <v>23.91</v>
      </c>
      <c r="BO8" s="297">
        <v>24.292112030791632</v>
      </c>
      <c r="BP8" s="297">
        <v>26.024684555416833</v>
      </c>
      <c r="BQ8" s="297">
        <v>24.549091235699521</v>
      </c>
      <c r="BR8" s="297">
        <v>24.809986503957688</v>
      </c>
      <c r="BS8" s="297">
        <v>24.870958496347129</v>
      </c>
      <c r="BT8" s="297">
        <v>25.052508772455269</v>
      </c>
      <c r="BU8" s="297">
        <v>24.632849182887785</v>
      </c>
      <c r="BV8" s="297">
        <v>24.413145224973913</v>
      </c>
      <c r="BW8" s="297">
        <v>24.431874345509641</v>
      </c>
      <c r="BX8" s="297">
        <v>23.312766178467999</v>
      </c>
      <c r="BY8" s="297">
        <v>24.427251874540243</v>
      </c>
      <c r="BZ8" s="281">
        <v>25.711129584360577</v>
      </c>
    </row>
    <row r="9" spans="2:78" ht="12.75" x14ac:dyDescent="0.2">
      <c r="B9" s="28"/>
      <c r="C9" s="29" t="s">
        <v>259</v>
      </c>
      <c r="D9" s="89">
        <v>27.649620906597839</v>
      </c>
      <c r="E9" s="89">
        <v>27.35812436922599</v>
      </c>
      <c r="F9" s="89">
        <v>22.882897129754092</v>
      </c>
      <c r="G9" s="89">
        <v>21.818888457054022</v>
      </c>
      <c r="H9" s="89">
        <v>24.957686882933711</v>
      </c>
      <c r="I9" s="89">
        <v>23.921758363284496</v>
      </c>
      <c r="J9" s="89">
        <v>23.527840833222058</v>
      </c>
      <c r="K9" s="89">
        <v>23.664419087136931</v>
      </c>
      <c r="L9" s="89">
        <v>23.357571925387287</v>
      </c>
      <c r="M9" s="89">
        <v>23.567146282973621</v>
      </c>
      <c r="N9" s="89">
        <v>23.071437061690244</v>
      </c>
      <c r="O9" s="89">
        <v>22.404490707940486</v>
      </c>
      <c r="P9" s="89">
        <v>21.312503265583363</v>
      </c>
      <c r="Q9" s="89">
        <v>21.284591732148957</v>
      </c>
      <c r="R9" s="89">
        <v>21.595118762257574</v>
      </c>
      <c r="S9" s="89">
        <v>21.830394626364399</v>
      </c>
      <c r="T9" s="89">
        <v>19.569194656356796</v>
      </c>
      <c r="U9" s="89">
        <v>20.244007111765068</v>
      </c>
      <c r="V9" s="89">
        <v>20.62067413201283</v>
      </c>
      <c r="W9" s="89">
        <v>19.655127023825194</v>
      </c>
      <c r="X9" s="89">
        <v>21.000299905414447</v>
      </c>
      <c r="Y9" s="89">
        <v>19.197495978785376</v>
      </c>
      <c r="Z9" s="89">
        <v>20.221356259039052</v>
      </c>
      <c r="AA9" s="89">
        <v>20.102908131696356</v>
      </c>
      <c r="AB9" s="89">
        <v>18.767290978087896</v>
      </c>
      <c r="AC9" s="89">
        <v>17.640526473343183</v>
      </c>
      <c r="AD9" s="89">
        <v>17.181131823344693</v>
      </c>
      <c r="AE9" s="89">
        <v>16.502184112603139</v>
      </c>
      <c r="AF9" s="89">
        <v>16.727977977977979</v>
      </c>
      <c r="AG9" s="89">
        <v>16.394705472211601</v>
      </c>
      <c r="AH9" s="89">
        <v>16.209519008052204</v>
      </c>
      <c r="AI9" s="89">
        <v>15.9891216191679</v>
      </c>
      <c r="AJ9" s="89">
        <v>15.830403932186218</v>
      </c>
      <c r="AK9" s="89">
        <v>15.269539480895947</v>
      </c>
      <c r="AL9" s="89">
        <v>11.994956577952658</v>
      </c>
      <c r="AM9" s="89">
        <v>12.6562117704628</v>
      </c>
      <c r="AN9" s="89">
        <v>12.459711056165416</v>
      </c>
      <c r="AO9" s="89">
        <v>11.485339453777518</v>
      </c>
      <c r="AP9" s="89">
        <v>10.80387671061936</v>
      </c>
      <c r="AQ9" s="89">
        <v>11.09644025072533</v>
      </c>
      <c r="AR9" s="89">
        <v>10.913850215371172</v>
      </c>
      <c r="AS9" s="89">
        <v>10.410910043660431</v>
      </c>
      <c r="AT9" s="89">
        <v>11.637071719005549</v>
      </c>
      <c r="AU9" s="89">
        <v>9.6830424062746587</v>
      </c>
      <c r="AV9" s="89">
        <v>9.8721881462963719</v>
      </c>
      <c r="AW9" s="89">
        <v>10.644225369128883</v>
      </c>
      <c r="AX9" s="89">
        <v>9.9214411591120939</v>
      </c>
      <c r="AY9" s="89">
        <v>9.5031393437469127</v>
      </c>
      <c r="AZ9" s="89">
        <v>10.49448503033596</v>
      </c>
      <c r="BA9" s="89">
        <v>10.22364135510133</v>
      </c>
      <c r="BC9" s="33"/>
      <c r="BD9" s="55" t="s">
        <v>159</v>
      </c>
      <c r="BE9" s="298">
        <v>13.914331193734711</v>
      </c>
      <c r="BF9" s="298">
        <v>12.743365817152075</v>
      </c>
      <c r="BG9" s="298">
        <v>11.622850292654897</v>
      </c>
      <c r="BH9" s="298">
        <v>11.689103922568718</v>
      </c>
      <c r="BI9" s="298">
        <v>11.896887710553075</v>
      </c>
      <c r="BJ9" s="298">
        <v>11.393170438936036</v>
      </c>
      <c r="BK9" s="298">
        <v>9.93</v>
      </c>
      <c r="BL9" s="298">
        <v>9.9700000000000006</v>
      </c>
      <c r="BM9" s="298">
        <v>10.6</v>
      </c>
      <c r="BN9" s="298">
        <v>11.65</v>
      </c>
      <c r="BO9" s="299">
        <v>11.263015099013254</v>
      </c>
      <c r="BP9" s="299">
        <v>13.08689652327436</v>
      </c>
      <c r="BQ9" s="299">
        <v>10.157318403506833</v>
      </c>
      <c r="BR9" s="299">
        <v>10.196337583076046</v>
      </c>
      <c r="BS9" s="299">
        <v>10.874129761345266</v>
      </c>
      <c r="BT9" s="299">
        <v>10.310978892224421</v>
      </c>
      <c r="BU9" s="299">
        <v>9.5626676524721752</v>
      </c>
      <c r="BV9" s="299">
        <v>9.4285966553905602</v>
      </c>
      <c r="BW9" s="299">
        <v>9.1557051456070138</v>
      </c>
      <c r="BX9" s="299">
        <v>8.0470648367785103</v>
      </c>
      <c r="BY9" s="299">
        <v>9.4099281059984232</v>
      </c>
      <c r="BZ9" s="283">
        <v>10.341392050201105</v>
      </c>
    </row>
    <row r="10" spans="2:78" ht="12.75" x14ac:dyDescent="0.2">
      <c r="B10" s="28"/>
      <c r="C10" s="29" t="s">
        <v>260</v>
      </c>
      <c r="D10" s="89">
        <v>6.630101629295047</v>
      </c>
      <c r="E10" s="89">
        <v>6.5522863131744433</v>
      </c>
      <c r="F10" s="89">
        <v>6.3493318573574768</v>
      </c>
      <c r="G10" s="89">
        <v>6.5759813447337736</v>
      </c>
      <c r="H10" s="89">
        <v>7.0028208744710856</v>
      </c>
      <c r="I10" s="89">
        <v>5.9372408072988669</v>
      </c>
      <c r="J10" s="89">
        <v>5.888636667111764</v>
      </c>
      <c r="K10" s="89">
        <v>5.5238589211618256</v>
      </c>
      <c r="L10" s="89">
        <v>5.5896300980082199</v>
      </c>
      <c r="M10" s="89">
        <v>5.3417266187050361</v>
      </c>
      <c r="N10" s="89">
        <v>5.3072625698324023</v>
      </c>
      <c r="O10" s="89">
        <v>4.9048994495612845</v>
      </c>
      <c r="P10" s="89">
        <v>4.7599143110925333</v>
      </c>
      <c r="Q10" s="89">
        <v>4.2168968714920201</v>
      </c>
      <c r="R10" s="89">
        <v>5.0119851819568533</v>
      </c>
      <c r="S10" s="89">
        <v>5.137012441798336</v>
      </c>
      <c r="T10" s="89">
        <v>4.9984466153474401</v>
      </c>
      <c r="U10" s="89">
        <v>5.9561032432101033</v>
      </c>
      <c r="V10" s="89">
        <v>6.074503404422936</v>
      </c>
      <c r="W10" s="89">
        <v>4.4991443991049094</v>
      </c>
      <c r="X10" s="89">
        <v>4.6116224882921539</v>
      </c>
      <c r="Y10" s="89">
        <v>4.8776246576533495</v>
      </c>
      <c r="Z10" s="89">
        <v>4.8368953880764902</v>
      </c>
      <c r="AA10" s="89">
        <v>4.6129547008825353</v>
      </c>
      <c r="AB10" s="89">
        <v>4.6235769372016158</v>
      </c>
      <c r="AC10" s="89">
        <v>4.8311557885995153</v>
      </c>
      <c r="AD10" s="89">
        <v>5.0360793746241725</v>
      </c>
      <c r="AE10" s="89">
        <v>5.2984953890956161</v>
      </c>
      <c r="AF10" s="89">
        <v>5.1188688688688684</v>
      </c>
      <c r="AG10" s="89">
        <v>4.868311553946155</v>
      </c>
      <c r="AH10" s="89">
        <v>4.7143203664156994</v>
      </c>
      <c r="AI10" s="89">
        <v>5.3108771703297819</v>
      </c>
      <c r="AJ10" s="89">
        <v>6.6807460474477418</v>
      </c>
      <c r="AK10" s="89">
        <v>5.6057634921988235</v>
      </c>
      <c r="AL10" s="89">
        <v>6.3422100766931386</v>
      </c>
      <c r="AM10" s="89">
        <v>6.1941260610166946</v>
      </c>
      <c r="AN10" s="89">
        <v>5.3017355072386074</v>
      </c>
      <c r="AO10" s="89">
        <v>4.6877273582690986</v>
      </c>
      <c r="AP10" s="89">
        <v>4.6360800299488369</v>
      </c>
      <c r="AQ10" s="89">
        <v>5.2607233091996051</v>
      </c>
      <c r="AR10" s="89">
        <v>4.2292502082645154</v>
      </c>
      <c r="AS10" s="89">
        <v>4.795601811588619</v>
      </c>
      <c r="AT10" s="89">
        <v>4.316090925030359</v>
      </c>
      <c r="AU10" s="89">
        <v>4.2922885789777601</v>
      </c>
      <c r="AV10" s="89">
        <v>4.4921004092414094</v>
      </c>
      <c r="AW10" s="89">
        <v>4.3075951403637731</v>
      </c>
      <c r="AX10" s="89">
        <v>4.4789058034883835</v>
      </c>
      <c r="AY10" s="89">
        <v>4.0678080284561977</v>
      </c>
      <c r="AZ10" s="89">
        <v>4.2908495520145236</v>
      </c>
      <c r="BA10" s="89">
        <v>4.508207956086804</v>
      </c>
      <c r="BC10" s="33"/>
      <c r="BD10" s="72" t="s">
        <v>165</v>
      </c>
      <c r="BE10" s="298">
        <v>8.1374905318664918</v>
      </c>
      <c r="BF10" s="298">
        <v>7.279041756228799</v>
      </c>
      <c r="BG10" s="298">
        <v>6.4482527203039819</v>
      </c>
      <c r="BH10" s="298">
        <v>6.869883072443363</v>
      </c>
      <c r="BI10" s="298">
        <v>7.269503791060612</v>
      </c>
      <c r="BJ10" s="298">
        <v>6.8060718323922753</v>
      </c>
      <c r="BK10" s="298">
        <v>5.82</v>
      </c>
      <c r="BL10" s="298">
        <v>5.89</v>
      </c>
      <c r="BM10" s="298">
        <v>6.67</v>
      </c>
      <c r="BN10" s="298">
        <v>7.86</v>
      </c>
      <c r="BO10" s="299">
        <v>7.4278801901695655</v>
      </c>
      <c r="BP10" s="299">
        <v>8.6861277594689756</v>
      </c>
      <c r="BQ10" s="299">
        <v>6.3861392966695627</v>
      </c>
      <c r="BR10" s="299">
        <v>6.5635752918581352</v>
      </c>
      <c r="BS10" s="299">
        <v>7.3258825854553375</v>
      </c>
      <c r="BT10" s="299">
        <v>6.6535403857080162</v>
      </c>
      <c r="BU10" s="299">
        <v>6.2696547424221221</v>
      </c>
      <c r="BV10" s="299">
        <v>6.0953994345859668</v>
      </c>
      <c r="BW10" s="299">
        <v>5.8381060692268338</v>
      </c>
      <c r="BX10" s="299">
        <v>5.0236768140403587</v>
      </c>
      <c r="BY10" s="299">
        <v>5.9293568278539555</v>
      </c>
      <c r="BZ10" s="283">
        <v>6.8353274447567554</v>
      </c>
    </row>
    <row r="11" spans="2:78" ht="12.75" x14ac:dyDescent="0.2">
      <c r="B11" s="28"/>
      <c r="C11" s="29" t="s">
        <v>285</v>
      </c>
      <c r="D11" s="89">
        <v>18.309404742700433</v>
      </c>
      <c r="E11" s="89">
        <v>18.057604223274591</v>
      </c>
      <c r="F11" s="89">
        <v>18.842413220526609</v>
      </c>
      <c r="G11" s="89">
        <v>18.96618732996502</v>
      </c>
      <c r="H11" s="89">
        <v>17.609308885754587</v>
      </c>
      <c r="I11" s="89">
        <v>17.645839093171141</v>
      </c>
      <c r="J11" s="89">
        <v>17.425557484310321</v>
      </c>
      <c r="K11" s="89">
        <v>17.291234439834025</v>
      </c>
      <c r="L11" s="89">
        <v>17.22415428390768</v>
      </c>
      <c r="M11" s="89">
        <v>16.666666666666668</v>
      </c>
      <c r="N11" s="89">
        <v>16.860810650184238</v>
      </c>
      <c r="O11" s="89">
        <v>16.698457681617526</v>
      </c>
      <c r="P11" s="89">
        <v>16.249542818329065</v>
      </c>
      <c r="Q11" s="89">
        <v>15.63277856410757</v>
      </c>
      <c r="R11" s="89">
        <v>14.112006973196776</v>
      </c>
      <c r="S11" s="89">
        <v>12.208991680024425</v>
      </c>
      <c r="T11" s="89">
        <v>11.232697020953433</v>
      </c>
      <c r="U11" s="89">
        <v>11.305254122984488</v>
      </c>
      <c r="V11" s="89">
        <v>11.974565303021777</v>
      </c>
      <c r="W11" s="89">
        <v>12.149532710280374</v>
      </c>
      <c r="X11" s="89">
        <v>10.489768611437931</v>
      </c>
      <c r="Y11" s="89">
        <v>10.420379950441246</v>
      </c>
      <c r="Z11" s="89">
        <v>10.149847340511007</v>
      </c>
      <c r="AA11" s="89">
        <v>10.044940892956003</v>
      </c>
      <c r="AB11" s="89">
        <v>10.09548292324642</v>
      </c>
      <c r="AC11" s="89">
        <v>9.2982608611682451</v>
      </c>
      <c r="AD11" s="89">
        <v>9.2954499899779517</v>
      </c>
      <c r="AE11" s="89">
        <v>9.8218881910841151</v>
      </c>
      <c r="AF11" s="89">
        <v>8.9289289289289293</v>
      </c>
      <c r="AG11" s="89">
        <v>8.3342704842446178</v>
      </c>
      <c r="AH11" s="89">
        <v>7.9275919963092081</v>
      </c>
      <c r="AI11" s="89">
        <v>8.1261020614854473</v>
      </c>
      <c r="AJ11" s="89">
        <v>7.8075528918066901</v>
      </c>
      <c r="AK11" s="89">
        <v>8.1422116122431589</v>
      </c>
      <c r="AL11" s="89">
        <v>8.3868261969445612</v>
      </c>
      <c r="AM11" s="89">
        <v>8.5612990043852211</v>
      </c>
      <c r="AN11" s="89">
        <v>8.7618132651682643</v>
      </c>
      <c r="AO11" s="89">
        <v>9.0118754983693261</v>
      </c>
      <c r="AP11" s="89">
        <v>9.556674015223992</v>
      </c>
      <c r="AQ11" s="89">
        <v>9.5204775609027745</v>
      </c>
      <c r="AR11" s="89">
        <v>9.7699417385776943</v>
      </c>
      <c r="AS11" s="89">
        <v>9.491575056089232</v>
      </c>
      <c r="AT11" s="89">
        <v>9.3442788718884024</v>
      </c>
      <c r="AU11" s="89">
        <v>9.8149448934239576</v>
      </c>
      <c r="AV11" s="89">
        <v>10.028113228647181</v>
      </c>
      <c r="AW11" s="89">
        <v>10.349843329184552</v>
      </c>
      <c r="AX11" s="89">
        <v>10.333847870164687</v>
      </c>
      <c r="AY11" s="89">
        <v>12.393356627653173</v>
      </c>
      <c r="AZ11" s="89">
        <v>11.835660192092819</v>
      </c>
      <c r="BA11" s="89">
        <v>11.560620963229132</v>
      </c>
      <c r="BC11" s="33"/>
      <c r="BD11" s="72" t="s">
        <v>160</v>
      </c>
      <c r="BE11" s="298">
        <v>4.7025210126397221</v>
      </c>
      <c r="BF11" s="298">
        <v>4.3791579530596225</v>
      </c>
      <c r="BG11" s="298">
        <v>4.2386930370475984</v>
      </c>
      <c r="BH11" s="298">
        <v>3.8320534279673093</v>
      </c>
      <c r="BI11" s="298">
        <v>3.5477985874707101</v>
      </c>
      <c r="BJ11" s="298">
        <v>3.6843112772723674</v>
      </c>
      <c r="BK11" s="298">
        <v>3.33</v>
      </c>
      <c r="BL11" s="298">
        <v>3.36</v>
      </c>
      <c r="BM11" s="298">
        <v>3.22</v>
      </c>
      <c r="BN11" s="298">
        <v>3.13</v>
      </c>
      <c r="BO11" s="299">
        <v>2.974801570995274</v>
      </c>
      <c r="BP11" s="299">
        <v>3.130739995510992</v>
      </c>
      <c r="BQ11" s="299">
        <v>3.0300799229977455</v>
      </c>
      <c r="BR11" s="299">
        <v>2.9719952039080813</v>
      </c>
      <c r="BS11" s="299">
        <v>2.8929237126448211</v>
      </c>
      <c r="BT11" s="299">
        <v>2.9508490587252205</v>
      </c>
      <c r="BU11" s="299">
        <v>2.6999275498639803</v>
      </c>
      <c r="BV11" s="299">
        <v>2.7085966642774904</v>
      </c>
      <c r="BW11" s="299">
        <v>2.7001119061745351</v>
      </c>
      <c r="BX11" s="299">
        <v>2.5331687708371042</v>
      </c>
      <c r="BY11" s="299">
        <v>2.9753166138804277</v>
      </c>
      <c r="BZ11" s="283">
        <v>3.0666098044396843</v>
      </c>
    </row>
    <row r="12" spans="2:78" ht="12.75" x14ac:dyDescent="0.2">
      <c r="B12" s="28"/>
      <c r="C12" s="29" t="s">
        <v>286</v>
      </c>
      <c r="D12" s="89">
        <v>0.35489595095983223</v>
      </c>
      <c r="E12" s="89">
        <v>0.34158838599487618</v>
      </c>
      <c r="F12" s="89">
        <v>0.38744366252866286</v>
      </c>
      <c r="G12" s="89">
        <v>0.30314807617567041</v>
      </c>
      <c r="H12" s="89">
        <v>0.30324400564174897</v>
      </c>
      <c r="I12" s="89">
        <v>0.29720763063312144</v>
      </c>
      <c r="J12" s="89">
        <v>0.34049939911870747</v>
      </c>
      <c r="K12" s="89">
        <v>0.3306535269709544</v>
      </c>
      <c r="L12" s="89">
        <v>0.32880177047107173</v>
      </c>
      <c r="M12" s="89">
        <v>0.33573141486810548</v>
      </c>
      <c r="N12" s="89">
        <v>0.42196600499227388</v>
      </c>
      <c r="O12" s="89">
        <v>0.43054117390593494</v>
      </c>
      <c r="P12" s="89">
        <v>0.43366947071424838</v>
      </c>
      <c r="Q12" s="89">
        <v>0.47830543218312266</v>
      </c>
      <c r="R12" s="89">
        <v>0.50555676617999568</v>
      </c>
      <c r="S12" s="89">
        <v>0.4846958247462026</v>
      </c>
      <c r="T12" s="89">
        <v>0.47637129345162071</v>
      </c>
      <c r="U12" s="89">
        <v>0.46287781251915888</v>
      </c>
      <c r="V12" s="89">
        <v>0.44735805525856731</v>
      </c>
      <c r="W12" s="89">
        <v>0.38962748453336843</v>
      </c>
      <c r="X12" s="89">
        <v>0.5375227812766743</v>
      </c>
      <c r="Y12" s="89">
        <v>0.56731730643829059</v>
      </c>
      <c r="Z12" s="89">
        <v>0.59255985858910487</v>
      </c>
      <c r="AA12" s="89">
        <v>0.6171231315335266</v>
      </c>
      <c r="AB12" s="89">
        <v>0.58269065981148238</v>
      </c>
      <c r="AC12" s="89">
        <v>0.36984462663074441</v>
      </c>
      <c r="AD12" s="89">
        <v>0.37332130687512527</v>
      </c>
      <c r="AE12" s="89">
        <v>0.496389227986057</v>
      </c>
      <c r="AF12" s="89">
        <v>0.60310310310310311</v>
      </c>
      <c r="AG12" s="89">
        <v>0.59883943231146397</v>
      </c>
      <c r="AH12" s="89">
        <v>0.48370296737739771</v>
      </c>
      <c r="AI12" s="89">
        <v>1.0874345824372253</v>
      </c>
      <c r="AJ12" s="89">
        <v>0.959771078852519</v>
      </c>
      <c r="AK12" s="89">
        <v>0.94728572646553721</v>
      </c>
      <c r="AL12" s="89">
        <v>0.89408546570179159</v>
      </c>
      <c r="AM12" s="89">
        <v>0.82905162516703368</v>
      </c>
      <c r="AN12" s="89">
        <v>0.81339169109558052</v>
      </c>
      <c r="AO12" s="89">
        <v>0.76828906293955934</v>
      </c>
      <c r="AP12" s="89">
        <v>0.74738987562913362</v>
      </c>
      <c r="AQ12" s="89">
        <v>0.79661796006077845</v>
      </c>
      <c r="AR12" s="89">
        <v>0.76225470519878247</v>
      </c>
      <c r="AS12" s="89">
        <v>0.66844713741256356</v>
      </c>
      <c r="AT12" s="89">
        <v>0.66404253286119952</v>
      </c>
      <c r="AU12" s="89">
        <v>0.79458124918237949</v>
      </c>
      <c r="AV12" s="89">
        <v>0.71465072923110462</v>
      </c>
      <c r="AW12" s="89">
        <v>0.62500859760630678</v>
      </c>
      <c r="AX12" s="89">
        <v>0.59594039248848774</v>
      </c>
      <c r="AY12" s="89">
        <v>0.57069586540793504</v>
      </c>
      <c r="AZ12" s="89">
        <v>0.54137960501176197</v>
      </c>
      <c r="BA12" s="89">
        <v>0.61916494605333516</v>
      </c>
      <c r="BC12" s="33"/>
      <c r="BD12" s="72" t="s">
        <v>161</v>
      </c>
      <c r="BE12" s="298">
        <v>1.0742944428830514</v>
      </c>
      <c r="BF12" s="298">
        <v>1.0851661078636534</v>
      </c>
      <c r="BG12" s="298">
        <v>0.93590453530331708</v>
      </c>
      <c r="BH12" s="298">
        <v>0.98716742215804731</v>
      </c>
      <c r="BI12" s="298">
        <v>1.0795853320217517</v>
      </c>
      <c r="BJ12" s="298">
        <v>0.90280221471598865</v>
      </c>
      <c r="BK12" s="298">
        <v>0.78</v>
      </c>
      <c r="BL12" s="298">
        <v>0.72</v>
      </c>
      <c r="BM12" s="298">
        <v>0.71</v>
      </c>
      <c r="BN12" s="298">
        <v>0.66</v>
      </c>
      <c r="BO12" s="299">
        <v>0.86033333784841359</v>
      </c>
      <c r="BP12" s="299">
        <v>1.2700287682943918</v>
      </c>
      <c r="BQ12" s="299">
        <v>0.74109918383952578</v>
      </c>
      <c r="BR12" s="299">
        <v>0.66076708730982781</v>
      </c>
      <c r="BS12" s="299">
        <v>0.6553234632451086</v>
      </c>
      <c r="BT12" s="299">
        <v>0.70658944779118427</v>
      </c>
      <c r="BU12" s="299">
        <v>0.59308536018607194</v>
      </c>
      <c r="BV12" s="299">
        <v>0.62460055652710178</v>
      </c>
      <c r="BW12" s="299">
        <v>0.6174871702056457</v>
      </c>
      <c r="BX12" s="299">
        <v>0.49021925190104643</v>
      </c>
      <c r="BY12" s="299">
        <v>0.50525466426404164</v>
      </c>
      <c r="BZ12" s="283">
        <v>0.43945480100466544</v>
      </c>
    </row>
    <row r="13" spans="2:78" ht="12.75" x14ac:dyDescent="0.2">
      <c r="B13" s="28"/>
      <c r="C13" s="29" t="s">
        <v>287</v>
      </c>
      <c r="D13" s="89">
        <v>0.2500403290853363</v>
      </c>
      <c r="E13" s="89">
        <v>0.23290117226923376</v>
      </c>
      <c r="F13" s="89">
        <v>0.20558235154582113</v>
      </c>
      <c r="G13" s="89">
        <v>0.26428293820443066</v>
      </c>
      <c r="H13" s="89">
        <v>0.23272214386459805</v>
      </c>
      <c r="I13" s="89">
        <v>0.2211777716339508</v>
      </c>
      <c r="J13" s="89">
        <v>0.17358792896247827</v>
      </c>
      <c r="K13" s="89">
        <v>0.2204356846473029</v>
      </c>
      <c r="L13" s="89">
        <v>0.24660132785330377</v>
      </c>
      <c r="M13" s="89">
        <v>0.18585131894484413</v>
      </c>
      <c r="N13" s="89">
        <v>0.16640912872934743</v>
      </c>
      <c r="O13" s="89">
        <v>0.16349664831870947</v>
      </c>
      <c r="P13" s="89">
        <v>0.17242280160927947</v>
      </c>
      <c r="Q13" s="89">
        <v>0.19034603933818145</v>
      </c>
      <c r="R13" s="89">
        <v>0.1743299193724123</v>
      </c>
      <c r="S13" s="89">
        <v>0.17555911762460882</v>
      </c>
      <c r="T13" s="89">
        <v>0.2174738513583486</v>
      </c>
      <c r="U13" s="89">
        <v>0.2268407822941573</v>
      </c>
      <c r="V13" s="89">
        <v>0.25603511338697876</v>
      </c>
      <c r="W13" s="89">
        <v>0.26326181387389758</v>
      </c>
      <c r="X13" s="89">
        <v>0.18917110757376521</v>
      </c>
      <c r="Y13" s="89">
        <v>0.22823110029126636</v>
      </c>
      <c r="Z13" s="89">
        <v>0.22296320102844289</v>
      </c>
      <c r="AA13" s="89">
        <v>0.29309278014784901</v>
      </c>
      <c r="AB13" s="89">
        <v>0.30970743053005262</v>
      </c>
      <c r="AC13" s="89">
        <v>0.24141294166497679</v>
      </c>
      <c r="AD13" s="89">
        <v>0.13279214271397075</v>
      </c>
      <c r="AE13" s="89">
        <v>0.21473430306952393</v>
      </c>
      <c r="AF13" s="89">
        <v>0.2571321321321321</v>
      </c>
      <c r="AG13" s="89">
        <v>0.25021929331324078</v>
      </c>
      <c r="AH13" s="89">
        <v>0.23115009060512812</v>
      </c>
      <c r="AI13" s="89">
        <v>0.31352010039099226</v>
      </c>
      <c r="AJ13" s="89">
        <v>0.28580914794645274</v>
      </c>
      <c r="AK13" s="89">
        <v>0.29596969660061145</v>
      </c>
      <c r="AL13" s="89">
        <v>0.31040553066790616</v>
      </c>
      <c r="AM13" s="89">
        <v>0.29454388045094387</v>
      </c>
      <c r="AN13" s="89">
        <v>0.28414025591923125</v>
      </c>
      <c r="AO13" s="89">
        <v>0.29819704286315724</v>
      </c>
      <c r="AP13" s="89">
        <v>0.27403186223534792</v>
      </c>
      <c r="AQ13" s="89">
        <v>0.27110188570976873</v>
      </c>
      <c r="AR13" s="89">
        <v>0.3088763454940508</v>
      </c>
      <c r="AS13" s="89">
        <v>0.2980050067483217</v>
      </c>
      <c r="AT13" s="89">
        <v>0.23414967210696669</v>
      </c>
      <c r="AU13" s="89">
        <v>0.23030857516150349</v>
      </c>
      <c r="AV13" s="89">
        <v>0.22627893249003084</v>
      </c>
      <c r="AW13" s="89">
        <v>0.21208425713990084</v>
      </c>
      <c r="AX13" s="89">
        <v>0.15270292467294785</v>
      </c>
      <c r="AY13" s="89">
        <v>0.1675664022851189</v>
      </c>
      <c r="AZ13" s="89">
        <v>0.1476892913977437</v>
      </c>
      <c r="BA13" s="89">
        <v>0.11995863948919988</v>
      </c>
      <c r="BC13" s="33"/>
      <c r="BD13" s="55" t="s">
        <v>166</v>
      </c>
      <c r="BE13" s="298">
        <v>11.77247240220253</v>
      </c>
      <c r="BF13" s="298">
        <v>11.48569512807414</v>
      </c>
      <c r="BG13" s="298">
        <v>11.533810703180215</v>
      </c>
      <c r="BH13" s="298">
        <v>11.421509114985549</v>
      </c>
      <c r="BI13" s="298">
        <v>11.530768518723198</v>
      </c>
      <c r="BJ13" s="298">
        <v>11.996388195723352</v>
      </c>
      <c r="BK13" s="298">
        <v>12.06</v>
      </c>
      <c r="BL13" s="298">
        <v>12.12</v>
      </c>
      <c r="BM13" s="298">
        <v>11.54</v>
      </c>
      <c r="BN13" s="298">
        <v>11.3</v>
      </c>
      <c r="BO13" s="299">
        <v>12.053481663779472</v>
      </c>
      <c r="BP13" s="299">
        <v>12.078609425340726</v>
      </c>
      <c r="BQ13" s="299">
        <v>13.482460743895452</v>
      </c>
      <c r="BR13" s="299">
        <v>13.641528262980158</v>
      </c>
      <c r="BS13" s="299">
        <v>13.024659600480204</v>
      </c>
      <c r="BT13" s="299">
        <v>13.845484984475579</v>
      </c>
      <c r="BU13" s="299">
        <v>14.037679690697438</v>
      </c>
      <c r="BV13" s="299">
        <v>13.94553481740417</v>
      </c>
      <c r="BW13" s="299">
        <v>14.253040875957804</v>
      </c>
      <c r="BX13" s="299">
        <v>14.260348361960123</v>
      </c>
      <c r="BY13" s="299">
        <v>13.999995527415429</v>
      </c>
      <c r="BZ13" s="283">
        <v>14.412202513570179</v>
      </c>
    </row>
    <row r="14" spans="2:78" ht="12.75" x14ac:dyDescent="0.2">
      <c r="B14" s="28"/>
      <c r="C14" s="2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C14" s="33"/>
      <c r="BD14" s="55" t="s">
        <v>167</v>
      </c>
      <c r="BE14" s="298">
        <v>0.75031728487329397</v>
      </c>
      <c r="BF14" s="298">
        <v>0.77349797285166988</v>
      </c>
      <c r="BG14" s="298">
        <v>0.70449288074475958</v>
      </c>
      <c r="BH14" s="298">
        <v>0.73721271971309688</v>
      </c>
      <c r="BI14" s="298">
        <v>0.68605901012423176</v>
      </c>
      <c r="BJ14" s="298">
        <v>0.44342250905481595</v>
      </c>
      <c r="BK14" s="298">
        <v>0.45</v>
      </c>
      <c r="BL14" s="298">
        <v>0.48</v>
      </c>
      <c r="BM14" s="298">
        <v>0.51</v>
      </c>
      <c r="BN14" s="298">
        <v>0.52</v>
      </c>
      <c r="BO14" s="299">
        <v>0.508283406020277</v>
      </c>
      <c r="BP14" s="299">
        <v>0.50652914882873568</v>
      </c>
      <c r="BQ14" s="299">
        <v>0.58416184563281248</v>
      </c>
      <c r="BR14" s="299">
        <v>0.63478703146641269</v>
      </c>
      <c r="BS14" s="299">
        <v>0.6397360644560588</v>
      </c>
      <c r="BT14" s="299">
        <v>0.54773489944869225</v>
      </c>
      <c r="BU14" s="299">
        <v>0.62296314961940236</v>
      </c>
      <c r="BV14" s="299">
        <v>0.57569050341973882</v>
      </c>
      <c r="BW14" s="299">
        <v>0.56572504461520123</v>
      </c>
      <c r="BX14" s="299">
        <v>0.56316811089710805</v>
      </c>
      <c r="BY14" s="299">
        <v>0.55991752554055441</v>
      </c>
      <c r="BZ14" s="283">
        <v>0.54390049730986434</v>
      </c>
    </row>
    <row r="15" spans="2:78" s="64" customFormat="1" ht="12.75" x14ac:dyDescent="0.2">
      <c r="B15" s="21" t="s">
        <v>232</v>
      </c>
      <c r="C15" s="16" t="s">
        <v>75</v>
      </c>
      <c r="D15" s="88">
        <v>9.6305855783190832</v>
      </c>
      <c r="E15" s="88">
        <v>10.053567269621924</v>
      </c>
      <c r="F15" s="88">
        <v>11.401913497272078</v>
      </c>
      <c r="G15" s="88">
        <v>12.195880295375048</v>
      </c>
      <c r="H15" s="88">
        <v>12.404795486600847</v>
      </c>
      <c r="I15" s="88">
        <v>13.40890240530827</v>
      </c>
      <c r="J15" s="88">
        <v>14.307651221791961</v>
      </c>
      <c r="K15" s="88">
        <v>14.717323651452283</v>
      </c>
      <c r="L15" s="88">
        <v>15.156496996522289</v>
      </c>
      <c r="M15" s="88">
        <v>15.329736211031175</v>
      </c>
      <c r="N15" s="88">
        <v>15.464162605491502</v>
      </c>
      <c r="O15" s="88">
        <v>16.731157011281269</v>
      </c>
      <c r="P15" s="88">
        <v>17.832697633105177</v>
      </c>
      <c r="Q15" s="88">
        <v>19.488506027624581</v>
      </c>
      <c r="R15" s="88">
        <v>20.244061887121379</v>
      </c>
      <c r="S15" s="88">
        <v>19.88016181970842</v>
      </c>
      <c r="T15" s="88">
        <v>20.359694846214921</v>
      </c>
      <c r="U15" s="88">
        <v>19.502176445343633</v>
      </c>
      <c r="V15" s="88">
        <v>19.517753643576611</v>
      </c>
      <c r="W15" s="88">
        <v>21.705936553902859</v>
      </c>
      <c r="X15" s="88">
        <v>22.324497658430804</v>
      </c>
      <c r="Y15" s="88">
        <v>23.316523931661088</v>
      </c>
      <c r="Z15" s="88">
        <v>21.862445765707857</v>
      </c>
      <c r="AA15" s="88">
        <v>22.148044419839124</v>
      </c>
      <c r="AB15" s="88">
        <v>22.639245929734361</v>
      </c>
      <c r="AC15" s="88">
        <v>22.15591413424491</v>
      </c>
      <c r="AD15" s="88">
        <v>22.743368744571391</v>
      </c>
      <c r="AE15" s="88">
        <v>22.869938668353164</v>
      </c>
      <c r="AF15" s="88">
        <v>22.772772772772772</v>
      </c>
      <c r="AG15" s="88">
        <v>23.544229774409033</v>
      </c>
      <c r="AH15" s="88">
        <v>24.843402947877081</v>
      </c>
      <c r="AI15" s="88">
        <v>22.601288781468014</v>
      </c>
      <c r="AJ15" s="88">
        <v>22.25546203530342</v>
      </c>
      <c r="AK15" s="88">
        <v>22.073493051411035</v>
      </c>
      <c r="AL15" s="88">
        <v>22.701543212349971</v>
      </c>
      <c r="AM15" s="88">
        <v>22.470969077597726</v>
      </c>
      <c r="AN15" s="88">
        <v>23.343033417038551</v>
      </c>
      <c r="AO15" s="88">
        <v>24.024166183252461</v>
      </c>
      <c r="AP15" s="88">
        <v>24.379518322865103</v>
      </c>
      <c r="AQ15" s="88">
        <v>23.896782202131927</v>
      </c>
      <c r="AR15" s="88">
        <v>25.169934631921258</v>
      </c>
      <c r="AS15" s="88">
        <v>25.763947448958248</v>
      </c>
      <c r="AT15" s="88">
        <v>25.448284371251539</v>
      </c>
      <c r="AU15" s="88">
        <v>25.256451598119867</v>
      </c>
      <c r="AV15" s="88">
        <v>24.907598640486164</v>
      </c>
      <c r="AW15" s="88">
        <v>23.796738830737503</v>
      </c>
      <c r="AX15" s="88">
        <v>24.162970862084958</v>
      </c>
      <c r="AY15" s="88">
        <v>23.510406093650353</v>
      </c>
      <c r="AZ15" s="88">
        <v>23.802160842667373</v>
      </c>
      <c r="BA15" s="88">
        <v>23.738615899527147</v>
      </c>
      <c r="BC15" s="33"/>
      <c r="BD15" s="55" t="s">
        <v>168</v>
      </c>
      <c r="BE15" s="298">
        <v>0.96321007850516294</v>
      </c>
      <c r="BF15" s="298">
        <v>0.87070220177860402</v>
      </c>
      <c r="BG15" s="298">
        <v>0.80181269565020841</v>
      </c>
      <c r="BH15" s="298">
        <v>0.67363650368326999</v>
      </c>
      <c r="BI15" s="298">
        <v>0.61665179163535089</v>
      </c>
      <c r="BJ15" s="298">
        <v>0.52264284519197157</v>
      </c>
      <c r="BK15" s="298">
        <v>0.56000000000000005</v>
      </c>
      <c r="BL15" s="298">
        <v>0.49</v>
      </c>
      <c r="BM15" s="298">
        <v>0.45</v>
      </c>
      <c r="BN15" s="298">
        <v>0.44</v>
      </c>
      <c r="BO15" s="299">
        <v>0.46733186197862842</v>
      </c>
      <c r="BP15" s="299">
        <v>0.35264945797301189</v>
      </c>
      <c r="BQ15" s="299">
        <v>0.32515024266442838</v>
      </c>
      <c r="BR15" s="299">
        <v>0.33733362643507353</v>
      </c>
      <c r="BS15" s="299">
        <v>0.33243307006559641</v>
      </c>
      <c r="BT15" s="299">
        <v>0.34830999630657561</v>
      </c>
      <c r="BU15" s="299">
        <v>0.40953869009876731</v>
      </c>
      <c r="BV15" s="299">
        <v>0.46332324875944642</v>
      </c>
      <c r="BW15" s="299">
        <v>0.45740327932962155</v>
      </c>
      <c r="BX15" s="299">
        <v>0.44218486883225966</v>
      </c>
      <c r="BY15" s="299">
        <v>0.45741071558583141</v>
      </c>
      <c r="BZ15" s="283">
        <v>0.41363452327942385</v>
      </c>
    </row>
    <row r="16" spans="2:78" ht="12.75" x14ac:dyDescent="0.2">
      <c r="C16" s="29" t="s">
        <v>258</v>
      </c>
      <c r="D16" s="89">
        <v>0.21777706081626066</v>
      </c>
      <c r="E16" s="89">
        <v>0.28724477913205498</v>
      </c>
      <c r="F16" s="89">
        <v>0.32418755436071794</v>
      </c>
      <c r="G16" s="89">
        <v>0.32646715895841433</v>
      </c>
      <c r="H16" s="89">
        <v>0.31734837799717913</v>
      </c>
      <c r="I16" s="89">
        <v>0.31103124136024335</v>
      </c>
      <c r="J16" s="89">
        <v>0.33382294031245824</v>
      </c>
      <c r="K16" s="89">
        <v>0.35658713692946059</v>
      </c>
      <c r="L16" s="89">
        <v>0.37306354726525448</v>
      </c>
      <c r="M16" s="89">
        <v>0.38369304556354911</v>
      </c>
      <c r="N16" s="89">
        <v>0.41602282182336858</v>
      </c>
      <c r="O16" s="89">
        <v>0.45234072701509614</v>
      </c>
      <c r="P16" s="89">
        <v>0.4650190710068447</v>
      </c>
      <c r="Q16" s="89">
        <v>0.4978281028844746</v>
      </c>
      <c r="R16" s="89">
        <v>0.51863151013292652</v>
      </c>
      <c r="S16" s="89">
        <v>0.53431035798793991</v>
      </c>
      <c r="T16" s="89">
        <v>0.52469881597569812</v>
      </c>
      <c r="U16" s="89">
        <v>0.48433572435779532</v>
      </c>
      <c r="V16" s="89">
        <v>0.46423949130606046</v>
      </c>
      <c r="W16" s="89">
        <v>0.47650388311175462</v>
      </c>
      <c r="X16" s="89">
        <v>0.52829492237063702</v>
      </c>
      <c r="Y16" s="89">
        <v>0.52819197495978787</v>
      </c>
      <c r="Z16" s="89">
        <v>0.53832556644705121</v>
      </c>
      <c r="AA16" s="89">
        <v>0.62852118409483182</v>
      </c>
      <c r="AB16" s="89">
        <v>0.68551842330762647</v>
      </c>
      <c r="AC16" s="89">
        <v>0.76576185096130633</v>
      </c>
      <c r="AD16" s="89">
        <v>0.80844524620832492</v>
      </c>
      <c r="AE16" s="89">
        <v>0.94203644600020597</v>
      </c>
      <c r="AF16" s="89">
        <v>0.82394894894894899</v>
      </c>
      <c r="AG16" s="89">
        <v>0.82319336047322367</v>
      </c>
      <c r="AH16" s="89">
        <v>1.0649075161828845</v>
      </c>
      <c r="AI16" s="89">
        <v>0.42488631365729068</v>
      </c>
      <c r="AJ16" s="89">
        <v>0.41587798174244317</v>
      </c>
      <c r="AK16" s="89">
        <v>0.40863305847532977</v>
      </c>
      <c r="AL16" s="89">
        <v>0.42714151767468322</v>
      </c>
      <c r="AM16" s="89">
        <v>0.48557393710123653</v>
      </c>
      <c r="AN16" s="89">
        <v>0.70359560729886628</v>
      </c>
      <c r="AO16" s="89">
        <v>0.714159606232454</v>
      </c>
      <c r="AP16" s="89">
        <v>0.80046587080404319</v>
      </c>
      <c r="AQ16" s="89">
        <v>0.72196247317525886</v>
      </c>
      <c r="AR16" s="89">
        <v>0.71106045790556305</v>
      </c>
      <c r="AS16" s="89">
        <v>0.7086288246911514</v>
      </c>
      <c r="AT16" s="89">
        <v>0.66023899222871718</v>
      </c>
      <c r="AU16" s="89">
        <v>0.61685035525347698</v>
      </c>
      <c r="AV16" s="89">
        <v>0.61322510825574827</v>
      </c>
      <c r="AW16" s="89">
        <v>0.53870358264497653</v>
      </c>
      <c r="AX16" s="89">
        <v>0.5840744373645973</v>
      </c>
      <c r="AY16" s="89">
        <v>0.51572366589118734</v>
      </c>
      <c r="AZ16" s="89">
        <v>0.54456395381646217</v>
      </c>
      <c r="BA16" s="89">
        <v>0.53042040715029515</v>
      </c>
      <c r="BC16" s="33"/>
      <c r="BD16" s="55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83"/>
    </row>
    <row r="17" spans="2:78" x14ac:dyDescent="0.2">
      <c r="B17" s="37"/>
      <c r="C17" s="29" t="s">
        <v>257</v>
      </c>
      <c r="D17" s="89">
        <v>7.7512502016454254</v>
      </c>
      <c r="E17" s="89">
        <v>8.0894340501513859</v>
      </c>
      <c r="F17" s="89">
        <v>8.8795761840752743</v>
      </c>
      <c r="G17" s="89">
        <v>9.5996890788962297</v>
      </c>
      <c r="H17" s="89">
        <v>9.8448519040902678</v>
      </c>
      <c r="I17" s="89">
        <v>10.84462261542715</v>
      </c>
      <c r="J17" s="89">
        <v>11.530244358392308</v>
      </c>
      <c r="K17" s="89">
        <v>11.806275933609959</v>
      </c>
      <c r="L17" s="89">
        <v>11.944356623458741</v>
      </c>
      <c r="M17" s="89">
        <v>11.798561151079136</v>
      </c>
      <c r="N17" s="89">
        <v>11.993343634850826</v>
      </c>
      <c r="O17" s="89">
        <v>12.414845495667338</v>
      </c>
      <c r="P17" s="89">
        <v>13.673650660954074</v>
      </c>
      <c r="Q17" s="89">
        <v>14.764019717897408</v>
      </c>
      <c r="R17" s="89">
        <v>14.857267378513839</v>
      </c>
      <c r="S17" s="89">
        <v>14.372948629875582</v>
      </c>
      <c r="T17" s="89">
        <v>14.846905312575512</v>
      </c>
      <c r="U17" s="89">
        <v>14.465697995217951</v>
      </c>
      <c r="V17" s="89">
        <v>14.684035788644421</v>
      </c>
      <c r="W17" s="89">
        <v>15.916809266815848</v>
      </c>
      <c r="X17" s="89">
        <v>16.068009320137495</v>
      </c>
      <c r="Y17" s="89">
        <v>16.786940833804287</v>
      </c>
      <c r="Z17" s="89">
        <v>16.129680218544109</v>
      </c>
      <c r="AA17" s="89">
        <v>16.222685381183442</v>
      </c>
      <c r="AB17" s="89">
        <v>16.651976986167217</v>
      </c>
      <c r="AC17" s="89">
        <v>15.345172223992584</v>
      </c>
      <c r="AD17" s="89">
        <v>14.876060666800296</v>
      </c>
      <c r="AE17" s="89">
        <v>14.993896250974394</v>
      </c>
      <c r="AF17" s="89">
        <v>14.990615615615615</v>
      </c>
      <c r="AG17" s="89">
        <v>15.375272710915183</v>
      </c>
      <c r="AH17" s="89">
        <v>15.838061763684705</v>
      </c>
      <c r="AI17" s="89">
        <v>15.109489934673226</v>
      </c>
      <c r="AJ17" s="89">
        <v>15.128032229687868</v>
      </c>
      <c r="AK17" s="89">
        <v>15.285677746245568</v>
      </c>
      <c r="AL17" s="89">
        <v>16.134142204199826</v>
      </c>
      <c r="AM17" s="89">
        <v>15.902546440065496</v>
      </c>
      <c r="AN17" s="89">
        <v>16.272337176911083</v>
      </c>
      <c r="AO17" s="89">
        <v>16.655963649838679</v>
      </c>
      <c r="AP17" s="89">
        <v>16.790815689863152</v>
      </c>
      <c r="AQ17" s="89">
        <v>16.616993930948066</v>
      </c>
      <c r="AR17" s="89">
        <v>17.415124807363551</v>
      </c>
      <c r="AS17" s="89">
        <v>17.059493116271494</v>
      </c>
      <c r="AT17" s="89">
        <v>16.75886387313615</v>
      </c>
      <c r="AU17" s="89">
        <v>16.538638762999643</v>
      </c>
      <c r="AV17" s="89">
        <v>17.487886256085183</v>
      </c>
      <c r="AW17" s="89">
        <v>16.313442110746738</v>
      </c>
      <c r="AX17" s="89">
        <v>16.048315682077384</v>
      </c>
      <c r="AY17" s="89">
        <v>15.879555192267963</v>
      </c>
      <c r="AZ17" s="89">
        <v>15.847133521760792</v>
      </c>
      <c r="BA17" s="89">
        <v>15.480000862591069</v>
      </c>
      <c r="BC17" s="25" t="s">
        <v>162</v>
      </c>
      <c r="BD17" s="26" t="s">
        <v>163</v>
      </c>
      <c r="BE17" s="296">
        <v>18.769930342264363</v>
      </c>
      <c r="BF17" s="296">
        <v>19.222130493962457</v>
      </c>
      <c r="BG17" s="296">
        <v>18.899386350537366</v>
      </c>
      <c r="BH17" s="296">
        <v>19.281792298537628</v>
      </c>
      <c r="BI17" s="296">
        <v>20.992376431318803</v>
      </c>
      <c r="BJ17" s="296">
        <v>21.133803475215437</v>
      </c>
      <c r="BK17" s="296">
        <v>20.95</v>
      </c>
      <c r="BL17" s="296">
        <v>21.13</v>
      </c>
      <c r="BM17" s="296">
        <v>22.33</v>
      </c>
      <c r="BN17" s="296">
        <v>20.2</v>
      </c>
      <c r="BO17" s="297">
        <v>20.575396214084147</v>
      </c>
      <c r="BP17" s="297">
        <v>21.232388422349548</v>
      </c>
      <c r="BQ17" s="297">
        <v>22.052338786988269</v>
      </c>
      <c r="BR17" s="297">
        <v>21.046469011489886</v>
      </c>
      <c r="BS17" s="297">
        <v>20.975136728082024</v>
      </c>
      <c r="BT17" s="297">
        <v>20.081287861120302</v>
      </c>
      <c r="BU17" s="297">
        <v>19.37198325906644</v>
      </c>
      <c r="BV17" s="297">
        <v>18.959332062181154</v>
      </c>
      <c r="BW17" s="297">
        <v>19.14751251898333</v>
      </c>
      <c r="BX17" s="297">
        <v>19.528627341801531</v>
      </c>
      <c r="BY17" s="297">
        <v>18.714439934955408</v>
      </c>
      <c r="BZ17" s="281">
        <v>18.105371635698781</v>
      </c>
    </row>
    <row r="18" spans="2:78" ht="12.75" x14ac:dyDescent="0.2">
      <c r="B18" s="37"/>
      <c r="C18" s="54" t="s">
        <v>244</v>
      </c>
      <c r="D18" s="89">
        <v>2.2342313276334891</v>
      </c>
      <c r="E18" s="89">
        <v>2.6550733638692647</v>
      </c>
      <c r="F18" s="89">
        <v>3.2102474895232076</v>
      </c>
      <c r="G18" s="89">
        <v>3.9020598523124757</v>
      </c>
      <c r="H18" s="89">
        <v>4.5557122708039497</v>
      </c>
      <c r="I18" s="89">
        <v>5.5432679015758923</v>
      </c>
      <c r="J18" s="89">
        <v>6.289224195486713</v>
      </c>
      <c r="K18" s="89">
        <v>6.6001037344398341</v>
      </c>
      <c r="L18" s="89">
        <v>6.7530825165981661</v>
      </c>
      <c r="M18" s="89">
        <v>6.7625899280575537</v>
      </c>
      <c r="N18" s="89">
        <v>6.8881492927612031</v>
      </c>
      <c r="O18" s="89">
        <v>7.5371954874925065</v>
      </c>
      <c r="P18" s="89">
        <v>8.8196875489837492</v>
      </c>
      <c r="Q18" s="89">
        <v>9.9712040607155057</v>
      </c>
      <c r="R18" s="89">
        <v>10.416212682501634</v>
      </c>
      <c r="S18" s="89">
        <v>10.319822914281353</v>
      </c>
      <c r="T18" s="89">
        <v>10.877144533812006</v>
      </c>
      <c r="U18" s="89">
        <v>10.698301759548771</v>
      </c>
      <c r="V18" s="89">
        <v>10.987001294243431</v>
      </c>
      <c r="W18" s="89">
        <v>12.120573910754246</v>
      </c>
      <c r="X18" s="89">
        <v>12.524511500219162</v>
      </c>
      <c r="Y18" s="89">
        <v>13.052645307133853</v>
      </c>
      <c r="Z18" s="89">
        <v>12.329262413626868</v>
      </c>
      <c r="AA18" s="89">
        <v>12.451558276614453</v>
      </c>
      <c r="AB18" s="89">
        <v>12.746970253396988</v>
      </c>
      <c r="AC18" s="89">
        <v>11.502843844452814</v>
      </c>
      <c r="AD18" s="89">
        <v>10.935725262243603</v>
      </c>
      <c r="AE18" s="89">
        <v>10.806577341118677</v>
      </c>
      <c r="AF18" s="89">
        <v>10.873998998998999</v>
      </c>
      <c r="AG18" s="89">
        <v>11.136726569352916</v>
      </c>
      <c r="AH18" s="89">
        <v>11.545138476026501</v>
      </c>
      <c r="AI18" s="89">
        <v>11.076499711496947</v>
      </c>
      <c r="AJ18" s="89">
        <v>11.328995423630769</v>
      </c>
      <c r="AK18" s="89">
        <v>11.375041106902305</v>
      </c>
      <c r="AL18" s="89">
        <v>12.159241777058307</v>
      </c>
      <c r="AM18" s="89">
        <v>11.729057271375606</v>
      </c>
      <c r="AN18" s="89">
        <v>11.756544339818879</v>
      </c>
      <c r="AO18" s="89">
        <v>11.995010001338684</v>
      </c>
      <c r="AP18" s="89">
        <v>12.187180233767315</v>
      </c>
      <c r="AQ18" s="89">
        <v>11.819720173669156</v>
      </c>
      <c r="AR18" s="89">
        <v>12.335181502689343</v>
      </c>
      <c r="AS18" s="89">
        <v>12.352180929881303</v>
      </c>
      <c r="AT18" s="89">
        <v>12.08338474297806</v>
      </c>
      <c r="AU18" s="89">
        <v>11.832561332990037</v>
      </c>
      <c r="AV18" s="89">
        <v>12.159325282512468</v>
      </c>
      <c r="AW18" s="89">
        <v>12.009674774234334</v>
      </c>
      <c r="AX18" s="89">
        <v>11.735481433925543</v>
      </c>
      <c r="AY18" s="89">
        <v>11.488381284301486</v>
      </c>
      <c r="AZ18" s="89">
        <v>11.476755866054198</v>
      </c>
      <c r="BA18" s="89">
        <v>11.244642158115138</v>
      </c>
      <c r="BC18" s="33"/>
      <c r="BD18" s="55" t="s">
        <v>169</v>
      </c>
      <c r="BE18" s="298">
        <v>2.5161226087055155</v>
      </c>
      <c r="BF18" s="298">
        <v>2.769592705731815</v>
      </c>
      <c r="BG18" s="298">
        <v>2.9534542666415144</v>
      </c>
      <c r="BH18" s="298">
        <v>3.2113771494388295</v>
      </c>
      <c r="BI18" s="298">
        <v>3.4923798852734422</v>
      </c>
      <c r="BJ18" s="298">
        <v>2.95322755140986</v>
      </c>
      <c r="BK18" s="298">
        <v>3.3</v>
      </c>
      <c r="BL18" s="298">
        <v>3.4</v>
      </c>
      <c r="BM18" s="298">
        <v>3.13</v>
      </c>
      <c r="BN18" s="298">
        <v>3.29</v>
      </c>
      <c r="BO18" s="299">
        <v>3.3362419340021128</v>
      </c>
      <c r="BP18" s="299">
        <v>2.8034424942653522</v>
      </c>
      <c r="BQ18" s="299">
        <v>3.3169157097294732</v>
      </c>
      <c r="BR18" s="299">
        <v>3.2412451627865644</v>
      </c>
      <c r="BS18" s="299">
        <v>3.0838785483994542</v>
      </c>
      <c r="BT18" s="299">
        <v>2.7107872365595642</v>
      </c>
      <c r="BU18" s="299">
        <v>2.3823333045644537</v>
      </c>
      <c r="BV18" s="299">
        <v>2.1505620294020034</v>
      </c>
      <c r="BW18" s="299">
        <v>2.3338711975019253</v>
      </c>
      <c r="BX18" s="299">
        <v>2.7974407922533686</v>
      </c>
      <c r="BY18" s="299">
        <v>2.783416439121809</v>
      </c>
      <c r="BZ18" s="283">
        <v>2.1757882908292552</v>
      </c>
    </row>
    <row r="19" spans="2:78" ht="12.75" x14ac:dyDescent="0.2">
      <c r="B19" s="38"/>
      <c r="C19" s="54" t="s">
        <v>247</v>
      </c>
      <c r="D19" s="89">
        <v>5.5170188740119368</v>
      </c>
      <c r="E19" s="89">
        <v>5.4343606862821208</v>
      </c>
      <c r="F19" s="89">
        <v>5.6693286945520676</v>
      </c>
      <c r="G19" s="89">
        <v>5.6976292265837545</v>
      </c>
      <c r="H19" s="89">
        <v>5.289139633286319</v>
      </c>
      <c r="I19" s="89">
        <v>5.3013547138512589</v>
      </c>
      <c r="J19" s="89">
        <v>5.2410201629055946</v>
      </c>
      <c r="K19" s="89">
        <v>5.2061721991701244</v>
      </c>
      <c r="L19" s="89">
        <v>5.1912741068605746</v>
      </c>
      <c r="M19" s="89">
        <v>5.0359712230215825</v>
      </c>
      <c r="N19" s="89">
        <v>5.1051943420896233</v>
      </c>
      <c r="O19" s="89">
        <v>4.8776500081748324</v>
      </c>
      <c r="P19" s="89">
        <v>4.853963111970323</v>
      </c>
      <c r="Q19" s="89">
        <v>4.7928156571819018</v>
      </c>
      <c r="R19" s="89">
        <v>4.4410546960122037</v>
      </c>
      <c r="S19" s="89">
        <v>4.0531257155942297</v>
      </c>
      <c r="T19" s="89">
        <v>3.9697607787635056</v>
      </c>
      <c r="U19" s="89">
        <v>3.7673962356691808</v>
      </c>
      <c r="V19" s="89">
        <v>3.6970344944009907</v>
      </c>
      <c r="W19" s="89">
        <v>3.7962353560616031</v>
      </c>
      <c r="X19" s="89">
        <v>3.5434978199183336</v>
      </c>
      <c r="Y19" s="89">
        <v>3.7342955266704343</v>
      </c>
      <c r="Z19" s="89">
        <v>3.8004178049172421</v>
      </c>
      <c r="AA19" s="89">
        <v>3.7711271045689907</v>
      </c>
      <c r="AB19" s="89">
        <v>3.9050067327702291</v>
      </c>
      <c r="AC19" s="89">
        <v>3.84232837953977</v>
      </c>
      <c r="AD19" s="89">
        <v>3.9403354045566914</v>
      </c>
      <c r="AE19" s="89">
        <v>4.1873189098557164</v>
      </c>
      <c r="AF19" s="89">
        <v>4.1166166166166169</v>
      </c>
      <c r="AG19" s="89">
        <v>4.2385461415622681</v>
      </c>
      <c r="AH19" s="89">
        <v>4.2929232876582022</v>
      </c>
      <c r="AI19" s="89">
        <v>4.0329902231762773</v>
      </c>
      <c r="AJ19" s="89">
        <v>3.7990368060571003</v>
      </c>
      <c r="AK19" s="89">
        <v>3.9106366393432639</v>
      </c>
      <c r="AL19" s="89">
        <v>3.974900427141518</v>
      </c>
      <c r="AM19" s="89">
        <v>4.1734891686898914</v>
      </c>
      <c r="AN19" s="89">
        <v>4.5157928370922047</v>
      </c>
      <c r="AO19" s="89">
        <v>4.6609536484999925</v>
      </c>
      <c r="AP19" s="89">
        <v>4.6036354560958364</v>
      </c>
      <c r="AQ19" s="89">
        <v>4.7972737572789104</v>
      </c>
      <c r="AR19" s="89">
        <v>5.079943304674206</v>
      </c>
      <c r="AS19" s="89">
        <v>4.7073121863901877</v>
      </c>
      <c r="AT19" s="89">
        <v>4.675479130158088</v>
      </c>
      <c r="AU19" s="89">
        <v>4.7060774300096071</v>
      </c>
      <c r="AV19" s="89">
        <v>5.3285609735727153</v>
      </c>
      <c r="AW19" s="89">
        <v>4.3037673365124043</v>
      </c>
      <c r="AX19" s="89">
        <v>4.3128342481518391</v>
      </c>
      <c r="AY19" s="89">
        <v>4.3911739079664782</v>
      </c>
      <c r="AZ19" s="89">
        <v>4.3703776557065952</v>
      </c>
      <c r="BA19" s="89">
        <v>4.2353587044759342</v>
      </c>
      <c r="BC19" s="33"/>
      <c r="BD19" s="55" t="s">
        <v>170</v>
      </c>
      <c r="BE19" s="298">
        <v>10.931135003925888</v>
      </c>
      <c r="BF19" s="298">
        <v>11.370514932875478</v>
      </c>
      <c r="BG19" s="298">
        <v>11.347885956303012</v>
      </c>
      <c r="BH19" s="298">
        <v>11.637420809098144</v>
      </c>
      <c r="BI19" s="298">
        <v>12.592652333215437</v>
      </c>
      <c r="BJ19" s="298">
        <v>13.467665539540802</v>
      </c>
      <c r="BK19" s="298">
        <v>13.81</v>
      </c>
      <c r="BL19" s="298">
        <v>14.03</v>
      </c>
      <c r="BM19" s="298">
        <v>15.19</v>
      </c>
      <c r="BN19" s="298">
        <v>13.39</v>
      </c>
      <c r="BO19" s="299">
        <v>13.642366481298057</v>
      </c>
      <c r="BP19" s="299">
        <v>14.322954576195352</v>
      </c>
      <c r="BQ19" s="299">
        <v>14.511697976464749</v>
      </c>
      <c r="BR19" s="299">
        <v>14.124832973629539</v>
      </c>
      <c r="BS19" s="299">
        <v>14.184870824491028</v>
      </c>
      <c r="BT19" s="299">
        <v>13.455643910601339</v>
      </c>
      <c r="BU19" s="299">
        <v>12.818473781119428</v>
      </c>
      <c r="BV19" s="299">
        <v>12.776924070132678</v>
      </c>
      <c r="BW19" s="299">
        <v>13.024371629811807</v>
      </c>
      <c r="BX19" s="299">
        <v>13.176553059022453</v>
      </c>
      <c r="BY19" s="299">
        <v>12.10835120736531</v>
      </c>
      <c r="BZ19" s="283">
        <v>12.521587340330303</v>
      </c>
    </row>
    <row r="20" spans="2:78" ht="12.75" x14ac:dyDescent="0.2">
      <c r="B20" s="38"/>
      <c r="C20" s="54" t="s">
        <v>246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89">
        <v>0</v>
      </c>
      <c r="AN20" s="89">
        <v>0</v>
      </c>
      <c r="AO20" s="89">
        <v>0</v>
      </c>
      <c r="AP20" s="89">
        <v>0</v>
      </c>
      <c r="AQ20" s="89">
        <v>0</v>
      </c>
      <c r="AR20" s="89"/>
      <c r="AS20" s="89"/>
      <c r="AT20" s="89"/>
      <c r="AU20" s="89"/>
      <c r="AV20" s="89"/>
      <c r="AW20" s="89">
        <v>0</v>
      </c>
      <c r="AX20" s="89">
        <v>0</v>
      </c>
      <c r="AY20" s="89">
        <v>0</v>
      </c>
      <c r="AZ20" s="89">
        <v>0</v>
      </c>
      <c r="BA20" s="89">
        <v>0</v>
      </c>
      <c r="BC20" s="33"/>
      <c r="BD20" s="72" t="s">
        <v>171</v>
      </c>
      <c r="BE20" s="298">
        <v>8.9126360670035076</v>
      </c>
      <c r="BF20" s="298">
        <v>9.3790643763714474</v>
      </c>
      <c r="BG20" s="298">
        <v>9.3400508201552412</v>
      </c>
      <c r="BH20" s="298">
        <v>9.5831667101682836</v>
      </c>
      <c r="BI20" s="298">
        <v>10.435070488306291</v>
      </c>
      <c r="BJ20" s="298">
        <v>11.318921841293772</v>
      </c>
      <c r="BK20" s="298">
        <v>11.71</v>
      </c>
      <c r="BL20" s="298">
        <v>11.94</v>
      </c>
      <c r="BM20" s="298">
        <v>13.16</v>
      </c>
      <c r="BN20" s="298">
        <v>11.38</v>
      </c>
      <c r="BO20" s="299">
        <v>11.538839714674065</v>
      </c>
      <c r="BP20" s="299">
        <v>12.153701989165297</v>
      </c>
      <c r="BQ20" s="299">
        <v>12.201578430526421</v>
      </c>
      <c r="BR20" s="299">
        <v>11.714632158788719</v>
      </c>
      <c r="BS20" s="299">
        <v>11.754441121454722</v>
      </c>
      <c r="BT20" s="299">
        <v>10.936206010309322</v>
      </c>
      <c r="BU20" s="299">
        <v>10.222389037122621</v>
      </c>
      <c r="BV20" s="299">
        <v>10.156272781872905</v>
      </c>
      <c r="BW20" s="299">
        <v>10.287194947006334</v>
      </c>
      <c r="BX20" s="299">
        <v>10.370078136728369</v>
      </c>
      <c r="BY20" s="299">
        <v>9.2678910180565612</v>
      </c>
      <c r="BZ20" s="283">
        <v>9.538465097196795</v>
      </c>
    </row>
    <row r="21" spans="2:78" ht="12.75" x14ac:dyDescent="0.2">
      <c r="B21" s="38"/>
      <c r="C21" s="29" t="s">
        <v>255</v>
      </c>
      <c r="D21" s="89">
        <v>1.4437812550411355</v>
      </c>
      <c r="E21" s="89">
        <v>1.4517506404782237</v>
      </c>
      <c r="F21" s="89">
        <v>1.9530323396853007</v>
      </c>
      <c r="G21" s="89">
        <v>2.0365332296929655</v>
      </c>
      <c r="H21" s="89">
        <v>1.9957686882933712</v>
      </c>
      <c r="I21" s="89">
        <v>1.9975117500691184</v>
      </c>
      <c r="J21" s="89">
        <v>2.1564961944184802</v>
      </c>
      <c r="K21" s="89">
        <v>2.1849066390041494</v>
      </c>
      <c r="L21" s="89">
        <v>2.4407208346506479</v>
      </c>
      <c r="M21" s="89">
        <v>2.7517985611510789</v>
      </c>
      <c r="N21" s="89">
        <v>2.5377392131225482</v>
      </c>
      <c r="O21" s="89">
        <v>3.3080821843152219</v>
      </c>
      <c r="P21" s="89">
        <v>3.1454098960238257</v>
      </c>
      <c r="Q21" s="89">
        <v>3.6068134120747719</v>
      </c>
      <c r="R21" s="89">
        <v>4.1839180649378953</v>
      </c>
      <c r="S21" s="89">
        <v>4.2096023204335546</v>
      </c>
      <c r="T21" s="89">
        <v>4.1975905278055849</v>
      </c>
      <c r="U21" s="89">
        <v>3.7275458279688554</v>
      </c>
      <c r="V21" s="89">
        <v>3.5507287153227165</v>
      </c>
      <c r="W21" s="89">
        <v>4.4991443991049094</v>
      </c>
      <c r="X21" s="89">
        <v>4.2032897317000026</v>
      </c>
      <c r="Y21" s="89">
        <v>4.3016128331087247</v>
      </c>
      <c r="Z21" s="89">
        <v>3.54129840912743</v>
      </c>
      <c r="AA21" s="89">
        <v>3.7418178265542057</v>
      </c>
      <c r="AB21" s="89">
        <v>3.811972089607051</v>
      </c>
      <c r="AC21" s="89">
        <v>4.8243962262328957</v>
      </c>
      <c r="AD21" s="89">
        <v>5.6282154072292379</v>
      </c>
      <c r="AE21" s="89">
        <v>5.5249959553470314</v>
      </c>
      <c r="AF21" s="89">
        <v>5.426676676676677</v>
      </c>
      <c r="AG21" s="89">
        <v>5.4356627156384247</v>
      </c>
      <c r="AH21" s="89">
        <v>5.6627016023552574</v>
      </c>
      <c r="AI21" s="89">
        <v>4.674959952548309</v>
      </c>
      <c r="AJ21" s="89">
        <v>4.5085965230547007</v>
      </c>
      <c r="AK21" s="89">
        <v>4.1612364956213534</v>
      </c>
      <c r="AL21" s="89">
        <v>3.931091040713345</v>
      </c>
      <c r="AM21" s="89">
        <v>4.0266877458453321</v>
      </c>
      <c r="AN21" s="89">
        <v>4.0856152119042966</v>
      </c>
      <c r="AO21" s="89">
        <v>4.3668308658190913</v>
      </c>
      <c r="AP21" s="89">
        <v>4.1776964352564363</v>
      </c>
      <c r="AQ21" s="89">
        <v>4.0556959208827497</v>
      </c>
      <c r="AR21" s="89">
        <v>4.2181954093631511</v>
      </c>
      <c r="AS21" s="89">
        <v>4.202233881639061</v>
      </c>
      <c r="AT21" s="89">
        <v>4.064407858300485</v>
      </c>
      <c r="AU21" s="89">
        <v>4.1501371935850235</v>
      </c>
      <c r="AV21" s="89">
        <v>3.910230185906864</v>
      </c>
      <c r="AW21" s="89">
        <v>3.6474784043081931</v>
      </c>
      <c r="AX21" s="89">
        <v>3.666994664465506</v>
      </c>
      <c r="AY21" s="89">
        <v>3.6530463760565532</v>
      </c>
      <c r="AZ21" s="89">
        <v>3.6004101763726157</v>
      </c>
      <c r="BA21" s="89">
        <v>3.2308787134819696</v>
      </c>
      <c r="BC21" s="33"/>
      <c r="BD21" s="72" t="s">
        <v>172</v>
      </c>
      <c r="BE21" s="298">
        <v>1.1935456631852503</v>
      </c>
      <c r="BF21" s="298">
        <v>1.202587522507504</v>
      </c>
      <c r="BG21" s="298">
        <v>1.2247344459985865</v>
      </c>
      <c r="BH21" s="298">
        <v>1.24077386582505</v>
      </c>
      <c r="BI21" s="298">
        <v>1.2784985797338519</v>
      </c>
      <c r="BJ21" s="298">
        <v>1.1899722118520293</v>
      </c>
      <c r="BK21" s="298">
        <v>1.1499999999999999</v>
      </c>
      <c r="BL21" s="298">
        <v>1.1599999999999999</v>
      </c>
      <c r="BM21" s="298">
        <v>1.18</v>
      </c>
      <c r="BN21" s="298">
        <v>1.1599999999999999</v>
      </c>
      <c r="BO21" s="299">
        <v>1.174737325848032</v>
      </c>
      <c r="BP21" s="299">
        <v>1.1820958973745539</v>
      </c>
      <c r="BQ21" s="299">
        <v>1.2496512281505301</v>
      </c>
      <c r="BR21" s="299">
        <v>1.3165704808383032</v>
      </c>
      <c r="BS21" s="299">
        <v>1.3609873145654583</v>
      </c>
      <c r="BT21" s="299">
        <v>1.4319636734401839</v>
      </c>
      <c r="BU21" s="299">
        <v>1.4839908847050949</v>
      </c>
      <c r="BV21" s="299">
        <v>1.5247663944655636</v>
      </c>
      <c r="BW21" s="299">
        <v>1.5651368660138287</v>
      </c>
      <c r="BX21" s="299">
        <v>1.5935341814792645</v>
      </c>
      <c r="BY21" s="299">
        <v>1.5871226564895715</v>
      </c>
      <c r="BZ21" s="283">
        <v>1.6824273787426454</v>
      </c>
    </row>
    <row r="22" spans="2:78" ht="12.75" x14ac:dyDescent="0.2">
      <c r="B22" s="37"/>
      <c r="C22" s="29" t="s">
        <v>256</v>
      </c>
      <c r="D22" s="89">
        <v>0.21777706081626066</v>
      </c>
      <c r="E22" s="89">
        <v>0.22513779986025931</v>
      </c>
      <c r="F22" s="89">
        <v>0.24511741915078678</v>
      </c>
      <c r="G22" s="89">
        <v>0.23319082782743877</v>
      </c>
      <c r="H22" s="89">
        <v>0.24682651622002821</v>
      </c>
      <c r="I22" s="89">
        <v>0.25573679845175562</v>
      </c>
      <c r="J22" s="89">
        <v>0.28708772866871413</v>
      </c>
      <c r="K22" s="89">
        <v>0.36955394190871366</v>
      </c>
      <c r="L22" s="89">
        <v>0.39835599114764458</v>
      </c>
      <c r="M22" s="89">
        <v>0.39568345323741</v>
      </c>
      <c r="N22" s="89">
        <v>0.51705693569475808</v>
      </c>
      <c r="O22" s="89">
        <v>0.5558886042836122</v>
      </c>
      <c r="P22" s="89">
        <v>0.54861800512043479</v>
      </c>
      <c r="Q22" s="89">
        <v>0.6198447947679242</v>
      </c>
      <c r="R22" s="89">
        <v>0.68424493353671823</v>
      </c>
      <c r="S22" s="89">
        <v>0.76330051141134259</v>
      </c>
      <c r="T22" s="89">
        <v>0.7905001898581242</v>
      </c>
      <c r="U22" s="89">
        <v>0.82459689779903134</v>
      </c>
      <c r="V22" s="89">
        <v>0.81874964830341568</v>
      </c>
      <c r="W22" s="89">
        <v>0.81347900487034353</v>
      </c>
      <c r="X22" s="89">
        <v>1.5249036842226682</v>
      </c>
      <c r="Y22" s="89">
        <v>1.6997782897882885</v>
      </c>
      <c r="Z22" s="89">
        <v>1.6531415715892654</v>
      </c>
      <c r="AA22" s="89">
        <v>1.5550200280066433</v>
      </c>
      <c r="AB22" s="89">
        <v>1.4897784306524666</v>
      </c>
      <c r="AC22" s="89">
        <v>1.2205838330581225</v>
      </c>
      <c r="AD22" s="89">
        <v>1.4306474243335336</v>
      </c>
      <c r="AE22" s="89">
        <v>1.4090100160315335</v>
      </c>
      <c r="AF22" s="89">
        <v>1.5315315315315314</v>
      </c>
      <c r="AG22" s="89">
        <v>1.9101009873822004</v>
      </c>
      <c r="AH22" s="89">
        <v>2.2777320656542357</v>
      </c>
      <c r="AI22" s="89">
        <v>2.3919525805891921</v>
      </c>
      <c r="AJ22" s="89">
        <v>2.2029553008184068</v>
      </c>
      <c r="AK22" s="89">
        <v>2.2179457510687794</v>
      </c>
      <c r="AL22" s="89">
        <v>2.2091684497621205</v>
      </c>
      <c r="AM22" s="89">
        <v>2.0561609545856627</v>
      </c>
      <c r="AN22" s="89">
        <v>2.281485420924303</v>
      </c>
      <c r="AO22" s="89">
        <v>2.2872120613622386</v>
      </c>
      <c r="AP22" s="89">
        <v>2.6105403269414751</v>
      </c>
      <c r="AQ22" s="89">
        <v>2.5021298771258516</v>
      </c>
      <c r="AR22" s="89">
        <v>2.8255539572889945</v>
      </c>
      <c r="AS22" s="89">
        <v>3.3668951335022799</v>
      </c>
      <c r="AT22" s="89">
        <v>3.3913667049185343</v>
      </c>
      <c r="AU22" s="89">
        <v>3.2185706703196071</v>
      </c>
      <c r="AV22" s="89">
        <v>2.8967525398872356</v>
      </c>
      <c r="AW22" s="89">
        <v>3.2971147330375956</v>
      </c>
      <c r="AX22" s="89">
        <v>3.8635860781774722</v>
      </c>
      <c r="AY22" s="89">
        <v>3.4620808594346486</v>
      </c>
      <c r="AZ22" s="89">
        <v>3.8100531907175021</v>
      </c>
      <c r="BA22" s="89">
        <v>4.4973159163038119</v>
      </c>
      <c r="BC22" s="33"/>
      <c r="BD22" s="72" t="s">
        <v>173</v>
      </c>
      <c r="BE22" s="298">
        <v>0.8249784800825759</v>
      </c>
      <c r="BF22" s="298">
        <v>0.78886303399652635</v>
      </c>
      <c r="BG22" s="298">
        <v>0.78307895727403687</v>
      </c>
      <c r="BH22" s="298">
        <v>0.81348023310481021</v>
      </c>
      <c r="BI22" s="298">
        <v>0.87906599540209551</v>
      </c>
      <c r="BJ22" s="298">
        <v>0.95877148639500132</v>
      </c>
      <c r="BK22" s="298">
        <v>0.94</v>
      </c>
      <c r="BL22" s="298">
        <v>0.94</v>
      </c>
      <c r="BM22" s="298">
        <v>0.84</v>
      </c>
      <c r="BN22" s="298">
        <v>0.84</v>
      </c>
      <c r="BO22" s="299">
        <v>0.92878944077596126</v>
      </c>
      <c r="BP22" s="299">
        <v>0.98715668965550074</v>
      </c>
      <c r="BQ22" s="299">
        <v>1.0604683177878007</v>
      </c>
      <c r="BR22" s="299">
        <v>1.0936303340025162</v>
      </c>
      <c r="BS22" s="299">
        <v>1.0694423884708482</v>
      </c>
      <c r="BT22" s="299">
        <v>1.0874742268518323</v>
      </c>
      <c r="BU22" s="299">
        <v>1.1120938592917124</v>
      </c>
      <c r="BV22" s="299">
        <v>1.0958848937942076</v>
      </c>
      <c r="BW22" s="299">
        <v>1.1720398167916453</v>
      </c>
      <c r="BX22" s="299">
        <v>1.2129407408148207</v>
      </c>
      <c r="BY22" s="299">
        <v>1.2533375328191776</v>
      </c>
      <c r="BZ22" s="283">
        <v>1.3006948643908633</v>
      </c>
    </row>
    <row r="23" spans="2:78" ht="12.75" x14ac:dyDescent="0.2">
      <c r="B23" s="37"/>
      <c r="C23" s="2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C23" s="33"/>
      <c r="BD23" s="55" t="s">
        <v>289</v>
      </c>
      <c r="BE23" s="298">
        <v>3.0404398003153315</v>
      </c>
      <c r="BF23" s="298">
        <v>2.8156647838112789</v>
      </c>
      <c r="BG23" s="298">
        <v>2.4544674532808384</v>
      </c>
      <c r="BH23" s="298">
        <v>2.3472514561068687</v>
      </c>
      <c r="BI23" s="298">
        <v>2.8407222633626596</v>
      </c>
      <c r="BJ23" s="298">
        <v>2.348074686825131</v>
      </c>
      <c r="BK23" s="298">
        <v>1.43</v>
      </c>
      <c r="BL23" s="298">
        <v>1.1599999999999999</v>
      </c>
      <c r="BM23" s="298">
        <v>1.41</v>
      </c>
      <c r="BN23" s="298">
        <v>1.17</v>
      </c>
      <c r="BO23" s="299">
        <v>1.4733853213243429</v>
      </c>
      <c r="BP23" s="299">
        <v>2.3014862173809592</v>
      </c>
      <c r="BQ23" s="299">
        <v>2.2706750521692238</v>
      </c>
      <c r="BR23" s="299">
        <v>1.7115479868918975</v>
      </c>
      <c r="BS23" s="299">
        <v>1.6904313169264489</v>
      </c>
      <c r="BT23" s="299">
        <v>1.8417811437418614</v>
      </c>
      <c r="BU23" s="299">
        <v>1.9776044305778038</v>
      </c>
      <c r="BV23" s="299">
        <v>1.7647867892816593</v>
      </c>
      <c r="BW23" s="299">
        <v>1.3460418038205886</v>
      </c>
      <c r="BX23" s="299">
        <v>1.4789675953304775</v>
      </c>
      <c r="BY23" s="299">
        <v>1.8233532902936858</v>
      </c>
      <c r="BZ23" s="283">
        <v>1.3613313765578117</v>
      </c>
    </row>
    <row r="24" spans="2:78" s="64" customFormat="1" ht="12.75" x14ac:dyDescent="0.2">
      <c r="B24" s="21" t="s">
        <v>233</v>
      </c>
      <c r="C24" s="16" t="s">
        <v>76</v>
      </c>
      <c r="D24" s="88">
        <v>37.175350863042425</v>
      </c>
      <c r="E24" s="88">
        <v>37.403928266438939</v>
      </c>
      <c r="F24" s="88">
        <v>39.930418281015264</v>
      </c>
      <c r="G24" s="88">
        <v>39.875631558492039</v>
      </c>
      <c r="H24" s="88">
        <v>37.489421720733432</v>
      </c>
      <c r="I24" s="88">
        <v>38.567873928670174</v>
      </c>
      <c r="J24" s="88">
        <v>38.336226465482703</v>
      </c>
      <c r="K24" s="88">
        <v>38.252074688796675</v>
      </c>
      <c r="L24" s="88">
        <v>38.096743597850136</v>
      </c>
      <c r="M24" s="88">
        <v>38.573141486810556</v>
      </c>
      <c r="N24" s="88">
        <v>38.707951979079994</v>
      </c>
      <c r="O24" s="88">
        <v>38.666957327374789</v>
      </c>
      <c r="P24" s="88">
        <v>39.239249699566329</v>
      </c>
      <c r="Q24" s="88">
        <v>38.708575333105571</v>
      </c>
      <c r="R24" s="88">
        <v>38.356940509915013</v>
      </c>
      <c r="S24" s="88">
        <v>40.283184489733607</v>
      </c>
      <c r="T24" s="88">
        <v>43.146121716317445</v>
      </c>
      <c r="U24" s="88">
        <v>42.302740481883397</v>
      </c>
      <c r="V24" s="88">
        <v>41.1091103483203</v>
      </c>
      <c r="W24" s="88">
        <v>41.337370014479404</v>
      </c>
      <c r="X24" s="88">
        <v>40.847117447574227</v>
      </c>
      <c r="Y24" s="88">
        <v>41.392427074729383</v>
      </c>
      <c r="Z24" s="88">
        <v>42.11393218704805</v>
      </c>
      <c r="AA24" s="88">
        <v>42.1809359429446</v>
      </c>
      <c r="AB24" s="88">
        <v>42.982005141388171</v>
      </c>
      <c r="AC24" s="88">
        <v>45.462885174348429</v>
      </c>
      <c r="AD24" s="88">
        <v>45.237856617892696</v>
      </c>
      <c r="AE24" s="88">
        <v>44.796370107808386</v>
      </c>
      <c r="AF24" s="88">
        <v>45.591216216216218</v>
      </c>
      <c r="AG24" s="88">
        <v>46.009423989563885</v>
      </c>
      <c r="AH24" s="88">
        <v>45.590312623363282</v>
      </c>
      <c r="AI24" s="88">
        <v>46.571655684720639</v>
      </c>
      <c r="AJ24" s="88">
        <v>46.180254866456963</v>
      </c>
      <c r="AK24" s="88">
        <v>47.665736940184885</v>
      </c>
      <c r="AL24" s="88">
        <v>49.369972939689973</v>
      </c>
      <c r="AM24" s="88">
        <v>48.993798580919581</v>
      </c>
      <c r="AN24" s="88">
        <v>49.036174807374351</v>
      </c>
      <c r="AO24" s="88">
        <v>49.724405400528873</v>
      </c>
      <c r="AP24" s="88">
        <v>49.602429183478222</v>
      </c>
      <c r="AQ24" s="88">
        <v>49.157856831269811</v>
      </c>
      <c r="AR24" s="88">
        <v>48.845892155172528</v>
      </c>
      <c r="AS24" s="88">
        <v>48.571513495542582</v>
      </c>
      <c r="AT24" s="88">
        <v>48.35608190785598</v>
      </c>
      <c r="AU24" s="88">
        <v>49.928382698859878</v>
      </c>
      <c r="AV24" s="88">
        <v>49.759069913607739</v>
      </c>
      <c r="AW24" s="88">
        <v>50.06450447583908</v>
      </c>
      <c r="AX24" s="88">
        <v>50.354190987988446</v>
      </c>
      <c r="AY24" s="88">
        <v>49.787027638800311</v>
      </c>
      <c r="AZ24" s="88">
        <v>48.887775486479818</v>
      </c>
      <c r="BA24" s="88">
        <v>49.229790240513047</v>
      </c>
      <c r="BC24" s="33"/>
      <c r="BD24" s="55" t="s">
        <v>174</v>
      </c>
      <c r="BE24" s="298">
        <v>2.2822077229721809</v>
      </c>
      <c r="BF24" s="298">
        <v>2.2663580715438836</v>
      </c>
      <c r="BG24" s="298">
        <v>2.1436004071871486</v>
      </c>
      <c r="BH24" s="298">
        <v>2.0857229290237198</v>
      </c>
      <c r="BI24" s="298">
        <v>2.0666219494672622</v>
      </c>
      <c r="BJ24" s="298">
        <v>2.3648356974396441</v>
      </c>
      <c r="BK24" s="298">
        <v>2.42</v>
      </c>
      <c r="BL24" s="298">
        <v>2.54</v>
      </c>
      <c r="BM24" s="298">
        <v>2.6</v>
      </c>
      <c r="BN24" s="298">
        <v>2.34</v>
      </c>
      <c r="BO24" s="299">
        <v>2.1234024774596314</v>
      </c>
      <c r="BP24" s="299">
        <v>1.8045051345078833</v>
      </c>
      <c r="BQ24" s="299">
        <v>1.9530500486248208</v>
      </c>
      <c r="BR24" s="299">
        <v>1.9688428881818876</v>
      </c>
      <c r="BS24" s="299">
        <v>2.0159560382650938</v>
      </c>
      <c r="BT24" s="299">
        <v>2.0730755702175365</v>
      </c>
      <c r="BU24" s="299">
        <v>2.1935717428047541</v>
      </c>
      <c r="BV24" s="299">
        <v>2.2670591733648102</v>
      </c>
      <c r="BW24" s="299">
        <v>2.4432278878490057</v>
      </c>
      <c r="BX24" s="299">
        <v>2.0756658951952329</v>
      </c>
      <c r="BY24" s="299">
        <v>1.9993189981746009</v>
      </c>
      <c r="BZ24" s="283">
        <v>2.0466646279814071</v>
      </c>
    </row>
    <row r="25" spans="2:78" ht="12.75" x14ac:dyDescent="0.2">
      <c r="C25" s="29" t="s">
        <v>248</v>
      </c>
      <c r="D25" s="89">
        <v>4.9766091305049196</v>
      </c>
      <c r="E25" s="89">
        <v>5.0772455554692959</v>
      </c>
      <c r="F25" s="89">
        <v>5.2739780185024117</v>
      </c>
      <c r="G25" s="89">
        <v>5.604352895452779</v>
      </c>
      <c r="H25" s="89">
        <v>5.3878702397743297</v>
      </c>
      <c r="I25" s="89">
        <v>5.6884158142106722</v>
      </c>
      <c r="J25" s="89">
        <v>5.6416076912805453</v>
      </c>
      <c r="K25" s="89">
        <v>5.6924273858921159</v>
      </c>
      <c r="L25" s="89">
        <v>5.627568763831805</v>
      </c>
      <c r="M25" s="89">
        <v>6.3788968824940051</v>
      </c>
      <c r="N25" s="89">
        <v>5.6579103767978127</v>
      </c>
      <c r="O25" s="89">
        <v>5.9839773284647668</v>
      </c>
      <c r="P25" s="89">
        <v>5.8258007210408067</v>
      </c>
      <c r="Q25" s="89">
        <v>5.8568012104055835</v>
      </c>
      <c r="R25" s="89">
        <v>5.6003486598387449</v>
      </c>
      <c r="S25" s="89">
        <v>7.0605297305549195</v>
      </c>
      <c r="T25" s="89">
        <v>6.9349994822051162</v>
      </c>
      <c r="U25" s="89">
        <v>7.1270921464042667</v>
      </c>
      <c r="V25" s="89">
        <v>7.101457430645433</v>
      </c>
      <c r="W25" s="89">
        <v>7.1212320652889289</v>
      </c>
      <c r="X25" s="89">
        <v>6.7893971901169632</v>
      </c>
      <c r="Y25" s="89">
        <v>6.5578402817023873</v>
      </c>
      <c r="Z25" s="89">
        <v>6.5422625743210672</v>
      </c>
      <c r="AA25" s="89">
        <v>6.9495554759501088</v>
      </c>
      <c r="AB25" s="89">
        <v>6.8490635328681604</v>
      </c>
      <c r="AC25" s="89">
        <v>7.1593421980165513</v>
      </c>
      <c r="AD25" s="89">
        <v>6.9728402485468033</v>
      </c>
      <c r="AE25" s="89">
        <v>6.8156079481107783</v>
      </c>
      <c r="AF25" s="89">
        <v>7.0583083083083089</v>
      </c>
      <c r="AG25" s="89">
        <v>7.4115516969928699</v>
      </c>
      <c r="AH25" s="89">
        <v>7.3654121463189588</v>
      </c>
      <c r="AI25" s="89">
        <v>9.6545629884881237</v>
      </c>
      <c r="AJ25" s="89">
        <v>9.3872046496185213</v>
      </c>
      <c r="AK25" s="89">
        <v>9.4673763443479526</v>
      </c>
      <c r="AL25" s="89">
        <v>9.402723127349077</v>
      </c>
      <c r="AM25" s="89">
        <v>8.9913518905388354</v>
      </c>
      <c r="AN25" s="89">
        <v>8.8342958361121902</v>
      </c>
      <c r="AO25" s="89">
        <v>8.6576088749027509</v>
      </c>
      <c r="AP25" s="89">
        <v>8.4933239049956324</v>
      </c>
      <c r="AQ25" s="89">
        <v>7.950955736615442</v>
      </c>
      <c r="AR25" s="89">
        <v>7.9603764422235406</v>
      </c>
      <c r="AS25" s="89">
        <v>8.5547362650185939</v>
      </c>
      <c r="AT25" s="89">
        <v>9.3656158071437918</v>
      </c>
      <c r="AU25" s="89">
        <v>10.624524530279661</v>
      </c>
      <c r="AV25" s="89">
        <v>10.566383882881365</v>
      </c>
      <c r="AW25" s="89">
        <v>10.218860666145527</v>
      </c>
      <c r="AX25" s="89">
        <v>9.6425653055017104</v>
      </c>
      <c r="AY25" s="89">
        <v>9.7917883031375474</v>
      </c>
      <c r="AZ25" s="89">
        <v>10.187981380830381</v>
      </c>
      <c r="BA25" s="89">
        <v>10.144509589563818</v>
      </c>
      <c r="BC25" s="33"/>
      <c r="BD25" s="26" t="s">
        <v>164</v>
      </c>
      <c r="BE25" s="296">
        <v>46.170261301580062</v>
      </c>
      <c r="BF25" s="296">
        <v>45.095368508463842</v>
      </c>
      <c r="BG25" s="296">
        <v>43.562352922767445</v>
      </c>
      <c r="BH25" s="296">
        <v>43.803234604618197</v>
      </c>
      <c r="BI25" s="296">
        <v>45.722743462354657</v>
      </c>
      <c r="BJ25" s="296">
        <v>45.489442349566204</v>
      </c>
      <c r="BK25" s="296">
        <v>43.96</v>
      </c>
      <c r="BL25" s="296">
        <v>44.19</v>
      </c>
      <c r="BM25" s="296">
        <v>45.44</v>
      </c>
      <c r="BN25" s="296">
        <v>44.11</v>
      </c>
      <c r="BO25" s="297">
        <v>44.867508244875779</v>
      </c>
      <c r="BP25" s="297">
        <v>47.257072977766377</v>
      </c>
      <c r="BQ25" s="297">
        <v>46.601430022687794</v>
      </c>
      <c r="BR25" s="297">
        <v>45.856455515447578</v>
      </c>
      <c r="BS25" s="297">
        <v>45.846095224429149</v>
      </c>
      <c r="BT25" s="297">
        <v>45.133796633575564</v>
      </c>
      <c r="BU25" s="297">
        <v>44.004832441954221</v>
      </c>
      <c r="BV25" s="297">
        <v>43.372477287155064</v>
      </c>
      <c r="BW25" s="297">
        <v>43.579386864492967</v>
      </c>
      <c r="BX25" s="297">
        <v>42.841393520269534</v>
      </c>
      <c r="BY25" s="297">
        <v>43.141691809495647</v>
      </c>
      <c r="BZ25" s="281">
        <v>43.816501220059351</v>
      </c>
    </row>
    <row r="26" spans="2:78" ht="12.75" x14ac:dyDescent="0.2">
      <c r="B26" s="37"/>
      <c r="C26" s="29" t="s">
        <v>250</v>
      </c>
      <c r="D26" s="89">
        <v>11.913211808356184</v>
      </c>
      <c r="E26" s="89">
        <v>12.165204564862977</v>
      </c>
      <c r="F26" s="89">
        <v>12.453546295564164</v>
      </c>
      <c r="G26" s="89">
        <v>12.320248736883014</v>
      </c>
      <c r="H26" s="89">
        <v>11.882933709449929</v>
      </c>
      <c r="I26" s="89">
        <v>12.28227813104783</v>
      </c>
      <c r="J26" s="89">
        <v>12.137802109760983</v>
      </c>
      <c r="K26" s="89">
        <v>12.162863070539419</v>
      </c>
      <c r="L26" s="89">
        <v>12.260512171988616</v>
      </c>
      <c r="M26" s="89">
        <v>11.918465227817745</v>
      </c>
      <c r="N26" s="89">
        <v>12.510400570545585</v>
      </c>
      <c r="O26" s="89">
        <v>12.643740803313532</v>
      </c>
      <c r="P26" s="89">
        <v>13.088458122158942</v>
      </c>
      <c r="Q26" s="89">
        <v>13.20708672946459</v>
      </c>
      <c r="R26" s="89">
        <v>13.76770538243626</v>
      </c>
      <c r="S26" s="89">
        <v>14.082894435539274</v>
      </c>
      <c r="T26" s="89">
        <v>14.153060167765544</v>
      </c>
      <c r="U26" s="89">
        <v>14.671080865673472</v>
      </c>
      <c r="V26" s="89">
        <v>14.394237803162454</v>
      </c>
      <c r="W26" s="89">
        <v>14.579439252336449</v>
      </c>
      <c r="X26" s="89">
        <v>14.937596604147924</v>
      </c>
      <c r="Y26" s="89">
        <v>15.115419727861584</v>
      </c>
      <c r="Z26" s="89">
        <v>15.042985698216293</v>
      </c>
      <c r="AA26" s="89">
        <v>14.534145308887226</v>
      </c>
      <c r="AB26" s="89">
        <v>15.589423430040398</v>
      </c>
      <c r="AC26" s="89">
        <v>16.088724084320713</v>
      </c>
      <c r="AD26" s="89">
        <v>15.755495423264515</v>
      </c>
      <c r="AE26" s="89">
        <v>15.480725390125164</v>
      </c>
      <c r="AF26" s="89">
        <v>15.615615615615615</v>
      </c>
      <c r="AG26" s="89">
        <v>15.9280043183914</v>
      </c>
      <c r="AH26" s="89">
        <v>16.01071090543298</v>
      </c>
      <c r="AI26" s="89">
        <v>15.062683845039562</v>
      </c>
      <c r="AJ26" s="89">
        <v>15.117079064736627</v>
      </c>
      <c r="AK26" s="89">
        <v>15.211685322095416</v>
      </c>
      <c r="AL26" s="89">
        <v>15.552599312406338</v>
      </c>
      <c r="AM26" s="89">
        <v>15.911015752921914</v>
      </c>
      <c r="AN26" s="89">
        <v>15.599192827227712</v>
      </c>
      <c r="AO26" s="89">
        <v>15.692886147709393</v>
      </c>
      <c r="AP26" s="89">
        <v>16.735576723098042</v>
      </c>
      <c r="AQ26" s="89">
        <v>16.952650855317668</v>
      </c>
      <c r="AR26" s="89">
        <v>16.994779239614083</v>
      </c>
      <c r="AS26" s="89">
        <v>16.735067274052319</v>
      </c>
      <c r="AT26" s="89">
        <v>16.516643273345622</v>
      </c>
      <c r="AU26" s="89">
        <v>16.273333949933715</v>
      </c>
      <c r="AV26" s="89">
        <v>16.236522000087767</v>
      </c>
      <c r="AW26" s="89">
        <v>16.464939410051691</v>
      </c>
      <c r="AX26" s="89">
        <v>16.647986855216175</v>
      </c>
      <c r="AY26" s="89">
        <v>16.041507603589363</v>
      </c>
      <c r="AZ26" s="89">
        <v>15.150446373147636</v>
      </c>
      <c r="BA26" s="89">
        <v>15.010473536912135</v>
      </c>
      <c r="BC26" s="33"/>
      <c r="BD26" s="2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9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  <c r="BZ26" s="283"/>
    </row>
    <row r="27" spans="2:78" x14ac:dyDescent="0.2">
      <c r="B27" s="37"/>
      <c r="C27" s="29" t="s">
        <v>249</v>
      </c>
      <c r="D27" s="89">
        <v>0.44361993869979027</v>
      </c>
      <c r="E27" s="89">
        <v>0.46580234453846753</v>
      </c>
      <c r="F27" s="89">
        <v>0.52186289238554606</v>
      </c>
      <c r="G27" s="89">
        <v>0.55188495919160507</v>
      </c>
      <c r="H27" s="89">
        <v>0.54301833568406199</v>
      </c>
      <c r="I27" s="89">
        <v>0.54603262372131611</v>
      </c>
      <c r="J27" s="89">
        <v>0.64094004539991989</v>
      </c>
      <c r="K27" s="89">
        <v>0.76504149377593356</v>
      </c>
      <c r="L27" s="89">
        <v>0.73348087258931394</v>
      </c>
      <c r="M27" s="89">
        <v>0.78537170263788969</v>
      </c>
      <c r="N27" s="89">
        <v>0.95090930702484244</v>
      </c>
      <c r="O27" s="89">
        <v>1.0136792195759987</v>
      </c>
      <c r="P27" s="89">
        <v>1.076336276712472</v>
      </c>
      <c r="Q27" s="89">
        <v>1.1030308946263849</v>
      </c>
      <c r="R27" s="89">
        <v>1.1200697319677491</v>
      </c>
      <c r="S27" s="89">
        <v>1.3281428898557361</v>
      </c>
      <c r="T27" s="89">
        <v>1.3738824260416307</v>
      </c>
      <c r="U27" s="89">
        <v>1.5020538287045553</v>
      </c>
      <c r="V27" s="89">
        <v>1.5671599797422768</v>
      </c>
      <c r="W27" s="89">
        <v>1.64538633671186</v>
      </c>
      <c r="X27" s="89">
        <v>1.7786698041386946</v>
      </c>
      <c r="Y27" s="89">
        <v>1.9171412424466374</v>
      </c>
      <c r="Z27" s="89">
        <v>1.9443998071669613</v>
      </c>
      <c r="AA27" s="89">
        <v>2.2926368580453969</v>
      </c>
      <c r="AB27" s="89">
        <v>2.2046762149589916</v>
      </c>
      <c r="AC27" s="89">
        <v>2.5222824145156775</v>
      </c>
      <c r="AD27" s="89">
        <v>2.5230507115654439</v>
      </c>
      <c r="AE27" s="89">
        <v>2.6275536468061951</v>
      </c>
      <c r="AF27" s="89">
        <v>2.673298298298298</v>
      </c>
      <c r="AG27" s="89">
        <v>2.772654686129417</v>
      </c>
      <c r="AH27" s="89">
        <v>2.5474071713602187</v>
      </c>
      <c r="AI27" s="89">
        <v>2.2390257877343838</v>
      </c>
      <c r="AJ27" s="89">
        <v>2.5024559049539112</v>
      </c>
      <c r="AK27" s="89">
        <v>2.85708195802833</v>
      </c>
      <c r="AL27" s="89">
        <v>3.2266681625969351</v>
      </c>
      <c r="AM27" s="89">
        <v>3.1454086913970598</v>
      </c>
      <c r="AN27" s="89">
        <v>3.1855875484378715</v>
      </c>
      <c r="AO27" s="89">
        <v>3.1689983722360511</v>
      </c>
      <c r="AP27" s="89">
        <v>3.0774094255646602</v>
      </c>
      <c r="AQ27" s="89">
        <v>2.9364491508304327</v>
      </c>
      <c r="AR27" s="89">
        <v>2.8208161863312675</v>
      </c>
      <c r="AS27" s="89">
        <v>2.9686010387791812</v>
      </c>
      <c r="AT27" s="89">
        <v>2.8454194702317284</v>
      </c>
      <c r="AU27" s="89">
        <v>2.9520159916142346</v>
      </c>
      <c r="AV27" s="89">
        <v>3.3282891840510511</v>
      </c>
      <c r="AW27" s="89">
        <v>3.3556083606413245</v>
      </c>
      <c r="AX27" s="89">
        <v>3.4425260286720856</v>
      </c>
      <c r="AY27" s="89">
        <v>3.6058439400335942</v>
      </c>
      <c r="AZ27" s="89">
        <v>3.1157039184419748</v>
      </c>
      <c r="BA27" s="89">
        <v>3.224847886085346</v>
      </c>
      <c r="BC27" s="25" t="s">
        <v>189</v>
      </c>
      <c r="BD27" s="26" t="s">
        <v>175</v>
      </c>
      <c r="BE27" s="296">
        <v>53.829738698419938</v>
      </c>
      <c r="BF27" s="296">
        <v>54.904608386181053</v>
      </c>
      <c r="BG27" s="296">
        <v>56.437647077232555</v>
      </c>
      <c r="BH27" s="296">
        <v>56.19676539538181</v>
      </c>
      <c r="BI27" s="296">
        <v>54.277256537645343</v>
      </c>
      <c r="BJ27" s="296">
        <v>54.510572535878389</v>
      </c>
      <c r="BK27" s="296">
        <v>56.04</v>
      </c>
      <c r="BL27" s="296">
        <v>55.81</v>
      </c>
      <c r="BM27" s="296">
        <v>54.56</v>
      </c>
      <c r="BN27" s="296">
        <v>55.89</v>
      </c>
      <c r="BO27" s="297">
        <v>55.132491755124221</v>
      </c>
      <c r="BP27" s="297">
        <v>52.742927022233623</v>
      </c>
      <c r="BQ27" s="297">
        <v>53.398569977312206</v>
      </c>
      <c r="BR27" s="297">
        <v>54.143544484552422</v>
      </c>
      <c r="BS27" s="297">
        <v>54.153904775570851</v>
      </c>
      <c r="BT27" s="297">
        <v>54.866203366424436</v>
      </c>
      <c r="BU27" s="297">
        <v>55.995167558045779</v>
      </c>
      <c r="BV27" s="297">
        <v>56.627522712844936</v>
      </c>
      <c r="BW27" s="297">
        <v>56.420613135507026</v>
      </c>
      <c r="BX27" s="297">
        <v>57.158606479730466</v>
      </c>
      <c r="BY27" s="297">
        <v>56.858308190504346</v>
      </c>
      <c r="BZ27" s="281">
        <v>56.183498779940642</v>
      </c>
    </row>
    <row r="28" spans="2:78" ht="12.75" x14ac:dyDescent="0.2">
      <c r="B28" s="37"/>
      <c r="C28" s="29" t="s">
        <v>251</v>
      </c>
      <c r="D28" s="89">
        <v>5.0975963865139535</v>
      </c>
      <c r="E28" s="89">
        <v>5.0384286934244233</v>
      </c>
      <c r="F28" s="89">
        <v>5.2976990590653905</v>
      </c>
      <c r="G28" s="89">
        <v>5.3322969296541007</v>
      </c>
      <c r="H28" s="89">
        <v>4.9647390691114248</v>
      </c>
      <c r="I28" s="89">
        <v>5.0110588885816991</v>
      </c>
      <c r="J28" s="89">
        <v>4.973961810655628</v>
      </c>
      <c r="K28" s="89">
        <v>4.985736514522821</v>
      </c>
      <c r="L28" s="89">
        <v>5.0079038887132468</v>
      </c>
      <c r="M28" s="89">
        <v>4.8860911270983216</v>
      </c>
      <c r="N28" s="89">
        <v>4.9744443123737074</v>
      </c>
      <c r="O28" s="89">
        <v>4.7686522426290265</v>
      </c>
      <c r="P28" s="89">
        <v>4.8278384450598253</v>
      </c>
      <c r="Q28" s="89">
        <v>4.6512762945971007</v>
      </c>
      <c r="R28" s="89">
        <v>4.3582479843103075</v>
      </c>
      <c r="S28" s="89">
        <v>4.1332722692924211</v>
      </c>
      <c r="T28" s="89">
        <v>4.0974835168628534</v>
      </c>
      <c r="U28" s="89">
        <v>4.1076574091104163</v>
      </c>
      <c r="V28" s="89">
        <v>3.9474424624388051</v>
      </c>
      <c r="W28" s="89">
        <v>3.9910490983282871</v>
      </c>
      <c r="X28" s="89">
        <v>3.7234410685860615</v>
      </c>
      <c r="Y28" s="89">
        <v>3.8081989305742727</v>
      </c>
      <c r="Z28" s="89">
        <v>3.8426000321388396</v>
      </c>
      <c r="AA28" s="89">
        <v>3.6424919399485458</v>
      </c>
      <c r="AB28" s="89">
        <v>3.5108336393683439</v>
      </c>
      <c r="AC28" s="89">
        <v>3.6366445532412106</v>
      </c>
      <c r="AD28" s="89">
        <v>3.6380036079374625</v>
      </c>
      <c r="AE28" s="89">
        <v>3.7085790766424966</v>
      </c>
      <c r="AF28" s="89">
        <v>3.5228978978978982</v>
      </c>
      <c r="AG28" s="89">
        <v>3.4980094914644293</v>
      </c>
      <c r="AH28" s="89">
        <v>3.3944818861086405</v>
      </c>
      <c r="AI28" s="89">
        <v>4.5341381828746208</v>
      </c>
      <c r="AJ28" s="89">
        <v>4.4818981834860505</v>
      </c>
      <c r="AK28" s="89">
        <v>4.7909333398292393</v>
      </c>
      <c r="AL28" s="89">
        <v>5.0316683095186576</v>
      </c>
      <c r="AM28" s="89">
        <v>5.066295898970508</v>
      </c>
      <c r="AN28" s="89">
        <v>5.0313197617939647</v>
      </c>
      <c r="AO28" s="89">
        <v>4.9418835886859735</v>
      </c>
      <c r="AP28" s="89">
        <v>4.6214383761074833</v>
      </c>
      <c r="AQ28" s="89">
        <v>4.4270703723113041</v>
      </c>
      <c r="AR28" s="89">
        <v>4.4911436584277711</v>
      </c>
      <c r="AS28" s="89">
        <v>4.3620799362377172</v>
      </c>
      <c r="AT28" s="89">
        <v>4.2865902928076904</v>
      </c>
      <c r="AU28" s="89">
        <v>4.4705194191624402</v>
      </c>
      <c r="AV28" s="89">
        <v>4.3890468822769169</v>
      </c>
      <c r="AW28" s="89">
        <v>4.3160880801589974</v>
      </c>
      <c r="AX28" s="89">
        <v>4.3042327260969664</v>
      </c>
      <c r="AY28" s="89">
        <v>4.3260516127873236</v>
      </c>
      <c r="AZ28" s="89">
        <v>4.4327747689936334</v>
      </c>
      <c r="BA28" s="89">
        <v>4.5140194806690053</v>
      </c>
      <c r="BC28" s="33"/>
      <c r="BD28" s="55" t="s">
        <v>176</v>
      </c>
      <c r="BE28" s="298">
        <v>17.292460403982098</v>
      </c>
      <c r="BF28" s="298">
        <v>17.545421084699381</v>
      </c>
      <c r="BG28" s="298">
        <v>17.138306278801494</v>
      </c>
      <c r="BH28" s="298">
        <v>17.389930932203729</v>
      </c>
      <c r="BI28" s="298">
        <v>18.143312867500775</v>
      </c>
      <c r="BJ28" s="298">
        <v>18.969802196258037</v>
      </c>
      <c r="BK28" s="298">
        <v>19.739999999999998</v>
      </c>
      <c r="BL28" s="298">
        <v>19.690000000000001</v>
      </c>
      <c r="BM28" s="298">
        <v>21.26</v>
      </c>
      <c r="BN28" s="298">
        <v>19.77</v>
      </c>
      <c r="BO28" s="299">
        <v>19.820526261379491</v>
      </c>
      <c r="BP28" s="299">
        <v>20.219109130880639</v>
      </c>
      <c r="BQ28" s="299">
        <v>20.694846595392271</v>
      </c>
      <c r="BR28" s="299">
        <v>20.31993539980601</v>
      </c>
      <c r="BS28" s="299">
        <v>20.493916137723676</v>
      </c>
      <c r="BT28" s="299">
        <v>19.338144317736909</v>
      </c>
      <c r="BU28" s="299">
        <v>18.629293641280775</v>
      </c>
      <c r="BV28" s="299">
        <v>19.323457959811467</v>
      </c>
      <c r="BW28" s="299">
        <v>19.246561338424851</v>
      </c>
      <c r="BX28" s="299">
        <v>19.229709902467889</v>
      </c>
      <c r="BY28" s="299">
        <v>18.288649884021563</v>
      </c>
      <c r="BZ28" s="283">
        <v>18.752836482911984</v>
      </c>
    </row>
    <row r="29" spans="2:78" ht="12.75" x14ac:dyDescent="0.2">
      <c r="B29" s="37"/>
      <c r="C29" s="29" t="s">
        <v>252</v>
      </c>
      <c r="D29" s="89">
        <v>7.0414582997257629</v>
      </c>
      <c r="E29" s="89">
        <v>6.9482183060321407</v>
      </c>
      <c r="F29" s="89">
        <v>8.2153870483118538</v>
      </c>
      <c r="G29" s="89">
        <v>7.7186164010882239</v>
      </c>
      <c r="H29" s="89">
        <v>6.8335684062059237</v>
      </c>
      <c r="I29" s="89">
        <v>7.0085706386508173</v>
      </c>
      <c r="J29" s="89">
        <v>6.8767525704366399</v>
      </c>
      <c r="K29" s="89">
        <v>6.5028526970954363</v>
      </c>
      <c r="L29" s="89">
        <v>6.2029718621561809</v>
      </c>
      <c r="M29" s="89">
        <v>6.456834532374101</v>
      </c>
      <c r="N29" s="89">
        <v>6.2284559610127177</v>
      </c>
      <c r="O29" s="89">
        <v>6.0548258760695406</v>
      </c>
      <c r="P29" s="89">
        <v>6.0609227232352785</v>
      </c>
      <c r="Q29" s="89">
        <v>5.8860852164576114</v>
      </c>
      <c r="R29" s="89">
        <v>5.8574852909130533</v>
      </c>
      <c r="S29" s="89">
        <v>6.3277612396000302</v>
      </c>
      <c r="T29" s="89">
        <v>9.2754323587282954</v>
      </c>
      <c r="U29" s="89">
        <v>7.5531849672000497</v>
      </c>
      <c r="V29" s="89">
        <v>6.9861009509875647</v>
      </c>
      <c r="W29" s="89">
        <v>6.9632749769645912</v>
      </c>
      <c r="X29" s="89">
        <v>6.3879853277043388</v>
      </c>
      <c r="Y29" s="89">
        <v>6.4404642872668783</v>
      </c>
      <c r="Z29" s="89">
        <v>6.9198939418287004</v>
      </c>
      <c r="AA29" s="89">
        <v>7.2133389780831738</v>
      </c>
      <c r="AB29" s="89">
        <v>7.0388052393193776</v>
      </c>
      <c r="AC29" s="89">
        <v>7.8343327829118268</v>
      </c>
      <c r="AD29" s="89">
        <v>7.9257700273936003</v>
      </c>
      <c r="AE29" s="89">
        <v>7.62674471621244</v>
      </c>
      <c r="AF29" s="89">
        <v>8.2301051051051051</v>
      </c>
      <c r="AG29" s="89">
        <v>7.79278468770383</v>
      </c>
      <c r="AH29" s="89">
        <v>7.7349669208049354</v>
      </c>
      <c r="AI29" s="89">
        <v>7.770214379960537</v>
      </c>
      <c r="AJ29" s="89">
        <v>7.3475199638545554</v>
      </c>
      <c r="AK29" s="89">
        <v>8.0590843209139749</v>
      </c>
      <c r="AL29" s="89">
        <v>8.8508317105161236</v>
      </c>
      <c r="AM29" s="89">
        <v>8.637287561402518</v>
      </c>
      <c r="AN29" s="89">
        <v>9.0180756091859866</v>
      </c>
      <c r="AO29" s="89">
        <v>9.8981240942046558</v>
      </c>
      <c r="AP29" s="89">
        <v>9.535210681752007</v>
      </c>
      <c r="AQ29" s="89">
        <v>9.5411176072770072</v>
      </c>
      <c r="AR29" s="89">
        <v>9.0958622150921702</v>
      </c>
      <c r="AS29" s="89">
        <v>8.4237329558089513</v>
      </c>
      <c r="AT29" s="89">
        <v>7.9291762180375018</v>
      </c>
      <c r="AU29" s="89">
        <v>7.8791529910534619</v>
      </c>
      <c r="AV29" s="89">
        <v>7.4528367323538527</v>
      </c>
      <c r="AW29" s="89">
        <v>7.817152987152336</v>
      </c>
      <c r="AX29" s="89">
        <v>8.247305158685128</v>
      </c>
      <c r="AY29" s="89">
        <v>7.6912574441520176</v>
      </c>
      <c r="AZ29" s="89">
        <v>7.41397018159656</v>
      </c>
      <c r="BA29" s="89">
        <v>7.5658374461748652</v>
      </c>
      <c r="BC29" s="33"/>
      <c r="BD29" s="55" t="s">
        <v>177</v>
      </c>
      <c r="BE29" s="298">
        <v>12.644158240395436</v>
      </c>
      <c r="BF29" s="298">
        <v>13.518296322020259</v>
      </c>
      <c r="BG29" s="298">
        <v>14.541901417939707</v>
      </c>
      <c r="BH29" s="298">
        <v>14.649927723460621</v>
      </c>
      <c r="BI29" s="298">
        <v>13.576114107608648</v>
      </c>
      <c r="BJ29" s="298">
        <v>12.773720997944022</v>
      </c>
      <c r="BK29" s="298">
        <v>12.44</v>
      </c>
      <c r="BL29" s="298">
        <v>12.36</v>
      </c>
      <c r="BM29" s="298">
        <v>10.29</v>
      </c>
      <c r="BN29" s="298">
        <v>13.51</v>
      </c>
      <c r="BO29" s="299">
        <v>12.874828570239478</v>
      </c>
      <c r="BP29" s="299">
        <v>10.899148454179455</v>
      </c>
      <c r="BQ29" s="299">
        <v>9.8427441949132994</v>
      </c>
      <c r="BR29" s="299">
        <v>10.750868899860725</v>
      </c>
      <c r="BS29" s="299">
        <v>10.299340831166742</v>
      </c>
      <c r="BT29" s="299">
        <v>11.911927435779946</v>
      </c>
      <c r="BU29" s="299">
        <v>12.84149375079715</v>
      </c>
      <c r="BV29" s="299">
        <v>12.335667513348527</v>
      </c>
      <c r="BW29" s="299">
        <v>10.880822391462489</v>
      </c>
      <c r="BX29" s="299">
        <v>10.769733229633518</v>
      </c>
      <c r="BY29" s="299">
        <v>10.330986759650344</v>
      </c>
      <c r="BZ29" s="283">
        <v>10.659945761824822</v>
      </c>
    </row>
    <row r="30" spans="2:78" ht="12.75" x14ac:dyDescent="0.2">
      <c r="B30" s="37"/>
      <c r="C30" s="29" t="s">
        <v>253</v>
      </c>
      <c r="D30" s="89">
        <v>7.7028552992418122</v>
      </c>
      <c r="E30" s="89">
        <v>7.7090288021116375</v>
      </c>
      <c r="F30" s="89">
        <v>8.1679449671858944</v>
      </c>
      <c r="G30" s="89">
        <v>8.3482316362223088</v>
      </c>
      <c r="H30" s="89">
        <v>7.8772919605077565</v>
      </c>
      <c r="I30" s="89">
        <v>8.0315178324578387</v>
      </c>
      <c r="J30" s="89">
        <v>8.0651622379489911</v>
      </c>
      <c r="K30" s="89">
        <v>8.1431535269709538</v>
      </c>
      <c r="L30" s="89">
        <v>8.2643060385709752</v>
      </c>
      <c r="M30" s="89">
        <v>8.1474820143884887</v>
      </c>
      <c r="N30" s="89">
        <v>8.3858314513253305</v>
      </c>
      <c r="O30" s="89">
        <v>8.2020818573219252</v>
      </c>
      <c r="P30" s="89">
        <v>8.3598934113590051</v>
      </c>
      <c r="Q30" s="89">
        <v>8.0042949875542977</v>
      </c>
      <c r="R30" s="89">
        <v>7.6530834604488991</v>
      </c>
      <c r="S30" s="89">
        <v>7.3505839248912297</v>
      </c>
      <c r="T30" s="89">
        <v>7.3112637647140044</v>
      </c>
      <c r="U30" s="89">
        <v>7.3416712647906319</v>
      </c>
      <c r="V30" s="89">
        <v>7.1127117213437616</v>
      </c>
      <c r="W30" s="89">
        <v>7.0369882848492828</v>
      </c>
      <c r="X30" s="89">
        <v>7.230027452880246</v>
      </c>
      <c r="Y30" s="89">
        <v>7.5533626048776252</v>
      </c>
      <c r="Z30" s="89">
        <v>7.8217901333761857</v>
      </c>
      <c r="AA30" s="89">
        <v>7.5487673820301557</v>
      </c>
      <c r="AB30" s="89">
        <v>7.7892030848329048</v>
      </c>
      <c r="AC30" s="89">
        <v>8.2215591413424498</v>
      </c>
      <c r="AD30" s="89">
        <v>8.4226965991848726</v>
      </c>
      <c r="AE30" s="89">
        <v>8.5371593299113115</v>
      </c>
      <c r="AF30" s="89">
        <v>8.4909909909909906</v>
      </c>
      <c r="AG30" s="89">
        <v>8.6064191088819406</v>
      </c>
      <c r="AH30" s="89">
        <v>8.5373335933375518</v>
      </c>
      <c r="AI30" s="89">
        <v>7.3110305006234082</v>
      </c>
      <c r="AJ30" s="89">
        <v>7.3440970998072928</v>
      </c>
      <c r="AK30" s="89">
        <v>7.2795756549699764</v>
      </c>
      <c r="AL30" s="89">
        <v>7.3054823173028378</v>
      </c>
      <c r="AM30" s="89">
        <v>7.2424387856887424</v>
      </c>
      <c r="AN30" s="89">
        <v>7.3677032246166254</v>
      </c>
      <c r="AO30" s="89">
        <v>7.3649043227900526</v>
      </c>
      <c r="AP30" s="89">
        <v>7.1394700719604005</v>
      </c>
      <c r="AQ30" s="89">
        <v>7.3496131089179642</v>
      </c>
      <c r="AR30" s="89">
        <v>7.4829144134836962</v>
      </c>
      <c r="AS30" s="89">
        <v>7.5272960256458248</v>
      </c>
      <c r="AT30" s="89">
        <v>7.4126368462896455</v>
      </c>
      <c r="AU30" s="89">
        <v>7.7288358168163596</v>
      </c>
      <c r="AV30" s="89">
        <v>7.7859912319567846</v>
      </c>
      <c r="AW30" s="89">
        <v>7.8918549716892032</v>
      </c>
      <c r="AX30" s="89">
        <v>8.0695749138163748</v>
      </c>
      <c r="AY30" s="89">
        <v>8.3305787351004668</v>
      </c>
      <c r="AZ30" s="89">
        <v>8.586898863469635</v>
      </c>
      <c r="BA30" s="89">
        <v>8.7701023011078814</v>
      </c>
      <c r="BC30" s="33"/>
      <c r="BD30" s="55" t="s">
        <v>178</v>
      </c>
      <c r="BE30" s="298">
        <v>2.5199287668677712</v>
      </c>
      <c r="BF30" s="298">
        <v>2.6636315472200676</v>
      </c>
      <c r="BG30" s="298">
        <v>2.9300262272337267</v>
      </c>
      <c r="BH30" s="298">
        <v>2.5410531541864918</v>
      </c>
      <c r="BI30" s="298">
        <v>2.1706377934479861</v>
      </c>
      <c r="BJ30" s="298">
        <v>2.7917353629934749</v>
      </c>
      <c r="BK30" s="298">
        <v>3.67</v>
      </c>
      <c r="BL30" s="298">
        <v>3.92</v>
      </c>
      <c r="BM30" s="298">
        <v>3.87</v>
      </c>
      <c r="BN30" s="298">
        <v>3.84</v>
      </c>
      <c r="BO30" s="299">
        <v>3.3317993757538926</v>
      </c>
      <c r="BP30" s="299">
        <v>3.0392032255123413</v>
      </c>
      <c r="BQ30" s="299">
        <v>2.9465830430279953</v>
      </c>
      <c r="BR30" s="299">
        <v>2.4290504438356808</v>
      </c>
      <c r="BS30" s="299">
        <v>2.430714984545483</v>
      </c>
      <c r="BT30" s="299">
        <v>2.2842777690718155</v>
      </c>
      <c r="BU30" s="299">
        <v>1.9863336264353042</v>
      </c>
      <c r="BV30" s="299">
        <v>1.9826897883922308</v>
      </c>
      <c r="BW30" s="299">
        <v>2.1141418522996975</v>
      </c>
      <c r="BX30" s="299">
        <v>2.5297820557217228</v>
      </c>
      <c r="BY30" s="299">
        <v>2.8110880148989921</v>
      </c>
      <c r="BZ30" s="283">
        <v>2.040908969109597</v>
      </c>
    </row>
    <row r="31" spans="2:78" s="64" customFormat="1" ht="13.5" thickBot="1" x14ac:dyDescent="0.25">
      <c r="B31" s="80"/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C31" s="33"/>
      <c r="BD31" s="55" t="s">
        <v>179</v>
      </c>
      <c r="BE31" s="298">
        <v>7.5922772798824383</v>
      </c>
      <c r="BF31" s="298">
        <v>7.4330158426488353</v>
      </c>
      <c r="BG31" s="298">
        <v>7.4389241009761538</v>
      </c>
      <c r="BH31" s="298">
        <v>7.1222722690363476</v>
      </c>
      <c r="BI31" s="298">
        <v>6.6506587382289224</v>
      </c>
      <c r="BJ31" s="298">
        <v>6.603778640339673</v>
      </c>
      <c r="BK31" s="298">
        <v>6.54</v>
      </c>
      <c r="BL31" s="298">
        <v>6.41</v>
      </c>
      <c r="BM31" s="298">
        <v>6.15</v>
      </c>
      <c r="BN31" s="298">
        <v>5.64</v>
      </c>
      <c r="BO31" s="299">
        <v>5.5389507435389724</v>
      </c>
      <c r="BP31" s="299">
        <v>5.0226226831561291</v>
      </c>
      <c r="BQ31" s="299">
        <v>5.0830123743957794</v>
      </c>
      <c r="BR31" s="299">
        <v>5.0817638059127654</v>
      </c>
      <c r="BS31" s="299">
        <v>5.1151328336044726</v>
      </c>
      <c r="BT31" s="299">
        <v>5.2566455092097772</v>
      </c>
      <c r="BU31" s="299">
        <v>5.4972950258363396</v>
      </c>
      <c r="BV31" s="299">
        <v>5.5659001558275811</v>
      </c>
      <c r="BW31" s="299">
        <v>5.7085285526634468</v>
      </c>
      <c r="BX31" s="299">
        <v>5.7375751531393693</v>
      </c>
      <c r="BY31" s="299">
        <v>5.7820683868853759</v>
      </c>
      <c r="BZ31" s="283">
        <v>5.5372935399611896</v>
      </c>
    </row>
    <row r="32" spans="2:78" ht="13.5" thickTop="1" x14ac:dyDescent="0.2">
      <c r="B32" s="44" t="s">
        <v>230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C32" s="33"/>
      <c r="BD32" s="55" t="s">
        <v>180</v>
      </c>
      <c r="BE32" s="298">
        <v>5.8438895407529889</v>
      </c>
      <c r="BF32" s="298">
        <v>5.7156179030457706</v>
      </c>
      <c r="BG32" s="298">
        <v>5.9482009960611339</v>
      </c>
      <c r="BH32" s="298">
        <v>6.0031632460028401</v>
      </c>
      <c r="BI32" s="298">
        <v>5.6711517418984041</v>
      </c>
      <c r="BJ32" s="298">
        <v>5.3768756404462534</v>
      </c>
      <c r="BK32" s="298">
        <v>5.51</v>
      </c>
      <c r="BL32" s="298">
        <v>5.39</v>
      </c>
      <c r="BM32" s="298">
        <v>5.1100000000000003</v>
      </c>
      <c r="BN32" s="298">
        <v>5.22</v>
      </c>
      <c r="BO32" s="299">
        <v>5.4602199087387646</v>
      </c>
      <c r="BP32" s="299">
        <v>5.7199601553824486</v>
      </c>
      <c r="BQ32" s="299">
        <v>6.4286666469368008</v>
      </c>
      <c r="BR32" s="299">
        <v>6.9110888396365935</v>
      </c>
      <c r="BS32" s="299">
        <v>6.9101548855946247</v>
      </c>
      <c r="BT32" s="299">
        <v>6.970098017602508</v>
      </c>
      <c r="BU32" s="299">
        <v>7.4831688367707887</v>
      </c>
      <c r="BV32" s="299">
        <v>7.550291216831587</v>
      </c>
      <c r="BW32" s="299">
        <v>8.1213052976125972</v>
      </c>
      <c r="BX32" s="299">
        <v>8.2705190150887251</v>
      </c>
      <c r="BY32" s="299">
        <v>8.469641912935602</v>
      </c>
      <c r="BZ32" s="283">
        <v>8.175365481554083</v>
      </c>
    </row>
    <row r="33" spans="4:81" ht="12.75" x14ac:dyDescent="0.2"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8"/>
      <c r="AS33" s="88"/>
      <c r="AT33" s="88"/>
      <c r="AU33" s="88"/>
      <c r="AV33" s="88"/>
      <c r="AX33" s="379"/>
      <c r="AY33" s="379"/>
      <c r="AZ33" s="379"/>
      <c r="BA33" s="379"/>
      <c r="BB33" s="379"/>
      <c r="BC33" s="33"/>
      <c r="BD33" s="55" t="s">
        <v>181</v>
      </c>
      <c r="BE33" s="298">
        <v>7.937049672884652</v>
      </c>
      <c r="BF33" s="298">
        <v>8.0286256865467447</v>
      </c>
      <c r="BG33" s="298">
        <v>8.4402663233451936</v>
      </c>
      <c r="BH33" s="298">
        <v>8.4904380253618417</v>
      </c>
      <c r="BI33" s="298">
        <v>8.0653985587338077</v>
      </c>
      <c r="BJ33" s="298">
        <v>7.9946448124523295</v>
      </c>
      <c r="BK33" s="298">
        <v>8.15</v>
      </c>
      <c r="BL33" s="298">
        <v>8.0299999999999994</v>
      </c>
      <c r="BM33" s="298">
        <v>7.87</v>
      </c>
      <c r="BN33" s="298">
        <v>7.93</v>
      </c>
      <c r="BO33" s="299">
        <v>8.1061668954736223</v>
      </c>
      <c r="BP33" s="299">
        <v>7.842883373122608</v>
      </c>
      <c r="BQ33" s="299">
        <v>8.4027171226460577</v>
      </c>
      <c r="BR33" s="299">
        <v>8.6508370955006484</v>
      </c>
      <c r="BS33" s="299">
        <v>8.9046451029358522</v>
      </c>
      <c r="BT33" s="299">
        <v>9.1051103170234793</v>
      </c>
      <c r="BU33" s="299">
        <v>9.5575826769254171</v>
      </c>
      <c r="BV33" s="299">
        <v>9.8695160786335414</v>
      </c>
      <c r="BW33" s="299">
        <v>10.349253703043951</v>
      </c>
      <c r="BX33" s="299">
        <v>10.621287123679245</v>
      </c>
      <c r="BY33" s="299">
        <v>11.175873232112476</v>
      </c>
      <c r="BZ33" s="283">
        <v>11.017148544578969</v>
      </c>
    </row>
    <row r="34" spans="4:81" ht="12" thickBot="1" x14ac:dyDescent="0.25">
      <c r="AR34" s="89"/>
      <c r="AS34" s="89"/>
      <c r="AT34" s="89"/>
      <c r="AU34" s="89"/>
      <c r="AV34" s="89"/>
      <c r="AX34" s="379"/>
      <c r="AY34" s="379"/>
      <c r="AZ34" s="379"/>
      <c r="BA34" s="379"/>
      <c r="BB34" s="379"/>
      <c r="BC34" s="84"/>
      <c r="BD34" s="85"/>
      <c r="BE34" s="85"/>
      <c r="BF34" s="85"/>
      <c r="BG34" s="85"/>
      <c r="BH34" s="85"/>
      <c r="BI34" s="85"/>
      <c r="BJ34" s="85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  <c r="BX34" s="300"/>
      <c r="BY34" s="300"/>
      <c r="BZ34" s="86"/>
    </row>
    <row r="35" spans="4:81" ht="12" thickTop="1" x14ac:dyDescent="0.2">
      <c r="AR35" s="89"/>
      <c r="AS35" s="89"/>
      <c r="AT35" s="89"/>
      <c r="AU35" s="89"/>
      <c r="AV35" s="89"/>
      <c r="AX35" s="379"/>
      <c r="AY35" s="379"/>
      <c r="AZ35" s="379"/>
      <c r="BA35" s="379"/>
      <c r="BB35" s="379"/>
    </row>
    <row r="36" spans="4:81" x14ac:dyDescent="0.2">
      <c r="AR36" s="89"/>
      <c r="AS36" s="89"/>
      <c r="AT36" s="89"/>
      <c r="AU36" s="89"/>
      <c r="AV36" s="89"/>
      <c r="AX36" s="379"/>
      <c r="AY36" s="379"/>
      <c r="AZ36" s="379"/>
      <c r="BA36" s="379"/>
      <c r="BB36" s="379"/>
      <c r="BK36" s="301"/>
    </row>
    <row r="37" spans="4:81" x14ac:dyDescent="0.2">
      <c r="AR37" s="89"/>
      <c r="AS37" s="89"/>
      <c r="AT37" s="89"/>
      <c r="AU37" s="89"/>
      <c r="AV37" s="89"/>
      <c r="AX37" s="379"/>
      <c r="AY37" s="379"/>
      <c r="AZ37" s="379"/>
      <c r="BA37" s="379"/>
      <c r="BB37" s="379"/>
      <c r="BC37" s="294"/>
      <c r="BD37" s="294"/>
      <c r="BE37" s="294"/>
      <c r="BF37" s="294"/>
      <c r="BG37" s="294"/>
      <c r="BH37" s="294"/>
      <c r="BI37" s="294"/>
      <c r="BJ37" s="294"/>
      <c r="BK37" s="294"/>
      <c r="BL37" s="294"/>
      <c r="BM37" s="294"/>
      <c r="BN37" s="294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</row>
    <row r="38" spans="4:81" x14ac:dyDescent="0.2">
      <c r="AR38" s="89"/>
      <c r="AS38" s="89"/>
      <c r="AT38" s="89"/>
      <c r="AU38" s="89"/>
      <c r="AV38" s="89"/>
      <c r="AX38" s="379"/>
      <c r="AY38" s="379"/>
      <c r="AZ38" s="379"/>
      <c r="BA38" s="379"/>
      <c r="BB38" s="379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</row>
    <row r="39" spans="4:81" x14ac:dyDescent="0.2">
      <c r="AR39" s="89"/>
      <c r="AS39" s="89"/>
      <c r="AT39" s="89"/>
      <c r="AU39" s="89"/>
      <c r="AV39" s="89"/>
      <c r="AX39" s="379"/>
      <c r="AY39" s="379"/>
      <c r="AZ39" s="379"/>
      <c r="BA39" s="379"/>
      <c r="BB39" s="379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</row>
    <row r="40" spans="4:81" x14ac:dyDescent="0.2">
      <c r="AR40" s="88"/>
      <c r="AS40" s="88"/>
      <c r="AT40" s="88"/>
      <c r="AU40" s="88"/>
      <c r="AV40" s="88"/>
      <c r="AX40" s="379"/>
      <c r="AY40" s="379"/>
      <c r="AZ40" s="379"/>
      <c r="BA40" s="379"/>
      <c r="BB40" s="379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</row>
    <row r="41" spans="4:81" x14ac:dyDescent="0.2">
      <c r="AR41" s="89"/>
      <c r="AS41" s="89"/>
      <c r="AT41" s="89"/>
      <c r="AU41" s="89"/>
      <c r="AV41" s="89"/>
      <c r="AX41" s="379"/>
      <c r="AY41" s="379"/>
      <c r="AZ41" s="379"/>
      <c r="BA41" s="379"/>
      <c r="BB41" s="379"/>
      <c r="BC41" s="294"/>
      <c r="BD41" s="294"/>
      <c r="BE41" s="294"/>
      <c r="BF41" s="294"/>
      <c r="BG41" s="294"/>
      <c r="BH41" s="294"/>
      <c r="BI41" s="294"/>
      <c r="BJ41" s="294"/>
      <c r="BK41" s="294"/>
      <c r="BL41" s="294"/>
      <c r="BM41" s="294"/>
      <c r="BN41" s="294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</row>
    <row r="42" spans="4:81" x14ac:dyDescent="0.2">
      <c r="AR42" s="89"/>
      <c r="AS42" s="89"/>
      <c r="AT42" s="89"/>
      <c r="AU42" s="89"/>
      <c r="AV42" s="89"/>
      <c r="AX42" s="379"/>
      <c r="AY42" s="379"/>
      <c r="AZ42" s="379"/>
      <c r="BA42" s="379"/>
      <c r="BB42" s="379"/>
      <c r="BC42" s="294"/>
      <c r="BD42" s="294"/>
      <c r="BE42" s="294"/>
      <c r="BF42" s="294"/>
      <c r="BG42" s="294"/>
      <c r="BH42" s="294"/>
      <c r="BI42" s="294"/>
      <c r="BJ42" s="294"/>
      <c r="BK42" s="294"/>
      <c r="BL42" s="294"/>
      <c r="BM42" s="294"/>
      <c r="BN42" s="294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</row>
    <row r="43" spans="4:81" x14ac:dyDescent="0.2">
      <c r="AR43" s="89"/>
      <c r="AS43" s="89"/>
      <c r="AT43" s="89"/>
      <c r="AU43" s="89"/>
      <c r="AV43" s="89"/>
      <c r="AX43" s="379"/>
      <c r="AY43" s="379"/>
      <c r="AZ43" s="379"/>
      <c r="BA43" s="379"/>
      <c r="BB43" s="379"/>
      <c r="BC43" s="294"/>
      <c r="BD43" s="294"/>
      <c r="BE43" s="294"/>
      <c r="BF43" s="294"/>
      <c r="BG43" s="294"/>
      <c r="BH43" s="294"/>
      <c r="BI43" s="294"/>
      <c r="BJ43" s="294"/>
      <c r="BK43" s="294"/>
      <c r="BL43" s="294"/>
      <c r="BM43" s="294"/>
      <c r="BN43" s="294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</row>
    <row r="44" spans="4:81" x14ac:dyDescent="0.2">
      <c r="AR44" s="89"/>
      <c r="AS44" s="89"/>
      <c r="AT44" s="89"/>
      <c r="AU44" s="89"/>
      <c r="AV44" s="89"/>
      <c r="AX44" s="379"/>
      <c r="AY44" s="379"/>
      <c r="AZ44" s="379"/>
      <c r="BA44" s="379"/>
      <c r="BB44" s="379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</row>
    <row r="45" spans="4:81" x14ac:dyDescent="0.2">
      <c r="AR45" s="89"/>
      <c r="AS45" s="89"/>
      <c r="AT45" s="89"/>
      <c r="AU45" s="89"/>
      <c r="AV45" s="89"/>
      <c r="AX45" s="379"/>
      <c r="AY45" s="379"/>
      <c r="AZ45" s="379"/>
      <c r="BA45" s="379"/>
      <c r="BB45" s="379"/>
      <c r="BC45" s="294"/>
      <c r="BD45" s="294"/>
      <c r="BE45" s="294"/>
      <c r="BF45" s="294"/>
      <c r="BG45" s="294"/>
      <c r="BH45" s="294"/>
      <c r="BI45" s="294"/>
      <c r="BJ45" s="294"/>
      <c r="BK45" s="294"/>
      <c r="BL45" s="294"/>
      <c r="BM45" s="294"/>
      <c r="BN45" s="294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</row>
    <row r="46" spans="4:81" x14ac:dyDescent="0.2">
      <c r="AR46" s="89"/>
      <c r="AS46" s="89"/>
      <c r="AT46" s="89"/>
      <c r="AU46" s="89"/>
      <c r="AV46" s="89"/>
      <c r="AX46" s="379"/>
      <c r="AY46" s="379"/>
      <c r="AZ46" s="379"/>
      <c r="BA46" s="379"/>
      <c r="BB46" s="379"/>
      <c r="BC46" s="294"/>
      <c r="BD46" s="294"/>
      <c r="BE46" s="294"/>
      <c r="BF46" s="294"/>
      <c r="BG46" s="294"/>
      <c r="BH46" s="294"/>
      <c r="BI46" s="294"/>
      <c r="BJ46" s="294"/>
      <c r="BK46" s="294"/>
      <c r="BL46" s="294"/>
      <c r="BM46" s="294"/>
      <c r="BN46" s="294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</row>
    <row r="47" spans="4:81" x14ac:dyDescent="0.2">
      <c r="AR47" s="89"/>
      <c r="AS47" s="89"/>
      <c r="AT47" s="89"/>
      <c r="AU47" s="89"/>
      <c r="AV47" s="89"/>
      <c r="AX47" s="379"/>
      <c r="AY47" s="379"/>
      <c r="AZ47" s="379"/>
      <c r="BA47" s="379"/>
      <c r="BB47" s="379"/>
      <c r="BC47" s="294"/>
      <c r="BD47" s="294"/>
      <c r="BE47" s="294"/>
      <c r="BF47" s="294"/>
      <c r="BG47" s="294"/>
      <c r="BH47" s="294"/>
      <c r="BI47" s="294"/>
      <c r="BJ47" s="294"/>
      <c r="BK47" s="294"/>
      <c r="BL47" s="294"/>
      <c r="BM47" s="294"/>
      <c r="BN47" s="294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</row>
    <row r="48" spans="4:81" x14ac:dyDescent="0.2">
      <c r="AR48" s="89"/>
      <c r="AS48" s="89"/>
      <c r="AT48" s="89"/>
      <c r="AU48" s="89"/>
      <c r="AV48" s="89"/>
      <c r="AX48" s="379"/>
      <c r="AY48" s="379"/>
      <c r="AZ48" s="379"/>
      <c r="BA48" s="379"/>
      <c r="BB48" s="379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</row>
    <row r="49" spans="44:86" x14ac:dyDescent="0.2">
      <c r="AR49" s="88"/>
      <c r="AS49" s="88"/>
      <c r="AT49" s="88"/>
      <c r="AU49" s="88"/>
      <c r="AV49" s="88"/>
      <c r="AX49" s="379"/>
      <c r="AY49" s="379"/>
      <c r="AZ49" s="379"/>
      <c r="BA49" s="379"/>
      <c r="BB49" s="379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</row>
    <row r="50" spans="44:86" x14ac:dyDescent="0.2">
      <c r="AR50" s="89"/>
      <c r="AS50" s="89"/>
      <c r="AT50" s="89"/>
      <c r="AU50" s="89"/>
      <c r="AV50" s="89"/>
      <c r="AX50" s="379"/>
      <c r="AY50" s="379"/>
      <c r="AZ50" s="379"/>
      <c r="BA50" s="379"/>
      <c r="BB50" s="379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</row>
    <row r="51" spans="44:86" x14ac:dyDescent="0.2">
      <c r="AR51" s="89"/>
      <c r="AS51" s="89"/>
      <c r="AT51" s="89"/>
      <c r="AU51" s="89"/>
      <c r="AV51" s="89"/>
      <c r="AX51" s="379"/>
      <c r="AY51" s="379"/>
      <c r="AZ51" s="379"/>
      <c r="BA51" s="379"/>
      <c r="BB51" s="379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</row>
    <row r="52" spans="44:86" x14ac:dyDescent="0.2">
      <c r="AR52" s="89"/>
      <c r="AS52" s="89"/>
      <c r="AT52" s="89"/>
      <c r="AU52" s="89"/>
      <c r="AV52" s="89"/>
      <c r="AX52" s="379"/>
      <c r="AY52" s="379"/>
      <c r="AZ52" s="379"/>
      <c r="BA52" s="379"/>
      <c r="BB52" s="379"/>
      <c r="BC52" s="294"/>
      <c r="BD52" s="294"/>
      <c r="BE52" s="294"/>
      <c r="BF52" s="294"/>
      <c r="BG52" s="294"/>
      <c r="BH52" s="294"/>
      <c r="BI52" s="294"/>
      <c r="BJ52" s="294"/>
      <c r="BK52" s="294"/>
      <c r="BL52" s="294"/>
      <c r="BM52" s="294"/>
      <c r="BN52" s="294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</row>
    <row r="53" spans="44:86" x14ac:dyDescent="0.2">
      <c r="AR53" s="89"/>
      <c r="AS53" s="89"/>
      <c r="AT53" s="89"/>
      <c r="AU53" s="89"/>
      <c r="AV53" s="89"/>
      <c r="AX53" s="379"/>
      <c r="AY53" s="379"/>
      <c r="AZ53" s="379"/>
      <c r="BA53" s="379"/>
      <c r="BB53" s="379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</row>
    <row r="54" spans="44:86" x14ac:dyDescent="0.2">
      <c r="AR54" s="89"/>
      <c r="AS54" s="89"/>
      <c r="AT54" s="89"/>
      <c r="AU54" s="89"/>
      <c r="AV54" s="89"/>
      <c r="AX54" s="379"/>
      <c r="AY54" s="379"/>
      <c r="AZ54" s="379"/>
      <c r="BA54" s="379"/>
      <c r="BB54" s="379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</row>
    <row r="55" spans="44:86" x14ac:dyDescent="0.2">
      <c r="AR55" s="89"/>
      <c r="AS55" s="89"/>
      <c r="AT55" s="89"/>
      <c r="AU55" s="89"/>
      <c r="AV55" s="89"/>
      <c r="AX55" s="379"/>
      <c r="AY55" s="379"/>
      <c r="AZ55" s="379"/>
      <c r="BA55" s="379"/>
      <c r="BB55" s="379"/>
      <c r="BC55" s="294"/>
      <c r="BD55" s="294"/>
      <c r="BE55" s="294"/>
      <c r="BF55" s="294"/>
      <c r="BG55" s="294"/>
      <c r="BH55" s="294"/>
      <c r="BI55" s="294"/>
      <c r="BJ55" s="294"/>
      <c r="BK55" s="294"/>
      <c r="BL55" s="294"/>
      <c r="BM55" s="294"/>
      <c r="BN55" s="294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</row>
    <row r="56" spans="44:86" x14ac:dyDescent="0.2">
      <c r="BB56" s="294"/>
      <c r="BC56" s="294"/>
      <c r="BD56" s="294"/>
      <c r="BE56" s="294"/>
      <c r="BF56" s="294"/>
      <c r="BG56" s="294"/>
      <c r="BH56" s="294"/>
      <c r="BI56" s="294"/>
      <c r="BJ56" s="294"/>
      <c r="BK56" s="294"/>
      <c r="BL56" s="294"/>
      <c r="BM56" s="294"/>
      <c r="BN56" s="294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</row>
    <row r="57" spans="44:86" x14ac:dyDescent="0.2">
      <c r="BB57" s="294"/>
      <c r="BC57" s="294"/>
      <c r="BD57" s="294"/>
      <c r="BE57" s="294"/>
      <c r="BF57" s="294"/>
      <c r="BG57" s="294"/>
      <c r="BH57" s="294"/>
      <c r="BI57" s="294"/>
      <c r="BJ57" s="294"/>
      <c r="BK57" s="294"/>
      <c r="BL57" s="294"/>
      <c r="BM57" s="294"/>
      <c r="BN57" s="294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</row>
    <row r="58" spans="44:86" x14ac:dyDescent="0.2">
      <c r="BB58" s="294"/>
      <c r="BC58" s="294"/>
      <c r="BD58" s="294"/>
      <c r="BE58" s="294"/>
      <c r="BF58" s="294"/>
      <c r="BG58" s="294"/>
      <c r="BH58" s="294"/>
      <c r="BI58" s="294"/>
      <c r="BJ58" s="294"/>
      <c r="BK58" s="294"/>
      <c r="BL58" s="294"/>
      <c r="BM58" s="294"/>
      <c r="BN58" s="294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</row>
    <row r="59" spans="44:86" x14ac:dyDescent="0.2">
      <c r="BB59" s="294"/>
      <c r="BC59" s="294"/>
      <c r="BD59" s="294"/>
      <c r="BE59" s="294"/>
      <c r="BF59" s="294"/>
      <c r="BG59" s="294"/>
      <c r="BH59" s="294"/>
      <c r="BI59" s="294"/>
      <c r="BJ59" s="294"/>
      <c r="BK59" s="294"/>
      <c r="BL59" s="294"/>
      <c r="BM59" s="294"/>
      <c r="BN59" s="294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</row>
    <row r="60" spans="44:86" x14ac:dyDescent="0.2">
      <c r="BB60" s="294"/>
      <c r="BC60" s="294"/>
      <c r="BD60" s="294"/>
      <c r="BE60" s="294"/>
      <c r="BF60" s="294"/>
      <c r="BG60" s="294"/>
      <c r="BH60" s="294"/>
      <c r="BI60" s="294"/>
      <c r="BJ60" s="294"/>
      <c r="BK60" s="294"/>
      <c r="BL60" s="294"/>
      <c r="BM60" s="294"/>
      <c r="BN60" s="294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</row>
    <row r="61" spans="44:86" x14ac:dyDescent="0.2">
      <c r="BB61" s="294"/>
      <c r="BC61" s="294"/>
      <c r="BD61" s="294"/>
      <c r="BE61" s="294"/>
      <c r="BF61" s="294"/>
      <c r="BG61" s="294"/>
      <c r="BH61" s="294"/>
      <c r="BI61" s="294"/>
      <c r="BJ61" s="294"/>
      <c r="BK61" s="294"/>
      <c r="BL61" s="294"/>
      <c r="BM61" s="294"/>
      <c r="BN61" s="294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</row>
    <row r="62" spans="44:86" x14ac:dyDescent="0.2">
      <c r="BB62" s="294"/>
      <c r="BC62" s="294"/>
      <c r="BD62" s="294"/>
      <c r="BE62" s="294"/>
      <c r="BF62" s="294"/>
      <c r="BG62" s="294"/>
      <c r="BH62" s="294"/>
      <c r="BI62" s="294"/>
      <c r="BJ62" s="294"/>
      <c r="BK62" s="294"/>
      <c r="BL62" s="294"/>
      <c r="BM62" s="294"/>
      <c r="BN62" s="294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</row>
    <row r="63" spans="44:86" x14ac:dyDescent="0.2">
      <c r="BK63" s="294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</row>
    <row r="64" spans="44:86" x14ac:dyDescent="0.2"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5"/>
      <c r="CE64" s="295"/>
      <c r="CF64" s="295"/>
      <c r="CG64" s="295"/>
      <c r="CH64" s="295"/>
    </row>
    <row r="65" spans="63:86" x14ac:dyDescent="0.2"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5"/>
      <c r="CE65" s="295"/>
      <c r="CF65" s="295"/>
      <c r="CG65" s="295"/>
      <c r="CH65" s="295"/>
    </row>
    <row r="66" spans="63:86" x14ac:dyDescent="0.2"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5"/>
      <c r="CE66" s="295"/>
      <c r="CF66" s="295"/>
      <c r="CG66" s="295"/>
      <c r="CH66" s="295"/>
    </row>
    <row r="67" spans="63:86" x14ac:dyDescent="0.2"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5"/>
      <c r="CE67" s="295"/>
      <c r="CF67" s="295"/>
      <c r="CG67" s="295"/>
      <c r="CH67" s="295"/>
    </row>
    <row r="68" spans="63:86" x14ac:dyDescent="0.2"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5"/>
      <c r="CE68" s="295"/>
      <c r="CF68" s="295"/>
      <c r="CG68" s="295"/>
      <c r="CH68" s="295"/>
    </row>
    <row r="69" spans="63:86" x14ac:dyDescent="0.2"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5"/>
      <c r="CE69" s="295"/>
      <c r="CF69" s="295"/>
      <c r="CG69" s="295"/>
      <c r="CH69" s="295"/>
    </row>
    <row r="70" spans="63:86" x14ac:dyDescent="0.2"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5"/>
      <c r="CE70" s="295"/>
      <c r="CF70" s="295"/>
      <c r="CG70" s="295"/>
      <c r="CH70" s="295"/>
    </row>
    <row r="71" spans="63:86" x14ac:dyDescent="0.2"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5"/>
      <c r="CE71" s="295"/>
      <c r="CF71" s="295"/>
      <c r="CG71" s="295"/>
      <c r="CH71" s="295"/>
    </row>
    <row r="72" spans="63:86" x14ac:dyDescent="0.2"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5"/>
      <c r="CE72" s="295"/>
      <c r="CF72" s="295"/>
      <c r="CG72" s="295"/>
      <c r="CH72" s="295"/>
    </row>
    <row r="73" spans="63:86" x14ac:dyDescent="0.2"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5"/>
      <c r="CC73" s="295"/>
      <c r="CD73" s="295"/>
      <c r="CE73" s="295"/>
      <c r="CF73" s="295"/>
      <c r="CG73" s="295"/>
      <c r="CH73" s="295"/>
    </row>
    <row r="74" spans="63:86" x14ac:dyDescent="0.2"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5"/>
      <c r="CC74" s="295"/>
      <c r="CD74" s="295"/>
      <c r="CE74" s="295"/>
      <c r="CF74" s="295"/>
      <c r="CG74" s="295"/>
      <c r="CH74" s="295"/>
    </row>
    <row r="75" spans="63:86" x14ac:dyDescent="0.2"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5"/>
      <c r="CC75" s="295"/>
      <c r="CD75" s="295"/>
      <c r="CE75" s="295"/>
      <c r="CF75" s="295"/>
      <c r="CG75" s="295"/>
      <c r="CH75" s="295"/>
    </row>
    <row r="76" spans="63:86" x14ac:dyDescent="0.2"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5"/>
      <c r="CC76" s="295"/>
      <c r="CD76" s="295"/>
      <c r="CE76" s="295"/>
      <c r="CF76" s="295"/>
      <c r="CG76" s="295"/>
      <c r="CH76" s="295"/>
    </row>
    <row r="77" spans="63:86" x14ac:dyDescent="0.2"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295"/>
      <c r="CD77" s="295"/>
      <c r="CE77" s="295"/>
      <c r="CF77" s="295"/>
      <c r="CG77" s="295"/>
      <c r="CH77" s="295"/>
    </row>
    <row r="78" spans="63:86" x14ac:dyDescent="0.2"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5"/>
      <c r="CE78" s="295"/>
      <c r="CF78" s="295"/>
      <c r="CG78" s="295"/>
      <c r="CH78" s="295"/>
    </row>
    <row r="79" spans="63:86" x14ac:dyDescent="0.2"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5"/>
      <c r="CE79" s="295"/>
      <c r="CF79" s="295"/>
      <c r="CG79" s="295"/>
      <c r="CH79" s="295"/>
    </row>
    <row r="80" spans="63:86" x14ac:dyDescent="0.2"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5"/>
      <c r="CC80" s="295"/>
      <c r="CD80" s="295"/>
      <c r="CE80" s="295"/>
      <c r="CF80" s="295"/>
      <c r="CG80" s="295"/>
      <c r="CH80" s="295"/>
    </row>
    <row r="81" spans="63:86" x14ac:dyDescent="0.2"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95"/>
      <c r="CH81" s="295"/>
    </row>
    <row r="82" spans="63:86" x14ac:dyDescent="0.2"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</row>
    <row r="83" spans="63:86" x14ac:dyDescent="0.2"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</row>
    <row r="84" spans="63:86" x14ac:dyDescent="0.2"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</row>
    <row r="85" spans="63:86" x14ac:dyDescent="0.2"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</row>
    <row r="86" spans="63:86" x14ac:dyDescent="0.2"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</row>
    <row r="87" spans="63:86" x14ac:dyDescent="0.2"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</row>
    <row r="88" spans="63:86" x14ac:dyDescent="0.2"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</row>
    <row r="89" spans="63:86" x14ac:dyDescent="0.2"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5"/>
      <c r="CB89" s="295"/>
      <c r="CC89" s="295"/>
      <c r="CD89" s="295"/>
      <c r="CE89" s="295"/>
      <c r="CF89" s="295"/>
      <c r="CG89" s="295"/>
      <c r="CH89" s="295"/>
    </row>
    <row r="90" spans="63:86" x14ac:dyDescent="0.2">
      <c r="BK90" s="295"/>
    </row>
    <row r="91" spans="63:86" x14ac:dyDescent="0.2">
      <c r="BK91" s="295"/>
    </row>
  </sheetData>
  <mergeCells count="1">
    <mergeCell ref="B5:C5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Y56"/>
  <sheetViews>
    <sheetView topLeftCell="BF1" zoomScaleNormal="100" workbookViewId="0">
      <selection activeCell="BW6" sqref="BW6:BY6"/>
    </sheetView>
  </sheetViews>
  <sheetFormatPr defaultRowHeight="11.25" x14ac:dyDescent="0.2"/>
  <cols>
    <col min="1" max="1" width="3.5703125" style="186" customWidth="1"/>
    <col min="2" max="2" width="32.85546875" style="186" customWidth="1"/>
    <col min="3" max="3" width="9.5703125" style="186" customWidth="1"/>
    <col min="4" max="4" width="9.28515625" style="186" customWidth="1"/>
    <col min="5" max="5" width="8" style="186" customWidth="1"/>
    <col min="6" max="6" width="9" style="186" customWidth="1"/>
    <col min="7" max="7" width="8.42578125" style="186" customWidth="1"/>
    <col min="8" max="53" width="9.140625" style="186"/>
    <col min="54" max="54" width="2.7109375" style="186" bestFit="1" customWidth="1"/>
    <col min="55" max="55" width="33.28515625" style="186" customWidth="1"/>
    <col min="56" max="61" width="8.5703125" style="186" customWidth="1"/>
    <col min="62" max="16384" width="9.140625" style="186"/>
  </cols>
  <sheetData>
    <row r="2" spans="2:77" ht="18.75" x14ac:dyDescent="0.2">
      <c r="B2" s="182" t="s">
        <v>290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2:77" ht="15.75" x14ac:dyDescent="0.25">
      <c r="B3" s="187" t="s">
        <v>319</v>
      </c>
      <c r="C3" s="188"/>
      <c r="D3" s="188"/>
      <c r="E3" s="188"/>
      <c r="F3" s="188"/>
      <c r="G3" s="243"/>
      <c r="H3" s="244"/>
    </row>
    <row r="4" spans="2:77" x14ac:dyDescent="0.2">
      <c r="B4" s="193"/>
      <c r="C4" s="213"/>
      <c r="D4" s="193"/>
      <c r="E4" s="193"/>
      <c r="F4" s="193"/>
      <c r="G4" s="193"/>
      <c r="H4" s="213"/>
    </row>
    <row r="5" spans="2:77" ht="12" thickBot="1" x14ac:dyDescent="0.25">
      <c r="B5" s="390" t="s">
        <v>288</v>
      </c>
      <c r="C5" s="390"/>
      <c r="D5" s="255"/>
      <c r="E5" s="255"/>
      <c r="F5" s="198"/>
      <c r="G5" s="199"/>
      <c r="H5" s="199"/>
    </row>
    <row r="6" spans="2:77" s="257" customFormat="1" ht="18.75" customHeight="1" thickTop="1" thickBot="1" x14ac:dyDescent="0.25">
      <c r="B6" s="256" t="s">
        <v>1</v>
      </c>
      <c r="C6" s="202" t="s">
        <v>63</v>
      </c>
      <c r="D6" s="202" t="s">
        <v>64</v>
      </c>
      <c r="E6" s="202" t="s">
        <v>65</v>
      </c>
      <c r="F6" s="202" t="s">
        <v>66</v>
      </c>
      <c r="G6" s="202" t="s">
        <v>67</v>
      </c>
      <c r="H6" s="202" t="s">
        <v>68</v>
      </c>
      <c r="I6" s="202" t="s">
        <v>70</v>
      </c>
      <c r="J6" s="202" t="s">
        <v>71</v>
      </c>
      <c r="K6" s="202" t="s">
        <v>72</v>
      </c>
      <c r="L6" s="202" t="s">
        <v>73</v>
      </c>
      <c r="M6" s="202" t="s">
        <v>2</v>
      </c>
      <c r="N6" s="202" t="s">
        <v>3</v>
      </c>
      <c r="O6" s="202" t="s">
        <v>4</v>
      </c>
      <c r="P6" s="202" t="s">
        <v>5</v>
      </c>
      <c r="Q6" s="202" t="s">
        <v>6</v>
      </c>
      <c r="R6" s="202" t="s">
        <v>7</v>
      </c>
      <c r="S6" s="202" t="s">
        <v>8</v>
      </c>
      <c r="T6" s="202" t="s">
        <v>9</v>
      </c>
      <c r="U6" s="202" t="s">
        <v>10</v>
      </c>
      <c r="V6" s="202" t="s">
        <v>27</v>
      </c>
      <c r="W6" s="202" t="s">
        <v>28</v>
      </c>
      <c r="X6" s="202" t="s">
        <v>29</v>
      </c>
      <c r="Y6" s="202" t="s">
        <v>30</v>
      </c>
      <c r="Z6" s="202" t="s">
        <v>31</v>
      </c>
      <c r="AA6" s="202" t="s">
        <v>32</v>
      </c>
      <c r="AB6" s="202" t="s">
        <v>33</v>
      </c>
      <c r="AC6" s="202" t="s">
        <v>34</v>
      </c>
      <c r="AD6" s="202" t="s">
        <v>35</v>
      </c>
      <c r="AE6" s="202" t="s">
        <v>36</v>
      </c>
      <c r="AF6" s="202" t="s">
        <v>37</v>
      </c>
      <c r="AG6" s="202" t="s">
        <v>38</v>
      </c>
      <c r="AH6" s="202" t="s">
        <v>39</v>
      </c>
      <c r="AI6" s="202" t="s">
        <v>40</v>
      </c>
      <c r="AJ6" s="202" t="s">
        <v>41</v>
      </c>
      <c r="AK6" s="202" t="s">
        <v>42</v>
      </c>
      <c r="AL6" s="202" t="s">
        <v>43</v>
      </c>
      <c r="AM6" s="202" t="s">
        <v>44</v>
      </c>
      <c r="AN6" s="202" t="s">
        <v>45</v>
      </c>
      <c r="AO6" s="202" t="s">
        <v>46</v>
      </c>
      <c r="AP6" s="202" t="s">
        <v>47</v>
      </c>
      <c r="AQ6" s="202" t="s">
        <v>48</v>
      </c>
      <c r="AR6" s="202" t="s">
        <v>49</v>
      </c>
      <c r="AS6" s="202" t="s">
        <v>50</v>
      </c>
      <c r="AT6" s="202" t="s">
        <v>51</v>
      </c>
      <c r="AU6" s="202" t="s">
        <v>52</v>
      </c>
      <c r="AV6" s="202" t="s">
        <v>53</v>
      </c>
      <c r="AW6" s="202" t="s">
        <v>54</v>
      </c>
      <c r="AX6" s="202" t="s">
        <v>55</v>
      </c>
      <c r="AY6" s="202" t="s">
        <v>56</v>
      </c>
      <c r="AZ6" s="202" t="s">
        <v>57</v>
      </c>
      <c r="BB6" s="258"/>
      <c r="BC6" s="206" t="s">
        <v>188</v>
      </c>
      <c r="BD6" s="202" t="s">
        <v>74</v>
      </c>
      <c r="BE6" s="202" t="s">
        <v>59</v>
      </c>
      <c r="BF6" s="202" t="s">
        <v>60</v>
      </c>
      <c r="BG6" s="202" t="s">
        <v>61</v>
      </c>
      <c r="BH6" s="202" t="s">
        <v>62</v>
      </c>
      <c r="BI6" s="202" t="s">
        <v>113</v>
      </c>
      <c r="BJ6" s="207" t="s">
        <v>136</v>
      </c>
      <c r="BK6" s="207" t="s">
        <v>137</v>
      </c>
      <c r="BL6" s="207" t="s">
        <v>138</v>
      </c>
      <c r="BM6" s="207" t="s">
        <v>139</v>
      </c>
      <c r="BN6" s="207" t="s">
        <v>141</v>
      </c>
      <c r="BO6" s="207" t="s">
        <v>152</v>
      </c>
      <c r="BP6" s="207" t="s">
        <v>153</v>
      </c>
      <c r="BQ6" s="207" t="s">
        <v>154</v>
      </c>
      <c r="BR6" s="207" t="s">
        <v>155</v>
      </c>
      <c r="BS6" s="207" t="s">
        <v>156</v>
      </c>
      <c r="BT6" s="207" t="s">
        <v>311</v>
      </c>
      <c r="BU6" s="207" t="s">
        <v>312</v>
      </c>
      <c r="BV6" s="207" t="s">
        <v>313</v>
      </c>
      <c r="BW6" s="207" t="s">
        <v>322</v>
      </c>
      <c r="BX6" s="207" t="s">
        <v>321</v>
      </c>
      <c r="BY6" s="207" t="s">
        <v>316</v>
      </c>
    </row>
    <row r="7" spans="2:77" ht="12" thickTop="1" x14ac:dyDescent="0.2">
      <c r="B7" s="208"/>
      <c r="BB7" s="214"/>
      <c r="BC7" s="215"/>
      <c r="BD7" s="215"/>
      <c r="BE7" s="215"/>
      <c r="BF7" s="215"/>
      <c r="BG7" s="215"/>
      <c r="BH7" s="215"/>
      <c r="BI7" s="215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</row>
    <row r="8" spans="2:77" s="222" customFormat="1" ht="10.5" x14ac:dyDescent="0.15">
      <c r="B8" s="262" t="s">
        <v>69</v>
      </c>
      <c r="C8" s="273">
        <v>53.19406355863849</v>
      </c>
      <c r="D8" s="273">
        <v>52.542504463939132</v>
      </c>
      <c r="E8" s="273">
        <v>48.66766822171266</v>
      </c>
      <c r="F8" s="273">
        <v>47.928488146132921</v>
      </c>
      <c r="G8" s="273">
        <v>50.105782792665735</v>
      </c>
      <c r="H8" s="273">
        <v>48.023223666021565</v>
      </c>
      <c r="I8" s="273">
        <v>47.356122312725333</v>
      </c>
      <c r="J8" s="273">
        <v>47.030601659751035</v>
      </c>
      <c r="K8" s="273">
        <v>46.746759405627571</v>
      </c>
      <c r="L8" s="273">
        <v>46.097122302158269</v>
      </c>
      <c r="M8" s="273">
        <v>45.827885415428504</v>
      </c>
      <c r="N8" s="273">
        <v>43.600203977562465</v>
      </c>
      <c r="O8" s="273">
        <v>43.671833244254408</v>
      </c>
      <c r="P8" s="273">
        <v>42.864978061427998</v>
      </c>
      <c r="Q8" s="273">
        <v>41.267091215583442</v>
      </c>
      <c r="R8" s="273">
        <v>39.708904109589042</v>
      </c>
      <c r="S8" s="273">
        <v>37.085091140651116</v>
      </c>
      <c r="T8" s="273">
        <v>37.948341762866299</v>
      </c>
      <c r="U8" s="273">
        <v>39.704978488014753</v>
      </c>
      <c r="V8" s="273">
        <v>38.969240171114279</v>
      </c>
      <c r="W8" s="273">
        <v>38.884250239663544</v>
      </c>
      <c r="X8" s="273">
        <v>37.231182795698928</v>
      </c>
      <c r="Y8" s="273">
        <v>37.650395581430061</v>
      </c>
      <c r="Z8" s="273">
        <v>35.83987923853185</v>
      </c>
      <c r="AA8" s="273">
        <v>34.748562657717422</v>
      </c>
      <c r="AB8" s="273">
        <v>32.742299023290762</v>
      </c>
      <c r="AC8" s="273">
        <v>33.129593247471441</v>
      </c>
      <c r="AD8" s="273">
        <v>33.027522935779821</v>
      </c>
      <c r="AE8" s="273">
        <v>31.522143654633421</v>
      </c>
      <c r="AF8" s="273">
        <v>30.796199485519875</v>
      </c>
      <c r="AG8" s="273">
        <v>30.589918045461573</v>
      </c>
      <c r="AH8" s="273">
        <v>30.827055533811347</v>
      </c>
      <c r="AI8" s="273">
        <v>30.013767439068769</v>
      </c>
      <c r="AJ8" s="273">
        <v>29.343759550632846</v>
      </c>
      <c r="AK8" s="273">
        <v>26.86087094605324</v>
      </c>
      <c r="AL8" s="273">
        <v>27.408461822962476</v>
      </c>
      <c r="AM8" s="273">
        <v>27.301708822291832</v>
      </c>
      <c r="AN8" s="273">
        <v>26.641904393692524</v>
      </c>
      <c r="AO8" s="273">
        <v>25.714552587334204</v>
      </c>
      <c r="AP8" s="273">
        <v>26.220454117856757</v>
      </c>
      <c r="AQ8" s="273">
        <v>25.829853911627421</v>
      </c>
      <c r="AR8" s="273">
        <v>25.789383623329371</v>
      </c>
      <c r="AS8" s="273">
        <v>26.252666081994974</v>
      </c>
      <c r="AT8" s="273">
        <v>24.354117208097058</v>
      </c>
      <c r="AU8" s="273">
        <v>24.554549186687645</v>
      </c>
      <c r="AV8" s="273">
        <v>24.906471027051889</v>
      </c>
      <c r="AW8" s="273">
        <v>26.103687230008575</v>
      </c>
      <c r="AX8" s="273">
        <v>25.698395316151174</v>
      </c>
      <c r="AY8" s="273">
        <v>25.95259320974797</v>
      </c>
      <c r="AZ8" s="273">
        <v>25.395812441121951</v>
      </c>
      <c r="BB8" s="223" t="s">
        <v>157</v>
      </c>
      <c r="BC8" s="224" t="s">
        <v>158</v>
      </c>
      <c r="BD8" s="284">
        <v>27.08</v>
      </c>
      <c r="BE8" s="284">
        <v>25.94</v>
      </c>
      <c r="BF8" s="284">
        <v>25.53</v>
      </c>
      <c r="BG8" s="284">
        <v>25.23</v>
      </c>
      <c r="BH8" s="284">
        <v>24.1</v>
      </c>
      <c r="BI8" s="284">
        <v>23.98</v>
      </c>
      <c r="BJ8" s="284">
        <v>23.01</v>
      </c>
      <c r="BK8" s="284">
        <v>22.55</v>
      </c>
      <c r="BL8" s="284">
        <v>21.87</v>
      </c>
      <c r="BM8" s="284">
        <v>22.55</v>
      </c>
      <c r="BN8" s="284">
        <v>22.032100824028557</v>
      </c>
      <c r="BO8" s="284">
        <v>21.678784641267601</v>
      </c>
      <c r="BP8" s="284">
        <v>21.633989792249523</v>
      </c>
      <c r="BQ8" s="284">
        <v>21.423650239254187</v>
      </c>
      <c r="BR8" s="284">
        <v>21.103114243476789</v>
      </c>
      <c r="BS8" s="284">
        <v>20.712149168957701</v>
      </c>
      <c r="BT8" s="284">
        <v>19.838735996197467</v>
      </c>
      <c r="BU8" s="284">
        <v>19.266287939959049</v>
      </c>
      <c r="BV8" s="284">
        <v>18.98544636027772</v>
      </c>
      <c r="BW8" s="284">
        <v>18.704009816635665</v>
      </c>
      <c r="BX8" s="284">
        <v>19.41382735571209</v>
      </c>
      <c r="BY8" s="284">
        <v>19.193831478230038</v>
      </c>
    </row>
    <row r="9" spans="2:77" x14ac:dyDescent="0.2">
      <c r="B9" s="239" t="s">
        <v>11</v>
      </c>
      <c r="C9" s="274">
        <v>27.649620906597839</v>
      </c>
      <c r="D9" s="274">
        <v>27.35812436922599</v>
      </c>
      <c r="E9" s="274">
        <v>22.882897129754092</v>
      </c>
      <c r="F9" s="274">
        <v>21.818888457054022</v>
      </c>
      <c r="G9" s="274">
        <v>24.957686882933711</v>
      </c>
      <c r="H9" s="274">
        <v>23.921758363284489</v>
      </c>
      <c r="I9" s="274">
        <v>23.527840833222058</v>
      </c>
      <c r="J9" s="274">
        <v>23.664419087136928</v>
      </c>
      <c r="K9" s="274">
        <v>23.35757192538729</v>
      </c>
      <c r="L9" s="274">
        <v>23.567146282973621</v>
      </c>
      <c r="M9" s="274">
        <v>23.071437061690244</v>
      </c>
      <c r="N9" s="274">
        <v>21.75760666326704</v>
      </c>
      <c r="O9" s="274">
        <v>22.495991448423304</v>
      </c>
      <c r="P9" s="274">
        <v>22.910849621061029</v>
      </c>
      <c r="Q9" s="274">
        <v>21.113504401573326</v>
      </c>
      <c r="R9" s="274">
        <v>20.924657534246574</v>
      </c>
      <c r="S9" s="274">
        <v>19.187296028018785</v>
      </c>
      <c r="T9" s="274">
        <v>19.833211072931547</v>
      </c>
      <c r="U9" s="274">
        <v>21.974764091254205</v>
      </c>
      <c r="V9" s="274">
        <v>21.755958443674885</v>
      </c>
      <c r="W9" s="274">
        <v>23.357145066023442</v>
      </c>
      <c r="X9" s="274">
        <v>21.520650048875854</v>
      </c>
      <c r="Y9" s="274">
        <v>21.901776384535005</v>
      </c>
      <c r="Z9" s="274">
        <v>20.89005674670841</v>
      </c>
      <c r="AA9" s="274">
        <v>20.406358125861754</v>
      </c>
      <c r="AB9" s="274">
        <v>18.67017280240421</v>
      </c>
      <c r="AC9" s="274">
        <v>18.998763006621552</v>
      </c>
      <c r="AD9" s="274">
        <v>18.735407183792834</v>
      </c>
      <c r="AE9" s="274">
        <v>17.765275071695967</v>
      </c>
      <c r="AF9" s="274">
        <v>17.249605841838854</v>
      </c>
      <c r="AG9" s="274">
        <v>17.598963970929333</v>
      </c>
      <c r="AH9" s="274">
        <v>15.9891216191679</v>
      </c>
      <c r="AI9" s="274">
        <v>15.566584512193749</v>
      </c>
      <c r="AJ9" s="274">
        <v>15.048108842963885</v>
      </c>
      <c r="AK9" s="274">
        <v>12.40299077293168</v>
      </c>
      <c r="AL9" s="274">
        <v>13.485583572389828</v>
      </c>
      <c r="AM9" s="274">
        <v>13.503436345785216</v>
      </c>
      <c r="AN9" s="274">
        <v>12.969815801828174</v>
      </c>
      <c r="AO9" s="274">
        <v>12.571351474770118</v>
      </c>
      <c r="AP9" s="274">
        <v>12.833830096943172</v>
      </c>
      <c r="AQ9" s="274">
        <v>12.259635867867186</v>
      </c>
      <c r="AR9" s="274">
        <v>12.325056738355128</v>
      </c>
      <c r="AS9" s="274">
        <v>13.231092533714556</v>
      </c>
      <c r="AT9" s="274">
        <v>10.938082996092517</v>
      </c>
      <c r="AU9" s="274">
        <v>10.610676676664879</v>
      </c>
      <c r="AV9" s="274">
        <v>10.977431519591072</v>
      </c>
      <c r="AW9" s="274">
        <v>10.911205159280689</v>
      </c>
      <c r="AX9" s="274">
        <v>10.26411319876178</v>
      </c>
      <c r="AY9" s="274">
        <v>10.737596334097063</v>
      </c>
      <c r="AZ9" s="274">
        <v>10.304318550044544</v>
      </c>
      <c r="BB9" s="233"/>
      <c r="BC9" s="236" t="s">
        <v>159</v>
      </c>
      <c r="BD9" s="285">
        <v>12.86</v>
      </c>
      <c r="BE9" s="285">
        <v>11.49</v>
      </c>
      <c r="BF9" s="285">
        <v>10.93</v>
      </c>
      <c r="BG9" s="285">
        <v>10.84</v>
      </c>
      <c r="BH9" s="285">
        <v>10.28</v>
      </c>
      <c r="BI9" s="285">
        <v>10.85</v>
      </c>
      <c r="BJ9" s="285">
        <v>9.93</v>
      </c>
      <c r="BK9" s="285">
        <v>9.83</v>
      </c>
      <c r="BL9" s="285">
        <v>9.26</v>
      </c>
      <c r="BM9" s="285">
        <v>9.7100000000000009</v>
      </c>
      <c r="BN9" s="285">
        <v>9.0695178513767249</v>
      </c>
      <c r="BO9" s="285">
        <v>8.8391699604049681</v>
      </c>
      <c r="BP9" s="285">
        <v>8.7867538941665249</v>
      </c>
      <c r="BQ9" s="285">
        <v>8.6042903314015451</v>
      </c>
      <c r="BR9" s="285">
        <v>8.4871121387609101</v>
      </c>
      <c r="BS9" s="285">
        <v>8.1689491442014308</v>
      </c>
      <c r="BT9" s="285">
        <v>7.4004106576693554</v>
      </c>
      <c r="BU9" s="285">
        <v>7.1193336160102563</v>
      </c>
      <c r="BV9" s="285">
        <v>7.0623559148838817</v>
      </c>
      <c r="BW9" s="285">
        <v>6.575818979511455</v>
      </c>
      <c r="BX9" s="285">
        <v>6.9726963377126499</v>
      </c>
      <c r="BY9" s="285">
        <v>6.8738555585326946</v>
      </c>
    </row>
    <row r="10" spans="2:77" x14ac:dyDescent="0.2">
      <c r="B10" s="239" t="s">
        <v>12</v>
      </c>
      <c r="C10" s="274">
        <v>6.630101629295047</v>
      </c>
      <c r="D10" s="274">
        <v>6.5522863131744433</v>
      </c>
      <c r="E10" s="274">
        <v>6.3493318573574768</v>
      </c>
      <c r="F10" s="274">
        <v>6.5759813447337736</v>
      </c>
      <c r="G10" s="274">
        <v>7.0028208744710856</v>
      </c>
      <c r="H10" s="274">
        <v>5.9372408072988669</v>
      </c>
      <c r="I10" s="274">
        <v>5.888636667111764</v>
      </c>
      <c r="J10" s="274">
        <v>5.5238589211618256</v>
      </c>
      <c r="K10" s="274">
        <v>5.5896300980082199</v>
      </c>
      <c r="L10" s="274">
        <v>5.3417266187050361</v>
      </c>
      <c r="M10" s="274">
        <v>5.3072625698324023</v>
      </c>
      <c r="N10" s="274">
        <v>4.9237917162445468</v>
      </c>
      <c r="O10" s="274">
        <v>4.906467129877071</v>
      </c>
      <c r="P10" s="274">
        <v>4.4425608296769044</v>
      </c>
      <c r="Q10" s="274">
        <v>5.2865705188237504</v>
      </c>
      <c r="R10" s="274">
        <v>4.8373287671232879</v>
      </c>
      <c r="S10" s="274">
        <v>4.6644909655337106</v>
      </c>
      <c r="T10" s="274">
        <v>4.9573375545345737</v>
      </c>
      <c r="U10" s="274">
        <v>5.0833363462164218</v>
      </c>
      <c r="V10" s="274">
        <v>5.1470088952264552</v>
      </c>
      <c r="W10" s="274">
        <v>4.2149859294306831</v>
      </c>
      <c r="X10" s="274">
        <v>4.3316226783968723</v>
      </c>
      <c r="Y10" s="274">
        <v>4.4991789819376029</v>
      </c>
      <c r="Z10" s="274">
        <v>4.1316076370446986</v>
      </c>
      <c r="AA10" s="274">
        <v>4.1234163219646716</v>
      </c>
      <c r="AB10" s="274">
        <v>4.2048585023791638</v>
      </c>
      <c r="AC10" s="274">
        <v>4.4604525940478794</v>
      </c>
      <c r="AD10" s="274">
        <v>4.5281950897384498</v>
      </c>
      <c r="AE10" s="274">
        <v>4.2951903500514463</v>
      </c>
      <c r="AF10" s="274">
        <v>4.1967471579122062</v>
      </c>
      <c r="AG10" s="274">
        <v>4.0320086593474569</v>
      </c>
      <c r="AH10" s="274">
        <v>5.3108771703297819</v>
      </c>
      <c r="AI10" s="274">
        <v>5.337789932138155</v>
      </c>
      <c r="AJ10" s="274">
        <v>5.3241155455321483</v>
      </c>
      <c r="AK10" s="274">
        <v>5.2936545745108576</v>
      </c>
      <c r="AL10" s="274">
        <v>5.0066666459467104</v>
      </c>
      <c r="AM10" s="274">
        <v>4.8921174435457484</v>
      </c>
      <c r="AN10" s="274">
        <v>4.7822484880284994</v>
      </c>
      <c r="AO10" s="274">
        <v>4.3475102227203859</v>
      </c>
      <c r="AP10" s="274">
        <v>4.5067681978868563</v>
      </c>
      <c r="AQ10" s="274">
        <v>4.5320059457872954</v>
      </c>
      <c r="AR10" s="274">
        <v>4.4625166612630132</v>
      </c>
      <c r="AS10" s="274">
        <v>4.2468933211375566</v>
      </c>
      <c r="AT10" s="274">
        <v>4.3240627985452518</v>
      </c>
      <c r="AU10" s="274">
        <v>4.6659634525065261</v>
      </c>
      <c r="AV10" s="274">
        <v>4.7479625547572173</v>
      </c>
      <c r="AW10" s="274">
        <v>4.6716956908360325</v>
      </c>
      <c r="AX10" s="274">
        <v>4.6365964491735152</v>
      </c>
      <c r="AY10" s="274">
        <v>4.8441574671943339</v>
      </c>
      <c r="AZ10" s="274">
        <v>4.8461933391231744</v>
      </c>
      <c r="BB10" s="233"/>
      <c r="BC10" s="265" t="s">
        <v>165</v>
      </c>
      <c r="BD10" s="285">
        <v>7.28</v>
      </c>
      <c r="BE10" s="285">
        <v>6.38</v>
      </c>
      <c r="BF10" s="285">
        <v>6.07</v>
      </c>
      <c r="BG10" s="285">
        <v>6.05</v>
      </c>
      <c r="BH10" s="285">
        <v>5.73</v>
      </c>
      <c r="BI10" s="285">
        <v>6.27</v>
      </c>
      <c r="BJ10" s="285">
        <v>5.82</v>
      </c>
      <c r="BK10" s="285">
        <v>5.87</v>
      </c>
      <c r="BL10" s="285">
        <v>5.36</v>
      </c>
      <c r="BM10" s="285">
        <v>5.79</v>
      </c>
      <c r="BN10" s="285">
        <v>5.4370932604539695</v>
      </c>
      <c r="BO10" s="285">
        <v>5.3257029126997075</v>
      </c>
      <c r="BP10" s="285">
        <v>5.5324381444850221</v>
      </c>
      <c r="BQ10" s="285">
        <v>5.3451070393230307</v>
      </c>
      <c r="BR10" s="285">
        <v>5.5075258469758808</v>
      </c>
      <c r="BS10" s="285">
        <v>5.2067934146433918</v>
      </c>
      <c r="BT10" s="285">
        <v>4.6877240415004238</v>
      </c>
      <c r="BU10" s="285">
        <v>4.570929779917166</v>
      </c>
      <c r="BV10" s="285">
        <v>4.4854266750246632</v>
      </c>
      <c r="BW10" s="285">
        <v>4.0563697859737564</v>
      </c>
      <c r="BX10" s="285">
        <v>4.28907765802035</v>
      </c>
      <c r="BY10" s="285">
        <v>4.3184070793880602</v>
      </c>
    </row>
    <row r="11" spans="2:77" x14ac:dyDescent="0.2">
      <c r="B11" s="239" t="s">
        <v>13</v>
      </c>
      <c r="C11" s="274">
        <v>18.309404742700437</v>
      </c>
      <c r="D11" s="274">
        <v>18.057604223274591</v>
      </c>
      <c r="E11" s="274">
        <v>18.842413220526609</v>
      </c>
      <c r="F11" s="274">
        <v>18.96618732996502</v>
      </c>
      <c r="G11" s="274">
        <v>17.609308885754587</v>
      </c>
      <c r="H11" s="274">
        <v>17.645839093171137</v>
      </c>
      <c r="I11" s="274">
        <v>17.425557484310321</v>
      </c>
      <c r="J11" s="274">
        <v>17.291234439834025</v>
      </c>
      <c r="K11" s="274">
        <v>17.224154283907684</v>
      </c>
      <c r="L11" s="274">
        <v>16.666666666666664</v>
      </c>
      <c r="M11" s="274">
        <v>16.860810650184238</v>
      </c>
      <c r="N11" s="274">
        <v>16.357867301263529</v>
      </c>
      <c r="O11" s="274">
        <v>15.713522180652056</v>
      </c>
      <c r="P11" s="274">
        <v>14.938173115277223</v>
      </c>
      <c r="Q11" s="274">
        <v>14.272335643378911</v>
      </c>
      <c r="R11" s="274">
        <v>13.360445205479451</v>
      </c>
      <c r="S11" s="274">
        <v>12.648252805858473</v>
      </c>
      <c r="T11" s="274">
        <v>12.516891239720474</v>
      </c>
      <c r="U11" s="274">
        <v>11.956325246755124</v>
      </c>
      <c r="V11" s="274">
        <v>11.451755279418755</v>
      </c>
      <c r="W11" s="274">
        <v>10.637968890125862</v>
      </c>
      <c r="X11" s="274">
        <v>10.719086021505376</v>
      </c>
      <c r="Y11" s="274">
        <v>10.685176892073443</v>
      </c>
      <c r="Z11" s="274">
        <v>10.206021300981186</v>
      </c>
      <c r="AA11" s="274">
        <v>9.688077213246963</v>
      </c>
      <c r="AB11" s="274">
        <v>9.5141497620836457</v>
      </c>
      <c r="AC11" s="274">
        <v>9.3987241989861516</v>
      </c>
      <c r="AD11" s="274">
        <v>9.4266644654607195</v>
      </c>
      <c r="AE11" s="274">
        <v>9.0479213643030718</v>
      </c>
      <c r="AF11" s="274">
        <v>8.8664841092025561</v>
      </c>
      <c r="AG11" s="274">
        <v>8.539508272769444</v>
      </c>
      <c r="AH11" s="274">
        <v>8.1261020614854473</v>
      </c>
      <c r="AI11" s="274">
        <v>7.7915452168465436</v>
      </c>
      <c r="AJ11" s="274">
        <v>7.6102955382956221</v>
      </c>
      <c r="AK11" s="274">
        <v>7.7560080681944878</v>
      </c>
      <c r="AL11" s="274">
        <v>7.5698288428007992</v>
      </c>
      <c r="AM11" s="274">
        <v>7.5579152835569676</v>
      </c>
      <c r="AN11" s="274">
        <v>7.5532296815884674</v>
      </c>
      <c r="AO11" s="274">
        <v>7.4999481080183488</v>
      </c>
      <c r="AP11" s="274">
        <v>7.5786982482893839</v>
      </c>
      <c r="AQ11" s="274">
        <v>7.68810179793791</v>
      </c>
      <c r="AR11" s="274">
        <v>7.6788158795345662</v>
      </c>
      <c r="AS11" s="274">
        <v>7.5629865141775916</v>
      </c>
      <c r="AT11" s="274">
        <v>7.8535083295406549</v>
      </c>
      <c r="AU11" s="274">
        <v>7.9748021473567592</v>
      </c>
      <c r="AV11" s="274">
        <v>8.0110533390918395</v>
      </c>
      <c r="AW11" s="274">
        <v>9.5012426401850725</v>
      </c>
      <c r="AX11" s="274">
        <v>9.7383011563036224</v>
      </c>
      <c r="AY11" s="274">
        <v>9.335388460737347</v>
      </c>
      <c r="AZ11" s="274">
        <v>9.24599309377464</v>
      </c>
      <c r="BB11" s="233"/>
      <c r="BC11" s="265" t="s">
        <v>160</v>
      </c>
      <c r="BD11" s="285">
        <v>4.62</v>
      </c>
      <c r="BE11" s="285">
        <v>4.22</v>
      </c>
      <c r="BF11" s="285">
        <v>4</v>
      </c>
      <c r="BG11" s="285">
        <v>4</v>
      </c>
      <c r="BH11" s="285">
        <v>3.82</v>
      </c>
      <c r="BI11" s="285">
        <v>3.69</v>
      </c>
      <c r="BJ11" s="285">
        <v>3.33</v>
      </c>
      <c r="BK11" s="285">
        <v>3.22</v>
      </c>
      <c r="BL11" s="285">
        <v>3.25</v>
      </c>
      <c r="BM11" s="285">
        <v>3.25</v>
      </c>
      <c r="BN11" s="285">
        <v>2.9433292044419326</v>
      </c>
      <c r="BO11" s="285">
        <v>2.9048710486104898</v>
      </c>
      <c r="BP11" s="285">
        <v>2.5871214661062449</v>
      </c>
      <c r="BQ11" s="285">
        <v>2.6343675638847119</v>
      </c>
      <c r="BR11" s="285">
        <v>2.3870868477181686</v>
      </c>
      <c r="BS11" s="285">
        <v>2.3515260896969039</v>
      </c>
      <c r="BT11" s="285">
        <v>2.2578885546400844</v>
      </c>
      <c r="BU11" s="285">
        <v>2.0920278350410264</v>
      </c>
      <c r="BV11" s="285">
        <v>2.1064516918219356</v>
      </c>
      <c r="BW11" s="285">
        <v>2.1172794961149228</v>
      </c>
      <c r="BX11" s="285">
        <v>2.2990576976222137</v>
      </c>
      <c r="BY11" s="285">
        <v>2.2431071936298888</v>
      </c>
    </row>
    <row r="12" spans="2:77" x14ac:dyDescent="0.2">
      <c r="B12" s="239" t="s">
        <v>14</v>
      </c>
      <c r="C12" s="274">
        <v>0.35489595095983223</v>
      </c>
      <c r="D12" s="274">
        <v>0.34158838599487618</v>
      </c>
      <c r="E12" s="274">
        <v>0.38744366252866291</v>
      </c>
      <c r="F12" s="274">
        <v>0.30314807617567041</v>
      </c>
      <c r="G12" s="274">
        <v>0.30324400564174897</v>
      </c>
      <c r="H12" s="274">
        <v>0.29720763063312133</v>
      </c>
      <c r="I12" s="274">
        <v>0.34049939911870747</v>
      </c>
      <c r="J12" s="274">
        <v>0.33065352697095435</v>
      </c>
      <c r="K12" s="274">
        <v>0.32880177047107173</v>
      </c>
      <c r="L12" s="274">
        <v>0.33573141486810548</v>
      </c>
      <c r="M12" s="274">
        <v>0.42196600499227388</v>
      </c>
      <c r="N12" s="274">
        <v>0.37962490792679471</v>
      </c>
      <c r="O12" s="274">
        <v>0.37413148049171568</v>
      </c>
      <c r="P12" s="274">
        <v>0.38392500997207818</v>
      </c>
      <c r="Q12" s="274">
        <v>0.39801460947743023</v>
      </c>
      <c r="R12" s="274">
        <v>0.38955479452054798</v>
      </c>
      <c r="S12" s="274">
        <v>0.38605428639656131</v>
      </c>
      <c r="T12" s="274">
        <v>0.44013744643063973</v>
      </c>
      <c r="U12" s="274">
        <v>0.48808706026971332</v>
      </c>
      <c r="V12" s="274">
        <v>0.41081007672981601</v>
      </c>
      <c r="W12" s="274">
        <v>0.52571357887249903</v>
      </c>
      <c r="X12" s="274">
        <v>0.47348484848484851</v>
      </c>
      <c r="Y12" s="274">
        <v>0.37319002836244214</v>
      </c>
      <c r="Z12" s="274">
        <v>0.35781175747071814</v>
      </c>
      <c r="AA12" s="274">
        <v>0.29917531673560704</v>
      </c>
      <c r="AB12" s="274">
        <v>0.20535937891309791</v>
      </c>
      <c r="AC12" s="274">
        <v>0.20859104028717648</v>
      </c>
      <c r="AD12" s="274">
        <v>0.23112662437206671</v>
      </c>
      <c r="AE12" s="274">
        <v>0.28678386129293548</v>
      </c>
      <c r="AF12" s="274">
        <v>0.28835781262965732</v>
      </c>
      <c r="AG12" s="274">
        <v>0.2454770372661203</v>
      </c>
      <c r="AH12" s="274">
        <v>1.0874345824372253</v>
      </c>
      <c r="AI12" s="274">
        <v>1.017740114265993</v>
      </c>
      <c r="AJ12" s="274">
        <v>1.0408652917268246</v>
      </c>
      <c r="AK12" s="274">
        <v>1.0575146041753243</v>
      </c>
      <c r="AL12" s="274">
        <v>1.0234622425415927</v>
      </c>
      <c r="AM12" s="274">
        <v>1.0355790359530599</v>
      </c>
      <c r="AN12" s="274">
        <v>1.0079810002485432</v>
      </c>
      <c r="AO12" s="274">
        <v>0.9797206135707911</v>
      </c>
      <c r="AP12" s="274">
        <v>0.98997890817629997</v>
      </c>
      <c r="AQ12" s="274">
        <v>1.0237074066710219</v>
      </c>
      <c r="AR12" s="274">
        <v>0.99742425879894814</v>
      </c>
      <c r="AS12" s="274">
        <v>0.97328999227647284</v>
      </c>
      <c r="AT12" s="274">
        <v>1.0063921997941703</v>
      </c>
      <c r="AU12" s="274">
        <v>1.0689640948278403</v>
      </c>
      <c r="AV12" s="274">
        <v>0.94360964811418291</v>
      </c>
      <c r="AW12" s="274">
        <v>0.86011396860864642</v>
      </c>
      <c r="AX12" s="274">
        <v>0.88624076293620058</v>
      </c>
      <c r="AY12" s="274">
        <v>0.90697771297646324</v>
      </c>
      <c r="AZ12" s="274">
        <v>0.87599342964942672</v>
      </c>
      <c r="BB12" s="233"/>
      <c r="BC12" s="265" t="s">
        <v>161</v>
      </c>
      <c r="BD12" s="285">
        <v>0.95</v>
      </c>
      <c r="BE12" s="285">
        <v>0.89</v>
      </c>
      <c r="BF12" s="285">
        <v>0.86</v>
      </c>
      <c r="BG12" s="285">
        <v>0.79</v>
      </c>
      <c r="BH12" s="285">
        <v>0.73</v>
      </c>
      <c r="BI12" s="285">
        <v>0.89</v>
      </c>
      <c r="BJ12" s="285">
        <v>0.78</v>
      </c>
      <c r="BK12" s="285">
        <v>0.74</v>
      </c>
      <c r="BL12" s="285">
        <v>0.65</v>
      </c>
      <c r="BM12" s="285">
        <v>0.66</v>
      </c>
      <c r="BN12" s="285">
        <v>0.68909538648082336</v>
      </c>
      <c r="BO12" s="285">
        <v>0.60859599909477013</v>
      </c>
      <c r="BP12" s="285">
        <v>0.66719428357525745</v>
      </c>
      <c r="BQ12" s="285">
        <v>0.62481572819380271</v>
      </c>
      <c r="BR12" s="285">
        <v>0.59249944406686239</v>
      </c>
      <c r="BS12" s="285">
        <v>0.61062963986113539</v>
      </c>
      <c r="BT12" s="285">
        <v>0.45479806152884616</v>
      </c>
      <c r="BU12" s="285">
        <v>0.45637600105206372</v>
      </c>
      <c r="BV12" s="285">
        <v>0.47047754803728303</v>
      </c>
      <c r="BW12" s="285">
        <v>0.40216969742277603</v>
      </c>
      <c r="BX12" s="285">
        <v>0.38456098207008638</v>
      </c>
      <c r="BY12" s="285">
        <v>0.31234128551474521</v>
      </c>
    </row>
    <row r="13" spans="2:77" x14ac:dyDescent="0.2">
      <c r="B13" s="239" t="s">
        <v>15</v>
      </c>
      <c r="C13" s="274">
        <v>0.25004032908533635</v>
      </c>
      <c r="D13" s="274">
        <v>0.23290117226923376</v>
      </c>
      <c r="E13" s="274">
        <v>0.20558235154582113</v>
      </c>
      <c r="F13" s="274">
        <v>0.26428293820443061</v>
      </c>
      <c r="G13" s="274">
        <v>0.23272214386459802</v>
      </c>
      <c r="H13" s="274">
        <v>0.2211777716339508</v>
      </c>
      <c r="I13" s="274">
        <v>0.17358792896247829</v>
      </c>
      <c r="J13" s="274">
        <v>0.2204356846473029</v>
      </c>
      <c r="K13" s="274">
        <v>0.24660132785330383</v>
      </c>
      <c r="L13" s="274">
        <v>0.18585131894484413</v>
      </c>
      <c r="M13" s="274">
        <v>0.16640912872934743</v>
      </c>
      <c r="N13" s="274">
        <v>0.18131338886055867</v>
      </c>
      <c r="O13" s="274">
        <v>0.1817210048102619</v>
      </c>
      <c r="P13" s="274">
        <v>0.18946948544076586</v>
      </c>
      <c r="Q13" s="274">
        <v>0.19666604233002435</v>
      </c>
      <c r="R13" s="274">
        <v>0.19691780821917809</v>
      </c>
      <c r="S13" s="274">
        <v>0.19899705484358832</v>
      </c>
      <c r="T13" s="274">
        <v>0.20076444924906375</v>
      </c>
      <c r="U13" s="274">
        <v>0.20246574351928848</v>
      </c>
      <c r="V13" s="274">
        <v>0.20370747606437159</v>
      </c>
      <c r="W13" s="274">
        <v>0.14843677521105852</v>
      </c>
      <c r="X13" s="274">
        <v>0.18633919843597263</v>
      </c>
      <c r="Y13" s="274">
        <v>0.1910732945215704</v>
      </c>
      <c r="Z13" s="274">
        <v>0.25438179632683866</v>
      </c>
      <c r="AA13" s="274">
        <v>0.23153567990842633</v>
      </c>
      <c r="AB13" s="274">
        <v>0.14775857751064364</v>
      </c>
      <c r="AC13" s="274">
        <v>6.3062407528681266E-2</v>
      </c>
      <c r="AD13" s="274">
        <v>0.10612957241574492</v>
      </c>
      <c r="AE13" s="274">
        <v>0.12697300729000197</v>
      </c>
      <c r="AF13" s="274">
        <v>0.19500456393660276</v>
      </c>
      <c r="AG13" s="274">
        <v>0.17396010514921911</v>
      </c>
      <c r="AH13" s="274">
        <v>0.31352010039099226</v>
      </c>
      <c r="AI13" s="274">
        <v>0.30010766362432523</v>
      </c>
      <c r="AJ13" s="274">
        <v>0.32037433211436522</v>
      </c>
      <c r="AK13" s="274">
        <v>0.35070292624089033</v>
      </c>
      <c r="AL13" s="274">
        <v>0.32292051928354537</v>
      </c>
      <c r="AM13" s="274">
        <v>0.31266071345083923</v>
      </c>
      <c r="AN13" s="274">
        <v>0.3286294219988401</v>
      </c>
      <c r="AO13" s="274">
        <v>0.31602216825456131</v>
      </c>
      <c r="AP13" s="274">
        <v>0.31117866656104248</v>
      </c>
      <c r="AQ13" s="274">
        <v>0.32640289336400907</v>
      </c>
      <c r="AR13" s="274">
        <v>0.32557008537771537</v>
      </c>
      <c r="AS13" s="274">
        <v>0.23840372068879628</v>
      </c>
      <c r="AT13" s="274">
        <v>0.23207088412446544</v>
      </c>
      <c r="AU13" s="274">
        <v>0.23414281533164014</v>
      </c>
      <c r="AV13" s="274">
        <v>0.22641396549757786</v>
      </c>
      <c r="AW13" s="274">
        <v>0.15942977109813611</v>
      </c>
      <c r="AX13" s="274">
        <v>0.17314374897605475</v>
      </c>
      <c r="AY13" s="274">
        <v>0.12847323474276193</v>
      </c>
      <c r="AZ13" s="274">
        <v>0.12331402853016395</v>
      </c>
      <c r="BB13" s="233"/>
      <c r="BC13" s="236" t="s">
        <v>166</v>
      </c>
      <c r="BD13" s="285">
        <v>12.69</v>
      </c>
      <c r="BE13" s="285">
        <v>12.91</v>
      </c>
      <c r="BF13" s="285">
        <v>13.22</v>
      </c>
      <c r="BG13" s="285">
        <v>12.98</v>
      </c>
      <c r="BH13" s="285">
        <v>12.53</v>
      </c>
      <c r="BI13" s="285">
        <v>12.16</v>
      </c>
      <c r="BJ13" s="285">
        <v>12.06</v>
      </c>
      <c r="BK13" s="285">
        <v>11.75</v>
      </c>
      <c r="BL13" s="285">
        <v>11.59</v>
      </c>
      <c r="BM13" s="285">
        <v>11.81</v>
      </c>
      <c r="BN13" s="285">
        <v>11.949868395847295</v>
      </c>
      <c r="BO13" s="285">
        <v>11.922872139798359</v>
      </c>
      <c r="BP13" s="285">
        <v>11.939910804936087</v>
      </c>
      <c r="BQ13" s="285">
        <v>11.912673877475989</v>
      </c>
      <c r="BR13" s="285">
        <v>11.732058628238898</v>
      </c>
      <c r="BS13" s="285">
        <v>11.72454056750745</v>
      </c>
      <c r="BT13" s="285">
        <v>11.589421130285491</v>
      </c>
      <c r="BU13" s="285">
        <v>11.344410004574462</v>
      </c>
      <c r="BV13" s="285">
        <v>11.146762391542762</v>
      </c>
      <c r="BW13" s="285">
        <v>11.337572955556025</v>
      </c>
      <c r="BX13" s="285">
        <v>11.630069414090476</v>
      </c>
      <c r="BY13" s="285">
        <v>11.531221740143986</v>
      </c>
    </row>
    <row r="14" spans="2:77" x14ac:dyDescent="0.2">
      <c r="B14" s="239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B14" s="233"/>
      <c r="BC14" s="236" t="s">
        <v>167</v>
      </c>
      <c r="BD14" s="285">
        <v>0.83</v>
      </c>
      <c r="BE14" s="285">
        <v>0.87</v>
      </c>
      <c r="BF14" s="285">
        <v>0.82</v>
      </c>
      <c r="BG14" s="285">
        <v>0.86</v>
      </c>
      <c r="BH14" s="285">
        <v>0.77</v>
      </c>
      <c r="BI14" s="285">
        <v>0.48</v>
      </c>
      <c r="BJ14" s="285">
        <v>0.45</v>
      </c>
      <c r="BK14" s="285">
        <v>0.44</v>
      </c>
      <c r="BL14" s="285">
        <v>0.46</v>
      </c>
      <c r="BM14" s="285">
        <v>0.47</v>
      </c>
      <c r="BN14" s="285">
        <v>0.4568253619824314</v>
      </c>
      <c r="BO14" s="285">
        <v>0.4618360551628799</v>
      </c>
      <c r="BP14" s="285">
        <v>0.45272276195308364</v>
      </c>
      <c r="BQ14" s="285">
        <v>0.46537064921216964</v>
      </c>
      <c r="BR14" s="285">
        <v>0.45565963424297568</v>
      </c>
      <c r="BS14" s="285">
        <v>0.38339301833610195</v>
      </c>
      <c r="BT14" s="285">
        <v>0.41911333853027155</v>
      </c>
      <c r="BU14" s="285">
        <v>0.38903425195673158</v>
      </c>
      <c r="BV14" s="285">
        <v>0.37814317999952368</v>
      </c>
      <c r="BW14" s="285">
        <v>0.39740803867990626</v>
      </c>
      <c r="BX14" s="285">
        <v>0.41365561049524335</v>
      </c>
      <c r="BY14" s="285">
        <v>0.40361661721914999</v>
      </c>
    </row>
    <row r="15" spans="2:77" s="222" customFormat="1" x14ac:dyDescent="0.2">
      <c r="B15" s="208" t="s">
        <v>265</v>
      </c>
      <c r="C15" s="273">
        <v>9.630585578319085</v>
      </c>
      <c r="D15" s="273">
        <v>10.053567269621924</v>
      </c>
      <c r="E15" s="273">
        <v>11.40191349727208</v>
      </c>
      <c r="F15" s="273">
        <v>12.195880295375048</v>
      </c>
      <c r="G15" s="273">
        <v>12.404795486600847</v>
      </c>
      <c r="H15" s="273">
        <v>13.408902405308268</v>
      </c>
      <c r="I15" s="273">
        <v>14.307651221791961</v>
      </c>
      <c r="J15" s="273">
        <v>14.717323651452283</v>
      </c>
      <c r="K15" s="273">
        <v>15.156496996522289</v>
      </c>
      <c r="L15" s="273">
        <v>15.329736211031175</v>
      </c>
      <c r="M15" s="273">
        <v>15.464162605491502</v>
      </c>
      <c r="N15" s="273">
        <v>17.394753243809845</v>
      </c>
      <c r="O15" s="273">
        <v>17.969000534473544</v>
      </c>
      <c r="P15" s="273">
        <v>18.887116074990029</v>
      </c>
      <c r="Q15" s="273">
        <v>20.359617905974904</v>
      </c>
      <c r="R15" s="273">
        <v>20.706335616438356</v>
      </c>
      <c r="S15" s="273">
        <v>20.795192231154978</v>
      </c>
      <c r="T15" s="273">
        <v>20.891085286282383</v>
      </c>
      <c r="U15" s="273">
        <v>20.561119346324887</v>
      </c>
      <c r="V15" s="273">
        <v>21.620153459631968</v>
      </c>
      <c r="W15" s="273">
        <v>22.698456876024366</v>
      </c>
      <c r="X15" s="273">
        <v>23.851417399804497</v>
      </c>
      <c r="Y15" s="273">
        <v>22.964621585311239</v>
      </c>
      <c r="Z15" s="273">
        <v>23.727392167276999</v>
      </c>
      <c r="AA15" s="273">
        <v>23.939228387835271</v>
      </c>
      <c r="AB15" s="273">
        <v>23.496118206862008</v>
      </c>
      <c r="AC15" s="273">
        <v>23.871546726818501</v>
      </c>
      <c r="AD15" s="273">
        <v>23.895662838140609</v>
      </c>
      <c r="AE15" s="273">
        <v>24.291249808445894</v>
      </c>
      <c r="AF15" s="273">
        <v>24.773877686499045</v>
      </c>
      <c r="AG15" s="273">
        <v>25.568269676820783</v>
      </c>
      <c r="AH15" s="273">
        <v>22.601288781468014</v>
      </c>
      <c r="AI15" s="273">
        <v>23.268847699112055</v>
      </c>
      <c r="AJ15" s="273">
        <v>22.865664091728231</v>
      </c>
      <c r="AK15" s="273">
        <v>23.545072759031953</v>
      </c>
      <c r="AL15" s="273">
        <v>23.355638366314324</v>
      </c>
      <c r="AM15" s="273">
        <v>23.737084482678011</v>
      </c>
      <c r="AN15" s="273">
        <v>24.372980586009778</v>
      </c>
      <c r="AO15" s="273">
        <v>25.148151607613588</v>
      </c>
      <c r="AP15" s="273">
        <v>25.110410250824362</v>
      </c>
      <c r="AQ15" s="273">
        <v>25.552446956571135</v>
      </c>
      <c r="AR15" s="273">
        <v>25.554324723513094</v>
      </c>
      <c r="AS15" s="273">
        <v>25.457498623788883</v>
      </c>
      <c r="AT15" s="273">
        <v>26.156356733130782</v>
      </c>
      <c r="AU15" s="273">
        <v>26.034834636636674</v>
      </c>
      <c r="AV15" s="273">
        <v>25.807078848523261</v>
      </c>
      <c r="AW15" s="273">
        <v>25.353016800635615</v>
      </c>
      <c r="AX15" s="273">
        <v>24.847507609529803</v>
      </c>
      <c r="AY15" s="273">
        <v>25.476858987710894</v>
      </c>
      <c r="AZ15" s="273">
        <v>25.657155012611298</v>
      </c>
      <c r="BB15" s="233"/>
      <c r="BC15" s="236" t="s">
        <v>168</v>
      </c>
      <c r="BD15" s="285">
        <v>0.7</v>
      </c>
      <c r="BE15" s="285">
        <v>0.66</v>
      </c>
      <c r="BF15" s="285">
        <v>0.56000000000000005</v>
      </c>
      <c r="BG15" s="285">
        <v>0.55000000000000004</v>
      </c>
      <c r="BH15" s="285">
        <v>0.52</v>
      </c>
      <c r="BI15" s="285">
        <v>0.49</v>
      </c>
      <c r="BJ15" s="285">
        <v>0.56000000000000005</v>
      </c>
      <c r="BK15" s="285">
        <v>0.53</v>
      </c>
      <c r="BL15" s="285">
        <v>0.55000000000000004</v>
      </c>
      <c r="BM15" s="285">
        <v>0.56000000000000005</v>
      </c>
      <c r="BN15" s="285">
        <v>0.55588921482210663</v>
      </c>
      <c r="BO15" s="285">
        <v>0.4549064859013966</v>
      </c>
      <c r="BP15" s="285">
        <v>0.45460233119382742</v>
      </c>
      <c r="BQ15" s="285">
        <v>0.44131538116448071</v>
      </c>
      <c r="BR15" s="285">
        <v>0.42828384223400562</v>
      </c>
      <c r="BS15" s="285">
        <v>0.43526643891272182</v>
      </c>
      <c r="BT15" s="285">
        <v>0.4297908697123507</v>
      </c>
      <c r="BU15" s="285">
        <v>0.41351006741759799</v>
      </c>
      <c r="BV15" s="285">
        <v>0.39818487385155182</v>
      </c>
      <c r="BW15" s="285">
        <v>0.39320984288827621</v>
      </c>
      <c r="BX15" s="285">
        <v>0.39740599341372246</v>
      </c>
      <c r="BY15" s="285">
        <v>0.38513756233420915</v>
      </c>
    </row>
    <row r="16" spans="2:77" x14ac:dyDescent="0.2">
      <c r="B16" s="239" t="s">
        <v>277</v>
      </c>
      <c r="C16" s="274">
        <v>0.21777706081626069</v>
      </c>
      <c r="D16" s="274">
        <v>0.28724477913205498</v>
      </c>
      <c r="E16" s="274">
        <v>0.32418755436071794</v>
      </c>
      <c r="F16" s="274">
        <v>0.32646715895841433</v>
      </c>
      <c r="G16" s="274">
        <v>0.31734837799717913</v>
      </c>
      <c r="H16" s="274">
        <v>0.31103124136024329</v>
      </c>
      <c r="I16" s="274">
        <v>0.33382294031245824</v>
      </c>
      <c r="J16" s="274">
        <v>0.35658713692946059</v>
      </c>
      <c r="K16" s="274">
        <v>0.37306354726525448</v>
      </c>
      <c r="L16" s="274">
        <v>0.38369304556354916</v>
      </c>
      <c r="M16" s="274">
        <v>0.41602282182336858</v>
      </c>
      <c r="N16" s="274">
        <v>0.45894951555328911</v>
      </c>
      <c r="O16" s="274">
        <v>0.45964724746125063</v>
      </c>
      <c r="P16" s="274">
        <v>0.47865975269246108</v>
      </c>
      <c r="Q16" s="274">
        <v>0.5291253043641132</v>
      </c>
      <c r="R16" s="274">
        <v>0.52226027397260277</v>
      </c>
      <c r="S16" s="274">
        <v>0.52933216588394494</v>
      </c>
      <c r="T16" s="274">
        <v>0.51349368750241298</v>
      </c>
      <c r="U16" s="274">
        <v>0.4953179796811164</v>
      </c>
      <c r="V16" s="274">
        <v>0.47871256875127316</v>
      </c>
      <c r="W16" s="274">
        <v>0.48551195225283728</v>
      </c>
      <c r="X16" s="274">
        <v>0.47653958944281527</v>
      </c>
      <c r="Y16" s="274">
        <v>0.47469771607702649</v>
      </c>
      <c r="Z16" s="274">
        <v>0.45006010119363765</v>
      </c>
      <c r="AA16" s="274">
        <v>0.46827440880355892</v>
      </c>
      <c r="AB16" s="274">
        <v>0.45329326321061858</v>
      </c>
      <c r="AC16" s="274">
        <v>0.42445851221227776</v>
      </c>
      <c r="AD16" s="274">
        <v>0.4858375981698545</v>
      </c>
      <c r="AE16" s="274">
        <v>0.46410823354276581</v>
      </c>
      <c r="AF16" s="274">
        <v>0.45846817691477881</v>
      </c>
      <c r="AG16" s="274">
        <v>0.48322251430338642</v>
      </c>
      <c r="AH16" s="274">
        <v>0.42488631365729068</v>
      </c>
      <c r="AI16" s="274">
        <v>0.43778205431198441</v>
      </c>
      <c r="AJ16" s="274">
        <v>0.40889881861965033</v>
      </c>
      <c r="AK16" s="274">
        <v>0.39901749122398028</v>
      </c>
      <c r="AL16" s="274">
        <v>0.41647112207887466</v>
      </c>
      <c r="AM16" s="274">
        <v>0.48418579643742116</v>
      </c>
      <c r="AN16" s="274">
        <v>0.49211565546380936</v>
      </c>
      <c r="AO16" s="274">
        <v>0.52644415384934717</v>
      </c>
      <c r="AP16" s="274">
        <v>0.51268975214631585</v>
      </c>
      <c r="AQ16" s="274">
        <v>0.53706175855180316</v>
      </c>
      <c r="AR16" s="274">
        <v>0.56378111603443926</v>
      </c>
      <c r="AS16" s="274">
        <v>0.53687931832024804</v>
      </c>
      <c r="AT16" s="274">
        <v>0.54163540270038657</v>
      </c>
      <c r="AU16" s="274">
        <v>0.54312490301341021</v>
      </c>
      <c r="AV16" s="274">
        <v>0.4947079708559794</v>
      </c>
      <c r="AW16" s="274">
        <v>0.4968806837414958</v>
      </c>
      <c r="AX16" s="274">
        <v>0.49770205133953593</v>
      </c>
      <c r="AY16" s="274">
        <v>0.45723807540095812</v>
      </c>
      <c r="AZ16" s="274">
        <v>0.45279119944084845</v>
      </c>
      <c r="BB16" s="233"/>
      <c r="BC16" s="236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</row>
    <row r="17" spans="2:77" x14ac:dyDescent="0.2">
      <c r="B17" s="239" t="s">
        <v>254</v>
      </c>
      <c r="C17" s="274">
        <v>7.7512502016454263</v>
      </c>
      <c r="D17" s="274">
        <v>8.0894340501513859</v>
      </c>
      <c r="E17" s="274">
        <v>8.8795761840752743</v>
      </c>
      <c r="F17" s="274">
        <v>9.5996890788962297</v>
      </c>
      <c r="G17" s="274">
        <v>9.8448519040902678</v>
      </c>
      <c r="H17" s="274">
        <v>10.844622615427149</v>
      </c>
      <c r="I17" s="274">
        <v>11.530244358392308</v>
      </c>
      <c r="J17" s="274">
        <v>11.806275933609959</v>
      </c>
      <c r="K17" s="274">
        <v>11.944356623458741</v>
      </c>
      <c r="L17" s="274">
        <v>11.798561151079138</v>
      </c>
      <c r="M17" s="274">
        <v>11.993343634850826</v>
      </c>
      <c r="N17" s="274">
        <v>12.907246869511022</v>
      </c>
      <c r="O17" s="274">
        <v>13.794762159273116</v>
      </c>
      <c r="P17" s="274">
        <v>14.309932189868368</v>
      </c>
      <c r="Q17" s="274">
        <v>14.965349316351375</v>
      </c>
      <c r="R17" s="274">
        <v>15.042808219178083</v>
      </c>
      <c r="S17" s="274">
        <v>15.18745522566266</v>
      </c>
      <c r="T17" s="274">
        <v>15.566966526388942</v>
      </c>
      <c r="U17" s="274">
        <v>15.506706677754076</v>
      </c>
      <c r="V17" s="274">
        <v>15.817885516398453</v>
      </c>
      <c r="W17" s="274">
        <v>16.040449021245013</v>
      </c>
      <c r="X17" s="274">
        <v>16.865224828934505</v>
      </c>
      <c r="Y17" s="274">
        <v>16.689058068368411</v>
      </c>
      <c r="Z17" s="274">
        <v>16.990467671148632</v>
      </c>
      <c r="AA17" s="274">
        <v>16.816254325034471</v>
      </c>
      <c r="AB17" s="274">
        <v>16.273478587528174</v>
      </c>
      <c r="AC17" s="274">
        <v>15.979043876882775</v>
      </c>
      <c r="AD17" s="274">
        <v>15.818023159831135</v>
      </c>
      <c r="AE17" s="274">
        <v>16.182490860132663</v>
      </c>
      <c r="AF17" s="274">
        <v>16.562940834785493</v>
      </c>
      <c r="AG17" s="274">
        <v>17.015231173650843</v>
      </c>
      <c r="AH17" s="274">
        <v>15.109489934673226</v>
      </c>
      <c r="AI17" s="274">
        <v>15.979232549677198</v>
      </c>
      <c r="AJ17" s="274">
        <v>16.015906304559362</v>
      </c>
      <c r="AK17" s="274">
        <v>16.618521033728971</v>
      </c>
      <c r="AL17" s="274">
        <v>16.523957967496607</v>
      </c>
      <c r="AM17" s="274">
        <v>16.708354761793444</v>
      </c>
      <c r="AN17" s="274">
        <v>16.979370909392173</v>
      </c>
      <c r="AO17" s="274">
        <v>17.545197916018019</v>
      </c>
      <c r="AP17" s="274">
        <v>17.403230118728153</v>
      </c>
      <c r="AQ17" s="274">
        <v>17.592145501368101</v>
      </c>
      <c r="AR17" s="274">
        <v>17.361036060376815</v>
      </c>
      <c r="AS17" s="274">
        <v>17.304049514296899</v>
      </c>
      <c r="AT17" s="274">
        <v>17.701760212553967</v>
      </c>
      <c r="AU17" s="274">
        <v>17.731996833571994</v>
      </c>
      <c r="AV17" s="274">
        <v>17.305617721239724</v>
      </c>
      <c r="AW17" s="274">
        <v>16.840273819316433</v>
      </c>
      <c r="AX17" s="274">
        <v>16.546092625007542</v>
      </c>
      <c r="AY17" s="274">
        <v>17.09527181837117</v>
      </c>
      <c r="AZ17" s="274">
        <v>17.076353935252939</v>
      </c>
      <c r="BB17" s="223" t="s">
        <v>162</v>
      </c>
      <c r="BC17" s="224" t="s">
        <v>163</v>
      </c>
      <c r="BD17" s="284">
        <v>19.309999999999999</v>
      </c>
      <c r="BE17" s="284">
        <v>19.71</v>
      </c>
      <c r="BF17" s="284">
        <v>19.52</v>
      </c>
      <c r="BG17" s="284">
        <v>19.760000000000002</v>
      </c>
      <c r="BH17" s="284">
        <v>21.54</v>
      </c>
      <c r="BI17" s="284">
        <v>21.34</v>
      </c>
      <c r="BJ17" s="284">
        <v>20.95</v>
      </c>
      <c r="BK17" s="284">
        <v>21.38</v>
      </c>
      <c r="BL17" s="284">
        <v>22.09</v>
      </c>
      <c r="BM17" s="284">
        <v>20.87</v>
      </c>
      <c r="BN17" s="284">
        <v>21.037178883254175</v>
      </c>
      <c r="BO17" s="284">
        <v>21.216564828313341</v>
      </c>
      <c r="BP17" s="284">
        <v>20.95314223323448</v>
      </c>
      <c r="BQ17" s="284">
        <v>20.360482755214225</v>
      </c>
      <c r="BR17" s="284">
        <v>20.453798041236144</v>
      </c>
      <c r="BS17" s="284">
        <v>20.674375160429019</v>
      </c>
      <c r="BT17" s="284">
        <v>20.89781755580427</v>
      </c>
      <c r="BU17" s="284">
        <v>20.76528826603424</v>
      </c>
      <c r="BV17" s="284">
        <v>20.583597275042518</v>
      </c>
      <c r="BW17" s="284">
        <v>19.850918813639073</v>
      </c>
      <c r="BX17" s="284">
        <v>19.19251203611848</v>
      </c>
      <c r="BY17" s="284">
        <v>19.123643287197574</v>
      </c>
    </row>
    <row r="18" spans="2:77" x14ac:dyDescent="0.2">
      <c r="B18" s="266" t="s">
        <v>278</v>
      </c>
      <c r="C18" s="274">
        <v>2.2342313276334891</v>
      </c>
      <c r="D18" s="274">
        <v>2.6550733638692647</v>
      </c>
      <c r="E18" s="274">
        <v>3.2102474895232067</v>
      </c>
      <c r="F18" s="274">
        <v>3.9020598523124757</v>
      </c>
      <c r="G18" s="274">
        <v>4.5557122708039497</v>
      </c>
      <c r="H18" s="274">
        <v>5.5432679015758914</v>
      </c>
      <c r="I18" s="274">
        <v>6.2892241954867147</v>
      </c>
      <c r="J18" s="274">
        <v>6.6001037344398341</v>
      </c>
      <c r="K18" s="274">
        <v>6.7530825165981661</v>
      </c>
      <c r="L18" s="274">
        <v>6.7625899280575537</v>
      </c>
      <c r="M18" s="274">
        <v>6.8881492927612031</v>
      </c>
      <c r="N18" s="274">
        <v>7.8984645022380864</v>
      </c>
      <c r="O18" s="274">
        <v>8.9310529128808138</v>
      </c>
      <c r="P18" s="274">
        <v>9.6429996011168715</v>
      </c>
      <c r="Q18" s="274">
        <v>10.45607791721296</v>
      </c>
      <c r="R18" s="274">
        <v>10.800513698630137</v>
      </c>
      <c r="S18" s="274">
        <v>11.127915306853458</v>
      </c>
      <c r="T18" s="274">
        <v>11.513068993475155</v>
      </c>
      <c r="U18" s="274">
        <v>11.602010195596369</v>
      </c>
      <c r="V18" s="274">
        <v>12.045902084606505</v>
      </c>
      <c r="W18" s="274">
        <v>12.502705878714785</v>
      </c>
      <c r="X18" s="274">
        <v>13.114002932551319</v>
      </c>
      <c r="Y18" s="274">
        <v>12.757127929541722</v>
      </c>
      <c r="Z18" s="274">
        <v>13.040561317194532</v>
      </c>
      <c r="AA18" s="274">
        <v>12.872343193111163</v>
      </c>
      <c r="AB18" s="274">
        <v>12.198847983971952</v>
      </c>
      <c r="AC18" s="274">
        <v>11.746586140823206</v>
      </c>
      <c r="AD18" s="274">
        <v>11.400674512393575</v>
      </c>
      <c r="AE18" s="274">
        <v>11.738435604982596</v>
      </c>
      <c r="AF18" s="274">
        <v>11.996929715376318</v>
      </c>
      <c r="AG18" s="274">
        <v>12.403355497139323</v>
      </c>
      <c r="AH18" s="274">
        <v>11.076499711496947</v>
      </c>
      <c r="AI18" s="274">
        <v>11.914649380465242</v>
      </c>
      <c r="AJ18" s="274">
        <v>11.890032915652323</v>
      </c>
      <c r="AK18" s="274">
        <v>12.316835429780017</v>
      </c>
      <c r="AL18" s="274">
        <v>12.234616209429031</v>
      </c>
      <c r="AM18" s="274">
        <v>12.336948898966758</v>
      </c>
      <c r="AN18" s="274">
        <v>12.500897517328987</v>
      </c>
      <c r="AO18" s="274">
        <v>12.984152188803785</v>
      </c>
      <c r="AP18" s="274">
        <v>12.685791240456693</v>
      </c>
      <c r="AQ18" s="274">
        <v>12.702729570823983</v>
      </c>
      <c r="AR18" s="274">
        <v>12.738436182859614</v>
      </c>
      <c r="AS18" s="274">
        <v>12.778565014724935</v>
      </c>
      <c r="AT18" s="274">
        <v>13.033896289735988</v>
      </c>
      <c r="AU18" s="274">
        <v>13.02203338892261</v>
      </c>
      <c r="AV18" s="274">
        <v>12.584578049250178</v>
      </c>
      <c r="AW18" s="274">
        <v>12.176295301118815</v>
      </c>
      <c r="AX18" s="274">
        <v>11.716692678468265</v>
      </c>
      <c r="AY18" s="274">
        <v>12.18112893147261</v>
      </c>
      <c r="AZ18" s="274">
        <v>12.109085732838798</v>
      </c>
      <c r="BB18" s="233"/>
      <c r="BC18" s="236" t="s">
        <v>169</v>
      </c>
      <c r="BD18" s="285">
        <v>3.36</v>
      </c>
      <c r="BE18" s="285">
        <v>3.45</v>
      </c>
      <c r="BF18" s="285">
        <v>3.62</v>
      </c>
      <c r="BG18" s="285">
        <v>3.79</v>
      </c>
      <c r="BH18" s="285">
        <v>4.29</v>
      </c>
      <c r="BI18" s="285">
        <v>3.36</v>
      </c>
      <c r="BJ18" s="285">
        <v>3.3</v>
      </c>
      <c r="BK18" s="285">
        <v>3.35</v>
      </c>
      <c r="BL18" s="285">
        <v>3.29</v>
      </c>
      <c r="BM18" s="285">
        <v>3.2</v>
      </c>
      <c r="BN18" s="285">
        <v>3.2070942398442792</v>
      </c>
      <c r="BO18" s="285">
        <v>2.9582024171039314</v>
      </c>
      <c r="BP18" s="285">
        <v>2.9959805728568027</v>
      </c>
      <c r="BQ18" s="285">
        <v>3.0015821278116883</v>
      </c>
      <c r="BR18" s="285">
        <v>2.9250696090928736</v>
      </c>
      <c r="BS18" s="285">
        <v>2.9506899635230619</v>
      </c>
      <c r="BT18" s="285">
        <v>2.9965542248571126</v>
      </c>
      <c r="BU18" s="285">
        <v>2.8308358218942784</v>
      </c>
      <c r="BV18" s="285">
        <v>2.8916178572302313</v>
      </c>
      <c r="BW18" s="285">
        <v>2.8666852212635678</v>
      </c>
      <c r="BX18" s="285">
        <v>2.6416312000302349</v>
      </c>
      <c r="BY18" s="285">
        <v>2.3766028317214727</v>
      </c>
    </row>
    <row r="19" spans="2:77" x14ac:dyDescent="0.2">
      <c r="B19" s="266" t="s">
        <v>245</v>
      </c>
      <c r="C19" s="274">
        <v>5.5170188740119377</v>
      </c>
      <c r="D19" s="274">
        <v>5.4343606862821217</v>
      </c>
      <c r="E19" s="274">
        <v>5.6693286945520676</v>
      </c>
      <c r="F19" s="274">
        <v>5.6976292265837545</v>
      </c>
      <c r="G19" s="274">
        <v>5.289139633286319</v>
      </c>
      <c r="H19" s="274">
        <v>5.301354713851258</v>
      </c>
      <c r="I19" s="274">
        <v>5.2410201629055946</v>
      </c>
      <c r="J19" s="274">
        <v>5.2061721991701244</v>
      </c>
      <c r="K19" s="274">
        <v>5.1912741068605754</v>
      </c>
      <c r="L19" s="274">
        <v>5.0359712230215825</v>
      </c>
      <c r="M19" s="274">
        <v>5.1051943420896233</v>
      </c>
      <c r="N19" s="274">
        <v>5.008782367272933</v>
      </c>
      <c r="O19" s="274">
        <v>4.863709246392304</v>
      </c>
      <c r="P19" s="274">
        <v>4.6669325887514956</v>
      </c>
      <c r="Q19" s="274">
        <v>4.5092713991384157</v>
      </c>
      <c r="R19" s="274">
        <v>4.2422945205479445</v>
      </c>
      <c r="S19" s="274">
        <v>4.0595399188092021</v>
      </c>
      <c r="T19" s="274">
        <v>4.053897532913787</v>
      </c>
      <c r="U19" s="274">
        <v>3.9046964821577066</v>
      </c>
      <c r="V19" s="274">
        <v>3.7719834317919467</v>
      </c>
      <c r="W19" s="274">
        <v>3.5377431425302288</v>
      </c>
      <c r="X19" s="274">
        <v>3.7512218963831869</v>
      </c>
      <c r="Y19" s="274">
        <v>3.9319301388266905</v>
      </c>
      <c r="Z19" s="274">
        <v>3.9499063539540997</v>
      </c>
      <c r="AA19" s="274">
        <v>3.9439111319233069</v>
      </c>
      <c r="AB19" s="274">
        <v>4.0746306035562236</v>
      </c>
      <c r="AC19" s="274">
        <v>4.232457736059569</v>
      </c>
      <c r="AD19" s="274">
        <v>4.4173486474375609</v>
      </c>
      <c r="AE19" s="274">
        <v>4.4440552551500687</v>
      </c>
      <c r="AF19" s="274">
        <v>4.5660111194091773</v>
      </c>
      <c r="AG19" s="274">
        <v>4.6118756765115201</v>
      </c>
      <c r="AH19" s="274">
        <v>4.0329902231762773</v>
      </c>
      <c r="AI19" s="274">
        <v>4.0645831692119554</v>
      </c>
      <c r="AJ19" s="274">
        <v>4.1258733889070385</v>
      </c>
      <c r="AK19" s="274">
        <v>4.3016856039489557</v>
      </c>
      <c r="AL19" s="274">
        <v>4.2893417580675743</v>
      </c>
      <c r="AM19" s="274">
        <v>4.3714058628266868</v>
      </c>
      <c r="AN19" s="274">
        <v>4.4784733920631856</v>
      </c>
      <c r="AO19" s="274">
        <v>4.5610457272142311</v>
      </c>
      <c r="AP19" s="274">
        <v>4.7174388782714605</v>
      </c>
      <c r="AQ19" s="274">
        <v>4.8894159305441152</v>
      </c>
      <c r="AR19" s="274">
        <v>4.6225998775172013</v>
      </c>
      <c r="AS19" s="274">
        <v>4.5254844995719621</v>
      </c>
      <c r="AT19" s="274">
        <v>4.6678639228179799</v>
      </c>
      <c r="AU19" s="274">
        <v>4.709963444649385</v>
      </c>
      <c r="AV19" s="274">
        <v>4.7210396719895451</v>
      </c>
      <c r="AW19" s="274">
        <v>4.6639785181976192</v>
      </c>
      <c r="AX19" s="274">
        <v>4.8293999465392803</v>
      </c>
      <c r="AY19" s="274">
        <v>4.9141428868985626</v>
      </c>
      <c r="AZ19" s="274">
        <v>4.9672682024141404</v>
      </c>
      <c r="BB19" s="233"/>
      <c r="BC19" s="236" t="s">
        <v>170</v>
      </c>
      <c r="BD19" s="285">
        <v>10.38</v>
      </c>
      <c r="BE19" s="285">
        <v>11.07</v>
      </c>
      <c r="BF19" s="285">
        <v>11.25</v>
      </c>
      <c r="BG19" s="285">
        <v>11.43</v>
      </c>
      <c r="BH19" s="285">
        <v>12.35</v>
      </c>
      <c r="BI19" s="285">
        <v>13.32</v>
      </c>
      <c r="BJ19" s="285">
        <v>13.81</v>
      </c>
      <c r="BK19" s="285">
        <v>14.26</v>
      </c>
      <c r="BL19" s="285">
        <v>14.42</v>
      </c>
      <c r="BM19" s="285">
        <v>13.76</v>
      </c>
      <c r="BN19" s="285">
        <v>13.601970324246363</v>
      </c>
      <c r="BO19" s="285">
        <v>13.454449485194406</v>
      </c>
      <c r="BP19" s="285">
        <v>13.227415734845577</v>
      </c>
      <c r="BQ19" s="285">
        <v>13.375676172503361</v>
      </c>
      <c r="BR19" s="285">
        <v>13.580780999927963</v>
      </c>
      <c r="BS19" s="285">
        <v>13.558207198149599</v>
      </c>
      <c r="BT19" s="285">
        <v>13.444433030290545</v>
      </c>
      <c r="BU19" s="285">
        <v>13.522176573641081</v>
      </c>
      <c r="BV19" s="285">
        <v>13.508490500771774</v>
      </c>
      <c r="BW19" s="285">
        <v>13.142725721075839</v>
      </c>
      <c r="BX19" s="285">
        <v>12.229048797807401</v>
      </c>
      <c r="BY19" s="285">
        <v>12.790068041122762</v>
      </c>
    </row>
    <row r="20" spans="2:77" x14ac:dyDescent="0.2">
      <c r="B20" s="266" t="s">
        <v>279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274">
        <v>0</v>
      </c>
      <c r="K20" s="274">
        <v>0</v>
      </c>
      <c r="L20" s="274">
        <v>0</v>
      </c>
      <c r="M20" s="274">
        <v>0</v>
      </c>
      <c r="N20" s="274">
        <v>0</v>
      </c>
      <c r="O20" s="274">
        <v>0</v>
      </c>
      <c r="P20" s="274">
        <v>0</v>
      </c>
      <c r="Q20" s="274">
        <v>0</v>
      </c>
      <c r="R20" s="274">
        <v>0</v>
      </c>
      <c r="S20" s="274">
        <v>0</v>
      </c>
      <c r="T20" s="274">
        <v>0</v>
      </c>
      <c r="U20" s="274">
        <v>0</v>
      </c>
      <c r="V20" s="274">
        <v>0</v>
      </c>
      <c r="W20" s="274">
        <v>0</v>
      </c>
      <c r="X20" s="274">
        <v>0</v>
      </c>
      <c r="Y20" s="274">
        <v>0</v>
      </c>
      <c r="Z20" s="274">
        <v>0</v>
      </c>
      <c r="AA20" s="274">
        <v>0</v>
      </c>
      <c r="AB20" s="274">
        <v>0</v>
      </c>
      <c r="AC20" s="274">
        <v>0</v>
      </c>
      <c r="AD20" s="274">
        <v>0</v>
      </c>
      <c r="AE20" s="274">
        <v>0</v>
      </c>
      <c r="AF20" s="274">
        <v>0</v>
      </c>
      <c r="AG20" s="274">
        <v>0</v>
      </c>
      <c r="AH20" s="274">
        <v>0</v>
      </c>
      <c r="AI20" s="274">
        <v>0</v>
      </c>
      <c r="AJ20" s="274">
        <v>0</v>
      </c>
      <c r="AK20" s="274">
        <v>0</v>
      </c>
      <c r="AL20" s="274">
        <v>0</v>
      </c>
      <c r="AM20" s="274">
        <v>0</v>
      </c>
      <c r="AN20" s="274">
        <v>0</v>
      </c>
      <c r="AO20" s="274">
        <v>0</v>
      </c>
      <c r="AP20" s="274"/>
      <c r="AQ20" s="274"/>
      <c r="AR20" s="274"/>
      <c r="AS20" s="274"/>
      <c r="AT20" s="274"/>
      <c r="AU20" s="274"/>
      <c r="AV20" s="274"/>
      <c r="AW20" s="274">
        <v>0</v>
      </c>
      <c r="AX20" s="274">
        <v>0</v>
      </c>
      <c r="AY20" s="274">
        <v>0</v>
      </c>
      <c r="AZ20" s="274">
        <v>0</v>
      </c>
      <c r="BB20" s="233"/>
      <c r="BC20" s="265" t="s">
        <v>171</v>
      </c>
      <c r="BD20" s="285">
        <v>8.34</v>
      </c>
      <c r="BE20" s="285">
        <v>8.99</v>
      </c>
      <c r="BF20" s="285">
        <v>9.1</v>
      </c>
      <c r="BG20" s="285">
        <v>9.2799999999999994</v>
      </c>
      <c r="BH20" s="285">
        <v>10.23</v>
      </c>
      <c r="BI20" s="285">
        <v>11.24</v>
      </c>
      <c r="BJ20" s="285">
        <v>11.71</v>
      </c>
      <c r="BK20" s="285">
        <v>12.16</v>
      </c>
      <c r="BL20" s="285">
        <v>12.29</v>
      </c>
      <c r="BM20" s="285">
        <v>11.5</v>
      </c>
      <c r="BN20" s="285">
        <v>11.258761964297928</v>
      </c>
      <c r="BO20" s="285">
        <v>11.044889135663423</v>
      </c>
      <c r="BP20" s="285">
        <v>10.756901477309745</v>
      </c>
      <c r="BQ20" s="285">
        <v>10.83795742054607</v>
      </c>
      <c r="BR20" s="285">
        <v>10.984240470053212</v>
      </c>
      <c r="BS20" s="285">
        <v>10.901902423603339</v>
      </c>
      <c r="BT20" s="285">
        <v>10.736621916986557</v>
      </c>
      <c r="BU20" s="285">
        <v>10.77920326280919</v>
      </c>
      <c r="BV20" s="285">
        <v>10.737203815925547</v>
      </c>
      <c r="BW20" s="285">
        <v>10.245042101396191</v>
      </c>
      <c r="BX20" s="285">
        <v>9.2510154416012842</v>
      </c>
      <c r="BY20" s="285">
        <v>9.7269556635388312</v>
      </c>
    </row>
    <row r="21" spans="2:77" x14ac:dyDescent="0.2">
      <c r="B21" s="239" t="s">
        <v>255</v>
      </c>
      <c r="C21" s="274">
        <v>1.4437812550411357</v>
      </c>
      <c r="D21" s="274">
        <v>1.4517506404782237</v>
      </c>
      <c r="E21" s="274">
        <v>1.9530323396853007</v>
      </c>
      <c r="F21" s="274">
        <v>2.0365332296929655</v>
      </c>
      <c r="G21" s="274">
        <v>1.9957686882933712</v>
      </c>
      <c r="H21" s="274">
        <v>1.997511750069118</v>
      </c>
      <c r="I21" s="274">
        <v>2.1564961944184802</v>
      </c>
      <c r="J21" s="274">
        <v>2.1849066390041494</v>
      </c>
      <c r="K21" s="274">
        <v>2.4407208346506484</v>
      </c>
      <c r="L21" s="274">
        <v>2.7517985611510793</v>
      </c>
      <c r="M21" s="274">
        <v>2.5377392131225482</v>
      </c>
      <c r="N21" s="274">
        <v>3.4676185619581847</v>
      </c>
      <c r="O21" s="274">
        <v>3.185462319615179</v>
      </c>
      <c r="P21" s="274">
        <v>3.4902273633825289</v>
      </c>
      <c r="Q21" s="274">
        <v>4.200224761191234</v>
      </c>
      <c r="R21" s="274">
        <v>4.4049657534246576</v>
      </c>
      <c r="S21" s="274">
        <v>4.2943564435246353</v>
      </c>
      <c r="T21" s="274">
        <v>4.0114281301880235</v>
      </c>
      <c r="U21" s="274">
        <v>3.7492317148125385</v>
      </c>
      <c r="V21" s="274">
        <v>4.4713790996129559</v>
      </c>
      <c r="W21" s="274">
        <v>4.1964313325293015</v>
      </c>
      <c r="X21" s="274">
        <v>4.2460899315738025</v>
      </c>
      <c r="Y21" s="274">
        <v>3.4721600238841619</v>
      </c>
      <c r="Z21" s="274">
        <v>3.7626142621530203</v>
      </c>
      <c r="AA21" s="274">
        <v>3.8762714950961263</v>
      </c>
      <c r="AB21" s="274">
        <v>4.3926872026045585</v>
      </c>
      <c r="AC21" s="274">
        <v>5.0789492832714842</v>
      </c>
      <c r="AD21" s="274">
        <v>4.8961109407796988</v>
      </c>
      <c r="AE21" s="274">
        <v>4.9212986273780075</v>
      </c>
      <c r="AF21" s="274">
        <v>4.9186789478051614</v>
      </c>
      <c r="AG21" s="274">
        <v>5.1105613112726145</v>
      </c>
      <c r="AH21" s="274">
        <v>4.674959952548309</v>
      </c>
      <c r="AI21" s="274">
        <v>4.592397522611237</v>
      </c>
      <c r="AJ21" s="274">
        <v>4.1838358503093085</v>
      </c>
      <c r="AK21" s="274">
        <v>4.062815691759833</v>
      </c>
      <c r="AL21" s="274">
        <v>4.0885653813041758</v>
      </c>
      <c r="AM21" s="274">
        <v>4.1011150591425505</v>
      </c>
      <c r="AN21" s="274">
        <v>4.3588964679241116</v>
      </c>
      <c r="AO21" s="274">
        <v>4.2974344604271746</v>
      </c>
      <c r="AP21" s="274">
        <v>4.1928664085476344</v>
      </c>
      <c r="AQ21" s="274">
        <v>4.1341210554719234</v>
      </c>
      <c r="AR21" s="274">
        <v>4.1567599697395439</v>
      </c>
      <c r="AS21" s="274">
        <v>4.0953531158884875</v>
      </c>
      <c r="AT21" s="274">
        <v>4.2439040390994336</v>
      </c>
      <c r="AU21" s="274">
        <v>4.1328564048470708</v>
      </c>
      <c r="AV21" s="274">
        <v>3.9735557462593087</v>
      </c>
      <c r="AW21" s="274">
        <v>3.8487644631215616</v>
      </c>
      <c r="AX21" s="274">
        <v>3.825545601131298</v>
      </c>
      <c r="AY21" s="274">
        <v>3.7428868985627992</v>
      </c>
      <c r="AZ21" s="274">
        <v>3.4156866320235819</v>
      </c>
      <c r="BB21" s="233"/>
      <c r="BC21" s="265" t="s">
        <v>172</v>
      </c>
      <c r="BD21" s="285">
        <v>1.01</v>
      </c>
      <c r="BE21" s="285">
        <v>1.05</v>
      </c>
      <c r="BF21" s="285">
        <v>1.1000000000000001</v>
      </c>
      <c r="BG21" s="285">
        <v>1.1200000000000001</v>
      </c>
      <c r="BH21" s="285">
        <v>1.1200000000000001</v>
      </c>
      <c r="BI21" s="285">
        <v>1.1200000000000001</v>
      </c>
      <c r="BJ21" s="285">
        <v>1.1499999999999999</v>
      </c>
      <c r="BK21" s="285">
        <v>1.18</v>
      </c>
      <c r="BL21" s="285">
        <v>1.22</v>
      </c>
      <c r="BM21" s="285">
        <v>1.32</v>
      </c>
      <c r="BN21" s="285">
        <v>1.398448927522163</v>
      </c>
      <c r="BO21" s="285">
        <v>1.4643758738713135</v>
      </c>
      <c r="BP21" s="285">
        <v>1.5280792333469373</v>
      </c>
      <c r="BQ21" s="285">
        <v>1.595784930423549</v>
      </c>
      <c r="BR21" s="285">
        <v>1.6607230106206721</v>
      </c>
      <c r="BS21" s="285">
        <v>1.7269851553601894</v>
      </c>
      <c r="BT21" s="285">
        <v>1.7869527585361329</v>
      </c>
      <c r="BU21" s="285">
        <v>1.8367107015447932</v>
      </c>
      <c r="BV21" s="285">
        <v>1.8825177616878963</v>
      </c>
      <c r="BW21" s="285">
        <v>1.9961825781858413</v>
      </c>
      <c r="BX21" s="285">
        <v>2.0356113786867214</v>
      </c>
      <c r="BY21" s="285">
        <v>2.1212175372904487</v>
      </c>
    </row>
    <row r="22" spans="2:77" x14ac:dyDescent="0.2">
      <c r="B22" s="239" t="s">
        <v>256</v>
      </c>
      <c r="C22" s="274">
        <v>0.21777706081626069</v>
      </c>
      <c r="D22" s="274">
        <v>0.22513779986025931</v>
      </c>
      <c r="E22" s="274">
        <v>0.24511741915078672</v>
      </c>
      <c r="F22" s="274">
        <v>0.2331908278274388</v>
      </c>
      <c r="G22" s="274">
        <v>0.24682651622002821</v>
      </c>
      <c r="H22" s="274">
        <v>0.25573679845175562</v>
      </c>
      <c r="I22" s="274">
        <v>0.28708772866871413</v>
      </c>
      <c r="J22" s="274">
        <v>0.36955394190871366</v>
      </c>
      <c r="K22" s="274">
        <v>0.39835599114764464</v>
      </c>
      <c r="L22" s="274">
        <v>0.39568345323741005</v>
      </c>
      <c r="M22" s="274">
        <v>0.51705693569475808</v>
      </c>
      <c r="N22" s="274">
        <v>0.5609382967873533</v>
      </c>
      <c r="O22" s="274">
        <v>0.52912880812399787</v>
      </c>
      <c r="P22" s="274">
        <v>0.60829676904666929</v>
      </c>
      <c r="Q22" s="274">
        <v>0.66491852406817764</v>
      </c>
      <c r="R22" s="274">
        <v>0.73630136986301375</v>
      </c>
      <c r="S22" s="274">
        <v>0.78404839608373789</v>
      </c>
      <c r="T22" s="274">
        <v>0.79919694220300375</v>
      </c>
      <c r="U22" s="274">
        <v>0.80986297407715391</v>
      </c>
      <c r="V22" s="274">
        <v>0.85217627486928771</v>
      </c>
      <c r="W22" s="274">
        <v>1.9760645699972168</v>
      </c>
      <c r="X22" s="274">
        <v>2.2635630498533725</v>
      </c>
      <c r="Y22" s="274">
        <v>2.3287057769816393</v>
      </c>
      <c r="Z22" s="274">
        <v>2.5242501327817068</v>
      </c>
      <c r="AA22" s="274">
        <v>2.7784281589011162</v>
      </c>
      <c r="AB22" s="274">
        <v>2.3766591535186574</v>
      </c>
      <c r="AC22" s="274">
        <v>2.3890950544519636</v>
      </c>
      <c r="AD22" s="274">
        <v>2.695691139359921</v>
      </c>
      <c r="AE22" s="274">
        <v>2.7233520873924562</v>
      </c>
      <c r="AF22" s="274">
        <v>2.8337897269936105</v>
      </c>
      <c r="AG22" s="274">
        <v>2.9592546775939383</v>
      </c>
      <c r="AH22" s="274">
        <v>2.3919525805891921</v>
      </c>
      <c r="AI22" s="274">
        <v>2.2594355725116388</v>
      </c>
      <c r="AJ22" s="274">
        <v>2.2570231182399083</v>
      </c>
      <c r="AK22" s="274">
        <v>2.4647185423191669</v>
      </c>
      <c r="AL22" s="274">
        <v>2.3266438954346684</v>
      </c>
      <c r="AM22" s="274">
        <v>2.4434288653045959</v>
      </c>
      <c r="AN22" s="274">
        <v>2.5425975532296814</v>
      </c>
      <c r="AO22" s="274">
        <v>2.7790750773190527</v>
      </c>
      <c r="AP22" s="274">
        <v>3.0016239714022599</v>
      </c>
      <c r="AQ22" s="274">
        <v>3.2891186411793107</v>
      </c>
      <c r="AR22" s="274">
        <v>3.4727475773622971</v>
      </c>
      <c r="AS22" s="274">
        <v>3.5212166752832479</v>
      </c>
      <c r="AT22" s="274">
        <v>3.6690570787769947</v>
      </c>
      <c r="AU22" s="274">
        <v>3.6268564952041977</v>
      </c>
      <c r="AV22" s="274">
        <v>4.03319741016825</v>
      </c>
      <c r="AW22" s="274">
        <v>4.1670978344561238</v>
      </c>
      <c r="AX22" s="274">
        <v>3.9781673320514259</v>
      </c>
      <c r="AY22" s="274">
        <v>4.1814621953759632</v>
      </c>
      <c r="AZ22" s="274">
        <v>4.7123232458939306</v>
      </c>
      <c r="BB22" s="233"/>
      <c r="BC22" s="265" t="s">
        <v>173</v>
      </c>
      <c r="BD22" s="285">
        <v>1.03</v>
      </c>
      <c r="BE22" s="285">
        <v>1.03</v>
      </c>
      <c r="BF22" s="285">
        <v>1.04</v>
      </c>
      <c r="BG22" s="285">
        <v>1.03</v>
      </c>
      <c r="BH22" s="285">
        <v>0.99</v>
      </c>
      <c r="BI22" s="285">
        <v>0.96</v>
      </c>
      <c r="BJ22" s="285">
        <v>0.94</v>
      </c>
      <c r="BK22" s="285">
        <v>0.92</v>
      </c>
      <c r="BL22" s="285">
        <v>0.91</v>
      </c>
      <c r="BM22" s="285">
        <v>0.94</v>
      </c>
      <c r="BN22" s="285">
        <v>0.94475943242627247</v>
      </c>
      <c r="BO22" s="285">
        <v>0.94518447565966868</v>
      </c>
      <c r="BP22" s="285">
        <v>0.94243502418889458</v>
      </c>
      <c r="BQ22" s="285">
        <v>0.94193382153374228</v>
      </c>
      <c r="BR22" s="285">
        <v>0.93581751925407874</v>
      </c>
      <c r="BS22" s="285">
        <v>0.92931961918607353</v>
      </c>
      <c r="BT22" s="285">
        <v>0.92085835476785494</v>
      </c>
      <c r="BU22" s="285">
        <v>0.90626260928709967</v>
      </c>
      <c r="BV22" s="285">
        <v>0.88876892315833123</v>
      </c>
      <c r="BW22" s="285">
        <v>0.90150104149380861</v>
      </c>
      <c r="BX22" s="285">
        <v>0.94242197751939627</v>
      </c>
      <c r="BY22" s="285">
        <v>0.94189484029348325</v>
      </c>
    </row>
    <row r="23" spans="2:77" x14ac:dyDescent="0.2">
      <c r="B23" s="240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B23" s="233"/>
      <c r="BC23" s="236" t="s">
        <v>280</v>
      </c>
      <c r="BD23" s="285">
        <v>3.18</v>
      </c>
      <c r="BE23" s="285">
        <v>2.78</v>
      </c>
      <c r="BF23" s="285">
        <v>2.29</v>
      </c>
      <c r="BG23" s="285">
        <v>2.2200000000000002</v>
      </c>
      <c r="BH23" s="285">
        <v>2.9</v>
      </c>
      <c r="BI23" s="285">
        <v>2.48</v>
      </c>
      <c r="BJ23" s="285">
        <v>1.43</v>
      </c>
      <c r="BK23" s="285">
        <v>1.18</v>
      </c>
      <c r="BL23" s="285">
        <v>1.54</v>
      </c>
      <c r="BM23" s="285">
        <v>1.35</v>
      </c>
      <c r="BN23" s="285">
        <v>1.5349727554521475</v>
      </c>
      <c r="BO23" s="285">
        <v>2.4273118885093705</v>
      </c>
      <c r="BP23" s="285">
        <v>2.3704747126661321</v>
      </c>
      <c r="BQ23" s="285">
        <v>1.6832067851743369</v>
      </c>
      <c r="BR23" s="285">
        <v>1.6056875875007439</v>
      </c>
      <c r="BS23" s="285">
        <v>1.7511300457718271</v>
      </c>
      <c r="BT23" s="285">
        <v>1.8320106807695236</v>
      </c>
      <c r="BU23" s="285">
        <v>1.6942901331628262</v>
      </c>
      <c r="BV23" s="285">
        <v>1.3290948202185533</v>
      </c>
      <c r="BW23" s="285">
        <v>1.47871725040238</v>
      </c>
      <c r="BX23" s="285">
        <v>1.8184342098611732</v>
      </c>
      <c r="BY23" s="285">
        <v>1.3477666846343321</v>
      </c>
    </row>
    <row r="24" spans="2:77" s="222" customFormat="1" x14ac:dyDescent="0.2">
      <c r="B24" s="218" t="s">
        <v>266</v>
      </c>
      <c r="C24" s="273">
        <v>37.175350863042425</v>
      </c>
      <c r="D24" s="273">
        <v>37.403928266438939</v>
      </c>
      <c r="E24" s="273">
        <v>39.930418281015264</v>
      </c>
      <c r="F24" s="273">
        <v>39.875631558492032</v>
      </c>
      <c r="G24" s="273">
        <v>37.489421720733432</v>
      </c>
      <c r="H24" s="273">
        <v>38.567873928670174</v>
      </c>
      <c r="I24" s="273">
        <v>38.33622646548271</v>
      </c>
      <c r="J24" s="273">
        <v>38.252074688796675</v>
      </c>
      <c r="K24" s="273">
        <v>38.096743597850143</v>
      </c>
      <c r="L24" s="273">
        <v>38.573141486810556</v>
      </c>
      <c r="M24" s="273">
        <v>38.707951979079994</v>
      </c>
      <c r="N24" s="273">
        <v>39.005042778627683</v>
      </c>
      <c r="O24" s="273">
        <v>38.359166221272048</v>
      </c>
      <c r="P24" s="273">
        <v>38.24790586358197</v>
      </c>
      <c r="Q24" s="273">
        <v>38.373290878441658</v>
      </c>
      <c r="R24" s="273">
        <v>39.584760273972606</v>
      </c>
      <c r="S24" s="273">
        <v>42.119716628193906</v>
      </c>
      <c r="T24" s="273">
        <v>41.160572950851318</v>
      </c>
      <c r="U24" s="273">
        <v>39.733902165660361</v>
      </c>
      <c r="V24" s="273">
        <v>39.410606369253756</v>
      </c>
      <c r="W24" s="273">
        <v>38.41729288431209</v>
      </c>
      <c r="X24" s="273">
        <v>38.917399804496576</v>
      </c>
      <c r="Y24" s="273">
        <v>39.384982833258697</v>
      </c>
      <c r="Z24" s="273">
        <v>40.432728594191147</v>
      </c>
      <c r="AA24" s="273">
        <v>41.312208954447307</v>
      </c>
      <c r="AB24" s="273">
        <v>43.761582769847237</v>
      </c>
      <c r="AC24" s="273">
        <v>42.998860025710059</v>
      </c>
      <c r="AD24" s="273">
        <v>43.076814226079577</v>
      </c>
      <c r="AE24" s="273">
        <v>44.186606536920685</v>
      </c>
      <c r="AF24" s="273">
        <v>44.429922827981081</v>
      </c>
      <c r="AG24" s="273">
        <v>43.841812277717644</v>
      </c>
      <c r="AH24" s="273">
        <v>46.571655684720639</v>
      </c>
      <c r="AI24" s="273">
        <v>46.717384861819177</v>
      </c>
      <c r="AJ24" s="273">
        <v>47.790576357638926</v>
      </c>
      <c r="AK24" s="273">
        <v>49.594056294914807</v>
      </c>
      <c r="AL24" s="273">
        <v>49.235899810723197</v>
      </c>
      <c r="AM24" s="273">
        <v>48.961206695030157</v>
      </c>
      <c r="AN24" s="273">
        <v>48.985115020297698</v>
      </c>
      <c r="AO24" s="273">
        <v>49.137295805052204</v>
      </c>
      <c r="AP24" s="273">
        <v>48.669135631318881</v>
      </c>
      <c r="AQ24" s="273">
        <v>48.617699131801437</v>
      </c>
      <c r="AR24" s="273">
        <v>48.656291653157538</v>
      </c>
      <c r="AS24" s="273">
        <v>48.289835294216147</v>
      </c>
      <c r="AT24" s="273">
        <v>49.489526058772157</v>
      </c>
      <c r="AU24" s="273">
        <v>49.410616176675681</v>
      </c>
      <c r="AV24" s="273">
        <v>49.286450124424853</v>
      </c>
      <c r="AW24" s="273">
        <v>48.54329596935581</v>
      </c>
      <c r="AX24" s="273">
        <v>49.454097074319023</v>
      </c>
      <c r="AY24" s="273">
        <v>48.570547802541135</v>
      </c>
      <c r="AZ24" s="273">
        <v>48.947032546266747</v>
      </c>
      <c r="BB24" s="233"/>
      <c r="BC24" s="236" t="s">
        <v>174</v>
      </c>
      <c r="BD24" s="285">
        <v>2.39</v>
      </c>
      <c r="BE24" s="285">
        <v>2.42</v>
      </c>
      <c r="BF24" s="285">
        <v>2.35</v>
      </c>
      <c r="BG24" s="285">
        <v>2.3199999999999998</v>
      </c>
      <c r="BH24" s="285">
        <v>2.0099999999999998</v>
      </c>
      <c r="BI24" s="285">
        <v>2.1800000000000002</v>
      </c>
      <c r="BJ24" s="285">
        <v>2.42</v>
      </c>
      <c r="BK24" s="285">
        <v>2.58</v>
      </c>
      <c r="BL24" s="285">
        <v>2.84</v>
      </c>
      <c r="BM24" s="285">
        <v>2.5499999999999998</v>
      </c>
      <c r="BN24" s="285">
        <v>2.6931415637113849</v>
      </c>
      <c r="BO24" s="285">
        <v>2.3766010375056359</v>
      </c>
      <c r="BP24" s="285">
        <v>2.3592712128659681</v>
      </c>
      <c r="BQ24" s="285">
        <v>2.300017669724836</v>
      </c>
      <c r="BR24" s="285">
        <v>2.3422598447145635</v>
      </c>
      <c r="BS24" s="285">
        <v>2.414347952984528</v>
      </c>
      <c r="BT24" s="285">
        <v>2.6248196198870861</v>
      </c>
      <c r="BU24" s="285">
        <v>2.7179857373360523</v>
      </c>
      <c r="BV24" s="285">
        <v>2.8543940968219577</v>
      </c>
      <c r="BW24" s="285">
        <v>2.3627906208972855</v>
      </c>
      <c r="BX24" s="285">
        <v>2.5033978284196712</v>
      </c>
      <c r="BY24" s="285">
        <v>2.6092057297190072</v>
      </c>
    </row>
    <row r="25" spans="2:77" x14ac:dyDescent="0.2">
      <c r="B25" s="239" t="s">
        <v>248</v>
      </c>
      <c r="C25" s="274">
        <v>4.9766091305049196</v>
      </c>
      <c r="D25" s="274">
        <v>5.0772455554692959</v>
      </c>
      <c r="E25" s="274">
        <v>5.2739780185024117</v>
      </c>
      <c r="F25" s="274">
        <v>5.6043528954527781</v>
      </c>
      <c r="G25" s="274">
        <v>5.3878702397743297</v>
      </c>
      <c r="H25" s="274">
        <v>5.6884158142106722</v>
      </c>
      <c r="I25" s="274">
        <v>5.6416076912805444</v>
      </c>
      <c r="J25" s="274">
        <v>5.6924273858921159</v>
      </c>
      <c r="K25" s="274">
        <v>5.627568763831805</v>
      </c>
      <c r="L25" s="274">
        <v>6.3788968824940051</v>
      </c>
      <c r="M25" s="274">
        <v>5.6579103767978127</v>
      </c>
      <c r="N25" s="274">
        <v>6.0003399626041132</v>
      </c>
      <c r="O25" s="274">
        <v>5.510422234099412</v>
      </c>
      <c r="P25" s="274">
        <v>5.6940566414040692</v>
      </c>
      <c r="Q25" s="274">
        <v>5.5066491852406818</v>
      </c>
      <c r="R25" s="274">
        <v>6.7979452054794525</v>
      </c>
      <c r="S25" s="274">
        <v>6.7181405715195419</v>
      </c>
      <c r="T25" s="274">
        <v>6.7989652909154081</v>
      </c>
      <c r="U25" s="274">
        <v>6.7102932137821325</v>
      </c>
      <c r="V25" s="274">
        <v>6.6714198411081682</v>
      </c>
      <c r="W25" s="274">
        <v>6.2652688870334288</v>
      </c>
      <c r="X25" s="274">
        <v>6.0514418377321606</v>
      </c>
      <c r="Y25" s="274">
        <v>6.057620540379161</v>
      </c>
      <c r="Z25" s="274">
        <v>6.5943588740111263</v>
      </c>
      <c r="AA25" s="274">
        <v>6.4231639740888165</v>
      </c>
      <c r="AB25" s="274">
        <v>6.4562985224142251</v>
      </c>
      <c r="AC25" s="274">
        <v>6.3256445705692599</v>
      </c>
      <c r="AD25" s="274">
        <v>6.2569279026438052</v>
      </c>
      <c r="AE25" s="274">
        <v>6.6310558462313098</v>
      </c>
      <c r="AF25" s="274">
        <v>6.7940419882167449</v>
      </c>
      <c r="AG25" s="274">
        <v>6.7554507499613416</v>
      </c>
      <c r="AH25" s="274">
        <v>9.6545629884881237</v>
      </c>
      <c r="AI25" s="274">
        <v>9.7197369556328344</v>
      </c>
      <c r="AJ25" s="274">
        <v>9.8258667144417853</v>
      </c>
      <c r="AK25" s="274">
        <v>10.231538261418962</v>
      </c>
      <c r="AL25" s="274">
        <v>10.159408983965863</v>
      </c>
      <c r="AM25" s="274">
        <v>10.024136238253307</v>
      </c>
      <c r="AN25" s="274">
        <v>10.158515368258264</v>
      </c>
      <c r="AO25" s="274">
        <v>10.194958175062789</v>
      </c>
      <c r="AP25" s="274">
        <v>9.336845336528464</v>
      </c>
      <c r="AQ25" s="274">
        <v>9.5113661109059748</v>
      </c>
      <c r="AR25" s="274">
        <v>9.6182769552217309</v>
      </c>
      <c r="AS25" s="274">
        <v>9.8771142893622539</v>
      </c>
      <c r="AT25" s="274">
        <v>10.318748949325723</v>
      </c>
      <c r="AU25" s="274">
        <v>10.250230312458873</v>
      </c>
      <c r="AV25" s="274">
        <v>10.160022884450353</v>
      </c>
      <c r="AW25" s="274">
        <v>9.6110369599952303</v>
      </c>
      <c r="AX25" s="274">
        <v>9.8055581902684246</v>
      </c>
      <c r="AY25" s="274">
        <v>10.15771714226203</v>
      </c>
      <c r="AZ25" s="274">
        <v>10.249778882432629</v>
      </c>
      <c r="BB25" s="188"/>
      <c r="BC25" s="224" t="s">
        <v>164</v>
      </c>
      <c r="BD25" s="284">
        <v>46.39</v>
      </c>
      <c r="BE25" s="284">
        <v>45.65</v>
      </c>
      <c r="BF25" s="284">
        <v>45.04</v>
      </c>
      <c r="BG25" s="284">
        <v>45</v>
      </c>
      <c r="BH25" s="284">
        <v>45.64</v>
      </c>
      <c r="BI25" s="284">
        <v>45.32</v>
      </c>
      <c r="BJ25" s="284">
        <v>43.96</v>
      </c>
      <c r="BK25" s="284">
        <v>43.93</v>
      </c>
      <c r="BL25" s="284">
        <v>43.96</v>
      </c>
      <c r="BM25" s="284">
        <v>43.41</v>
      </c>
      <c r="BN25" s="284">
        <v>43.069279707282732</v>
      </c>
      <c r="BO25" s="284">
        <v>42.895349469580943</v>
      </c>
      <c r="BP25" s="284">
        <v>42.587132025484003</v>
      </c>
      <c r="BQ25" s="284">
        <v>41.784132994468408</v>
      </c>
      <c r="BR25" s="284">
        <v>41.556912284712929</v>
      </c>
      <c r="BS25" s="284">
        <v>41.386524329386717</v>
      </c>
      <c r="BT25" s="284">
        <v>40.736553552001737</v>
      </c>
      <c r="BU25" s="284">
        <v>40.031576205993289</v>
      </c>
      <c r="BV25" s="284">
        <v>39.569043635320241</v>
      </c>
      <c r="BW25" s="284">
        <v>38.554928630274738</v>
      </c>
      <c r="BX25" s="284">
        <v>38.606339391830574</v>
      </c>
      <c r="BY25" s="284">
        <v>38.317474765427612</v>
      </c>
    </row>
    <row r="26" spans="2:77" x14ac:dyDescent="0.2">
      <c r="B26" s="239" t="s">
        <v>250</v>
      </c>
      <c r="C26" s="274">
        <v>11.913211808356186</v>
      </c>
      <c r="D26" s="274">
        <v>12.165204564862977</v>
      </c>
      <c r="E26" s="274">
        <v>12.453546295564164</v>
      </c>
      <c r="F26" s="274">
        <v>12.320248736883016</v>
      </c>
      <c r="G26" s="274">
        <v>11.882933709449929</v>
      </c>
      <c r="H26" s="274">
        <v>12.28227813104783</v>
      </c>
      <c r="I26" s="274">
        <v>12.137802109760983</v>
      </c>
      <c r="J26" s="274">
        <v>12.162863070539419</v>
      </c>
      <c r="K26" s="274">
        <v>12.260512171988619</v>
      </c>
      <c r="L26" s="274">
        <v>11.918465227817746</v>
      </c>
      <c r="M26" s="274">
        <v>12.510400570545585</v>
      </c>
      <c r="N26" s="274">
        <v>12.754263697659923</v>
      </c>
      <c r="O26" s="274">
        <v>12.971672902191342</v>
      </c>
      <c r="P26" s="274">
        <v>13.287794176306342</v>
      </c>
      <c r="Q26" s="274">
        <v>13.743210339014796</v>
      </c>
      <c r="R26" s="274">
        <v>13.553082191780822</v>
      </c>
      <c r="S26" s="274">
        <v>13.690997373238876</v>
      </c>
      <c r="T26" s="274">
        <v>13.980155206362689</v>
      </c>
      <c r="U26" s="274">
        <v>13.572435735203731</v>
      </c>
      <c r="V26" s="274">
        <v>13.648400896312896</v>
      </c>
      <c r="W26" s="274">
        <v>13.782973064910164</v>
      </c>
      <c r="X26" s="274">
        <v>13.947947214076246</v>
      </c>
      <c r="Y26" s="274">
        <v>13.93043737871324</v>
      </c>
      <c r="Z26" s="274">
        <v>13.78972968439885</v>
      </c>
      <c r="AA26" s="274">
        <v>14.623169177137802</v>
      </c>
      <c r="AB26" s="274">
        <v>14.510393188079137</v>
      </c>
      <c r="AC26" s="274">
        <v>14.295762691309516</v>
      </c>
      <c r="AD26" s="274">
        <v>13.855805287611142</v>
      </c>
      <c r="AE26" s="274">
        <v>14.129030845684012</v>
      </c>
      <c r="AF26" s="274">
        <v>14.24570575056012</v>
      </c>
      <c r="AG26" s="274">
        <v>14.260862842121542</v>
      </c>
      <c r="AH26" s="274">
        <v>15.062683845039562</v>
      </c>
      <c r="AI26" s="274">
        <v>15.364386973826861</v>
      </c>
      <c r="AJ26" s="274">
        <v>15.596117568948983</v>
      </c>
      <c r="AK26" s="274">
        <v>15.690408376326539</v>
      </c>
      <c r="AL26" s="274">
        <v>16.123026812659479</v>
      </c>
      <c r="AM26" s="274">
        <v>16.176831548927019</v>
      </c>
      <c r="AN26" s="274">
        <v>16.199773549473917</v>
      </c>
      <c r="AO26" s="274">
        <v>16.587790854557156</v>
      </c>
      <c r="AP26" s="274">
        <v>16.66179805321477</v>
      </c>
      <c r="AQ26" s="274">
        <v>16.487014892871681</v>
      </c>
      <c r="AR26" s="274">
        <v>16.521668648006052</v>
      </c>
      <c r="AS26" s="274">
        <v>16.48523006273011</v>
      </c>
      <c r="AT26" s="274">
        <v>16.618284397538243</v>
      </c>
      <c r="AU26" s="274">
        <v>16.377622075424629</v>
      </c>
      <c r="AV26" s="274">
        <v>16.31171463239982</v>
      </c>
      <c r="AW26" s="274">
        <v>16.23096796145623</v>
      </c>
      <c r="AX26" s="274">
        <v>16.074086209721226</v>
      </c>
      <c r="AY26" s="274">
        <v>15.356300770672776</v>
      </c>
      <c r="AZ26" s="274">
        <v>15.17690205091542</v>
      </c>
      <c r="BB26" s="188"/>
      <c r="BC26" s="224"/>
      <c r="BD26" s="284"/>
      <c r="BE26" s="284"/>
      <c r="BF26" s="284"/>
      <c r="BG26" s="284"/>
      <c r="BH26" s="284"/>
      <c r="BI26" s="284"/>
      <c r="BJ26" s="284"/>
      <c r="BK26" s="284"/>
      <c r="BL26" s="284"/>
      <c r="BM26" s="284"/>
      <c r="BN26" s="284"/>
      <c r="BO26" s="284"/>
      <c r="BP26" s="284"/>
      <c r="BQ26" s="284"/>
      <c r="BR26" s="284"/>
      <c r="BS26" s="284"/>
      <c r="BT26" s="284"/>
      <c r="BU26" s="284"/>
      <c r="BV26" s="284"/>
      <c r="BW26" s="284"/>
      <c r="BX26" s="284"/>
      <c r="BY26" s="284"/>
    </row>
    <row r="27" spans="2:77" x14ac:dyDescent="0.2">
      <c r="B27" s="239" t="s">
        <v>249</v>
      </c>
      <c r="C27" s="274">
        <v>0.44361993869979027</v>
      </c>
      <c r="D27" s="274">
        <v>0.46580234453846753</v>
      </c>
      <c r="E27" s="274">
        <v>0.52186289238554595</v>
      </c>
      <c r="F27" s="274">
        <v>0.55188495919160507</v>
      </c>
      <c r="G27" s="274">
        <v>0.54301833568406199</v>
      </c>
      <c r="H27" s="274">
        <v>0.546032623721316</v>
      </c>
      <c r="I27" s="274">
        <v>0.64094004539991989</v>
      </c>
      <c r="J27" s="274">
        <v>0.76504149377593356</v>
      </c>
      <c r="K27" s="274">
        <v>0.73348087258931394</v>
      </c>
      <c r="L27" s="274">
        <v>0.78537170263788969</v>
      </c>
      <c r="M27" s="274">
        <v>0.95090930702484244</v>
      </c>
      <c r="N27" s="274">
        <v>0.99722363873307274</v>
      </c>
      <c r="O27" s="274">
        <v>1.020844468198824</v>
      </c>
      <c r="P27" s="274">
        <v>1.062026326286398</v>
      </c>
      <c r="Q27" s="274">
        <v>1.0863457576325155</v>
      </c>
      <c r="R27" s="274">
        <v>1.3698630136986301</v>
      </c>
      <c r="S27" s="274">
        <v>1.4128790893894771</v>
      </c>
      <c r="T27" s="274">
        <v>1.5443419173004904</v>
      </c>
      <c r="U27" s="274">
        <v>1.6161104884486064</v>
      </c>
      <c r="V27" s="274">
        <v>1.6466354315203369</v>
      </c>
      <c r="W27" s="274">
        <v>1.7905186009833935</v>
      </c>
      <c r="X27" s="274">
        <v>1.9397605083088953</v>
      </c>
      <c r="Y27" s="274">
        <v>1.9107329452157036</v>
      </c>
      <c r="Z27" s="274">
        <v>2.3090039974282281</v>
      </c>
      <c r="AA27" s="274">
        <v>2.2867400296573792</v>
      </c>
      <c r="AB27" s="274">
        <v>2.5194089656899576</v>
      </c>
      <c r="AC27" s="274">
        <v>2.520070823934609</v>
      </c>
      <c r="AD27" s="274">
        <v>2.6508808754510507</v>
      </c>
      <c r="AE27" s="274">
        <v>2.7496223647628013</v>
      </c>
      <c r="AF27" s="274">
        <v>2.7736287445025312</v>
      </c>
      <c r="AG27" s="274">
        <v>2.5359517550641719</v>
      </c>
      <c r="AH27" s="274">
        <v>2.2390257877343838</v>
      </c>
      <c r="AI27" s="274">
        <v>2.4349985557318687</v>
      </c>
      <c r="AJ27" s="274">
        <v>2.6339547611770948</v>
      </c>
      <c r="AK27" s="274">
        <v>2.9620544839632812</v>
      </c>
      <c r="AL27" s="274">
        <v>2.7201158659957545</v>
      </c>
      <c r="AM27" s="274">
        <v>2.6465122259105147</v>
      </c>
      <c r="AN27" s="274">
        <v>2.5160862721272541</v>
      </c>
      <c r="AO27" s="274">
        <v>2.4524150528260376</v>
      </c>
      <c r="AP27" s="274">
        <v>2.4119441116183271</v>
      </c>
      <c r="AQ27" s="274">
        <v>2.3179576031281659</v>
      </c>
      <c r="AR27" s="274">
        <v>2.2319337872401741</v>
      </c>
      <c r="AS27" s="274">
        <v>2.1648899763689373</v>
      </c>
      <c r="AT27" s="274">
        <v>2.2684313894321644</v>
      </c>
      <c r="AU27" s="274">
        <v>2.4806959855900024</v>
      </c>
      <c r="AV27" s="274">
        <v>2.5101848891581175</v>
      </c>
      <c r="AW27" s="274">
        <v>2.6804897598380797</v>
      </c>
      <c r="AX27" s="274">
        <v>2.938442568528882</v>
      </c>
      <c r="AY27" s="274">
        <v>2.1592168298271193</v>
      </c>
      <c r="AZ27" s="274">
        <v>2.4635615842413947</v>
      </c>
      <c r="BB27" s="223" t="s">
        <v>189</v>
      </c>
      <c r="BC27" s="224" t="s">
        <v>175</v>
      </c>
      <c r="BD27" s="284">
        <v>53.61</v>
      </c>
      <c r="BE27" s="284">
        <v>54.35</v>
      </c>
      <c r="BF27" s="284">
        <v>54.96</v>
      </c>
      <c r="BG27" s="284">
        <v>55</v>
      </c>
      <c r="BH27" s="284">
        <v>54.36</v>
      </c>
      <c r="BI27" s="284">
        <v>54.68</v>
      </c>
      <c r="BJ27" s="284">
        <v>56.04</v>
      </c>
      <c r="BK27" s="284">
        <v>56.07</v>
      </c>
      <c r="BL27" s="284">
        <v>56.04</v>
      </c>
      <c r="BM27" s="284">
        <v>56.59</v>
      </c>
      <c r="BN27" s="284">
        <v>56.930720292717261</v>
      </c>
      <c r="BO27" s="284">
        <v>57.104650530419057</v>
      </c>
      <c r="BP27" s="284">
        <v>57.412867974516004</v>
      </c>
      <c r="BQ27" s="284">
        <v>58.215867005531599</v>
      </c>
      <c r="BR27" s="284">
        <v>58.443087715287071</v>
      </c>
      <c r="BS27" s="284">
        <v>58.613475670613283</v>
      </c>
      <c r="BT27" s="284">
        <v>59.26344644799827</v>
      </c>
      <c r="BU27" s="284">
        <v>59.968423794006711</v>
      </c>
      <c r="BV27" s="284">
        <v>60.430956364679766</v>
      </c>
      <c r="BW27" s="284">
        <v>61.445071369725255</v>
      </c>
      <c r="BX27" s="284">
        <v>61.393660608169434</v>
      </c>
      <c r="BY27" s="284">
        <v>61.682525234572381</v>
      </c>
    </row>
    <row r="28" spans="2:77" x14ac:dyDescent="0.2">
      <c r="B28" s="239" t="s">
        <v>251</v>
      </c>
      <c r="C28" s="274">
        <v>5.0975963865139535</v>
      </c>
      <c r="D28" s="274">
        <v>5.0384286934244233</v>
      </c>
      <c r="E28" s="274">
        <v>5.2976990590653905</v>
      </c>
      <c r="F28" s="274">
        <v>5.3322969296541007</v>
      </c>
      <c r="G28" s="274">
        <v>4.9647390691114248</v>
      </c>
      <c r="H28" s="274">
        <v>5.0110588885816973</v>
      </c>
      <c r="I28" s="274">
        <v>4.973961810655628</v>
      </c>
      <c r="J28" s="274">
        <v>4.9857365145228218</v>
      </c>
      <c r="K28" s="274">
        <v>5.0079038887132468</v>
      </c>
      <c r="L28" s="274">
        <v>4.8860911270983216</v>
      </c>
      <c r="M28" s="274">
        <v>4.9744443123737074</v>
      </c>
      <c r="N28" s="274">
        <v>4.8614652388237287</v>
      </c>
      <c r="O28" s="274">
        <v>4.746125066809193</v>
      </c>
      <c r="P28" s="274">
        <v>4.5672118069405663</v>
      </c>
      <c r="Q28" s="274">
        <v>4.4156209027907849</v>
      </c>
      <c r="R28" s="274">
        <v>4.1780821917808222</v>
      </c>
      <c r="S28" s="274">
        <v>4.0038207434529971</v>
      </c>
      <c r="T28" s="274">
        <v>4.0114281301880235</v>
      </c>
      <c r="U28" s="274">
        <v>3.8576955059835862</v>
      </c>
      <c r="V28" s="274">
        <v>3.7312419365790723</v>
      </c>
      <c r="W28" s="274">
        <v>3.4387852923895226</v>
      </c>
      <c r="X28" s="274">
        <v>3.5098973607038122</v>
      </c>
      <c r="Y28" s="274">
        <v>3.5467980295566504</v>
      </c>
      <c r="Z28" s="274">
        <v>3.441142761300422</v>
      </c>
      <c r="AA28" s="274">
        <v>3.3169437290252088</v>
      </c>
      <c r="AB28" s="274">
        <v>3.3082895066366143</v>
      </c>
      <c r="AC28" s="274">
        <v>3.3204783041063326</v>
      </c>
      <c r="AD28" s="274">
        <v>3.3442607485672506</v>
      </c>
      <c r="AE28" s="274">
        <v>3.215919788086429</v>
      </c>
      <c r="AF28" s="274">
        <v>3.1574143224628664</v>
      </c>
      <c r="AG28" s="274">
        <v>3.0481676202257617</v>
      </c>
      <c r="AH28" s="274">
        <v>4.5341381828746208</v>
      </c>
      <c r="AI28" s="274">
        <v>4.6295358459847469</v>
      </c>
      <c r="AJ28" s="274">
        <v>4.9619379836791762</v>
      </c>
      <c r="AK28" s="274">
        <v>5.4733982708115834</v>
      </c>
      <c r="AL28" s="274">
        <v>5.547457505959577</v>
      </c>
      <c r="AM28" s="274">
        <v>5.4908480994903925</v>
      </c>
      <c r="AN28" s="274">
        <v>5.4635331805252552</v>
      </c>
      <c r="AO28" s="274">
        <v>5.4040309691346495</v>
      </c>
      <c r="AP28" s="274">
        <v>5.4284214799924744</v>
      </c>
      <c r="AQ28" s="274">
        <v>5.4643489457588927</v>
      </c>
      <c r="AR28" s="274">
        <v>5.4723242912208656</v>
      </c>
      <c r="AS28" s="274">
        <v>5.3558159833054608</v>
      </c>
      <c r="AT28" s="274">
        <v>5.5227540171634049</v>
      </c>
      <c r="AU28" s="274">
        <v>5.5709097194804071</v>
      </c>
      <c r="AV28" s="274">
        <v>5.5823849560913956</v>
      </c>
      <c r="AW28" s="274">
        <v>5.513393679284829</v>
      </c>
      <c r="AX28" s="274">
        <v>5.7073629206798131</v>
      </c>
      <c r="AY28" s="274">
        <v>5.8057904603207664</v>
      </c>
      <c r="AZ28" s="274">
        <v>5.8669328074493832</v>
      </c>
      <c r="BB28" s="233"/>
      <c r="BC28" s="236" t="s">
        <v>176</v>
      </c>
      <c r="BD28" s="285">
        <v>16.91</v>
      </c>
      <c r="BE28" s="285">
        <v>17.29</v>
      </c>
      <c r="BF28" s="285">
        <v>17.3</v>
      </c>
      <c r="BG28" s="285">
        <v>17.46</v>
      </c>
      <c r="BH28" s="285">
        <v>17.95</v>
      </c>
      <c r="BI28" s="285">
        <v>19.03</v>
      </c>
      <c r="BJ28" s="285">
        <v>19.739999999999998</v>
      </c>
      <c r="BK28" s="285">
        <v>19.8</v>
      </c>
      <c r="BL28" s="285">
        <v>19.93</v>
      </c>
      <c r="BM28" s="285">
        <v>19.260000000000002</v>
      </c>
      <c r="BN28" s="285">
        <v>19.115892323420585</v>
      </c>
      <c r="BO28" s="285">
        <v>18.837178805693124</v>
      </c>
      <c r="BP28" s="285">
        <v>18.44206940573406</v>
      </c>
      <c r="BQ28" s="285">
        <v>18.414440086138637</v>
      </c>
      <c r="BR28" s="285">
        <v>18.541642524030404</v>
      </c>
      <c r="BS28" s="285">
        <v>18.28137855190667</v>
      </c>
      <c r="BT28" s="285">
        <v>18.310202880288774</v>
      </c>
      <c r="BU28" s="285">
        <v>18.703627677450328</v>
      </c>
      <c r="BV28" s="285">
        <v>18.88662314956596</v>
      </c>
      <c r="BW28" s="285">
        <v>18.701724220439086</v>
      </c>
      <c r="BX28" s="285">
        <v>18.048939254019785</v>
      </c>
      <c r="BY28" s="285">
        <v>18.818098366410126</v>
      </c>
    </row>
    <row r="29" spans="2:77" x14ac:dyDescent="0.2">
      <c r="B29" s="239" t="s">
        <v>252</v>
      </c>
      <c r="C29" s="274">
        <v>7.0414582997257629</v>
      </c>
      <c r="D29" s="274">
        <v>6.9482183060321407</v>
      </c>
      <c r="E29" s="274">
        <v>8.2153870483118521</v>
      </c>
      <c r="F29" s="274">
        <v>7.7186164010882239</v>
      </c>
      <c r="G29" s="274">
        <v>6.8335684062059237</v>
      </c>
      <c r="H29" s="274">
        <v>7.0085706386508155</v>
      </c>
      <c r="I29" s="274">
        <v>6.8767525704366408</v>
      </c>
      <c r="J29" s="274">
        <v>6.5028526970954363</v>
      </c>
      <c r="K29" s="274">
        <v>6.2029718621561809</v>
      </c>
      <c r="L29" s="274">
        <v>6.456834532374101</v>
      </c>
      <c r="M29" s="274">
        <v>6.2284559610127177</v>
      </c>
      <c r="N29" s="274">
        <v>6.0173380928097906</v>
      </c>
      <c r="O29" s="274">
        <v>5.89524318546232</v>
      </c>
      <c r="P29" s="274">
        <v>5.6541683286796971</v>
      </c>
      <c r="Q29" s="274">
        <v>5.8250608728226263</v>
      </c>
      <c r="R29" s="274">
        <v>6.2714041095890405</v>
      </c>
      <c r="S29" s="274">
        <v>9.1260049351269608</v>
      </c>
      <c r="T29" s="274">
        <v>7.5749971043589053</v>
      </c>
      <c r="U29" s="274">
        <v>6.9127589573014205</v>
      </c>
      <c r="V29" s="274">
        <v>6.8174101989543017</v>
      </c>
      <c r="W29" s="274">
        <v>6.4322602591458695</v>
      </c>
      <c r="X29" s="274">
        <v>6.5157624633431084</v>
      </c>
      <c r="Y29" s="274">
        <v>6.8010150768771451</v>
      </c>
      <c r="Z29" s="274">
        <v>7.2652559192687223</v>
      </c>
      <c r="AA29" s="274">
        <v>7.7603475636723127</v>
      </c>
      <c r="AB29" s="274">
        <v>9.9474079639368895</v>
      </c>
      <c r="AC29" s="274">
        <v>9.3477891775206761</v>
      </c>
      <c r="AD29" s="274">
        <v>9.7521284875356713</v>
      </c>
      <c r="AE29" s="274">
        <v>10.195056809474814</v>
      </c>
      <c r="AF29" s="274">
        <v>10.177578624180567</v>
      </c>
      <c r="AG29" s="274">
        <v>10.06842430802536</v>
      </c>
      <c r="AH29" s="274">
        <v>7.770214379960537</v>
      </c>
      <c r="AI29" s="274">
        <v>7.3278788765469614</v>
      </c>
      <c r="AJ29" s="274">
        <v>7.549171488089593</v>
      </c>
      <c r="AK29" s="274">
        <v>7.8357439936211266</v>
      </c>
      <c r="AL29" s="274">
        <v>7.4330771310734081</v>
      </c>
      <c r="AM29" s="274">
        <v>7.3586306045163408</v>
      </c>
      <c r="AN29" s="274">
        <v>7.3336831349589904</v>
      </c>
      <c r="AO29" s="274">
        <v>7.1782178217821775</v>
      </c>
      <c r="AP29" s="274">
        <v>7.3900601067464127</v>
      </c>
      <c r="AQ29" s="274">
        <v>7.2587364255214393</v>
      </c>
      <c r="AR29" s="274">
        <v>7.1325966353254806</v>
      </c>
      <c r="AS29" s="274">
        <v>6.8015179137685999</v>
      </c>
      <c r="AT29" s="274">
        <v>6.8257951297915866</v>
      </c>
      <c r="AU29" s="274">
        <v>6.6312309587087572</v>
      </c>
      <c r="AV29" s="274">
        <v>6.5089808380121186</v>
      </c>
      <c r="AW29" s="274">
        <v>6.2994929466795986</v>
      </c>
      <c r="AX29" s="274">
        <v>6.3311287972200425</v>
      </c>
      <c r="AY29" s="274">
        <v>6.2418662778587795</v>
      </c>
      <c r="AZ29" s="274">
        <v>6.1409106685027828</v>
      </c>
      <c r="BB29" s="233"/>
      <c r="BC29" s="236" t="s">
        <v>177</v>
      </c>
      <c r="BD29" s="285">
        <v>13.66</v>
      </c>
      <c r="BE29" s="285">
        <v>13.88</v>
      </c>
      <c r="BF29" s="285">
        <v>13.74</v>
      </c>
      <c r="BG29" s="285">
        <v>13.58</v>
      </c>
      <c r="BH29" s="285">
        <v>12.97</v>
      </c>
      <c r="BI29" s="285">
        <v>12.57</v>
      </c>
      <c r="BJ29" s="285">
        <v>12.44</v>
      </c>
      <c r="BK29" s="285">
        <v>12.6</v>
      </c>
      <c r="BL29" s="285">
        <v>12.66</v>
      </c>
      <c r="BM29" s="285">
        <v>13.25</v>
      </c>
      <c r="BN29" s="285">
        <v>13.300302202128437</v>
      </c>
      <c r="BO29" s="285">
        <v>13.145305172967312</v>
      </c>
      <c r="BP29" s="285">
        <v>13.242790188859752</v>
      </c>
      <c r="BQ29" s="285">
        <v>13.287398838279243</v>
      </c>
      <c r="BR29" s="285">
        <v>13.267716257990561</v>
      </c>
      <c r="BS29" s="285">
        <v>13.396369650653442</v>
      </c>
      <c r="BT29" s="285">
        <v>13.437587536415599</v>
      </c>
      <c r="BU29" s="285">
        <v>13.31664339857509</v>
      </c>
      <c r="BV29" s="285">
        <v>12.858577415619527</v>
      </c>
      <c r="BW29" s="285">
        <v>13.18112056273918</v>
      </c>
      <c r="BX29" s="285">
        <v>12.739986831272047</v>
      </c>
      <c r="BY29" s="285">
        <v>12.182069548289514</v>
      </c>
    </row>
    <row r="30" spans="2:77" x14ac:dyDescent="0.2">
      <c r="B30" s="239" t="s">
        <v>253</v>
      </c>
      <c r="C30" s="274">
        <v>7.7028552992418131</v>
      </c>
      <c r="D30" s="274">
        <v>7.7090288021116375</v>
      </c>
      <c r="E30" s="274">
        <v>8.1679449671858944</v>
      </c>
      <c r="F30" s="274">
        <v>8.3482316362223088</v>
      </c>
      <c r="G30" s="274">
        <v>7.8772919605077565</v>
      </c>
      <c r="H30" s="274">
        <v>8.0315178324578387</v>
      </c>
      <c r="I30" s="274">
        <v>8.0651622379489911</v>
      </c>
      <c r="J30" s="274">
        <v>8.1431535269709538</v>
      </c>
      <c r="K30" s="274">
        <v>8.264306038570977</v>
      </c>
      <c r="L30" s="274">
        <v>8.1474820143884887</v>
      </c>
      <c r="M30" s="274">
        <v>8.3858314513253305</v>
      </c>
      <c r="N30" s="274">
        <v>8.3744121479970541</v>
      </c>
      <c r="O30" s="274">
        <v>8.2148583645109561</v>
      </c>
      <c r="P30" s="274">
        <v>7.982648583964898</v>
      </c>
      <c r="Q30" s="274">
        <v>7.7964038209402506</v>
      </c>
      <c r="R30" s="274">
        <v>7.4143835616438354</v>
      </c>
      <c r="S30" s="274">
        <v>7.1678739154660516</v>
      </c>
      <c r="T30" s="274">
        <v>7.2506853017258024</v>
      </c>
      <c r="U30" s="274">
        <v>7.0646082649408877</v>
      </c>
      <c r="V30" s="274">
        <v>6.8954980647789776</v>
      </c>
      <c r="W30" s="274">
        <v>6.7074867798497086</v>
      </c>
      <c r="X30" s="274">
        <v>6.9525904203323554</v>
      </c>
      <c r="Y30" s="274">
        <v>7.1383788625167934</v>
      </c>
      <c r="Z30" s="274">
        <v>7.0332373577838032</v>
      </c>
      <c r="AA30" s="274">
        <v>6.9018444808657877</v>
      </c>
      <c r="AB30" s="274">
        <v>7.0197846230904082</v>
      </c>
      <c r="AC30" s="274">
        <v>7.1891144582696649</v>
      </c>
      <c r="AD30" s="274">
        <v>7.2168109242706544</v>
      </c>
      <c r="AE30" s="274">
        <v>7.2659208826813186</v>
      </c>
      <c r="AF30" s="274">
        <v>7.2815533980582519</v>
      </c>
      <c r="AG30" s="274">
        <v>7.1729550023194681</v>
      </c>
      <c r="AH30" s="274">
        <v>7.3110305006234082</v>
      </c>
      <c r="AI30" s="274">
        <v>7.2408476540959068</v>
      </c>
      <c r="AJ30" s="274">
        <v>7.2235278413022934</v>
      </c>
      <c r="AK30" s="274">
        <v>7.4009129087733179</v>
      </c>
      <c r="AL30" s="274">
        <v>7.2528135110691183</v>
      </c>
      <c r="AM30" s="274">
        <v>7.2642479779325821</v>
      </c>
      <c r="AN30" s="274">
        <v>7.313523514954019</v>
      </c>
      <c r="AO30" s="274">
        <v>7.3198829316893947</v>
      </c>
      <c r="AP30" s="274">
        <v>7.4400665432184336</v>
      </c>
      <c r="AQ30" s="274">
        <v>7.5782751536152855</v>
      </c>
      <c r="AR30" s="274">
        <v>7.6794913361432338</v>
      </c>
      <c r="AS30" s="274">
        <v>7.6052670686807833</v>
      </c>
      <c r="AT30" s="274">
        <v>7.9355121755210325</v>
      </c>
      <c r="AU30" s="274">
        <v>8.0999271250130143</v>
      </c>
      <c r="AV30" s="274">
        <v>8.2131619243130469</v>
      </c>
      <c r="AW30" s="274">
        <v>8.2079146621018424</v>
      </c>
      <c r="AX30" s="274">
        <v>8.5975183879006316</v>
      </c>
      <c r="AY30" s="274">
        <v>8.8496563215996673</v>
      </c>
      <c r="AZ30" s="274">
        <v>9.0489465527251447</v>
      </c>
      <c r="BB30" s="233"/>
      <c r="BC30" s="236" t="s">
        <v>178</v>
      </c>
      <c r="BD30" s="285">
        <v>2.8</v>
      </c>
      <c r="BE30" s="285">
        <v>2.89</v>
      </c>
      <c r="BF30" s="285">
        <v>2.9</v>
      </c>
      <c r="BG30" s="285">
        <v>2.94</v>
      </c>
      <c r="BH30" s="285">
        <v>3.08</v>
      </c>
      <c r="BI30" s="285">
        <v>3.33</v>
      </c>
      <c r="BJ30" s="285">
        <v>3.67</v>
      </c>
      <c r="BK30" s="285">
        <v>3.79</v>
      </c>
      <c r="BL30" s="285">
        <v>3.84</v>
      </c>
      <c r="BM30" s="285">
        <v>3.45</v>
      </c>
      <c r="BN30" s="285">
        <v>3.2582906753180234</v>
      </c>
      <c r="BO30" s="285">
        <v>3.0116653596972744</v>
      </c>
      <c r="BP30" s="285">
        <v>2.9478720477959675</v>
      </c>
      <c r="BQ30" s="285">
        <v>3.0796446297530666</v>
      </c>
      <c r="BR30" s="285">
        <v>3.0872689745460926</v>
      </c>
      <c r="BS30" s="285">
        <v>3.1551831705504947</v>
      </c>
      <c r="BT30" s="285">
        <v>3.2111842956274659</v>
      </c>
      <c r="BU30" s="285">
        <v>3.3912219842141744</v>
      </c>
      <c r="BV30" s="285">
        <v>3.4510921913056638</v>
      </c>
      <c r="BW30" s="285">
        <v>3.5333015730695188</v>
      </c>
      <c r="BX30" s="285">
        <v>3.5901447906263151</v>
      </c>
      <c r="BY30" s="285">
        <v>3.724760729223854</v>
      </c>
    </row>
    <row r="31" spans="2:77" ht="12" thickBot="1" x14ac:dyDescent="0.25">
      <c r="B31" s="199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B31" s="233"/>
      <c r="BC31" s="236" t="s">
        <v>179</v>
      </c>
      <c r="BD31" s="285">
        <v>7.29</v>
      </c>
      <c r="BE31" s="285">
        <v>7.3</v>
      </c>
      <c r="BF31" s="285">
        <v>7.38</v>
      </c>
      <c r="BG31" s="285">
        <v>7.21</v>
      </c>
      <c r="BH31" s="285">
        <v>6.93</v>
      </c>
      <c r="BI31" s="285">
        <v>6.67</v>
      </c>
      <c r="BJ31" s="285">
        <v>6.54</v>
      </c>
      <c r="BK31" s="285">
        <v>6.45</v>
      </c>
      <c r="BL31" s="285">
        <v>6.39</v>
      </c>
      <c r="BM31" s="285">
        <v>6.62</v>
      </c>
      <c r="BN31" s="285">
        <v>6.7116413604481284</v>
      </c>
      <c r="BO31" s="285">
        <v>6.7372517854605354</v>
      </c>
      <c r="BP31" s="285">
        <v>6.7474740648483067</v>
      </c>
      <c r="BQ31" s="285">
        <v>6.7678814305449961</v>
      </c>
      <c r="BR31" s="285">
        <v>6.7641109141419991</v>
      </c>
      <c r="BS31" s="285">
        <v>6.759760409697499</v>
      </c>
      <c r="BT31" s="285">
        <v>6.7226437963004111</v>
      </c>
      <c r="BU31" s="285">
        <v>6.6439632358772771</v>
      </c>
      <c r="BV31" s="285">
        <v>6.5469425237596148</v>
      </c>
      <c r="BW31" s="285">
        <v>6.6702029918930368</v>
      </c>
      <c r="BX31" s="285">
        <v>6.9704239427822117</v>
      </c>
      <c r="BY31" s="285">
        <v>6.9746887575623946</v>
      </c>
    </row>
    <row r="32" spans="2:77" ht="12" thickTop="1" x14ac:dyDescent="0.2">
      <c r="B32" s="253" t="s">
        <v>230</v>
      </c>
      <c r="BB32" s="233"/>
      <c r="BC32" s="236" t="s">
        <v>180</v>
      </c>
      <c r="BD32" s="285">
        <v>5.58</v>
      </c>
      <c r="BE32" s="285">
        <v>5.51</v>
      </c>
      <c r="BF32" s="285">
        <v>5.75</v>
      </c>
      <c r="BG32" s="285">
        <v>5.87</v>
      </c>
      <c r="BH32" s="285">
        <v>5.63</v>
      </c>
      <c r="BI32" s="285">
        <v>5.28</v>
      </c>
      <c r="BJ32" s="285">
        <v>5.51</v>
      </c>
      <c r="BK32" s="285">
        <v>5.36</v>
      </c>
      <c r="BL32" s="285">
        <v>5.12</v>
      </c>
      <c r="BM32" s="285">
        <v>5.39</v>
      </c>
      <c r="BN32" s="285">
        <v>5.6699881859623602</v>
      </c>
      <c r="BO32" s="285">
        <v>6.2408994580901407</v>
      </c>
      <c r="BP32" s="285">
        <v>6.6748994615245323</v>
      </c>
      <c r="BQ32" s="285">
        <v>7.1668505777796332</v>
      </c>
      <c r="BR32" s="285">
        <v>7.0844575971786785</v>
      </c>
      <c r="BS32" s="285">
        <v>7.1366727776660044</v>
      </c>
      <c r="BT32" s="285">
        <v>7.4887094328027066</v>
      </c>
      <c r="BU32" s="285">
        <v>7.5405657069412158</v>
      </c>
      <c r="BV32" s="285">
        <v>7.9885268188485252</v>
      </c>
      <c r="BW32" s="285">
        <v>8.2309001336518257</v>
      </c>
      <c r="BX32" s="285">
        <v>8.354176909054928</v>
      </c>
      <c r="BY32" s="285">
        <v>8.2141891986740792</v>
      </c>
    </row>
    <row r="33" spans="2:77" x14ac:dyDescent="0.2">
      <c r="BB33" s="233"/>
      <c r="BC33" s="236" t="s">
        <v>181</v>
      </c>
      <c r="BD33" s="285">
        <v>7.36</v>
      </c>
      <c r="BE33" s="285">
        <v>7.49</v>
      </c>
      <c r="BF33" s="285">
        <v>7.89</v>
      </c>
      <c r="BG33" s="285">
        <v>7.95</v>
      </c>
      <c r="BH33" s="285">
        <v>7.81</v>
      </c>
      <c r="BI33" s="285">
        <v>7.8</v>
      </c>
      <c r="BJ33" s="285">
        <v>8.15</v>
      </c>
      <c r="BK33" s="285">
        <v>8.07</v>
      </c>
      <c r="BL33" s="285">
        <v>8.11</v>
      </c>
      <c r="BM33" s="285">
        <v>8.61</v>
      </c>
      <c r="BN33" s="285">
        <v>8.874605545439735</v>
      </c>
      <c r="BO33" s="285">
        <v>9.1323499485106687</v>
      </c>
      <c r="BP33" s="285">
        <v>9.3577628057533815</v>
      </c>
      <c r="BQ33" s="285">
        <v>9.4996514430360151</v>
      </c>
      <c r="BR33" s="285">
        <v>9.6978914473993285</v>
      </c>
      <c r="BS33" s="285">
        <v>9.8841111101391714</v>
      </c>
      <c r="BT33" s="285">
        <v>10.093118506563309</v>
      </c>
      <c r="BU33" s="285">
        <v>10.372401790948624</v>
      </c>
      <c r="BV33" s="285">
        <v>10.699194265580472</v>
      </c>
      <c r="BW33" s="285">
        <v>11.127821887932615</v>
      </c>
      <c r="BX33" s="285">
        <v>11.689988880414139</v>
      </c>
      <c r="BY33" s="285">
        <v>11.768718634412419</v>
      </c>
    </row>
    <row r="34" spans="2:77" ht="12" thickBot="1" x14ac:dyDescent="0.25">
      <c r="B34" s="186" t="s">
        <v>282</v>
      </c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C34" s="276"/>
      <c r="BD34" s="276"/>
      <c r="BE34" s="276"/>
      <c r="BF34" s="276"/>
      <c r="BG34" s="276"/>
      <c r="BH34" s="276"/>
      <c r="BI34" s="276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</row>
    <row r="35" spans="2:77" ht="12" thickTop="1" x14ac:dyDescent="0.2">
      <c r="AP35" s="274"/>
      <c r="AQ35" s="274"/>
      <c r="AR35" s="274"/>
      <c r="AS35" s="274"/>
      <c r="AT35" s="274"/>
      <c r="AU35" s="274"/>
      <c r="AV35" s="273"/>
      <c r="AW35" s="273"/>
      <c r="AX35" s="273"/>
      <c r="AY35" s="273"/>
      <c r="AZ35" s="273"/>
      <c r="BA35" s="273"/>
    </row>
    <row r="36" spans="2:77" x14ac:dyDescent="0.2">
      <c r="AP36" s="274"/>
      <c r="AQ36" s="274"/>
      <c r="AR36" s="274"/>
      <c r="AS36" s="274"/>
      <c r="AT36" s="274"/>
      <c r="AU36" s="274"/>
      <c r="AV36" s="273"/>
      <c r="AW36" s="273"/>
      <c r="AX36" s="273"/>
      <c r="AY36" s="273"/>
      <c r="AZ36" s="273"/>
      <c r="BA36" s="273"/>
      <c r="BJ36" s="302"/>
    </row>
    <row r="37" spans="2:77" x14ac:dyDescent="0.2">
      <c r="AP37" s="274"/>
      <c r="AQ37" s="274"/>
      <c r="AR37" s="274"/>
      <c r="AS37" s="274"/>
      <c r="AT37" s="274"/>
      <c r="AU37" s="274"/>
      <c r="AV37" s="273"/>
      <c r="AW37" s="273"/>
      <c r="AX37" s="273"/>
      <c r="AY37" s="273"/>
      <c r="AZ37" s="273"/>
      <c r="BA37" s="273"/>
      <c r="BJ37" s="302"/>
    </row>
    <row r="38" spans="2:77" x14ac:dyDescent="0.2">
      <c r="AP38" s="274"/>
      <c r="AQ38" s="274"/>
      <c r="AR38" s="274"/>
      <c r="AS38" s="274"/>
      <c r="AT38" s="274"/>
      <c r="AU38" s="274"/>
      <c r="AV38" s="273"/>
      <c r="AW38" s="273"/>
      <c r="AX38" s="273"/>
      <c r="AY38" s="273"/>
      <c r="AZ38" s="273"/>
      <c r="BA38" s="273"/>
      <c r="BJ38" s="302"/>
    </row>
    <row r="39" spans="2:77" x14ac:dyDescent="0.2">
      <c r="AP39" s="274"/>
      <c r="AQ39" s="274"/>
      <c r="AR39" s="274"/>
      <c r="AS39" s="274"/>
      <c r="AT39" s="274"/>
      <c r="AU39" s="274"/>
      <c r="AV39" s="273"/>
      <c r="AW39" s="273"/>
      <c r="AX39" s="273"/>
      <c r="AY39" s="273"/>
      <c r="AZ39" s="273"/>
      <c r="BA39" s="273"/>
      <c r="BJ39" s="302"/>
    </row>
    <row r="40" spans="2:77" x14ac:dyDescent="0.2">
      <c r="AP40" s="274"/>
      <c r="AQ40" s="274"/>
      <c r="AR40" s="274"/>
      <c r="AS40" s="274"/>
      <c r="AT40" s="274"/>
      <c r="AU40" s="274"/>
      <c r="AV40" s="273"/>
      <c r="AW40" s="273"/>
      <c r="AX40" s="273"/>
      <c r="AY40" s="273"/>
      <c r="AZ40" s="273"/>
      <c r="BA40" s="273"/>
      <c r="BJ40" s="302"/>
    </row>
    <row r="41" spans="2:77" x14ac:dyDescent="0.2"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</row>
    <row r="42" spans="2:77" x14ac:dyDescent="0.2">
      <c r="AP42" s="274"/>
      <c r="AQ42" s="274"/>
      <c r="AR42" s="274"/>
      <c r="AS42" s="274"/>
      <c r="AT42" s="274"/>
      <c r="AU42" s="274"/>
      <c r="AV42" s="273"/>
      <c r="AW42" s="273"/>
      <c r="AX42" s="273"/>
      <c r="AY42" s="273"/>
      <c r="AZ42" s="273"/>
      <c r="BA42" s="273"/>
    </row>
    <row r="43" spans="2:77" x14ac:dyDescent="0.2">
      <c r="AP43" s="274"/>
      <c r="AQ43" s="274"/>
      <c r="AR43" s="274"/>
      <c r="AS43" s="274"/>
      <c r="AT43" s="274"/>
      <c r="AU43" s="274"/>
      <c r="AV43" s="273"/>
      <c r="AW43" s="273"/>
      <c r="AX43" s="273"/>
      <c r="AY43" s="273"/>
      <c r="AZ43" s="273"/>
      <c r="BA43" s="273"/>
    </row>
    <row r="44" spans="2:77" x14ac:dyDescent="0.2">
      <c r="AP44" s="274"/>
      <c r="AQ44" s="274"/>
      <c r="AR44" s="274"/>
      <c r="AS44" s="274"/>
      <c r="AT44" s="274"/>
      <c r="AU44" s="274"/>
      <c r="AV44" s="273"/>
      <c r="AW44" s="273"/>
      <c r="AX44" s="273"/>
      <c r="AY44" s="273"/>
      <c r="AZ44" s="273"/>
      <c r="BA44" s="273"/>
    </row>
    <row r="45" spans="2:77" x14ac:dyDescent="0.2">
      <c r="AP45" s="274"/>
      <c r="AQ45" s="274"/>
      <c r="AR45" s="274"/>
      <c r="AS45" s="274"/>
      <c r="AT45" s="274"/>
      <c r="AU45" s="274"/>
      <c r="AV45" s="273"/>
      <c r="AW45" s="273"/>
      <c r="AX45" s="273"/>
      <c r="AY45" s="273"/>
      <c r="AZ45" s="273"/>
      <c r="BA45" s="273"/>
    </row>
    <row r="46" spans="2:77" x14ac:dyDescent="0.2">
      <c r="AP46" s="274"/>
      <c r="AQ46" s="274"/>
      <c r="AR46" s="274"/>
      <c r="AS46" s="274"/>
      <c r="AT46" s="274"/>
      <c r="AU46" s="274"/>
      <c r="AV46" s="273"/>
      <c r="AW46" s="273"/>
      <c r="AX46" s="273"/>
      <c r="AY46" s="273"/>
      <c r="AZ46" s="273"/>
      <c r="BA46" s="273"/>
    </row>
    <row r="47" spans="2:77" x14ac:dyDescent="0.2">
      <c r="AP47" s="274"/>
      <c r="AQ47" s="274"/>
      <c r="AR47" s="274"/>
      <c r="AS47" s="274"/>
      <c r="AT47" s="274"/>
      <c r="AU47" s="274"/>
      <c r="AV47" s="273"/>
      <c r="AW47" s="273"/>
      <c r="AX47" s="273"/>
      <c r="AY47" s="273"/>
      <c r="AZ47" s="273"/>
      <c r="BA47" s="273"/>
    </row>
    <row r="48" spans="2:77" x14ac:dyDescent="0.2">
      <c r="AP48" s="274"/>
      <c r="AQ48" s="274"/>
      <c r="AR48" s="274"/>
      <c r="AS48" s="274"/>
      <c r="AT48" s="274"/>
      <c r="AU48" s="274"/>
      <c r="AV48" s="273"/>
      <c r="AW48" s="273"/>
      <c r="AX48" s="273"/>
      <c r="AY48" s="273"/>
      <c r="AZ48" s="273"/>
      <c r="BA48" s="273"/>
    </row>
    <row r="49" spans="42:53" x14ac:dyDescent="0.2">
      <c r="AP49" s="274"/>
      <c r="AQ49" s="274"/>
      <c r="AR49" s="274"/>
      <c r="AS49" s="274"/>
      <c r="AT49" s="274"/>
      <c r="AU49" s="274"/>
      <c r="AV49" s="273"/>
      <c r="AW49" s="273"/>
      <c r="AX49" s="273"/>
      <c r="AY49" s="273"/>
      <c r="AZ49" s="273"/>
      <c r="BA49" s="273"/>
    </row>
    <row r="50" spans="42:53" x14ac:dyDescent="0.2"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</row>
    <row r="51" spans="42:53" x14ac:dyDescent="0.2">
      <c r="AP51" s="274"/>
      <c r="AQ51" s="274"/>
      <c r="AR51" s="274"/>
      <c r="AS51" s="274"/>
      <c r="AT51" s="274"/>
      <c r="AU51" s="274"/>
      <c r="AV51" s="273"/>
      <c r="AW51" s="273"/>
      <c r="AX51" s="273"/>
      <c r="AY51" s="273"/>
      <c r="AZ51" s="273"/>
      <c r="BA51" s="273"/>
    </row>
    <row r="52" spans="42:53" x14ac:dyDescent="0.2">
      <c r="AP52" s="274"/>
      <c r="AQ52" s="274"/>
      <c r="AR52" s="274"/>
      <c r="AS52" s="274"/>
      <c r="AT52" s="274"/>
      <c r="AU52" s="274"/>
      <c r="AV52" s="273"/>
      <c r="AW52" s="273"/>
      <c r="AX52" s="273"/>
      <c r="AY52" s="273"/>
      <c r="AZ52" s="273"/>
      <c r="BA52" s="273"/>
    </row>
    <row r="53" spans="42:53" x14ac:dyDescent="0.2">
      <c r="AP53" s="274"/>
      <c r="AQ53" s="274"/>
      <c r="AR53" s="274"/>
      <c r="AS53" s="274"/>
      <c r="AT53" s="274"/>
      <c r="AU53" s="274"/>
      <c r="AV53" s="273"/>
      <c r="AW53" s="273"/>
      <c r="AX53" s="273"/>
      <c r="AY53" s="273"/>
      <c r="AZ53" s="273"/>
      <c r="BA53" s="273"/>
    </row>
    <row r="54" spans="42:53" x14ac:dyDescent="0.2">
      <c r="AP54" s="274"/>
      <c r="AQ54" s="274"/>
      <c r="AR54" s="274"/>
      <c r="AS54" s="274"/>
      <c r="AT54" s="274"/>
      <c r="AU54" s="274"/>
      <c r="AV54" s="273"/>
      <c r="AW54" s="273"/>
      <c r="AX54" s="273"/>
      <c r="AY54" s="273"/>
      <c r="AZ54" s="273"/>
      <c r="BA54" s="273"/>
    </row>
    <row r="55" spans="42:53" x14ac:dyDescent="0.2">
      <c r="AP55" s="274"/>
      <c r="AQ55" s="274"/>
      <c r="AR55" s="274"/>
      <c r="AS55" s="274"/>
      <c r="AT55" s="274"/>
      <c r="AU55" s="274"/>
      <c r="AV55" s="273"/>
      <c r="AW55" s="273"/>
      <c r="AX55" s="273"/>
      <c r="AY55" s="273"/>
      <c r="AZ55" s="273"/>
      <c r="BA55" s="273"/>
    </row>
    <row r="56" spans="42:53" x14ac:dyDescent="0.2">
      <c r="AP56" s="274"/>
      <c r="AQ56" s="274"/>
      <c r="AR56" s="274"/>
      <c r="AS56" s="274"/>
      <c r="AT56" s="274"/>
      <c r="AU56" s="274"/>
      <c r="AV56" s="273"/>
      <c r="AW56" s="273"/>
      <c r="AX56" s="273"/>
      <c r="AY56" s="273"/>
      <c r="AZ56" s="273"/>
      <c r="BA56" s="273"/>
    </row>
  </sheetData>
  <mergeCells count="1">
    <mergeCell ref="B5:C5"/>
  </mergeCells>
  <phoneticPr fontId="1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60"/>
  <sheetViews>
    <sheetView topLeftCell="BE1" zoomScaleNormal="100" workbookViewId="0">
      <selection activeCell="BV6" sqref="BV6:BX6"/>
    </sheetView>
  </sheetViews>
  <sheetFormatPr defaultRowHeight="11.25" x14ac:dyDescent="0.2"/>
  <cols>
    <col min="1" max="1" width="3.5703125" style="45" customWidth="1"/>
    <col min="2" max="2" width="31" style="45" customWidth="1"/>
    <col min="3" max="3" width="7.140625" style="45" bestFit="1" customWidth="1"/>
    <col min="4" max="5" width="7.42578125" style="45" bestFit="1" customWidth="1"/>
    <col min="6" max="6" width="7.28515625" style="45" bestFit="1" customWidth="1"/>
    <col min="7" max="9" width="7.42578125" style="45" bestFit="1" customWidth="1"/>
    <col min="10" max="10" width="7.28515625" style="45" bestFit="1" customWidth="1"/>
    <col min="11" max="13" width="7.42578125" style="45" bestFit="1" customWidth="1"/>
    <col min="14" max="14" width="7.28515625" style="45" bestFit="1" customWidth="1"/>
    <col min="15" max="15" width="7.5703125" style="45" bestFit="1" customWidth="1"/>
    <col min="16" max="16" width="7.42578125" style="45" bestFit="1" customWidth="1"/>
    <col min="17" max="17" width="7.5703125" style="45" bestFit="1" customWidth="1"/>
    <col min="18" max="19" width="7.42578125" style="45" bestFit="1" customWidth="1"/>
    <col min="20" max="27" width="7.5703125" style="45" bestFit="1" customWidth="1"/>
    <col min="28" max="29" width="7.42578125" style="45" bestFit="1" customWidth="1"/>
    <col min="30" max="33" width="7.5703125" style="45" bestFit="1" customWidth="1"/>
    <col min="34" max="34" width="8.42578125" style="45" bestFit="1" customWidth="1"/>
    <col min="35" max="36" width="8.7109375" style="45" bestFit="1" customWidth="1"/>
    <col min="37" max="37" width="8.28515625" style="45" bestFit="1" customWidth="1"/>
    <col min="38" max="38" width="8.7109375" style="45" bestFit="1" customWidth="1"/>
    <col min="39" max="40" width="8.42578125" style="45" bestFit="1" customWidth="1"/>
    <col min="41" max="44" width="8.7109375" style="45" bestFit="1" customWidth="1"/>
    <col min="45" max="45" width="8.42578125" style="45" bestFit="1" customWidth="1"/>
    <col min="46" max="49" width="8.7109375" style="45" bestFit="1" customWidth="1"/>
    <col min="50" max="50" width="8.42578125" style="45" bestFit="1" customWidth="1"/>
    <col min="51" max="52" width="8.7109375" style="45" bestFit="1" customWidth="1"/>
    <col min="53" max="53" width="9.28515625" style="45" bestFit="1" customWidth="1"/>
    <col min="54" max="54" width="9" style="45" customWidth="1"/>
    <col min="55" max="55" width="34" style="45" bestFit="1" customWidth="1"/>
    <col min="56" max="62" width="9.140625" style="45" customWidth="1"/>
    <col min="63" max="71" width="9.28515625" style="45" bestFit="1" customWidth="1"/>
    <col min="72" max="16384" width="9.140625" style="45"/>
  </cols>
  <sheetData>
    <row r="1" spans="2:76" x14ac:dyDescent="0.2">
      <c r="H1" s="91"/>
    </row>
    <row r="2" spans="2:76" ht="18.75" x14ac:dyDescent="0.2">
      <c r="B2" s="1" t="s">
        <v>151</v>
      </c>
      <c r="C2" s="58"/>
      <c r="D2" s="58"/>
      <c r="E2" s="58"/>
      <c r="F2" s="58"/>
      <c r="G2" s="16"/>
    </row>
    <row r="3" spans="2:76" ht="15.75" x14ac:dyDescent="0.25">
      <c r="B3" s="56" t="s">
        <v>317</v>
      </c>
      <c r="C3" s="3"/>
      <c r="D3" s="3"/>
      <c r="E3" s="3"/>
      <c r="F3" s="3"/>
      <c r="G3" s="41"/>
    </row>
    <row r="4" spans="2:76" x14ac:dyDescent="0.2">
      <c r="B4" s="92"/>
      <c r="C4" s="6"/>
      <c r="D4" s="6"/>
      <c r="E4" s="6"/>
      <c r="F4" s="6"/>
      <c r="G4" s="17"/>
    </row>
    <row r="5" spans="2:76" ht="12" thickBot="1" x14ac:dyDescent="0.25">
      <c r="B5" s="12" t="s">
        <v>288</v>
      </c>
      <c r="C5" s="66"/>
      <c r="D5" s="66"/>
      <c r="E5" s="12"/>
      <c r="F5" s="13"/>
      <c r="G5" s="13"/>
    </row>
    <row r="6" spans="2:76" s="94" customFormat="1" ht="17.25" customHeight="1" thickTop="1" thickBot="1" x14ac:dyDescent="0.25">
      <c r="B6" s="53" t="s">
        <v>1</v>
      </c>
      <c r="C6" s="93" t="s">
        <v>64</v>
      </c>
      <c r="D6" s="93" t="s">
        <v>65</v>
      </c>
      <c r="E6" s="53" t="s">
        <v>66</v>
      </c>
      <c r="F6" s="53" t="s">
        <v>67</v>
      </c>
      <c r="G6" s="93" t="s">
        <v>68</v>
      </c>
      <c r="H6" s="53" t="s">
        <v>70</v>
      </c>
      <c r="I6" s="53" t="s">
        <v>71</v>
      </c>
      <c r="J6" s="53" t="s">
        <v>72</v>
      </c>
      <c r="K6" s="53" t="s">
        <v>73</v>
      </c>
      <c r="L6" s="53" t="s">
        <v>2</v>
      </c>
      <c r="M6" s="53" t="s">
        <v>3</v>
      </c>
      <c r="N6" s="53" t="s">
        <v>4</v>
      </c>
      <c r="O6" s="53" t="s">
        <v>5</v>
      </c>
      <c r="P6" s="53" t="s">
        <v>6</v>
      </c>
      <c r="Q6" s="53" t="s">
        <v>7</v>
      </c>
      <c r="R6" s="53" t="s">
        <v>8</v>
      </c>
      <c r="S6" s="53" t="s">
        <v>9</v>
      </c>
      <c r="T6" s="53" t="s">
        <v>10</v>
      </c>
      <c r="U6" s="53" t="s">
        <v>27</v>
      </c>
      <c r="V6" s="53" t="s">
        <v>28</v>
      </c>
      <c r="W6" s="53" t="s">
        <v>29</v>
      </c>
      <c r="X6" s="53" t="s">
        <v>30</v>
      </c>
      <c r="Y6" s="53" t="s">
        <v>31</v>
      </c>
      <c r="Z6" s="53" t="s">
        <v>32</v>
      </c>
      <c r="AA6" s="53" t="s">
        <v>33</v>
      </c>
      <c r="AB6" s="53" t="s">
        <v>34</v>
      </c>
      <c r="AC6" s="53" t="s">
        <v>35</v>
      </c>
      <c r="AD6" s="53" t="s">
        <v>36</v>
      </c>
      <c r="AE6" s="53" t="s">
        <v>37</v>
      </c>
      <c r="AF6" s="53" t="s">
        <v>38</v>
      </c>
      <c r="AG6" s="53" t="s">
        <v>39</v>
      </c>
      <c r="AH6" s="53" t="s">
        <v>40</v>
      </c>
      <c r="AI6" s="53" t="s">
        <v>41</v>
      </c>
      <c r="AJ6" s="53" t="s">
        <v>42</v>
      </c>
      <c r="AK6" s="53" t="s">
        <v>43</v>
      </c>
      <c r="AL6" s="53" t="s">
        <v>44</v>
      </c>
      <c r="AM6" s="53" t="s">
        <v>45</v>
      </c>
      <c r="AN6" s="53" t="s">
        <v>46</v>
      </c>
      <c r="AO6" s="53" t="s">
        <v>47</v>
      </c>
      <c r="AP6" s="53" t="s">
        <v>48</v>
      </c>
      <c r="AQ6" s="53" t="s">
        <v>49</v>
      </c>
      <c r="AR6" s="53" t="s">
        <v>50</v>
      </c>
      <c r="AS6" s="53" t="s">
        <v>51</v>
      </c>
      <c r="AT6" s="53" t="s">
        <v>52</v>
      </c>
      <c r="AU6" s="53" t="s">
        <v>53</v>
      </c>
      <c r="AV6" s="53" t="s">
        <v>54</v>
      </c>
      <c r="AW6" s="53" t="s">
        <v>55</v>
      </c>
      <c r="AX6" s="53" t="s">
        <v>56</v>
      </c>
      <c r="AY6" s="53" t="s">
        <v>57</v>
      </c>
      <c r="AZ6" s="53" t="s">
        <v>74</v>
      </c>
      <c r="BB6" s="14"/>
      <c r="BC6" s="52" t="s">
        <v>188</v>
      </c>
      <c r="BD6" s="53" t="s">
        <v>59</v>
      </c>
      <c r="BE6" s="53" t="s">
        <v>60</v>
      </c>
      <c r="BF6" s="53" t="s">
        <v>61</v>
      </c>
      <c r="BG6" s="53" t="s">
        <v>62</v>
      </c>
      <c r="BH6" s="53" t="s">
        <v>113</v>
      </c>
      <c r="BI6" s="75" t="s">
        <v>136</v>
      </c>
      <c r="BJ6" s="75" t="s">
        <v>137</v>
      </c>
      <c r="BK6" s="75" t="s">
        <v>138</v>
      </c>
      <c r="BL6" s="75" t="s">
        <v>139</v>
      </c>
      <c r="BM6" s="75" t="s">
        <v>141</v>
      </c>
      <c r="BN6" s="75" t="s">
        <v>152</v>
      </c>
      <c r="BO6" s="75" t="s">
        <v>153</v>
      </c>
      <c r="BP6" s="75" t="s">
        <v>154</v>
      </c>
      <c r="BQ6" s="75" t="s">
        <v>155</v>
      </c>
      <c r="BR6" s="75" t="s">
        <v>156</v>
      </c>
      <c r="BS6" s="75" t="s">
        <v>311</v>
      </c>
      <c r="BT6" s="75" t="s">
        <v>312</v>
      </c>
      <c r="BU6" s="75" t="s">
        <v>313</v>
      </c>
      <c r="BV6" s="207" t="s">
        <v>322</v>
      </c>
      <c r="BW6" s="207" t="s">
        <v>321</v>
      </c>
      <c r="BX6" s="207" t="s">
        <v>316</v>
      </c>
    </row>
    <row r="7" spans="2:76" ht="12" thickTop="1" x14ac:dyDescent="0.2">
      <c r="B7" s="69"/>
      <c r="BB7" s="18"/>
      <c r="BC7" s="19"/>
      <c r="BD7" s="19"/>
      <c r="BE7" s="19"/>
      <c r="BF7" s="19"/>
      <c r="BG7" s="19"/>
      <c r="BH7" s="19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</row>
    <row r="8" spans="2:76" s="64" customFormat="1" ht="10.5" x14ac:dyDescent="0.15">
      <c r="B8" s="70" t="s">
        <v>69</v>
      </c>
      <c r="C8" s="96">
        <v>2.6231993934799078</v>
      </c>
      <c r="D8" s="96">
        <v>-9.0573286052009365</v>
      </c>
      <c r="E8" s="96">
        <v>0.17871649065799033</v>
      </c>
      <c r="F8" s="96">
        <v>15.228673370094057</v>
      </c>
      <c r="G8" s="96">
        <v>-2.209711470795213</v>
      </c>
      <c r="H8" s="96">
        <v>2.0869314910765695</v>
      </c>
      <c r="I8" s="96">
        <v>2.2698435076836176</v>
      </c>
      <c r="J8" s="96">
        <v>1.9161841742486843</v>
      </c>
      <c r="K8" s="96">
        <v>4.0037873664277015</v>
      </c>
      <c r="L8" s="96">
        <v>0.28612303290414332</v>
      </c>
      <c r="M8" s="96">
        <v>-0.20749578524186063</v>
      </c>
      <c r="N8" s="96">
        <v>6.1858349577647971</v>
      </c>
      <c r="O8" s="96">
        <v>5.213560151756198</v>
      </c>
      <c r="P8" s="96">
        <v>2.5125043619867284</v>
      </c>
      <c r="Q8" s="96">
        <v>5.2536026324747667</v>
      </c>
      <c r="R8" s="96">
        <v>0.45278137128073581</v>
      </c>
      <c r="S8" s="96">
        <v>5.4840094440867091</v>
      </c>
      <c r="T8" s="96">
        <v>11.730593142740872</v>
      </c>
      <c r="U8" s="96">
        <v>4.5164815152066922</v>
      </c>
      <c r="V8" s="96">
        <v>9.5487018644363104</v>
      </c>
      <c r="W8" s="96">
        <v>-3.0698266263718779</v>
      </c>
      <c r="X8" s="96">
        <v>3.4706268460781047</v>
      </c>
      <c r="Y8" s="96">
        <v>1.6652129093648398</v>
      </c>
      <c r="Z8" s="96">
        <v>4.1806411356368471</v>
      </c>
      <c r="AA8" s="96">
        <v>-2.1187392378528074</v>
      </c>
      <c r="AB8" s="96">
        <v>4.4745296007342859</v>
      </c>
      <c r="AC8" s="96">
        <v>2.525807160114212</v>
      </c>
      <c r="AD8" s="96">
        <v>2.8206226792345035</v>
      </c>
      <c r="AE8" s="96">
        <v>3.0974373220362423</v>
      </c>
      <c r="AF8" s="96">
        <v>6.6082856180532161</v>
      </c>
      <c r="AG8" s="96">
        <v>3.6585365853658516</v>
      </c>
      <c r="AH8" s="96">
        <v>4.723883820468842</v>
      </c>
      <c r="AI8" s="96">
        <v>4.4045595440455969</v>
      </c>
      <c r="AJ8" s="96">
        <v>-4.8244983958243495</v>
      </c>
      <c r="AK8" s="96">
        <v>10.924253477899939</v>
      </c>
      <c r="AL8" s="96">
        <v>5.9487226008368594</v>
      </c>
      <c r="AM8" s="96">
        <v>3.2536684040970414</v>
      </c>
      <c r="AN8" s="96">
        <v>2.7313341556705097</v>
      </c>
      <c r="AO8" s="96">
        <v>6.8702829236792127</v>
      </c>
      <c r="AP8" s="96">
        <v>3.0306749624705986</v>
      </c>
      <c r="AQ8" s="96">
        <v>4.9621083691478702</v>
      </c>
      <c r="AR8" s="96">
        <v>9.5013182937263139</v>
      </c>
      <c r="AS8" s="96">
        <v>-5.2860275064779785</v>
      </c>
      <c r="AT8" s="96">
        <v>5.2274927395934156</v>
      </c>
      <c r="AU8" s="96">
        <v>6.5677372905083757</v>
      </c>
      <c r="AV8" s="96">
        <v>11.72315429944075</v>
      </c>
      <c r="AW8" s="96">
        <v>0.12362932702644969</v>
      </c>
      <c r="AX8" s="96">
        <v>4.5176356901272356</v>
      </c>
      <c r="AY8" s="96">
        <v>1.9486606569586655</v>
      </c>
      <c r="AZ8" s="96">
        <v>6.0938513568832917</v>
      </c>
      <c r="BB8" s="25" t="s">
        <v>157</v>
      </c>
      <c r="BC8" s="26" t="s">
        <v>158</v>
      </c>
      <c r="BD8" s="280">
        <v>-0.72</v>
      </c>
      <c r="BE8" s="280">
        <v>0.76</v>
      </c>
      <c r="BF8" s="280">
        <v>4.41</v>
      </c>
      <c r="BG8" s="280">
        <v>2.85</v>
      </c>
      <c r="BH8" s="280">
        <v>7.02</v>
      </c>
      <c r="BI8" s="280">
        <v>1.27</v>
      </c>
      <c r="BJ8" s="280">
        <v>3.42</v>
      </c>
      <c r="BK8" s="280">
        <v>1.81</v>
      </c>
      <c r="BL8" s="280">
        <v>3.5</v>
      </c>
      <c r="BM8" s="280">
        <v>0.22954570006270103</v>
      </c>
      <c r="BN8" s="280">
        <v>1.9620118692280926</v>
      </c>
      <c r="BO8" s="280">
        <v>3.6221321499632353</v>
      </c>
      <c r="BP8" s="280">
        <v>2.6750371193980556</v>
      </c>
      <c r="BQ8" s="280">
        <v>2.4965297585092259</v>
      </c>
      <c r="BR8" s="280">
        <v>2.130032832170059</v>
      </c>
      <c r="BS8" s="280">
        <v>0.15394794742881857</v>
      </c>
      <c r="BT8" s="280">
        <v>2.1824285752502988</v>
      </c>
      <c r="BU8" s="280">
        <v>3.9958465808618655</v>
      </c>
      <c r="BV8" s="280">
        <v>0.56378738136911011</v>
      </c>
      <c r="BW8" s="280">
        <v>3.3105102750435265</v>
      </c>
      <c r="BX8" s="280">
        <v>2.7653038174836269</v>
      </c>
    </row>
    <row r="9" spans="2:76" ht="12.75" x14ac:dyDescent="0.2">
      <c r="B9" s="54" t="s">
        <v>11</v>
      </c>
      <c r="C9" s="97">
        <v>2.8004667444574238</v>
      </c>
      <c r="D9" s="97">
        <v>-17.877412031782072</v>
      </c>
      <c r="E9" s="97">
        <v>-3.0062197650311049</v>
      </c>
      <c r="F9" s="97">
        <v>26.077662985393673</v>
      </c>
      <c r="G9" s="97">
        <v>-2.2040124328906501</v>
      </c>
      <c r="H9" s="97">
        <v>1.8202831551574832</v>
      </c>
      <c r="I9" s="97">
        <v>3.5754824063564143</v>
      </c>
      <c r="J9" s="97">
        <v>1.2054794520548029</v>
      </c>
      <c r="K9" s="97">
        <v>6.4158094206821801</v>
      </c>
      <c r="L9" s="97">
        <v>-1.246502162299663</v>
      </c>
      <c r="M9" s="97">
        <v>-1.0819165378670732</v>
      </c>
      <c r="N9" s="97">
        <v>9.6093750000000142</v>
      </c>
      <c r="O9" s="97">
        <v>9.1708244238536452</v>
      </c>
      <c r="P9" s="97">
        <v>-1.8715995647442867</v>
      </c>
      <c r="Q9" s="97">
        <v>8.4054113994233717</v>
      </c>
      <c r="R9" s="97">
        <v>-1.370703764320794</v>
      </c>
      <c r="S9" s="97">
        <v>6.554656710226098</v>
      </c>
      <c r="T9" s="97">
        <v>18.318084485108031</v>
      </c>
      <c r="U9" s="97">
        <v>5.4294175715696014</v>
      </c>
      <c r="V9" s="97">
        <v>17.868289637952557</v>
      </c>
      <c r="W9" s="97">
        <v>-6.7258043161657639</v>
      </c>
      <c r="X9" s="97">
        <v>4.1305890702626016</v>
      </c>
      <c r="Y9" s="97">
        <v>1.8675027262813586</v>
      </c>
      <c r="Z9" s="97">
        <v>4.9645390070921991</v>
      </c>
      <c r="AA9" s="97">
        <v>-4.9592044875063692</v>
      </c>
      <c r="AB9" s="97">
        <v>5.0704225352112644</v>
      </c>
      <c r="AC9" s="97">
        <v>1.4170815779394985</v>
      </c>
      <c r="AD9" s="97">
        <v>2.1525679758308058</v>
      </c>
      <c r="AE9" s="97">
        <v>2.4645717806531167</v>
      </c>
      <c r="AF9" s="97">
        <v>9.5009019843655977</v>
      </c>
      <c r="AG9" s="97">
        <v>3.9319055464030868</v>
      </c>
      <c r="AH9" s="97">
        <v>4.7191238076010649</v>
      </c>
      <c r="AI9" s="97">
        <v>3.2316367842683604</v>
      </c>
      <c r="AJ9" s="97">
        <v>-14.303055769545011</v>
      </c>
      <c r="AK9" s="97">
        <v>18.196676654862443</v>
      </c>
      <c r="AL9" s="97">
        <v>6.5038027195206212</v>
      </c>
      <c r="AM9" s="97">
        <v>1.6294468969098972</v>
      </c>
      <c r="AN9" s="97">
        <v>3.166187586500584</v>
      </c>
      <c r="AO9" s="97">
        <v>6.9966152068026162</v>
      </c>
      <c r="AP9" s="97">
        <v>-9.0660082558542854E-2</v>
      </c>
      <c r="AQ9" s="97">
        <v>5.6878077034462819</v>
      </c>
      <c r="AR9" s="97">
        <v>15.476516687674689</v>
      </c>
      <c r="AS9" s="97">
        <v>-15.596475408539376</v>
      </c>
      <c r="AT9" s="97">
        <v>1.2445177493721076</v>
      </c>
      <c r="AU9" s="97">
        <v>8.6933984967973572</v>
      </c>
      <c r="AV9" s="97">
        <v>5.9559900534795815</v>
      </c>
      <c r="AW9" s="97">
        <v>-4.3288164472520947</v>
      </c>
      <c r="AX9" s="97">
        <v>8.2680869652878073</v>
      </c>
      <c r="AY9" s="97">
        <v>-2.0174118158251986E-2</v>
      </c>
      <c r="AZ9" s="97">
        <v>15.417688510849658</v>
      </c>
      <c r="BB9" s="33"/>
      <c r="BC9" s="55" t="s">
        <v>159</v>
      </c>
      <c r="BD9" s="282">
        <v>-7.35</v>
      </c>
      <c r="BE9" s="282">
        <v>-2.63</v>
      </c>
      <c r="BF9" s="282">
        <v>4.78</v>
      </c>
      <c r="BG9" s="282">
        <v>2.1</v>
      </c>
      <c r="BH9" s="282">
        <v>13.5</v>
      </c>
      <c r="BI9" s="282">
        <v>-3.36</v>
      </c>
      <c r="BJ9" s="282">
        <v>4.43</v>
      </c>
      <c r="BK9" s="282">
        <v>-1.02</v>
      </c>
      <c r="BL9" s="282">
        <v>5.16</v>
      </c>
      <c r="BM9" s="282">
        <v>-4.1627246925260266</v>
      </c>
      <c r="BN9" s="282">
        <v>0.99192728038045175</v>
      </c>
      <c r="BO9" s="282">
        <v>3.220940704225697</v>
      </c>
      <c r="BP9" s="282">
        <v>1.5300530687586615</v>
      </c>
      <c r="BQ9" s="282">
        <v>2.6362947707312401</v>
      </c>
      <c r="BR9" s="282">
        <v>0.15695400820865757</v>
      </c>
      <c r="BS9" s="282">
        <v>-5.2740721294562718</v>
      </c>
      <c r="BT9" s="282">
        <v>1.2221823799759051</v>
      </c>
      <c r="BU9" s="282">
        <v>4.6895866262630364</v>
      </c>
      <c r="BV9" s="282">
        <v>-4.9552877049218012</v>
      </c>
      <c r="BW9" s="282">
        <v>5.5404563864657916</v>
      </c>
      <c r="BX9" s="282">
        <v>2.469742848517555</v>
      </c>
    </row>
    <row r="10" spans="2:76" ht="12.75" x14ac:dyDescent="0.2">
      <c r="B10" s="54" t="s">
        <v>12</v>
      </c>
      <c r="C10" s="97">
        <v>2.6763990267640025</v>
      </c>
      <c r="D10" s="97">
        <v>-4.8578199052132618</v>
      </c>
      <c r="E10" s="97">
        <v>5.354919053549196</v>
      </c>
      <c r="F10" s="97">
        <v>17.37588652482269</v>
      </c>
      <c r="G10" s="97">
        <v>-13.494461228600201</v>
      </c>
      <c r="H10" s="97">
        <v>2.6775320139697385</v>
      </c>
      <c r="I10" s="97">
        <v>-3.4013605442176953</v>
      </c>
      <c r="J10" s="97">
        <v>3.7558685446009434</v>
      </c>
      <c r="K10" s="97">
        <v>0.79185520361990314</v>
      </c>
      <c r="L10" s="97">
        <v>0.22446689113355944</v>
      </c>
      <c r="M10" s="97">
        <v>-2.6875699888017976</v>
      </c>
      <c r="N10" s="97">
        <v>5.6386651323360155</v>
      </c>
      <c r="O10" s="97">
        <v>-2.941176470588232</v>
      </c>
      <c r="P10" s="97">
        <v>26.711560044893361</v>
      </c>
      <c r="Q10" s="97">
        <v>8.857395925599576E-2</v>
      </c>
      <c r="R10" s="97">
        <v>3.7168141592920421</v>
      </c>
      <c r="S10" s="97">
        <v>9.5563139931740722</v>
      </c>
      <c r="T10" s="97">
        <v>9.5015576323987432</v>
      </c>
      <c r="U10" s="97">
        <v>7.8236130867709761</v>
      </c>
      <c r="V10" s="97">
        <v>-10.092348284960423</v>
      </c>
      <c r="W10" s="97">
        <v>4.0352164343360215</v>
      </c>
      <c r="X10" s="97">
        <v>6.2764456981664267</v>
      </c>
      <c r="Y10" s="97">
        <v>-1.9243530192435259</v>
      </c>
      <c r="Z10" s="97">
        <v>7.239512855209739</v>
      </c>
      <c r="AA10" s="97">
        <v>5.9305993690851722</v>
      </c>
      <c r="AB10" s="97">
        <v>9.5294818344252548</v>
      </c>
      <c r="AC10" s="97">
        <v>4.4045676998368606</v>
      </c>
      <c r="AD10" s="97">
        <v>2.1875000000000142</v>
      </c>
      <c r="AE10" s="97">
        <v>3.1090723751274254</v>
      </c>
      <c r="AF10" s="97">
        <v>3.1141868512110733</v>
      </c>
      <c r="AG10" s="97">
        <v>1.8696069031639553</v>
      </c>
      <c r="AH10" s="97">
        <v>8.1066707187357707</v>
      </c>
      <c r="AI10" s="97">
        <v>6.5148640101201778</v>
      </c>
      <c r="AJ10" s="97">
        <v>3.3782000527843792</v>
      </c>
      <c r="AK10" s="97">
        <v>2.8146540719938855</v>
      </c>
      <c r="AL10" s="97">
        <v>3.9294804146750266</v>
      </c>
      <c r="AM10" s="97">
        <v>3.4344761677218969</v>
      </c>
      <c r="AN10" s="97">
        <v>-3.2395911532020563</v>
      </c>
      <c r="AO10" s="97">
        <v>8.6476486034853224</v>
      </c>
      <c r="AP10" s="97">
        <v>5.1744026366382911</v>
      </c>
      <c r="AQ10" s="97">
        <v>3.5149109521073854</v>
      </c>
      <c r="AR10" s="97">
        <v>2.3713420787083663</v>
      </c>
      <c r="AS10" s="97">
        <v>3.952686052242484</v>
      </c>
      <c r="AT10" s="97">
        <v>12.620898919021428</v>
      </c>
      <c r="AU10" s="97">
        <v>6.9083101793382156</v>
      </c>
      <c r="AV10" s="97">
        <v>4.8867887379405488</v>
      </c>
      <c r="AW10" s="97">
        <v>0.93857936627121319</v>
      </c>
      <c r="AX10" s="97">
        <v>8.1269061965335112</v>
      </c>
      <c r="AY10" s="97">
        <v>4.2275807505761662</v>
      </c>
      <c r="AZ10" s="97">
        <v>-9.0957095709570979</v>
      </c>
      <c r="BB10" s="33"/>
      <c r="BC10" s="72" t="s">
        <v>165</v>
      </c>
      <c r="BD10" s="282">
        <v>-9.18</v>
      </c>
      <c r="BE10" s="282">
        <v>-2.7</v>
      </c>
      <c r="BF10" s="282">
        <v>5.37</v>
      </c>
      <c r="BG10" s="282">
        <v>1.97</v>
      </c>
      <c r="BH10" s="282">
        <v>17.75</v>
      </c>
      <c r="BI10" s="282">
        <v>-2.0699999999999998</v>
      </c>
      <c r="BJ10" s="282">
        <v>6.49</v>
      </c>
      <c r="BK10" s="282">
        <v>-4.12</v>
      </c>
      <c r="BL10" s="282">
        <v>8.42</v>
      </c>
      <c r="BM10" s="282">
        <v>-3.7361726609442911</v>
      </c>
      <c r="BN10" s="282">
        <v>1.5008149788941409</v>
      </c>
      <c r="BO10" s="282">
        <v>7.8674632814655183</v>
      </c>
      <c r="BP10" s="282">
        <v>0.17234929457032422</v>
      </c>
      <c r="BQ10" s="282">
        <v>7.2151650315620515</v>
      </c>
      <c r="BR10" s="282">
        <v>-1.6241134373661623</v>
      </c>
      <c r="BS10" s="282">
        <v>-5.8607072663159698</v>
      </c>
      <c r="BT10" s="282">
        <v>2.5970051715039659</v>
      </c>
      <c r="BU10" s="282">
        <v>3.5600952200224327</v>
      </c>
      <c r="BV10" s="282">
        <v>-7.6872924165557492</v>
      </c>
      <c r="BW10" s="282">
        <v>5.2432947455534702</v>
      </c>
      <c r="BX10" s="282">
        <v>4.6539599092073445</v>
      </c>
    </row>
    <row r="11" spans="2:76" ht="12.75" x14ac:dyDescent="0.2">
      <c r="B11" s="54" t="s">
        <v>13</v>
      </c>
      <c r="C11" s="97">
        <v>2.466960352422916</v>
      </c>
      <c r="D11" s="97">
        <v>2.4505588993981178</v>
      </c>
      <c r="E11" s="97">
        <v>2.391942929080983</v>
      </c>
      <c r="F11" s="97">
        <v>2.3360655737704832</v>
      </c>
      <c r="G11" s="97">
        <v>2.2426912294753834</v>
      </c>
      <c r="H11" s="97">
        <v>2.2326674500587416</v>
      </c>
      <c r="I11" s="97">
        <v>2.1839080459770059</v>
      </c>
      <c r="J11" s="97">
        <v>2.1372328458942604</v>
      </c>
      <c r="K11" s="97">
        <v>2.0558002936857491</v>
      </c>
      <c r="L11" s="97">
        <v>2.0503597122302182</v>
      </c>
      <c r="M11" s="97">
        <v>1.7624250969333843</v>
      </c>
      <c r="N11" s="97">
        <v>1.8358157256667766</v>
      </c>
      <c r="O11" s="97">
        <v>1.904761904761898</v>
      </c>
      <c r="P11" s="97">
        <v>1.7356475300400547</v>
      </c>
      <c r="Q11" s="97">
        <v>2.3950131233595897</v>
      </c>
      <c r="R11" s="97">
        <v>1.8263377122716946</v>
      </c>
      <c r="S11" s="97">
        <v>2.0138451856513484</v>
      </c>
      <c r="T11" s="97">
        <v>2.0049352251696462</v>
      </c>
      <c r="U11" s="97">
        <v>1.9957665557907518</v>
      </c>
      <c r="V11" s="97">
        <v>1.9863622887637149</v>
      </c>
      <c r="W11" s="97">
        <v>2.0058139534883708</v>
      </c>
      <c r="X11" s="97">
        <v>1.994870333428338</v>
      </c>
      <c r="Y11" s="97">
        <v>2.0117351215423298</v>
      </c>
      <c r="Z11" s="97">
        <v>1.9994522048753822</v>
      </c>
      <c r="AA11" s="97">
        <v>2.0139634801288935</v>
      </c>
      <c r="AB11" s="97">
        <v>2.0005264543300854</v>
      </c>
      <c r="AC11" s="97">
        <v>3.1483870967741865</v>
      </c>
      <c r="AD11" s="97">
        <v>3.4025519139354543</v>
      </c>
      <c r="AE11" s="97">
        <v>3.4115654488265221</v>
      </c>
      <c r="AF11" s="97">
        <v>3.3692091717360881</v>
      </c>
      <c r="AG11" s="97">
        <v>3.531009506564061</v>
      </c>
      <c r="AH11" s="97">
        <v>3.1332240925567447</v>
      </c>
      <c r="AI11" s="97">
        <v>4.3042850264804997</v>
      </c>
      <c r="AJ11" s="97">
        <v>5.9638109305760736</v>
      </c>
      <c r="AK11" s="97">
        <v>6.0986234535633344</v>
      </c>
      <c r="AL11" s="97">
        <v>6.1955986204631301</v>
      </c>
      <c r="AM11" s="97">
        <v>5.7452155422385403</v>
      </c>
      <c r="AN11" s="97">
        <v>5.6853497129904014</v>
      </c>
      <c r="AO11" s="97">
        <v>5.9088078599598646</v>
      </c>
      <c r="AP11" s="97">
        <v>6.0985170183576258</v>
      </c>
      <c r="AQ11" s="97">
        <v>4.9998460638527149</v>
      </c>
      <c r="AR11" s="97">
        <v>5.9463421785661978</v>
      </c>
      <c r="AS11" s="97">
        <v>6.0194282235076031</v>
      </c>
      <c r="AT11" s="97">
        <v>5.980474052417236</v>
      </c>
      <c r="AU11" s="97">
        <v>5.5395453089977593</v>
      </c>
      <c r="AV11" s="97">
        <v>26.428304705003725</v>
      </c>
      <c r="AW11" s="97">
        <v>4.2401978882079305</v>
      </c>
      <c r="AX11" s="97">
        <v>-0.78804299704262348</v>
      </c>
      <c r="AY11" s="97">
        <v>3.1861345137798054</v>
      </c>
      <c r="AZ11" s="97">
        <v>1.8976283969624177</v>
      </c>
      <c r="BB11" s="33"/>
      <c r="BC11" s="72" t="s">
        <v>160</v>
      </c>
      <c r="BD11" s="282">
        <v>-5.3</v>
      </c>
      <c r="BE11" s="282">
        <v>-2.96</v>
      </c>
      <c r="BF11" s="282">
        <v>5.46</v>
      </c>
      <c r="BG11" s="282">
        <v>2.89</v>
      </c>
      <c r="BH11" s="282">
        <v>3.81</v>
      </c>
      <c r="BI11" s="282">
        <v>-4.7300000000000004</v>
      </c>
      <c r="BJ11" s="282">
        <v>2.0499999999999998</v>
      </c>
      <c r="BK11" s="282">
        <v>5.99</v>
      </c>
      <c r="BL11" s="282">
        <v>0.54</v>
      </c>
      <c r="BM11" s="282">
        <v>-7.2398692318985383</v>
      </c>
      <c r="BN11" s="282">
        <v>2.2697970307349067</v>
      </c>
      <c r="BO11" s="282">
        <v>-7.5214959197384985</v>
      </c>
      <c r="BP11" s="282">
        <v>5.5765753631528838</v>
      </c>
      <c r="BQ11" s="282">
        <v>-5.7138438937642633</v>
      </c>
      <c r="BR11" s="282">
        <v>2.5076878920824868</v>
      </c>
      <c r="BS11" s="282">
        <v>0.39959040983018213</v>
      </c>
      <c r="BT11" s="282">
        <v>-2.5106604250911317</v>
      </c>
      <c r="BU11" s="282">
        <v>6.2618259221126635</v>
      </c>
      <c r="BV11" s="282">
        <v>2.6016629106320153</v>
      </c>
      <c r="BW11" s="282">
        <v>8.0786083488573439</v>
      </c>
      <c r="BX11" s="282">
        <v>1.413589323863178</v>
      </c>
    </row>
    <row r="12" spans="2:76" ht="12.75" x14ac:dyDescent="0.2">
      <c r="B12" s="54" t="s">
        <v>14</v>
      </c>
      <c r="C12" s="97">
        <v>0</v>
      </c>
      <c r="D12" s="97">
        <v>11.36363636363636</v>
      </c>
      <c r="E12" s="97">
        <v>-20.408163265306129</v>
      </c>
      <c r="F12" s="97">
        <v>10.256410256410263</v>
      </c>
      <c r="G12" s="97">
        <v>0</v>
      </c>
      <c r="H12" s="97">
        <v>18.604651162790702</v>
      </c>
      <c r="I12" s="97">
        <v>0</v>
      </c>
      <c r="J12" s="97">
        <v>1.9607843137254832</v>
      </c>
      <c r="K12" s="97">
        <v>7.6923076923076934</v>
      </c>
      <c r="L12" s="97">
        <v>26.785714285714278</v>
      </c>
      <c r="M12" s="97">
        <v>-5.6338028169014081</v>
      </c>
      <c r="N12" s="97">
        <v>4.4776119402985017</v>
      </c>
      <c r="O12" s="97">
        <v>10.000000000000014</v>
      </c>
      <c r="P12" s="97">
        <v>10.389610389610397</v>
      </c>
      <c r="Q12" s="97">
        <v>7.058823529411768</v>
      </c>
      <c r="R12" s="97">
        <v>6.5934065934065984</v>
      </c>
      <c r="S12" s="97">
        <v>17.525773195876297</v>
      </c>
      <c r="T12" s="97">
        <v>18.421052631578931</v>
      </c>
      <c r="U12" s="97">
        <v>-10.370370370370381</v>
      </c>
      <c r="V12" s="97">
        <v>40.495867768595048</v>
      </c>
      <c r="W12" s="97">
        <v>-8.8235294117647101</v>
      </c>
      <c r="X12" s="97">
        <v>-19.354838709677423</v>
      </c>
      <c r="Y12" s="97">
        <v>2.4000000000000057</v>
      </c>
      <c r="Z12" s="97">
        <v>-10.15625</v>
      </c>
      <c r="AA12" s="97">
        <v>-28.695652173913047</v>
      </c>
      <c r="AB12" s="97">
        <v>4.8780487804878021</v>
      </c>
      <c r="AC12" s="97">
        <v>13.95348837209302</v>
      </c>
      <c r="AD12" s="97">
        <v>33.673469387755119</v>
      </c>
      <c r="AE12" s="97">
        <v>6.1068702290076402</v>
      </c>
      <c r="AF12" s="97">
        <v>-8.6330935251798593</v>
      </c>
      <c r="AG12" s="97">
        <v>20.472440944881896</v>
      </c>
      <c r="AH12" s="97">
        <v>0.66790352504636985</v>
      </c>
      <c r="AI12" s="97">
        <v>9.2148912642830823</v>
      </c>
      <c r="AJ12" s="97">
        <v>5.6361795477556598</v>
      </c>
      <c r="AK12" s="97">
        <v>5.2076677316293996</v>
      </c>
      <c r="AL12" s="97">
        <v>7.6222289705435884</v>
      </c>
      <c r="AM12" s="97">
        <v>2.9909706546275459</v>
      </c>
      <c r="AN12" s="97">
        <v>3.4520547945205493</v>
      </c>
      <c r="AO12" s="97">
        <v>5.9057203389830448</v>
      </c>
      <c r="AP12" s="97">
        <v>8.1520380095023768</v>
      </c>
      <c r="AQ12" s="97">
        <v>2.4277456647398878</v>
      </c>
      <c r="AR12" s="97">
        <v>4.9661399548532614</v>
      </c>
      <c r="AS12" s="97">
        <v>5.5698924731182728</v>
      </c>
      <c r="AT12" s="97">
        <v>10.857608474231</v>
      </c>
      <c r="AU12" s="97">
        <v>-7.258360896729144</v>
      </c>
      <c r="AV12" s="97">
        <v>-2.833366356251247</v>
      </c>
      <c r="AW12" s="97">
        <v>4.7920065252854869</v>
      </c>
      <c r="AX12" s="97">
        <v>5.9155477719400551</v>
      </c>
      <c r="AY12" s="97">
        <v>0.62465552085247111</v>
      </c>
      <c r="AZ12" s="97">
        <v>9.6950885521270891</v>
      </c>
      <c r="BB12" s="33"/>
      <c r="BC12" s="72" t="s">
        <v>161</v>
      </c>
      <c r="BD12" s="282">
        <v>-3.22</v>
      </c>
      <c r="BE12" s="282">
        <v>-0.62</v>
      </c>
      <c r="BF12" s="282">
        <v>-2.61</v>
      </c>
      <c r="BG12" s="282">
        <v>-0.94</v>
      </c>
      <c r="BH12" s="282">
        <v>30.77</v>
      </c>
      <c r="BI12" s="282">
        <v>-6.74</v>
      </c>
      <c r="BJ12" s="282">
        <v>-0.81</v>
      </c>
      <c r="BK12" s="282">
        <v>-6.98</v>
      </c>
      <c r="BL12" s="282">
        <v>1.31</v>
      </c>
      <c r="BM12" s="282">
        <v>7.2881655758004484</v>
      </c>
      <c r="BN12" s="282">
        <v>-8.4814509480626583</v>
      </c>
      <c r="BO12" s="282">
        <v>13.834540410045776</v>
      </c>
      <c r="BP12" s="282">
        <v>-2.9025876394713919</v>
      </c>
      <c r="BQ12" s="282">
        <v>-1.3284217046176821</v>
      </c>
      <c r="BR12" s="282">
        <v>7.2419717193075144</v>
      </c>
      <c r="BS12" s="282">
        <v>-22.121072088724574</v>
      </c>
      <c r="BT12" s="282">
        <v>5.5835756245179056</v>
      </c>
      <c r="BU12" s="282">
        <v>8.7950994717320441</v>
      </c>
      <c r="BV12" s="282">
        <v>-12.74342682989824</v>
      </c>
      <c r="BW12" s="282">
        <v>-4.8247691214776296</v>
      </c>
      <c r="BX12" s="282">
        <v>-15.577118450788902</v>
      </c>
    </row>
    <row r="13" spans="2:76" ht="12.75" x14ac:dyDescent="0.2">
      <c r="B13" s="54" t="s">
        <v>15</v>
      </c>
      <c r="C13" s="97">
        <v>-3.2258064516128968</v>
      </c>
      <c r="D13" s="97">
        <v>-13.333333333333329</v>
      </c>
      <c r="E13" s="97">
        <v>30.769230769230774</v>
      </c>
      <c r="F13" s="97">
        <v>-2.941176470588232</v>
      </c>
      <c r="G13" s="97">
        <v>-3.0303030303030312</v>
      </c>
      <c r="H13" s="97">
        <v>-18.75</v>
      </c>
      <c r="I13" s="97">
        <v>30.769230769230774</v>
      </c>
      <c r="J13" s="97">
        <v>14.705882352941174</v>
      </c>
      <c r="K13" s="97">
        <v>-20.512820512820511</v>
      </c>
      <c r="L13" s="97">
        <v>-9.6774193548387188</v>
      </c>
      <c r="M13" s="97">
        <v>14.285714285714278</v>
      </c>
      <c r="N13" s="97">
        <v>6.25</v>
      </c>
      <c r="O13" s="97">
        <v>11.764705882352942</v>
      </c>
      <c r="P13" s="97">
        <v>10.526315789473699</v>
      </c>
      <c r="Q13" s="97">
        <v>9.5238095238095326</v>
      </c>
      <c r="R13" s="97">
        <v>8.6956521739130324</v>
      </c>
      <c r="S13" s="97">
        <v>4</v>
      </c>
      <c r="T13" s="97">
        <v>7.6923076923076934</v>
      </c>
      <c r="U13" s="97">
        <v>7.1428571428571388</v>
      </c>
      <c r="V13" s="97">
        <v>-20</v>
      </c>
      <c r="W13" s="97">
        <v>27.083333333333329</v>
      </c>
      <c r="X13" s="97">
        <v>4.9180327868852487</v>
      </c>
      <c r="Y13" s="97">
        <v>42.1875</v>
      </c>
      <c r="Z13" s="97">
        <v>-2.1978021978022042</v>
      </c>
      <c r="AA13" s="97">
        <v>-33.707865168539328</v>
      </c>
      <c r="AB13" s="97">
        <v>-55.932203389830512</v>
      </c>
      <c r="AC13" s="97">
        <v>73.076923076923094</v>
      </c>
      <c r="AD13" s="97">
        <v>28.888888888888886</v>
      </c>
      <c r="AE13" s="97">
        <v>62.068965517241367</v>
      </c>
      <c r="AF13" s="97">
        <v>-4.2553191489361666</v>
      </c>
      <c r="AG13" s="97">
        <v>0</v>
      </c>
      <c r="AH13" s="97">
        <v>2.960102960102958</v>
      </c>
      <c r="AI13" s="97">
        <v>13.999999999999986</v>
      </c>
      <c r="AJ13" s="97">
        <v>13.815789473684205</v>
      </c>
      <c r="AK13" s="97">
        <v>9.6339113680144806E-2</v>
      </c>
      <c r="AL13" s="97">
        <v>2.9836381135707484</v>
      </c>
      <c r="AM13" s="97">
        <v>11.214953271028037</v>
      </c>
      <c r="AN13" s="97">
        <v>2.3529411764705799</v>
      </c>
      <c r="AO13" s="97">
        <v>3.2019704433497509</v>
      </c>
      <c r="AP13" s="97">
        <v>9.7056483691328594</v>
      </c>
      <c r="AQ13" s="97">
        <v>4.858593183466283</v>
      </c>
      <c r="AR13" s="97">
        <v>-21.230982019363765</v>
      </c>
      <c r="AS13" s="97">
        <v>-0.61457418788410223</v>
      </c>
      <c r="AT13" s="97">
        <v>5.3003533568904544</v>
      </c>
      <c r="AU13" s="97">
        <v>1.5939597315436203</v>
      </c>
      <c r="AV13" s="97">
        <v>-24.938067712634201</v>
      </c>
      <c r="AW13" s="97">
        <v>10.451045104510442</v>
      </c>
      <c r="AX13" s="97">
        <v>-23.207171314741032</v>
      </c>
      <c r="AY13" s="97">
        <v>0</v>
      </c>
      <c r="AZ13" s="97">
        <v>112.97016861219197</v>
      </c>
      <c r="BB13" s="33"/>
      <c r="BC13" s="55" t="s">
        <v>166</v>
      </c>
      <c r="BD13" s="282">
        <v>5.47</v>
      </c>
      <c r="BE13" s="282">
        <v>4.79</v>
      </c>
      <c r="BF13" s="282">
        <v>3.74</v>
      </c>
      <c r="BG13" s="282">
        <v>3.91</v>
      </c>
      <c r="BH13" s="282">
        <v>4.4000000000000004</v>
      </c>
      <c r="BI13" s="282">
        <v>4.71</v>
      </c>
      <c r="BJ13" s="282">
        <v>2.76</v>
      </c>
      <c r="BK13" s="282">
        <v>3.6</v>
      </c>
      <c r="BL13" s="282">
        <v>2.25</v>
      </c>
      <c r="BM13" s="282">
        <v>3.7964602293922809</v>
      </c>
      <c r="BN13" s="282">
        <v>3.3896677458153306</v>
      </c>
      <c r="BO13" s="282">
        <v>3.9850800896813325</v>
      </c>
      <c r="BP13" s="282">
        <v>3.4465924969488952</v>
      </c>
      <c r="BQ13" s="282">
        <v>2.4757376174648016</v>
      </c>
      <c r="BR13" s="282">
        <v>3.9911702210197859</v>
      </c>
      <c r="BS13" s="282">
        <v>3.3582508632086956</v>
      </c>
      <c r="BT13" s="282">
        <v>2.9940987586669365</v>
      </c>
      <c r="BU13" s="282">
        <v>3.6955354759299723</v>
      </c>
      <c r="BV13" s="282">
        <v>3.8243121659668162</v>
      </c>
      <c r="BW13" s="282">
        <v>2.1010662127049642</v>
      </c>
      <c r="BX13" s="282">
        <v>3.0597330086437751</v>
      </c>
    </row>
    <row r="14" spans="2:76" ht="12.75" x14ac:dyDescent="0.2">
      <c r="B14" s="54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B14" s="33"/>
      <c r="BC14" s="55" t="s">
        <v>167</v>
      </c>
      <c r="BD14" s="282">
        <v>9.06</v>
      </c>
      <c r="BE14" s="282">
        <v>-4.4400000000000004</v>
      </c>
      <c r="BF14" s="282">
        <v>11.11</v>
      </c>
      <c r="BG14" s="282">
        <v>-3.16</v>
      </c>
      <c r="BH14" s="282">
        <v>-32.36</v>
      </c>
      <c r="BI14" s="282">
        <v>-1.06</v>
      </c>
      <c r="BJ14" s="282">
        <v>2.72</v>
      </c>
      <c r="BK14" s="282">
        <v>8.9</v>
      </c>
      <c r="BL14" s="282">
        <v>2.57</v>
      </c>
      <c r="BM14" s="282">
        <v>-7.4558242413701237E-2</v>
      </c>
      <c r="BN14" s="282">
        <v>4.7603651105528826</v>
      </c>
      <c r="BO14" s="282">
        <v>1.7877068445668414</v>
      </c>
      <c r="BP14" s="282">
        <v>6.5797453001819264</v>
      </c>
      <c r="BQ14" s="282">
        <v>1.8820439873071422</v>
      </c>
      <c r="BR14" s="282">
        <v>-12.445494576307595</v>
      </c>
      <c r="BS14" s="282">
        <v>14.305340889575831</v>
      </c>
      <c r="BT14" s="282">
        <v>-2.332846840659343</v>
      </c>
      <c r="BU14" s="282">
        <v>2.5797559305466393</v>
      </c>
      <c r="BV14" s="282">
        <v>7.2773624113627164</v>
      </c>
      <c r="BW14" s="282">
        <v>3.6025241632718235</v>
      </c>
      <c r="BX14" s="282">
        <v>1.4205859676175834</v>
      </c>
    </row>
    <row r="15" spans="2:76" s="64" customFormat="1" ht="12.75" x14ac:dyDescent="0.2">
      <c r="B15" s="16" t="s">
        <v>265</v>
      </c>
      <c r="C15" s="96">
        <v>8.4589614740368404</v>
      </c>
      <c r="D15" s="96">
        <v>11.35135135135134</v>
      </c>
      <c r="E15" s="96">
        <v>8.80721220527046</v>
      </c>
      <c r="F15" s="96">
        <v>12.109623964308483</v>
      </c>
      <c r="G15" s="96">
        <v>10.289937464468451</v>
      </c>
      <c r="H15" s="96">
        <v>10.463917525773198</v>
      </c>
      <c r="I15" s="96">
        <v>5.9262715818945395</v>
      </c>
      <c r="J15" s="96">
        <v>5.5947136563876683</v>
      </c>
      <c r="K15" s="96">
        <v>6.6750104297038035</v>
      </c>
      <c r="L15" s="96">
        <v>1.7598748533437742</v>
      </c>
      <c r="M15" s="96">
        <v>17.986164488854726</v>
      </c>
      <c r="N15" s="96">
        <v>9.5114006514658058</v>
      </c>
      <c r="O15" s="96">
        <v>12.671029149315885</v>
      </c>
      <c r="P15" s="96">
        <v>14.78352692713834</v>
      </c>
      <c r="Q15" s="96">
        <v>11.246550137994475</v>
      </c>
      <c r="R15" s="96">
        <v>8.0215009303287133</v>
      </c>
      <c r="S15" s="96">
        <v>3.5598086124401789</v>
      </c>
      <c r="T15" s="96">
        <v>5.1007207540195907</v>
      </c>
      <c r="U15" s="96">
        <v>11.9746790926675</v>
      </c>
      <c r="V15" s="96">
        <v>15.263819095477388</v>
      </c>
      <c r="W15" s="96">
        <v>6.376021798365116</v>
      </c>
      <c r="X15" s="96">
        <v>-1.4856557377049171</v>
      </c>
      <c r="Y15" s="96">
        <v>10.348413936557449</v>
      </c>
      <c r="Z15" s="96">
        <v>8.4118755890669092</v>
      </c>
      <c r="AA15" s="96">
        <v>1.9560965007606939</v>
      </c>
      <c r="AB15" s="96">
        <v>4.9030057557024236</v>
      </c>
      <c r="AC15" s="96">
        <v>2.9465555781345216</v>
      </c>
      <c r="AD15" s="96">
        <v>9.5144097907619454</v>
      </c>
      <c r="AE15" s="96">
        <v>7.6243691420331743</v>
      </c>
      <c r="AF15" s="96">
        <v>10.768715458047225</v>
      </c>
      <c r="AG15" s="96">
        <v>9.3816147565769512</v>
      </c>
      <c r="AH15" s="96">
        <v>10.738578544266517</v>
      </c>
      <c r="AI15" s="96">
        <v>4.9380924743664139</v>
      </c>
      <c r="AJ15" s="96">
        <v>7.0624203038822628</v>
      </c>
      <c r="AK15" s="96">
        <v>7.8334863965101533</v>
      </c>
      <c r="AL15" s="96">
        <v>8.1001237574354263</v>
      </c>
      <c r="AM15" s="96">
        <v>8.6453947854346609</v>
      </c>
      <c r="AN15" s="96">
        <v>9.8213172892801737</v>
      </c>
      <c r="AO15" s="96">
        <v>4.6510188289914822</v>
      </c>
      <c r="AP15" s="96">
        <v>6.4298601046996566</v>
      </c>
      <c r="AQ15" s="96">
        <v>5.1345468019082148</v>
      </c>
      <c r="AR15" s="96">
        <v>7.1613596715360615</v>
      </c>
      <c r="AS15" s="96">
        <v>4.9002680347952037</v>
      </c>
      <c r="AT15" s="96">
        <v>3.8836549464674732</v>
      </c>
      <c r="AU15" s="96">
        <v>4.1428689990267173</v>
      </c>
      <c r="AV15" s="96">
        <v>4.7235423669873597</v>
      </c>
      <c r="AW15" s="96">
        <v>-0.32514250927000887</v>
      </c>
      <c r="AX15" s="96">
        <v>6.1152676947849187</v>
      </c>
      <c r="AY15" s="96">
        <v>4.9210886044488689</v>
      </c>
      <c r="AZ15" s="96">
        <v>1.2716856692245813</v>
      </c>
      <c r="BB15" s="33"/>
      <c r="BC15" s="55" t="s">
        <v>168</v>
      </c>
      <c r="BD15" s="282">
        <v>-2.95</v>
      </c>
      <c r="BE15" s="282">
        <v>-12.33</v>
      </c>
      <c r="BF15" s="282">
        <v>3.45</v>
      </c>
      <c r="BG15" s="282">
        <v>1.98</v>
      </c>
      <c r="BH15" s="282">
        <v>0.59</v>
      </c>
      <c r="BI15" s="282">
        <v>20.81</v>
      </c>
      <c r="BJ15" s="282">
        <v>0.42</v>
      </c>
      <c r="BK15" s="282">
        <v>8.5299999999999994</v>
      </c>
      <c r="BL15" s="282">
        <v>2.57</v>
      </c>
      <c r="BM15" s="282">
        <v>1.3968332918842634</v>
      </c>
      <c r="BN15" s="282">
        <v>-15.200506887953239</v>
      </c>
      <c r="BO15" s="282">
        <v>3.7672636120417451</v>
      </c>
      <c r="BP15" s="282">
        <v>0.65269906159993241</v>
      </c>
      <c r="BQ15" s="282">
        <v>0.9807767752059533</v>
      </c>
      <c r="BR15" s="282">
        <v>5.7543763426116499</v>
      </c>
      <c r="BS15" s="282">
        <v>3.2479038810614611</v>
      </c>
      <c r="BT15" s="282">
        <v>1.2327591619749114</v>
      </c>
      <c r="BU15" s="282">
        <v>1.6229738670195104</v>
      </c>
      <c r="BV15" s="282">
        <v>0.8015787439220361</v>
      </c>
      <c r="BW15" s="282">
        <v>0.59539427210526696</v>
      </c>
      <c r="BX15" s="282">
        <v>0.73432045263031398</v>
      </c>
    </row>
    <row r="16" spans="2:76" ht="12.75" x14ac:dyDescent="0.2">
      <c r="B16" s="54" t="s">
        <v>277</v>
      </c>
      <c r="C16" s="97">
        <v>37.037037037037038</v>
      </c>
      <c r="D16" s="97">
        <v>10.810810810810807</v>
      </c>
      <c r="E16" s="97">
        <v>2.4390243902439011</v>
      </c>
      <c r="F16" s="97">
        <v>7.1428571428571388</v>
      </c>
      <c r="G16" s="97">
        <v>0</v>
      </c>
      <c r="H16" s="97">
        <v>11.111111111111114</v>
      </c>
      <c r="I16" s="97">
        <v>10.000000000000014</v>
      </c>
      <c r="J16" s="97">
        <v>7.2727272727272805</v>
      </c>
      <c r="K16" s="97">
        <v>8.4745762711864359</v>
      </c>
      <c r="L16" s="97">
        <v>9.375</v>
      </c>
      <c r="M16" s="97">
        <v>15.714285714285722</v>
      </c>
      <c r="N16" s="97">
        <v>6.1728395061728492</v>
      </c>
      <c r="O16" s="97">
        <v>11.627906976744185</v>
      </c>
      <c r="P16" s="97">
        <v>17.708333333333329</v>
      </c>
      <c r="Q16" s="97">
        <v>7.9646017699114964</v>
      </c>
      <c r="R16" s="97">
        <v>9.0163934426229559</v>
      </c>
      <c r="S16" s="97">
        <v>0</v>
      </c>
      <c r="T16" s="97">
        <v>3.0075187969924855</v>
      </c>
      <c r="U16" s="97">
        <v>2.9197080291970821</v>
      </c>
      <c r="V16" s="97">
        <v>11.347517730496449</v>
      </c>
      <c r="W16" s="97">
        <v>-0.63694267515923286</v>
      </c>
      <c r="X16" s="97">
        <v>1.9230769230769198</v>
      </c>
      <c r="Y16" s="97">
        <v>1.2578616352201237</v>
      </c>
      <c r="Z16" s="97">
        <v>11.801242236024834</v>
      </c>
      <c r="AA16" s="97">
        <v>0.55555555555555713</v>
      </c>
      <c r="AB16" s="97">
        <v>-3.3149171270718227</v>
      </c>
      <c r="AC16" s="97">
        <v>17.714285714285708</v>
      </c>
      <c r="AD16" s="97">
        <v>2.9126213592232943</v>
      </c>
      <c r="AE16" s="97">
        <v>4.2452830188679229</v>
      </c>
      <c r="AF16" s="97">
        <v>13.122171945701353</v>
      </c>
      <c r="AG16" s="97">
        <v>13.199999999999989</v>
      </c>
      <c r="AH16" s="97">
        <v>10.826210826210826</v>
      </c>
      <c r="AI16" s="97">
        <v>-0.25706940874036377</v>
      </c>
      <c r="AJ16" s="97">
        <v>1.4604810996563486</v>
      </c>
      <c r="AK16" s="97">
        <v>13.463166807790003</v>
      </c>
      <c r="AL16" s="97">
        <v>23.656716417910445</v>
      </c>
      <c r="AM16" s="97">
        <v>7.5437537718768795</v>
      </c>
      <c r="AN16" s="97">
        <v>13.8608305274972</v>
      </c>
      <c r="AO16" s="97">
        <v>2.0699852143913233</v>
      </c>
      <c r="AP16" s="97">
        <v>9.5605987445678551</v>
      </c>
      <c r="AQ16" s="97">
        <v>10.356985456148095</v>
      </c>
      <c r="AR16" s="97">
        <v>2.4361022364217177</v>
      </c>
      <c r="AS16" s="97">
        <v>3.0019493177387773</v>
      </c>
      <c r="AT16" s="97">
        <v>4.6555639666918864</v>
      </c>
      <c r="AU16" s="97">
        <v>-4.303797468354432</v>
      </c>
      <c r="AV16" s="97">
        <v>7.0672713529856424</v>
      </c>
      <c r="AW16" s="97">
        <v>1.8708083303918102</v>
      </c>
      <c r="AX16" s="97">
        <v>-4.9203049203049147</v>
      </c>
      <c r="AY16" s="97">
        <v>3.1705539358600561</v>
      </c>
      <c r="AZ16" s="97">
        <v>6.1815612857647437</v>
      </c>
      <c r="BB16" s="33"/>
      <c r="BC16" s="34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</row>
    <row r="17" spans="2:76" x14ac:dyDescent="0.2">
      <c r="B17" s="54" t="s">
        <v>254</v>
      </c>
      <c r="C17" s="97">
        <v>8.4287200832466169</v>
      </c>
      <c r="D17" s="97">
        <v>7.7735124760076815</v>
      </c>
      <c r="E17" s="97">
        <v>9.9732858414959935</v>
      </c>
      <c r="F17" s="97">
        <v>13.036437246963573</v>
      </c>
      <c r="G17" s="97">
        <v>12.392550143266476</v>
      </c>
      <c r="H17" s="97">
        <v>10.070108349267045</v>
      </c>
      <c r="I17" s="97">
        <v>5.4429646786334729</v>
      </c>
      <c r="J17" s="97">
        <v>3.7342119714442532</v>
      </c>
      <c r="K17" s="97">
        <v>4.1821069348861926</v>
      </c>
      <c r="L17" s="97">
        <v>2.5406504065040565</v>
      </c>
      <c r="M17" s="97">
        <v>12.88404360753222</v>
      </c>
      <c r="N17" s="97">
        <v>13.301141352063212</v>
      </c>
      <c r="O17" s="97">
        <v>11.197210383572269</v>
      </c>
      <c r="P17" s="97">
        <v>11.358885017421599</v>
      </c>
      <c r="Q17" s="97">
        <v>9.9499374217772072</v>
      </c>
      <c r="R17" s="97">
        <v>8.5941946499715272</v>
      </c>
      <c r="S17" s="97">
        <v>5.6603773584905639</v>
      </c>
      <c r="T17" s="97">
        <v>6.3740079365079367</v>
      </c>
      <c r="U17" s="97">
        <v>8.6267195150384595</v>
      </c>
      <c r="V17" s="97">
        <v>11.332904056664518</v>
      </c>
      <c r="W17" s="97">
        <v>6.4391748602274959</v>
      </c>
      <c r="X17" s="97">
        <v>1.2497735917406345</v>
      </c>
      <c r="Y17" s="97">
        <v>8.72987477638641</v>
      </c>
      <c r="Z17" s="97">
        <v>6.3507732806844359</v>
      </c>
      <c r="AA17" s="97">
        <v>0.52599009900990268</v>
      </c>
      <c r="AB17" s="97">
        <v>1.3850415512465446</v>
      </c>
      <c r="AC17" s="97">
        <v>1.8063145112325429</v>
      </c>
      <c r="AD17" s="97">
        <v>10.21321007902192</v>
      </c>
      <c r="AE17" s="97">
        <v>8.0086580086580028</v>
      </c>
      <c r="AF17" s="97">
        <v>10.258016032064134</v>
      </c>
      <c r="AG17" s="97">
        <v>10.632738839032157</v>
      </c>
      <c r="AH17" s="97">
        <v>13.75313785183998</v>
      </c>
      <c r="AI17" s="97">
        <v>7.0335242745797757</v>
      </c>
      <c r="AJ17" s="97">
        <v>7.8851552904018405</v>
      </c>
      <c r="AK17" s="97">
        <v>8.0895358529692771</v>
      </c>
      <c r="AL17" s="97">
        <v>7.5499379302561778</v>
      </c>
      <c r="AM17" s="97">
        <v>7.5271073802028639</v>
      </c>
      <c r="AN17" s="97">
        <v>9.983085030251786</v>
      </c>
      <c r="AO17" s="97">
        <v>3.9602496229038024</v>
      </c>
      <c r="AP17" s="97">
        <v>5.7240398293029813</v>
      </c>
      <c r="AQ17" s="97">
        <v>3.7457617996878696</v>
      </c>
      <c r="AR17" s="97">
        <v>7.2158530891736348</v>
      </c>
      <c r="AS17" s="97">
        <v>4.4440681246371128</v>
      </c>
      <c r="AT17" s="97">
        <v>4.5468232460102342</v>
      </c>
      <c r="AU17" s="97">
        <v>2.53566997518611</v>
      </c>
      <c r="AV17" s="97">
        <v>3.7326735882283089</v>
      </c>
      <c r="AW17" s="97">
        <v>-7.3946008998504453E-2</v>
      </c>
      <c r="AX17" s="97">
        <v>6.9289697222366868</v>
      </c>
      <c r="AY17" s="97">
        <v>4.0685036990827825</v>
      </c>
      <c r="AZ17" s="97">
        <v>1.5341819101407594</v>
      </c>
      <c r="BB17" s="25" t="s">
        <v>162</v>
      </c>
      <c r="BC17" s="26" t="s">
        <v>163</v>
      </c>
      <c r="BD17" s="280">
        <v>5.81</v>
      </c>
      <c r="BE17" s="280">
        <v>1.34</v>
      </c>
      <c r="BF17" s="280">
        <v>6.98</v>
      </c>
      <c r="BG17" s="280">
        <v>17.37</v>
      </c>
      <c r="BH17" s="280">
        <v>6.51</v>
      </c>
      <c r="BI17" s="280">
        <v>3.63</v>
      </c>
      <c r="BJ17" s="280">
        <v>7.73</v>
      </c>
      <c r="BK17" s="280">
        <v>8.4700000000000006</v>
      </c>
      <c r="BL17" s="280">
        <v>-5.21</v>
      </c>
      <c r="BM17" s="280">
        <v>3.4241896302387005</v>
      </c>
      <c r="BN17" s="280">
        <v>4.5073761925722238</v>
      </c>
      <c r="BO17" s="280">
        <v>2.5474645766301336</v>
      </c>
      <c r="BP17" s="280">
        <v>0.7504349105686714</v>
      </c>
      <c r="BQ17" s="280">
        <v>4.5302462426352008</v>
      </c>
      <c r="BR17" s="280">
        <v>5.1800288643376149</v>
      </c>
      <c r="BS17" s="280">
        <v>5.6933786527644941</v>
      </c>
      <c r="BT17" s="280">
        <v>4.5512435815044086</v>
      </c>
      <c r="BU17" s="280">
        <v>4.6108042362909885</v>
      </c>
      <c r="BV17" s="280">
        <v>-1.5564994053274148</v>
      </c>
      <c r="BW17" s="280">
        <v>-3.7680527876002685</v>
      </c>
      <c r="BX17" s="280">
        <v>3.5701985756262786</v>
      </c>
    </row>
    <row r="18" spans="2:76" ht="12.75" x14ac:dyDescent="0.2">
      <c r="B18" s="73" t="s">
        <v>278</v>
      </c>
      <c r="C18" s="97">
        <v>23.46570397111914</v>
      </c>
      <c r="D18" s="97">
        <v>18.713450292397653</v>
      </c>
      <c r="E18" s="97">
        <v>23.645320197044327</v>
      </c>
      <c r="F18" s="97">
        <v>28.685258964143429</v>
      </c>
      <c r="G18" s="97">
        <v>24.148606811145498</v>
      </c>
      <c r="H18" s="97">
        <v>17.456359102244392</v>
      </c>
      <c r="I18" s="97">
        <v>8.067940552016978</v>
      </c>
      <c r="J18" s="97">
        <v>4.9115913555992279</v>
      </c>
      <c r="K18" s="97">
        <v>5.6179775280898809</v>
      </c>
      <c r="L18" s="97">
        <v>2.7482269503546206</v>
      </c>
      <c r="M18" s="97">
        <v>20.276100086281275</v>
      </c>
      <c r="N18" s="97">
        <v>19.870875179340032</v>
      </c>
      <c r="O18" s="97">
        <v>15.739078396169944</v>
      </c>
      <c r="P18" s="97">
        <v>15.460186142709404</v>
      </c>
      <c r="Q18" s="97">
        <v>12.987012987012989</v>
      </c>
      <c r="R18" s="97">
        <v>10.820451843043983</v>
      </c>
      <c r="S18" s="97">
        <v>6.6523605150214564</v>
      </c>
      <c r="T18" s="97">
        <v>7.6123407109322585</v>
      </c>
      <c r="U18" s="97">
        <v>10.564038641321289</v>
      </c>
      <c r="V18" s="97">
        <v>13.951521984216456</v>
      </c>
      <c r="W18" s="97">
        <v>6.1835270838486167</v>
      </c>
      <c r="X18" s="97">
        <v>-0.46587467971114904</v>
      </c>
      <c r="Y18" s="97">
        <v>9.173882518137134</v>
      </c>
      <c r="Z18" s="97">
        <v>6.0664523043944172</v>
      </c>
      <c r="AA18" s="97">
        <v>-1.5561843168957097</v>
      </c>
      <c r="AB18" s="97">
        <v>-0.57483063026072045</v>
      </c>
      <c r="AC18" s="97">
        <v>-0.18583522609952752</v>
      </c>
      <c r="AD18" s="97">
        <v>10.922631361191563</v>
      </c>
      <c r="AE18" s="97">
        <v>7.8515479298769009</v>
      </c>
      <c r="AF18" s="97">
        <v>10.963167905931172</v>
      </c>
      <c r="AG18" s="97">
        <v>11.469534050179206</v>
      </c>
      <c r="AH18" s="97">
        <v>15.700703070926366</v>
      </c>
      <c r="AI18" s="97">
        <v>6.5678032807531253</v>
      </c>
      <c r="AJ18" s="97">
        <v>7.7052619139066962</v>
      </c>
      <c r="AK18" s="97">
        <v>7.9824441091757024</v>
      </c>
      <c r="AL18" s="97">
        <v>7.2526355899911152</v>
      </c>
      <c r="AM18" s="97">
        <v>7.2169587873045913</v>
      </c>
      <c r="AN18" s="97">
        <v>10.550732321558741</v>
      </c>
      <c r="AO18" s="97">
        <v>2.3999360549927076</v>
      </c>
      <c r="AP18" s="97">
        <v>4.728358441963934</v>
      </c>
      <c r="AQ18" s="97">
        <v>5.4223265694001839</v>
      </c>
      <c r="AR18" s="97">
        <v>7.9078070594057692</v>
      </c>
      <c r="AS18" s="97">
        <v>4.1375243648752615</v>
      </c>
      <c r="AT18" s="97">
        <v>4.2735580477216644</v>
      </c>
      <c r="AU18" s="97">
        <v>1.5325670498084207</v>
      </c>
      <c r="AV18" s="97">
        <v>3.1406923191204896</v>
      </c>
      <c r="AW18" s="97">
        <v>-2.1361488822309269</v>
      </c>
      <c r="AX18" s="97">
        <v>7.5962967869180602</v>
      </c>
      <c r="AY18" s="97">
        <v>3.5676178490328567</v>
      </c>
      <c r="AZ18" s="97">
        <v>-1.4529124290049822E-2</v>
      </c>
      <c r="BB18" s="33"/>
      <c r="BC18" s="55" t="s">
        <v>169</v>
      </c>
      <c r="BD18" s="282">
        <v>6.24</v>
      </c>
      <c r="BE18" s="282">
        <v>7.47</v>
      </c>
      <c r="BF18" s="282">
        <v>10.72</v>
      </c>
      <c r="BG18" s="282">
        <v>21.78</v>
      </c>
      <c r="BH18" s="282">
        <v>-15.83</v>
      </c>
      <c r="BI18" s="282">
        <v>3.6</v>
      </c>
      <c r="BJ18" s="282">
        <v>7.35</v>
      </c>
      <c r="BK18" s="282">
        <v>3.15</v>
      </c>
      <c r="BL18" s="282">
        <v>-2.46</v>
      </c>
      <c r="BM18" s="282">
        <v>2.7516289905718878</v>
      </c>
      <c r="BN18" s="282">
        <v>-4.4181259720337778</v>
      </c>
      <c r="BO18" s="282">
        <v>5.1627513917819954</v>
      </c>
      <c r="BP18" s="282">
        <v>3.8769662386730914</v>
      </c>
      <c r="BQ18" s="282">
        <v>1.4009574962592524</v>
      </c>
      <c r="BR18" s="282">
        <v>4.9692828653264485</v>
      </c>
      <c r="BS18" s="282">
        <v>6.1885772392710408</v>
      </c>
      <c r="BT18" s="282">
        <v>-0.60038244361658144</v>
      </c>
      <c r="BU18" s="282">
        <v>7.8001697264746213</v>
      </c>
      <c r="BV18" s="282">
        <v>1.1968096282662231</v>
      </c>
      <c r="BW18" s="282">
        <v>-8.2808031648215348</v>
      </c>
      <c r="BX18" s="282">
        <v>-6.4851845256241063</v>
      </c>
    </row>
    <row r="19" spans="2:76" ht="12.75" x14ac:dyDescent="0.2">
      <c r="B19" s="73" t="s">
        <v>245</v>
      </c>
      <c r="C19" s="97">
        <v>2.339181286549703</v>
      </c>
      <c r="D19" s="97">
        <v>2.4285714285714306</v>
      </c>
      <c r="E19" s="97">
        <v>2.2315202231520317</v>
      </c>
      <c r="F19" s="97">
        <v>2.3192360163710788</v>
      </c>
      <c r="G19" s="97">
        <v>2.2666666666666657</v>
      </c>
      <c r="H19" s="97">
        <v>2.3468057366362416</v>
      </c>
      <c r="I19" s="97">
        <v>2.2929936305732497</v>
      </c>
      <c r="J19" s="97">
        <v>2.2415940224159527</v>
      </c>
      <c r="K19" s="97">
        <v>2.3142509135200839</v>
      </c>
      <c r="L19" s="97">
        <v>2.2619047619047592</v>
      </c>
      <c r="M19" s="97">
        <v>2.9103608847497213</v>
      </c>
      <c r="N19" s="97">
        <v>2.941176470588232</v>
      </c>
      <c r="O19" s="97">
        <v>2.857142857142847</v>
      </c>
      <c r="P19" s="97">
        <v>2.8846153846153726</v>
      </c>
      <c r="Q19" s="97">
        <v>2.907580477673946</v>
      </c>
      <c r="R19" s="97">
        <v>2.9263370332997027</v>
      </c>
      <c r="S19" s="97">
        <v>2.941176470588232</v>
      </c>
      <c r="T19" s="97">
        <v>2.857142857142847</v>
      </c>
      <c r="U19" s="97">
        <v>2.8703703703703667</v>
      </c>
      <c r="V19" s="97">
        <v>2.9702970297029765</v>
      </c>
      <c r="W19" s="97">
        <v>7.3426573426573327</v>
      </c>
      <c r="X19" s="97">
        <v>7.2475570032573273</v>
      </c>
      <c r="Y19" s="97">
        <v>7.2892938496583071</v>
      </c>
      <c r="Z19" s="97">
        <v>7.2894550601557029</v>
      </c>
      <c r="AA19" s="97">
        <v>7.3218997361477705</v>
      </c>
      <c r="AB19" s="97">
        <v>7.2526121696373735</v>
      </c>
      <c r="AC19" s="97">
        <v>7.3352435530085813</v>
      </c>
      <c r="AD19" s="97">
        <v>8.3822744260544653</v>
      </c>
      <c r="AE19" s="97">
        <v>8.4236453201970392</v>
      </c>
      <c r="AF19" s="97">
        <v>8.405270331667424</v>
      </c>
      <c r="AG19" s="97">
        <v>8.3822296730930361</v>
      </c>
      <c r="AH19" s="97">
        <v>8.4042021010505294</v>
      </c>
      <c r="AI19" s="97">
        <v>8.3987078910936646</v>
      </c>
      <c r="AJ19" s="97">
        <v>8.4035759897828939</v>
      </c>
      <c r="AK19" s="97">
        <v>8.3961671379202016</v>
      </c>
      <c r="AL19" s="97">
        <v>8.3979421781030368</v>
      </c>
      <c r="AM19" s="97">
        <v>8.402406417112303</v>
      </c>
      <c r="AN19" s="97">
        <v>8.3985940679533826</v>
      </c>
      <c r="AO19" s="97">
        <v>8.4020706524830899</v>
      </c>
      <c r="AP19" s="97">
        <v>8.4015533165407277</v>
      </c>
      <c r="AQ19" s="97">
        <v>-0.6099627245001642</v>
      </c>
      <c r="AR19" s="97">
        <v>5.3090448589937296</v>
      </c>
      <c r="AS19" s="97">
        <v>5.3096526525137477</v>
      </c>
      <c r="AT19" s="97">
        <v>5.3098511133558617</v>
      </c>
      <c r="AU19" s="97">
        <v>5.309033280507137</v>
      </c>
      <c r="AV19" s="97">
        <v>5.3106807651182066</v>
      </c>
      <c r="AW19" s="97">
        <v>5.309867629362202</v>
      </c>
      <c r="AX19" s="97">
        <v>5.3099557206113417</v>
      </c>
      <c r="AY19" s="97">
        <v>5.3100946051337701</v>
      </c>
      <c r="AZ19" s="97">
        <v>5.3095920404417711</v>
      </c>
      <c r="BB19" s="33"/>
      <c r="BC19" s="55" t="s">
        <v>170</v>
      </c>
      <c r="BD19" s="282">
        <v>10.49</v>
      </c>
      <c r="BE19" s="282">
        <v>4.07</v>
      </c>
      <c r="BF19" s="282">
        <v>7.29</v>
      </c>
      <c r="BG19" s="282">
        <v>16.38</v>
      </c>
      <c r="BH19" s="282">
        <v>16.03</v>
      </c>
      <c r="BI19" s="282">
        <v>9.39</v>
      </c>
      <c r="BJ19" s="282">
        <v>9.0299999999999994</v>
      </c>
      <c r="BK19" s="282">
        <v>6.1</v>
      </c>
      <c r="BL19" s="282">
        <v>-4.18</v>
      </c>
      <c r="BM19" s="282">
        <v>1.3716760206068983</v>
      </c>
      <c r="BN19" s="282">
        <v>2.499910204374828</v>
      </c>
      <c r="BO19" s="282">
        <v>2.0845234786988129</v>
      </c>
      <c r="BP19" s="282">
        <v>4.8452505448362189</v>
      </c>
      <c r="BQ19" s="282">
        <v>5.6489247086682042</v>
      </c>
      <c r="BR19" s="282">
        <v>3.8848882495553312</v>
      </c>
      <c r="BS19" s="282">
        <v>3.6858437377077991</v>
      </c>
      <c r="BT19" s="282">
        <v>5.8269506507131439</v>
      </c>
      <c r="BU19" s="282">
        <v>5.4273883249512664</v>
      </c>
      <c r="BV19" s="282">
        <v>-0.68694663465113592</v>
      </c>
      <c r="BW19" s="282">
        <v>-7.3862864409635023</v>
      </c>
      <c r="BX19" s="282">
        <v>8.7116714816719991</v>
      </c>
    </row>
    <row r="20" spans="2:76" ht="12.75" x14ac:dyDescent="0.2">
      <c r="B20" s="73" t="s">
        <v>279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B20" s="33"/>
      <c r="BC20" s="72" t="s">
        <v>171</v>
      </c>
      <c r="BD20" s="282">
        <v>11.68</v>
      </c>
      <c r="BE20" s="282">
        <v>3.69</v>
      </c>
      <c r="BF20" s="282">
        <v>7.64</v>
      </c>
      <c r="BG20" s="282">
        <v>18.829999999999998</v>
      </c>
      <c r="BH20" s="282">
        <v>18.12</v>
      </c>
      <c r="BI20" s="282">
        <v>9.92</v>
      </c>
      <c r="BJ20" s="282">
        <v>9.58</v>
      </c>
      <c r="BK20" s="282">
        <v>6.1</v>
      </c>
      <c r="BL20" s="282">
        <v>-6.04</v>
      </c>
      <c r="BM20" s="282">
        <v>0.40946937187338506</v>
      </c>
      <c r="BN20" s="282">
        <v>1.6553170361519562</v>
      </c>
      <c r="BO20" s="282">
        <v>1.1292216758940157</v>
      </c>
      <c r="BP20" s="282">
        <v>4.4643891368068864</v>
      </c>
      <c r="BQ20" s="282">
        <v>5.4577916433702853</v>
      </c>
      <c r="BR20" s="282">
        <v>3.2778325281172158</v>
      </c>
      <c r="BS20" s="282">
        <v>2.9780372235240549</v>
      </c>
      <c r="BT20" s="282">
        <v>5.6358115869296341</v>
      </c>
      <c r="BU20" s="282">
        <v>5.1230044693351573</v>
      </c>
      <c r="BV20" s="282">
        <v>-2.6019500101476609</v>
      </c>
      <c r="BW20" s="282">
        <v>-10.124002472613029</v>
      </c>
      <c r="BX20" s="282">
        <v>9.2907803252238637</v>
      </c>
    </row>
    <row r="21" spans="2:76" ht="12.75" x14ac:dyDescent="0.2">
      <c r="B21" s="54" t="s">
        <v>255</v>
      </c>
      <c r="C21" s="97">
        <v>4.4692737430167568</v>
      </c>
      <c r="D21" s="97">
        <v>32.085561497326211</v>
      </c>
      <c r="E21" s="97">
        <v>6.0728744939271309</v>
      </c>
      <c r="F21" s="97">
        <v>8.0152671755725322</v>
      </c>
      <c r="G21" s="97">
        <v>2.1201413427561704</v>
      </c>
      <c r="H21" s="97">
        <v>11.764705882352942</v>
      </c>
      <c r="I21" s="97">
        <v>4.3343653250773997</v>
      </c>
      <c r="J21" s="97">
        <v>14.540059347181014</v>
      </c>
      <c r="K21" s="97">
        <v>18.911917098445599</v>
      </c>
      <c r="L21" s="97">
        <v>-6.9716775599128624</v>
      </c>
      <c r="M21" s="97">
        <v>43.325526932084301</v>
      </c>
      <c r="N21" s="97">
        <v>-2.6143790849673252</v>
      </c>
      <c r="O21" s="97">
        <v>17.449664429530202</v>
      </c>
      <c r="P21" s="97">
        <v>28.142857142857139</v>
      </c>
      <c r="Q21" s="97">
        <v>14.715719063545137</v>
      </c>
      <c r="R21" s="97">
        <v>4.8590864917395606</v>
      </c>
      <c r="S21" s="97">
        <v>-3.7071362372567194</v>
      </c>
      <c r="T21" s="97">
        <v>-0.19249278152069849</v>
      </c>
      <c r="U21" s="97">
        <v>27.000964320154281</v>
      </c>
      <c r="V21" s="97">
        <v>3.0372057706909601</v>
      </c>
      <c r="W21" s="97">
        <v>2.4318349299926325</v>
      </c>
      <c r="X21" s="97">
        <v>-16.330935251798564</v>
      </c>
      <c r="Y21" s="97">
        <v>15.735167669819432</v>
      </c>
      <c r="Z21" s="97">
        <v>10.69836552748886</v>
      </c>
      <c r="AA21" s="97">
        <v>17.718120805369125</v>
      </c>
      <c r="AB21" s="97">
        <v>19.384264538198408</v>
      </c>
      <c r="AC21" s="97">
        <v>-0.85959885386819224</v>
      </c>
      <c r="AD21" s="97">
        <v>8.2851637764932633</v>
      </c>
      <c r="AE21" s="97">
        <v>5.4715302491103159</v>
      </c>
      <c r="AF21" s="97">
        <v>11.514129059468587</v>
      </c>
      <c r="AG21" s="97">
        <v>3.9712556732223874</v>
      </c>
      <c r="AH21" s="97">
        <v>5.6620058691524235</v>
      </c>
      <c r="AI21" s="97">
        <v>-2.7119751674562877</v>
      </c>
      <c r="AJ21" s="97">
        <v>0.96557514693533619</v>
      </c>
      <c r="AK21" s="97">
        <v>9.3970893970893883</v>
      </c>
      <c r="AL21" s="97">
        <v>6.6894716837704351</v>
      </c>
      <c r="AM21" s="97">
        <v>12.461702885643035</v>
      </c>
      <c r="AN21" s="97">
        <v>4.9353775975671539</v>
      </c>
      <c r="AO21" s="97">
        <v>2.2580450401497245</v>
      </c>
      <c r="AP21" s="97">
        <v>3.1233394343744436</v>
      </c>
      <c r="AQ21" s="97">
        <v>5.7025077293026527</v>
      </c>
      <c r="AR21" s="97">
        <v>5.9798505037374099</v>
      </c>
      <c r="AS21" s="97">
        <v>5.8008790759480604</v>
      </c>
      <c r="AT21" s="97">
        <v>1.6376020482102405</v>
      </c>
      <c r="AU21" s="97">
        <v>1.0123574144486724</v>
      </c>
      <c r="AV21" s="97">
        <v>3.2513056980191095</v>
      </c>
      <c r="AW21" s="97">
        <v>1.0891359825009062</v>
      </c>
      <c r="AX21" s="97">
        <v>1.2577198755804062</v>
      </c>
      <c r="AY21" s="97">
        <v>-4.9238714272994457</v>
      </c>
      <c r="AZ21" s="97">
        <v>5.1507772991196816</v>
      </c>
      <c r="BB21" s="33"/>
      <c r="BC21" s="72" t="s">
        <v>172</v>
      </c>
      <c r="BD21" s="282">
        <v>7.51</v>
      </c>
      <c r="BE21" s="282">
        <v>7.51</v>
      </c>
      <c r="BF21" s="282">
        <v>7.51</v>
      </c>
      <c r="BG21" s="282">
        <v>7.51</v>
      </c>
      <c r="BH21" s="282">
        <v>7.51</v>
      </c>
      <c r="BI21" s="282">
        <v>8.6999999999999993</v>
      </c>
      <c r="BJ21" s="282">
        <v>8.25</v>
      </c>
      <c r="BK21" s="282">
        <v>8.34</v>
      </c>
      <c r="BL21" s="282">
        <v>8.57</v>
      </c>
      <c r="BM21" s="282">
        <v>8.4680191056982324</v>
      </c>
      <c r="BN21" s="282">
        <v>8.5088923734390534</v>
      </c>
      <c r="BO21" s="282">
        <v>8.3537991554104565</v>
      </c>
      <c r="BP21" s="282">
        <v>8.2770725504964986</v>
      </c>
      <c r="BQ21" s="282">
        <v>8.2876489396327884</v>
      </c>
      <c r="BR21" s="282">
        <v>8.2097161076633824</v>
      </c>
      <c r="BS21" s="282">
        <v>8.1941320320031394</v>
      </c>
      <c r="BT21" s="282">
        <v>8.1483398103215734</v>
      </c>
      <c r="BU21" s="282">
        <v>8.1661956469323798</v>
      </c>
      <c r="BV21" s="282">
        <v>8.2402757516685909</v>
      </c>
      <c r="BW21" s="282">
        <v>1.4992128238156681</v>
      </c>
      <c r="BX21" s="282">
        <v>8.3144342212978302</v>
      </c>
    </row>
    <row r="22" spans="2:76" ht="12.75" x14ac:dyDescent="0.2">
      <c r="B22" s="54" t="s">
        <v>256</v>
      </c>
      <c r="C22" s="97">
        <v>7.407407407407419</v>
      </c>
      <c r="D22" s="97">
        <v>6.8965517241379217</v>
      </c>
      <c r="E22" s="97">
        <v>-3.2258064516128968</v>
      </c>
      <c r="F22" s="97">
        <v>16.666666666666671</v>
      </c>
      <c r="G22" s="97">
        <v>5.7142857142857224</v>
      </c>
      <c r="H22" s="97">
        <v>16.21621621621621</v>
      </c>
      <c r="I22" s="97">
        <v>32.558139534883708</v>
      </c>
      <c r="J22" s="97">
        <v>10.526315789473699</v>
      </c>
      <c r="K22" s="97">
        <v>4.7619047619047734</v>
      </c>
      <c r="L22" s="97">
        <v>31.818181818181813</v>
      </c>
      <c r="M22" s="97">
        <v>13.793103448275872</v>
      </c>
      <c r="N22" s="97">
        <v>0</v>
      </c>
      <c r="O22" s="97">
        <v>23.232323232323225</v>
      </c>
      <c r="P22" s="97">
        <v>16.393442622950815</v>
      </c>
      <c r="Q22" s="97">
        <v>21.126760563380273</v>
      </c>
      <c r="R22" s="97">
        <v>14.534883720930239</v>
      </c>
      <c r="S22" s="97">
        <v>5.0761421319796938</v>
      </c>
      <c r="T22" s="97">
        <v>8.2125603864734273</v>
      </c>
      <c r="U22" s="97">
        <v>12.053571428571416</v>
      </c>
      <c r="V22" s="97">
        <v>154.5816733067729</v>
      </c>
      <c r="W22" s="97">
        <v>15.962441314553999</v>
      </c>
      <c r="X22" s="97">
        <v>5.2631578947368354</v>
      </c>
      <c r="Y22" s="97">
        <v>15.769230769230774</v>
      </c>
      <c r="Z22" s="97">
        <v>18.27242524916943</v>
      </c>
      <c r="AA22" s="97">
        <v>-11.142322097378283</v>
      </c>
      <c r="AB22" s="97">
        <v>3.7934668071654301</v>
      </c>
      <c r="AC22" s="97">
        <v>16.040609137055824</v>
      </c>
      <c r="AD22" s="97">
        <v>8.8363954505686735</v>
      </c>
      <c r="AE22" s="97">
        <v>9.8070739549839203</v>
      </c>
      <c r="AF22" s="97">
        <v>12.079062957540259</v>
      </c>
      <c r="AG22" s="97">
        <v>10.907903331156092</v>
      </c>
      <c r="AH22" s="97">
        <v>1.6025641025641022</v>
      </c>
      <c r="AI22" s="97">
        <v>6.674414743483311</v>
      </c>
      <c r="AJ22" s="97">
        <v>13.540856031128399</v>
      </c>
      <c r="AK22" s="97">
        <v>2.6182316655243341</v>
      </c>
      <c r="AL22" s="97">
        <v>11.701843441090048</v>
      </c>
      <c r="AM22" s="97">
        <v>10.105237981344175</v>
      </c>
      <c r="AN22" s="97">
        <v>16.335396980558286</v>
      </c>
      <c r="AO22" s="97">
        <v>13.20138175707217</v>
      </c>
      <c r="AP22" s="97">
        <v>14.6061855670103</v>
      </c>
      <c r="AQ22" s="97">
        <v>10.995970063327576</v>
      </c>
      <c r="AR22" s="97">
        <v>9.0702800829875514</v>
      </c>
      <c r="AS22" s="97">
        <v>6.3841169827022526</v>
      </c>
      <c r="AT22" s="97">
        <v>3.1681287366597672</v>
      </c>
      <c r="AU22" s="97">
        <v>16.832755632582334</v>
      </c>
      <c r="AV22" s="97">
        <v>10.138142035972564</v>
      </c>
      <c r="AW22" s="97">
        <v>-2.9083715644597845</v>
      </c>
      <c r="AX22" s="97">
        <v>8.7827293220044993</v>
      </c>
      <c r="AY22" s="97">
        <v>17.410536383199187</v>
      </c>
      <c r="AZ22" s="97">
        <v>-2.9630383871296289</v>
      </c>
      <c r="BB22" s="33"/>
      <c r="BC22" s="72" t="s">
        <v>173</v>
      </c>
      <c r="BD22" s="282">
        <v>3.81</v>
      </c>
      <c r="BE22" s="282">
        <v>3.86</v>
      </c>
      <c r="BF22" s="282">
        <v>3.95</v>
      </c>
      <c r="BG22" s="282">
        <v>3.94</v>
      </c>
      <c r="BH22" s="282">
        <v>4</v>
      </c>
      <c r="BI22" s="282">
        <v>4.05</v>
      </c>
      <c r="BJ22" s="282">
        <v>3.16</v>
      </c>
      <c r="BK22" s="282">
        <v>3.26</v>
      </c>
      <c r="BL22" s="282">
        <v>3.82</v>
      </c>
      <c r="BM22" s="282">
        <v>3.1624133096782998</v>
      </c>
      <c r="BN22" s="282">
        <v>3.6703867615932353</v>
      </c>
      <c r="BO22" s="282">
        <v>3.5346387638624606</v>
      </c>
      <c r="BP22" s="282">
        <v>3.6279705549517587</v>
      </c>
      <c r="BQ22" s="282">
        <v>3.3776989696071951</v>
      </c>
      <c r="BR22" s="282">
        <v>3.335320510809197</v>
      </c>
      <c r="BS22" s="282">
        <v>3.6112629299001924</v>
      </c>
      <c r="BT22" s="282">
        <v>3.5507863631923442</v>
      </c>
      <c r="BU22" s="282">
        <v>3.4970634387416339</v>
      </c>
      <c r="BV22" s="282">
        <v>3.5392664430508916</v>
      </c>
      <c r="BW22" s="282">
        <v>4.0512346494123932</v>
      </c>
      <c r="BX22" s="282">
        <v>3.8850393834022725</v>
      </c>
    </row>
    <row r="23" spans="2:76" ht="12.75" x14ac:dyDescent="0.2">
      <c r="B23" s="38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B23" s="33"/>
      <c r="BC23" s="55" t="s">
        <v>261</v>
      </c>
      <c r="BD23" s="282">
        <v>-9.52</v>
      </c>
      <c r="BE23" s="282">
        <v>-15.49</v>
      </c>
      <c r="BF23" s="282">
        <v>2.5099999999999998</v>
      </c>
      <c r="BG23" s="282">
        <v>40.25</v>
      </c>
      <c r="BH23" s="282">
        <v>-8.08</v>
      </c>
      <c r="BI23" s="282">
        <v>-39.14</v>
      </c>
      <c r="BJ23" s="282">
        <v>-12.75</v>
      </c>
      <c r="BK23" s="282">
        <v>37.159999999999997</v>
      </c>
      <c r="BL23" s="282">
        <v>-12.11</v>
      </c>
      <c r="BM23" s="282">
        <v>16.653714640969852</v>
      </c>
      <c r="BN23" s="282">
        <v>63.864277307752076</v>
      </c>
      <c r="BO23" s="282">
        <v>1.4052823438537558</v>
      </c>
      <c r="BP23" s="282">
        <v>-26.377566929484601</v>
      </c>
      <c r="BQ23" s="282">
        <v>-0.73876871880199246</v>
      </c>
      <c r="BR23" s="282">
        <v>13.483365233398771</v>
      </c>
      <c r="BS23" s="282">
        <v>9.3928260659383227</v>
      </c>
      <c r="BT23" s="282">
        <v>-2.6912369083918861</v>
      </c>
      <c r="BU23" s="282">
        <v>-17.213139570087804</v>
      </c>
      <c r="BV23" s="282">
        <v>13.56823736644175</v>
      </c>
      <c r="BW23" s="282">
        <v>22.399746683268205</v>
      </c>
      <c r="BX23" s="282">
        <v>-22.960559489619186</v>
      </c>
    </row>
    <row r="24" spans="2:76" s="64" customFormat="1" ht="12.75" x14ac:dyDescent="0.2">
      <c r="B24" s="22" t="s">
        <v>266</v>
      </c>
      <c r="C24" s="96">
        <v>4.5346062052505971</v>
      </c>
      <c r="D24" s="96">
        <v>4.8152760481527537</v>
      </c>
      <c r="E24" s="96">
        <v>1.5841584158415856</v>
      </c>
      <c r="F24" s="96">
        <v>3.6257309941520361</v>
      </c>
      <c r="G24" s="96">
        <v>4.9661399548532614</v>
      </c>
      <c r="H24" s="96">
        <v>2.9032258064516157</v>
      </c>
      <c r="I24" s="96">
        <v>2.7516544757923924</v>
      </c>
      <c r="J24" s="96">
        <v>2.118644067796609</v>
      </c>
      <c r="K24" s="96">
        <v>6.7883817427385935</v>
      </c>
      <c r="L24" s="96">
        <v>1.2278520360584366</v>
      </c>
      <c r="M24" s="96">
        <v>5.6962997082757596</v>
      </c>
      <c r="N24" s="96">
        <v>4.2562463683904781</v>
      </c>
      <c r="O24" s="96">
        <v>6.8830987877943386</v>
      </c>
      <c r="P24" s="96">
        <v>6.8309216529787591</v>
      </c>
      <c r="Q24" s="96">
        <v>12.83709579011591</v>
      </c>
      <c r="R24" s="96">
        <v>14.447929058072887</v>
      </c>
      <c r="S24" s="96">
        <v>0.7370310875933086</v>
      </c>
      <c r="T24" s="96">
        <v>3.0860144451740013</v>
      </c>
      <c r="U24" s="96">
        <v>5.6232939035486709</v>
      </c>
      <c r="V24" s="96">
        <v>7.0210199862164018</v>
      </c>
      <c r="W24" s="96">
        <v>2.5517185864927967</v>
      </c>
      <c r="X24" s="96">
        <v>3.5478806907378413</v>
      </c>
      <c r="Y24" s="96">
        <v>9.6422073984232952</v>
      </c>
      <c r="Z24" s="96">
        <v>9.7898230088495666</v>
      </c>
      <c r="AA24" s="96">
        <v>10.037783375314874</v>
      </c>
      <c r="AB24" s="96">
        <v>1.4535881881652841</v>
      </c>
      <c r="AC24" s="96">
        <v>3.0291064981949489</v>
      </c>
      <c r="AD24" s="96">
        <v>10.506433068710635</v>
      </c>
      <c r="AE24" s="96">
        <v>6.1087990487514787</v>
      </c>
      <c r="AF24" s="96">
        <v>5.9065228556753908</v>
      </c>
      <c r="AG24" s="96">
        <v>6.577903183140819</v>
      </c>
      <c r="AH24" s="96">
        <v>7.8981796757899474</v>
      </c>
      <c r="AI24" s="96">
        <v>9.2415786726623139</v>
      </c>
      <c r="AJ24" s="96">
        <v>7.8967098879774085</v>
      </c>
      <c r="AK24" s="96">
        <v>7.9230449562972041</v>
      </c>
      <c r="AL24" s="96">
        <v>5.7695828099256943</v>
      </c>
      <c r="AM24" s="96">
        <v>5.8624826178554201</v>
      </c>
      <c r="AN24" s="96">
        <v>6.7668282782726408</v>
      </c>
      <c r="AO24" s="96">
        <v>3.8097400505853187</v>
      </c>
      <c r="AP24" s="96">
        <v>4.478173735236382</v>
      </c>
      <c r="AQ24" s="96">
        <v>5.2102705913282108</v>
      </c>
      <c r="AR24" s="96">
        <v>6.7587828082774877</v>
      </c>
      <c r="AS24" s="96">
        <v>4.6339560487191704</v>
      </c>
      <c r="AT24" s="96">
        <v>4.2021366937170939</v>
      </c>
      <c r="AU24" s="96">
        <v>4.7979486771750715</v>
      </c>
      <c r="AV24" s="96">
        <v>4.9917682672392232</v>
      </c>
      <c r="AW24" s="96">
        <v>3.6109013523718119</v>
      </c>
      <c r="AX24" s="96">
        <v>1.6448894049873246</v>
      </c>
      <c r="AY24" s="96">
        <v>4.9913545855004031</v>
      </c>
      <c r="AZ24" s="96">
        <v>4.1521665964127976</v>
      </c>
      <c r="BB24" s="33"/>
      <c r="BC24" s="55" t="s">
        <v>174</v>
      </c>
      <c r="BD24" s="282">
        <v>5.25</v>
      </c>
      <c r="BE24" s="282">
        <v>-0.54</v>
      </c>
      <c r="BF24" s="282">
        <v>4.12</v>
      </c>
      <c r="BG24" s="282">
        <v>-6.86</v>
      </c>
      <c r="BH24" s="282">
        <v>16.78</v>
      </c>
      <c r="BI24" s="282">
        <v>17</v>
      </c>
      <c r="BJ24" s="282">
        <v>12.91</v>
      </c>
      <c r="BK24" s="282">
        <v>15.36</v>
      </c>
      <c r="BL24" s="282">
        <v>-9.8800000000000008</v>
      </c>
      <c r="BM24" s="282">
        <v>8.34502712808019</v>
      </c>
      <c r="BN24" s="282">
        <v>-8.5557346203498241</v>
      </c>
      <c r="BO24" s="282">
        <v>3.0795279441209829</v>
      </c>
      <c r="BP24" s="282">
        <v>1.0790900017455272</v>
      </c>
      <c r="BQ24" s="282">
        <v>5.9643995749202929</v>
      </c>
      <c r="BR24" s="282">
        <v>7.2604571476327635</v>
      </c>
      <c r="BS24" s="282">
        <v>13.678633344371519</v>
      </c>
      <c r="BT24" s="282">
        <v>8.9531727645341306</v>
      </c>
      <c r="BU24" s="282">
        <v>10.830678061531017</v>
      </c>
      <c r="BV24" s="282">
        <v>-15.503442560606658</v>
      </c>
      <c r="BW24" s="282">
        <v>5.4563408760374301</v>
      </c>
      <c r="BX24" s="282">
        <v>8.3364121641420326</v>
      </c>
    </row>
    <row r="25" spans="2:76" ht="12.75" x14ac:dyDescent="0.2">
      <c r="B25" s="98" t="s">
        <v>248</v>
      </c>
      <c r="C25" s="97">
        <v>5.9967585089140982</v>
      </c>
      <c r="D25" s="97">
        <v>1.9877675840978668</v>
      </c>
      <c r="E25" s="97">
        <v>8.095952023988005</v>
      </c>
      <c r="F25" s="97">
        <v>5.9639389736477142</v>
      </c>
      <c r="G25" s="97">
        <v>7.7225130890052469</v>
      </c>
      <c r="H25" s="97">
        <v>2.6731470230862726</v>
      </c>
      <c r="I25" s="97">
        <v>3.9053254437869924</v>
      </c>
      <c r="J25" s="97">
        <v>1.366742596810937</v>
      </c>
      <c r="K25" s="97">
        <v>19.550561797752806</v>
      </c>
      <c r="L25" s="97">
        <v>-10.526315789473685</v>
      </c>
      <c r="M25" s="97">
        <v>11.239495798319325</v>
      </c>
      <c r="N25" s="97">
        <v>-2.6440037771482565</v>
      </c>
      <c r="O25" s="97">
        <v>10.7662463627546</v>
      </c>
      <c r="P25" s="97">
        <v>2.9772329246935243</v>
      </c>
      <c r="Q25" s="97">
        <v>35.034013605442169</v>
      </c>
      <c r="R25" s="97">
        <v>6.2972292191435741</v>
      </c>
      <c r="S25" s="97">
        <v>4.3246445497630219</v>
      </c>
      <c r="T25" s="97">
        <v>5.3946621237932959</v>
      </c>
      <c r="U25" s="97">
        <v>5.8728448275862064</v>
      </c>
      <c r="V25" s="97">
        <v>3.1043256997455444</v>
      </c>
      <c r="W25" s="97">
        <v>-2.2211253701875648</v>
      </c>
      <c r="X25" s="97">
        <v>2.4230186774356355</v>
      </c>
      <c r="Y25" s="97">
        <v>16.26416954164614</v>
      </c>
      <c r="Z25" s="97">
        <v>4.6629927935565973</v>
      </c>
      <c r="AA25" s="97">
        <v>4.414742810854591</v>
      </c>
      <c r="AB25" s="97">
        <v>1.163692785104729</v>
      </c>
      <c r="AC25" s="97">
        <v>1.7254601226993884</v>
      </c>
      <c r="AD25" s="97">
        <v>14.172634753109676</v>
      </c>
      <c r="AE25" s="97">
        <v>8.1214922416639155</v>
      </c>
      <c r="AF25" s="97">
        <v>6.7175572519083886</v>
      </c>
      <c r="AG25" s="97">
        <v>8.0400572246065849</v>
      </c>
      <c r="AH25" s="97">
        <v>8.2877084465248458</v>
      </c>
      <c r="AI25" s="97">
        <v>7.9544577383249759</v>
      </c>
      <c r="AJ25" s="97">
        <v>8.2657037646133489</v>
      </c>
      <c r="AK25" s="97">
        <v>7.9417494964171311</v>
      </c>
      <c r="AL25" s="97">
        <v>4.946769456681352</v>
      </c>
      <c r="AM25" s="97">
        <v>7.2292668707185612</v>
      </c>
      <c r="AN25" s="97">
        <v>6.8179964659507988</v>
      </c>
      <c r="AO25" s="97">
        <v>-4.0134375079530713</v>
      </c>
      <c r="AP25" s="97">
        <v>6.5436419556686758</v>
      </c>
      <c r="AQ25" s="97">
        <v>6.3084809874576848</v>
      </c>
      <c r="AR25" s="97">
        <v>10.463728083522568</v>
      </c>
      <c r="AS25" s="97">
        <v>6.662569666659607</v>
      </c>
      <c r="AT25" s="97">
        <v>3.6755210299405974</v>
      </c>
      <c r="AU25" s="97">
        <v>4.1373627426556538</v>
      </c>
      <c r="AV25" s="97">
        <v>0.83912995473114904</v>
      </c>
      <c r="AW25" s="97">
        <v>3.761086171028154</v>
      </c>
      <c r="AX25" s="97">
        <v>7.2108197470936801</v>
      </c>
      <c r="AY25" s="97">
        <v>5.1280368772453642</v>
      </c>
      <c r="AZ25" s="97">
        <v>3.5562144027463631</v>
      </c>
      <c r="BB25" s="33"/>
      <c r="BC25" s="26" t="s">
        <v>164</v>
      </c>
      <c r="BD25" s="280">
        <v>2</v>
      </c>
      <c r="BE25" s="280">
        <v>1.01</v>
      </c>
      <c r="BF25" s="280">
        <v>5.53</v>
      </c>
      <c r="BG25" s="280">
        <v>9.23</v>
      </c>
      <c r="BH25" s="280">
        <v>6.78</v>
      </c>
      <c r="BI25" s="280">
        <v>2.38</v>
      </c>
      <c r="BJ25" s="280">
        <v>5.48</v>
      </c>
      <c r="BK25" s="280">
        <v>5.05</v>
      </c>
      <c r="BL25" s="280">
        <v>-0.88</v>
      </c>
      <c r="BM25" s="280">
        <v>1.7649345468427242</v>
      </c>
      <c r="BN25" s="280">
        <v>3.2052944352977732</v>
      </c>
      <c r="BO25" s="280">
        <v>3.0905884157251649</v>
      </c>
      <c r="BP25" s="280">
        <v>1.7281204827044121</v>
      </c>
      <c r="BQ25" s="280">
        <v>3.4875147673288041</v>
      </c>
      <c r="BR25" s="280">
        <v>3.6312031414828425</v>
      </c>
      <c r="BS25" s="280">
        <v>2.9211353455740579</v>
      </c>
      <c r="BT25" s="280">
        <v>3.3976286721597546</v>
      </c>
      <c r="BU25" s="280">
        <v>4.3148390911912173</v>
      </c>
      <c r="BV25" s="280">
        <v>-0.53917405806275553</v>
      </c>
      <c r="BW25" s="280">
        <v>-0.33405569008260727</v>
      </c>
      <c r="BX25" s="280">
        <v>3.1654441202632881</v>
      </c>
    </row>
    <row r="26" spans="2:76" ht="12.75" x14ac:dyDescent="0.2">
      <c r="B26" s="54" t="s">
        <v>250</v>
      </c>
      <c r="C26" s="97">
        <v>6.0934326337170006</v>
      </c>
      <c r="D26" s="97">
        <v>0.51052967453732379</v>
      </c>
      <c r="E26" s="97">
        <v>0.63492063492063266</v>
      </c>
      <c r="F26" s="97">
        <v>6.3091482649842305</v>
      </c>
      <c r="G26" s="97">
        <v>5.459940652818986</v>
      </c>
      <c r="H26" s="97">
        <v>2.307259425998879</v>
      </c>
      <c r="I26" s="97">
        <v>3.1903190319031864</v>
      </c>
      <c r="J26" s="97">
        <v>3.3582089552238727</v>
      </c>
      <c r="K26" s="97">
        <v>2.5270758122743615</v>
      </c>
      <c r="L26" s="97">
        <v>5.8853118712273584</v>
      </c>
      <c r="M26" s="97">
        <v>6.9358669833729181</v>
      </c>
      <c r="N26" s="97">
        <v>7.8187472234562279</v>
      </c>
      <c r="O26" s="97">
        <v>9.8063452822414519</v>
      </c>
      <c r="P26" s="97">
        <v>10.131332082551594</v>
      </c>
      <c r="Q26" s="97">
        <v>7.8705281090289532</v>
      </c>
      <c r="R26" s="97">
        <v>8.6544535691724462</v>
      </c>
      <c r="S26" s="97">
        <v>5.2616279069767558</v>
      </c>
      <c r="T26" s="97">
        <v>3.6730185031759106</v>
      </c>
      <c r="U26" s="97">
        <v>7.0857751731486331</v>
      </c>
      <c r="V26" s="97">
        <v>10.870646766169159</v>
      </c>
      <c r="W26" s="97">
        <v>2.4455912048463091</v>
      </c>
      <c r="X26" s="97">
        <v>2.1901007446342646</v>
      </c>
      <c r="Y26" s="97">
        <v>5.7222460351478759</v>
      </c>
      <c r="Z26" s="97">
        <v>13.946888303263734</v>
      </c>
      <c r="AA26" s="97">
        <v>3.077744173634585</v>
      </c>
      <c r="AB26" s="97">
        <v>1.7259233690024161</v>
      </c>
      <c r="AC26" s="97">
        <v>-0.32236172378689787</v>
      </c>
      <c r="AD26" s="97">
        <v>9.8553191489361609</v>
      </c>
      <c r="AE26" s="97">
        <v>6.3991323210412077</v>
      </c>
      <c r="AF26" s="97">
        <v>7.4413863404689096</v>
      </c>
      <c r="AG26" s="97">
        <v>6.8311195445920418</v>
      </c>
      <c r="AH26" s="97">
        <v>9.7160460755424651</v>
      </c>
      <c r="AI26" s="97">
        <v>8.3990526649901085</v>
      </c>
      <c r="AJ26" s="97">
        <v>4.6016622744780022</v>
      </c>
      <c r="AK26" s="97">
        <v>11.705426356589157</v>
      </c>
      <c r="AL26" s="97">
        <v>6.7179427866450823</v>
      </c>
      <c r="AM26" s="97">
        <v>5.9608749841946462</v>
      </c>
      <c r="AN26" s="97">
        <v>8.9855270111317509</v>
      </c>
      <c r="AO26" s="97">
        <v>5.2759181630482459</v>
      </c>
      <c r="AP26" s="97">
        <v>3.4915682341579242</v>
      </c>
      <c r="AQ26" s="97">
        <v>5.3477855143205772</v>
      </c>
      <c r="AR26" s="97">
        <v>7.3316980103570444</v>
      </c>
      <c r="AS26" s="97">
        <v>2.9215337734890738</v>
      </c>
      <c r="AT26" s="97">
        <v>2.8571076103181667</v>
      </c>
      <c r="AU26" s="97">
        <v>4.6391690754044959</v>
      </c>
      <c r="AV26" s="97">
        <v>6.0714081036162639</v>
      </c>
      <c r="AW26" s="97">
        <v>0.7196732294525674</v>
      </c>
      <c r="AX26" s="97">
        <v>-1.1275856149686803</v>
      </c>
      <c r="AY26" s="97">
        <v>2.9666764326095745</v>
      </c>
      <c r="AZ26" s="97">
        <v>1.9200977964190429</v>
      </c>
      <c r="BB26" s="33"/>
      <c r="BC26" s="26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0"/>
      <c r="BX26" s="280"/>
    </row>
    <row r="27" spans="2:76" x14ac:dyDescent="0.2">
      <c r="B27" s="54" t="s">
        <v>249</v>
      </c>
      <c r="C27" s="97">
        <v>9.0909090909090793</v>
      </c>
      <c r="D27" s="97">
        <v>10.000000000000014</v>
      </c>
      <c r="E27" s="97">
        <v>7.5757575757575637</v>
      </c>
      <c r="F27" s="97">
        <v>8.4507042253521263</v>
      </c>
      <c r="G27" s="97">
        <v>2.5974025974025921</v>
      </c>
      <c r="H27" s="97">
        <v>21.51898734177216</v>
      </c>
      <c r="I27" s="97">
        <v>22.916666666666671</v>
      </c>
      <c r="J27" s="97">
        <v>-1.6949152542372872</v>
      </c>
      <c r="K27" s="97">
        <v>12.931034482758633</v>
      </c>
      <c r="L27" s="97">
        <v>22.137404580152676</v>
      </c>
      <c r="M27" s="97">
        <v>10.000000000000014</v>
      </c>
      <c r="N27" s="97">
        <v>8.5227272727272663</v>
      </c>
      <c r="O27" s="97">
        <v>11.518324607329845</v>
      </c>
      <c r="P27" s="97">
        <v>8.9201877934272318</v>
      </c>
      <c r="Q27" s="97">
        <v>37.931034482758633</v>
      </c>
      <c r="R27" s="97">
        <v>10.9375</v>
      </c>
      <c r="S27" s="97">
        <v>12.676056338028175</v>
      </c>
      <c r="T27" s="97">
        <v>11.75</v>
      </c>
      <c r="U27" s="97">
        <v>8.5011185682326555</v>
      </c>
      <c r="V27" s="97">
        <v>19.381443298969074</v>
      </c>
      <c r="W27" s="97">
        <v>9.6718480138169269</v>
      </c>
      <c r="X27" s="97">
        <v>0.7874015748031411</v>
      </c>
      <c r="Y27" s="97">
        <v>29.0625</v>
      </c>
      <c r="Z27" s="97">
        <v>6.4164648910411586</v>
      </c>
      <c r="AA27" s="97">
        <v>14.448236632536975</v>
      </c>
      <c r="AB27" s="97">
        <v>3.280318091451278</v>
      </c>
      <c r="AC27" s="97">
        <v>8.1809432146294512</v>
      </c>
      <c r="AD27" s="97">
        <v>11.743772241992872</v>
      </c>
      <c r="AE27" s="97">
        <v>6.4490445859872523</v>
      </c>
      <c r="AF27" s="97">
        <v>-1.8698578908002901</v>
      </c>
      <c r="AG27" s="97">
        <v>-8.7652439024390247</v>
      </c>
      <c r="AH27" s="97">
        <v>16.976031717426565</v>
      </c>
      <c r="AI27" s="97">
        <v>15.513788322292399</v>
      </c>
      <c r="AJ27" s="97">
        <v>16.924513203520931</v>
      </c>
      <c r="AK27" s="97">
        <v>-0.1710961560396953</v>
      </c>
      <c r="AL27" s="97">
        <v>3.4849177330895884</v>
      </c>
      <c r="AM27" s="97">
        <v>0.59622391520370854</v>
      </c>
      <c r="AN27" s="97">
        <v>3.7427285698606028</v>
      </c>
      <c r="AO27" s="97">
        <v>3.0787134997884067</v>
      </c>
      <c r="AP27" s="97">
        <v>0.51318895617367843</v>
      </c>
      <c r="AQ27" s="97">
        <v>1.2253650566731409</v>
      </c>
      <c r="AR27" s="97">
        <v>4.3377383234137028</v>
      </c>
      <c r="AS27" s="97">
        <v>6.9805665667601318</v>
      </c>
      <c r="AT27" s="97">
        <v>14.134658834161769</v>
      </c>
      <c r="AU27" s="97">
        <v>6.3108718029931055</v>
      </c>
      <c r="AV27" s="97">
        <v>13.831371964844337</v>
      </c>
      <c r="AW27" s="97">
        <v>11.489890728260164</v>
      </c>
      <c r="AX27" s="97">
        <v>-23.950936087798581</v>
      </c>
      <c r="AY27" s="97">
        <v>18.868652569841032</v>
      </c>
      <c r="AZ27" s="97">
        <v>-4.1030967993248026</v>
      </c>
      <c r="BB27" s="25" t="s">
        <v>189</v>
      </c>
      <c r="BC27" s="26" t="s">
        <v>175</v>
      </c>
      <c r="BD27" s="280">
        <v>5.09</v>
      </c>
      <c r="BE27" s="280">
        <v>3.51</v>
      </c>
      <c r="BF27" s="280">
        <v>5.74</v>
      </c>
      <c r="BG27" s="280">
        <v>6.45</v>
      </c>
      <c r="BH27" s="280">
        <v>8.14</v>
      </c>
      <c r="BI27" s="280">
        <v>8.1999999999999993</v>
      </c>
      <c r="BJ27" s="280">
        <v>5.58</v>
      </c>
      <c r="BK27" s="280">
        <v>4.9400000000000004</v>
      </c>
      <c r="BL27" s="280">
        <v>1.33</v>
      </c>
      <c r="BM27" s="280">
        <v>3.2062397928088302</v>
      </c>
      <c r="BN27" s="280">
        <v>3.9403500151775148</v>
      </c>
      <c r="BO27" s="280">
        <v>4.3971393988175436</v>
      </c>
      <c r="BP27" s="280">
        <v>5.1332638728597431</v>
      </c>
      <c r="BQ27" s="280">
        <v>4.4594811141853938</v>
      </c>
      <c r="BR27" s="280">
        <v>4.3612274526754646</v>
      </c>
      <c r="BS27" s="280">
        <v>5.7228031611249719</v>
      </c>
      <c r="BT27" s="280">
        <v>6.4701587687076909</v>
      </c>
      <c r="BU27" s="280">
        <v>6.3481801254464472</v>
      </c>
      <c r="BV27" s="280">
        <v>3.7899486819813717</v>
      </c>
      <c r="BW27" s="280">
        <v>-0.55005638374996124</v>
      </c>
      <c r="BX27" s="280">
        <v>4.4322445603450831</v>
      </c>
    </row>
    <row r="28" spans="2:76" ht="12.75" x14ac:dyDescent="0.2">
      <c r="B28" s="54" t="s">
        <v>251</v>
      </c>
      <c r="C28" s="97">
        <v>2.6898734177215147</v>
      </c>
      <c r="D28" s="97">
        <v>3.235747303543917</v>
      </c>
      <c r="E28" s="97">
        <v>2.3880597014925371</v>
      </c>
      <c r="F28" s="97">
        <v>2.6239067055393548</v>
      </c>
      <c r="G28" s="97">
        <v>2.9829545454545467</v>
      </c>
      <c r="H28" s="97">
        <v>2.7586206896551744</v>
      </c>
      <c r="I28" s="97">
        <v>3.2214765100671201</v>
      </c>
      <c r="J28" s="97">
        <v>2.9908972691807634</v>
      </c>
      <c r="K28" s="97">
        <v>2.9040404040404013</v>
      </c>
      <c r="L28" s="97">
        <v>2.6993865030674868</v>
      </c>
      <c r="M28" s="97">
        <v>2.5089605734766991</v>
      </c>
      <c r="N28" s="97">
        <v>3.4965034965034931</v>
      </c>
      <c r="O28" s="97">
        <v>3.1531531531531414</v>
      </c>
      <c r="P28" s="97">
        <v>2.9475982532751033</v>
      </c>
      <c r="Q28" s="97">
        <v>3.4994697773064587</v>
      </c>
      <c r="R28" s="97">
        <v>3.0737704918032875</v>
      </c>
      <c r="S28" s="97">
        <v>3.280318091451278</v>
      </c>
      <c r="T28" s="97">
        <v>2.6948989412896935</v>
      </c>
      <c r="U28" s="97">
        <v>2.9990627928772255</v>
      </c>
      <c r="V28" s="97">
        <v>1.1828935395814284</v>
      </c>
      <c r="W28" s="97">
        <v>3.3273381294963968</v>
      </c>
      <c r="X28" s="97">
        <v>3.3942558746736324</v>
      </c>
      <c r="Y28" s="97">
        <v>3.6195286195286087</v>
      </c>
      <c r="Z28" s="97">
        <v>3.5743298131600341</v>
      </c>
      <c r="AA28" s="97">
        <v>3.6078431372549034</v>
      </c>
      <c r="AB28" s="97">
        <v>3.6336109008326929</v>
      </c>
      <c r="AC28" s="97">
        <v>3.5792549306062966</v>
      </c>
      <c r="AD28" s="97">
        <v>3.5966149506347023</v>
      </c>
      <c r="AE28" s="97">
        <v>3.6078965282505067</v>
      </c>
      <c r="AF28" s="97">
        <v>3.6136662286465224</v>
      </c>
      <c r="AG28" s="97">
        <v>3.6144578313252964</v>
      </c>
      <c r="AH28" s="97">
        <v>9.8246863041736958</v>
      </c>
      <c r="AI28" s="97">
        <v>14.455878778056871</v>
      </c>
      <c r="AJ28" s="97">
        <v>14.690265486725679</v>
      </c>
      <c r="AK28" s="97">
        <v>10.179012345679013</v>
      </c>
      <c r="AL28" s="97">
        <v>5.2776065886044137</v>
      </c>
      <c r="AM28" s="97">
        <v>5.2844446809642989</v>
      </c>
      <c r="AN28" s="97">
        <v>5.2769915082895267</v>
      </c>
      <c r="AO28" s="97">
        <v>5.2813520261186824</v>
      </c>
      <c r="AP28" s="97">
        <v>5.2809193724917947</v>
      </c>
      <c r="AQ28" s="97">
        <v>5.2802564324698977</v>
      </c>
      <c r="AR28" s="97">
        <v>5.2787492285538065</v>
      </c>
      <c r="AS28" s="97">
        <v>5.279818664999226</v>
      </c>
      <c r="AT28" s="97">
        <v>5.2785923753665713</v>
      </c>
      <c r="AU28" s="97">
        <v>5.2783752335954262</v>
      </c>
      <c r="AV28" s="97">
        <v>5.2816665550271296</v>
      </c>
      <c r="AW28" s="97">
        <v>5.2807380308573357</v>
      </c>
      <c r="AX28" s="97">
        <v>5.2787430125396497</v>
      </c>
      <c r="AY28" s="97">
        <v>5.280982722002193</v>
      </c>
      <c r="AZ28" s="97">
        <v>5.2777929229594918</v>
      </c>
      <c r="BB28" s="33"/>
      <c r="BC28" s="55" t="s">
        <v>176</v>
      </c>
      <c r="BD28" s="282">
        <v>5.95</v>
      </c>
      <c r="BE28" s="282">
        <v>2.4300000000000002</v>
      </c>
      <c r="BF28" s="282">
        <v>6.65</v>
      </c>
      <c r="BG28" s="282">
        <v>10.71</v>
      </c>
      <c r="BH28" s="282">
        <v>13.98</v>
      </c>
      <c r="BI28" s="282">
        <v>9.52</v>
      </c>
      <c r="BJ28" s="282">
        <v>5.84</v>
      </c>
      <c r="BK28" s="282">
        <v>5.69</v>
      </c>
      <c r="BL28" s="282">
        <v>-2.99</v>
      </c>
      <c r="BM28" s="282">
        <v>1.7902756047950277</v>
      </c>
      <c r="BN28" s="282">
        <v>2.1129117099018373</v>
      </c>
      <c r="BO28" s="282">
        <v>1.6587175657474234</v>
      </c>
      <c r="BP28" s="282">
        <v>3.5277762350194024</v>
      </c>
      <c r="BQ28" s="282">
        <v>4.7721284602162228</v>
      </c>
      <c r="BR28" s="282">
        <v>2.5972202427140871</v>
      </c>
      <c r="BS28" s="282">
        <v>4.7281556195372332</v>
      </c>
      <c r="BT28" s="282">
        <v>7.4793086151915702</v>
      </c>
      <c r="BU28" s="282">
        <v>6.5667436559279366</v>
      </c>
      <c r="BV28" s="282">
        <v>1.0776288219815058</v>
      </c>
      <c r="BW28" s="282">
        <v>-3.9409914285314187</v>
      </c>
      <c r="BX28" s="282">
        <v>8.3727384051017992</v>
      </c>
    </row>
    <row r="29" spans="2:76" ht="12.75" x14ac:dyDescent="0.2">
      <c r="B29" s="54" t="s">
        <v>252</v>
      </c>
      <c r="C29" s="97">
        <v>2.5200458190148822</v>
      </c>
      <c r="D29" s="97">
        <v>16.089385474860336</v>
      </c>
      <c r="E29" s="97">
        <v>-4.4273339749759373</v>
      </c>
      <c r="F29" s="97">
        <v>-2.4169184290030188</v>
      </c>
      <c r="G29" s="97">
        <v>4.6439628482972211</v>
      </c>
      <c r="H29" s="97">
        <v>1.5779092702169635</v>
      </c>
      <c r="I29" s="97">
        <v>-2.6213592233009706</v>
      </c>
      <c r="J29" s="97">
        <v>-2.1934197407776708</v>
      </c>
      <c r="K29" s="97">
        <v>9.7859327217125269</v>
      </c>
      <c r="L29" s="97">
        <v>-2.6926648096564492</v>
      </c>
      <c r="M29" s="97">
        <v>1.3358778625954102</v>
      </c>
      <c r="N29" s="97">
        <v>3.86064030131827</v>
      </c>
      <c r="O29" s="97">
        <v>2.8105167724388025</v>
      </c>
      <c r="P29" s="97">
        <v>9.7001763668430385</v>
      </c>
      <c r="Q29" s="97">
        <v>17.765273311897104</v>
      </c>
      <c r="R29" s="97">
        <v>56.518771331058019</v>
      </c>
      <c r="S29" s="97">
        <v>-14.435237679895323</v>
      </c>
      <c r="T29" s="97">
        <v>-2.5484199796126319</v>
      </c>
      <c r="U29" s="97">
        <v>5.0209205020920393</v>
      </c>
      <c r="V29" s="97">
        <v>3.5856573705179215</v>
      </c>
      <c r="W29" s="97">
        <v>2.5480769230769198</v>
      </c>
      <c r="X29" s="97">
        <v>6.7979371776840196</v>
      </c>
      <c r="Y29" s="97">
        <v>14.091308165057058</v>
      </c>
      <c r="Z29" s="97">
        <v>14.774913428241618</v>
      </c>
      <c r="AA29" s="97">
        <v>33.154542406972837</v>
      </c>
      <c r="AB29" s="97">
        <v>-2.9707955689828793</v>
      </c>
      <c r="AC29" s="97">
        <v>7.2911261027503826</v>
      </c>
      <c r="AD29" s="97">
        <v>12.623941958887542</v>
      </c>
      <c r="AE29" s="97">
        <v>5.3467897788275707</v>
      </c>
      <c r="AF29" s="97">
        <v>6.1761108846310577</v>
      </c>
      <c r="AG29" s="97">
        <v>10.597043578421975</v>
      </c>
      <c r="AH29" s="97">
        <v>1.4384379706080921</v>
      </c>
      <c r="AI29" s="97">
        <v>10.013310125934268</v>
      </c>
      <c r="AJ29" s="97">
        <v>7.919962773382963</v>
      </c>
      <c r="AK29" s="97">
        <v>3.121766126250435</v>
      </c>
      <c r="AL29" s="97">
        <v>5.2977086469309285</v>
      </c>
      <c r="AM29" s="97">
        <v>5.4520906961045057</v>
      </c>
      <c r="AN29" s="97">
        <v>4.1798463624039783</v>
      </c>
      <c r="AO29" s="97">
        <v>7.9013952143425286</v>
      </c>
      <c r="AP29" s="97">
        <v>2.7301353343159604</v>
      </c>
      <c r="AQ29" s="97">
        <v>3.2999641308246765</v>
      </c>
      <c r="AR29" s="97">
        <v>2.5758388838031436</v>
      </c>
      <c r="AS29" s="97">
        <v>2.4619172180335482</v>
      </c>
      <c r="AT29" s="97">
        <v>1.3936026430394861</v>
      </c>
      <c r="AU29" s="97">
        <v>3.1250925679078279</v>
      </c>
      <c r="AV29" s="97">
        <v>3.1682656402596763</v>
      </c>
      <c r="AW29" s="97">
        <v>2.2134365342316897</v>
      </c>
      <c r="AX29" s="97">
        <v>2.0347570276748854</v>
      </c>
      <c r="AY29" s="97">
        <v>2.4987319469286433</v>
      </c>
      <c r="AZ29" s="97">
        <v>9.3970569084516313</v>
      </c>
      <c r="BB29" s="33"/>
      <c r="BC29" s="55" t="s">
        <v>291</v>
      </c>
      <c r="BD29" s="282">
        <v>5.38</v>
      </c>
      <c r="BE29" s="282">
        <v>1.3</v>
      </c>
      <c r="BF29" s="282">
        <v>4.3899999999999997</v>
      </c>
      <c r="BG29" s="282">
        <v>2.86</v>
      </c>
      <c r="BH29" s="282">
        <v>4.25</v>
      </c>
      <c r="BI29" s="282">
        <v>4.42</v>
      </c>
      <c r="BJ29" s="282">
        <v>6.9</v>
      </c>
      <c r="BK29" s="282">
        <v>5.53</v>
      </c>
      <c r="BL29" s="282">
        <v>5.04</v>
      </c>
      <c r="BM29" s="282">
        <v>2.9571060431490253</v>
      </c>
      <c r="BN29" s="282">
        <v>2.4161720535924758</v>
      </c>
      <c r="BO29" s="282">
        <v>4.6067381991432086</v>
      </c>
      <c r="BP29" s="282">
        <v>4.0323699532582822</v>
      </c>
      <c r="BQ29" s="282">
        <v>3.8992195122699087</v>
      </c>
      <c r="BR29" s="282">
        <v>5.0668722382466456</v>
      </c>
      <c r="BS29" s="282">
        <v>4.8850100578899003</v>
      </c>
      <c r="BT29" s="282">
        <v>4.2715034508612035</v>
      </c>
      <c r="BU29" s="282">
        <v>1.9040355306974277</v>
      </c>
      <c r="BV29" s="282">
        <v>4.6374434022114315</v>
      </c>
      <c r="BW29" s="282">
        <v>-3.7978646606944295</v>
      </c>
      <c r="BX29" s="282">
        <v>-0.60876389699015476</v>
      </c>
    </row>
    <row r="30" spans="2:76" ht="12.75" x14ac:dyDescent="0.2">
      <c r="B30" s="54" t="s">
        <v>253</v>
      </c>
      <c r="C30" s="97">
        <v>3.9790575916230466</v>
      </c>
      <c r="D30" s="97">
        <v>4.0281973816717027</v>
      </c>
      <c r="E30" s="97">
        <v>3.9690222652468492</v>
      </c>
      <c r="F30" s="97">
        <v>4.0037243947858485</v>
      </c>
      <c r="G30" s="97">
        <v>4.0286481647269454</v>
      </c>
      <c r="H30" s="97">
        <v>3.9586919104991409</v>
      </c>
      <c r="I30" s="97">
        <v>3.9735099337748352</v>
      </c>
      <c r="J30" s="97">
        <v>4.0605095541401255</v>
      </c>
      <c r="K30" s="97">
        <v>3.9785768936495742</v>
      </c>
      <c r="L30" s="97">
        <v>3.8263428991905641</v>
      </c>
      <c r="M30" s="97">
        <v>4.7484053862508802</v>
      </c>
      <c r="N30" s="97">
        <v>3.9918809201623873</v>
      </c>
      <c r="O30" s="97">
        <v>4.1639557579700579</v>
      </c>
      <c r="P30" s="97">
        <v>3.9975015615240466</v>
      </c>
      <c r="Q30" s="97">
        <v>4.0240240240240155</v>
      </c>
      <c r="R30" s="97">
        <v>3.9838337182447958</v>
      </c>
      <c r="S30" s="97">
        <v>4.2754025541365905</v>
      </c>
      <c r="T30" s="97">
        <v>4.0468583599573975</v>
      </c>
      <c r="U30" s="97">
        <v>3.9406345957011268</v>
      </c>
      <c r="V30" s="97">
        <v>6.7946824224519986</v>
      </c>
      <c r="W30" s="97">
        <v>4.9331489165514171</v>
      </c>
      <c r="X30" s="97">
        <v>5.0527240773286337</v>
      </c>
      <c r="Y30" s="97">
        <v>5.2279381012128852</v>
      </c>
      <c r="Z30" s="97">
        <v>5.445151033386324</v>
      </c>
      <c r="AA30" s="97">
        <v>5.6539766302299341</v>
      </c>
      <c r="AB30" s="97">
        <v>5.7438458794149199</v>
      </c>
      <c r="AC30" s="97">
        <v>3.2388663967611393</v>
      </c>
      <c r="AD30" s="97">
        <v>8.4640522875816941</v>
      </c>
      <c r="AE30" s="97">
        <v>5.7547454052425451</v>
      </c>
      <c r="AF30" s="97">
        <v>5.7264957264957275</v>
      </c>
      <c r="AG30" s="97">
        <v>5.7396928051738172</v>
      </c>
      <c r="AH30" s="97">
        <v>6.5290578950273073</v>
      </c>
      <c r="AI30" s="97">
        <v>6.5330017614754894</v>
      </c>
      <c r="AJ30" s="97">
        <v>6.5262850751349504</v>
      </c>
      <c r="AK30" s="97">
        <v>6.5327550787491475</v>
      </c>
      <c r="AL30" s="97">
        <v>6.530682207747688</v>
      </c>
      <c r="AM30" s="97">
        <v>6.528559935639592</v>
      </c>
      <c r="AN30" s="97">
        <v>6.528716535135743</v>
      </c>
      <c r="AO30" s="97">
        <v>6.5291365376435522</v>
      </c>
      <c r="AP30" s="97">
        <v>6.5315764956411755</v>
      </c>
      <c r="AQ30" s="97">
        <v>6.5309054564762619</v>
      </c>
      <c r="AR30" s="97">
        <v>6.5292599976545063</v>
      </c>
      <c r="AS30" s="97">
        <v>6.5308930782991723</v>
      </c>
      <c r="AT30" s="97">
        <v>6.5309496744858819</v>
      </c>
      <c r="AU30" s="97">
        <v>6.5307013289358764</v>
      </c>
      <c r="AV30" s="97">
        <v>6.5309931935623382</v>
      </c>
      <c r="AW30" s="97">
        <v>6.5301935980170072</v>
      </c>
      <c r="AX30" s="97">
        <v>6.5290648694187041</v>
      </c>
      <c r="AY30" s="97">
        <v>6.5299666723154246</v>
      </c>
      <c r="AZ30" s="97">
        <v>6.529154956961321</v>
      </c>
      <c r="BB30" s="33"/>
      <c r="BC30" s="55" t="s">
        <v>178</v>
      </c>
      <c r="BD30" s="282">
        <v>6.65</v>
      </c>
      <c r="BE30" s="282">
        <v>2.85</v>
      </c>
      <c r="BF30" s="282">
        <v>6.97</v>
      </c>
      <c r="BG30" s="282">
        <v>13.11</v>
      </c>
      <c r="BH30" s="282">
        <v>16.2</v>
      </c>
      <c r="BI30" s="282">
        <v>16.16</v>
      </c>
      <c r="BJ30" s="282">
        <v>9.1</v>
      </c>
      <c r="BK30" s="282">
        <v>6.28</v>
      </c>
      <c r="BL30" s="282">
        <v>-9.65</v>
      </c>
      <c r="BM30" s="282">
        <v>-3.2561136468675187</v>
      </c>
      <c r="BN30" s="282">
        <v>-4.2196844215848728</v>
      </c>
      <c r="BO30" s="282">
        <v>1.6372135695406342</v>
      </c>
      <c r="BP30" s="282">
        <v>8.3178410364973558</v>
      </c>
      <c r="BQ30" s="282">
        <v>4.3109606074234819</v>
      </c>
      <c r="BR30" s="282">
        <v>6.3469317879198996</v>
      </c>
      <c r="BS30" s="282">
        <v>6.4191767427440425</v>
      </c>
      <c r="BT30" s="282">
        <v>11.117678531910656</v>
      </c>
      <c r="BU30" s="282">
        <v>7.3973514441511696</v>
      </c>
      <c r="BV30" s="282">
        <v>4.5085584443630609</v>
      </c>
      <c r="BW30" s="282">
        <v>1.1344978538651702</v>
      </c>
      <c r="BX30" s="282">
        <v>7.8406289559597582</v>
      </c>
    </row>
    <row r="31" spans="2:76" ht="12.75" x14ac:dyDescent="0.2">
      <c r="B31" s="38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B31" s="33"/>
      <c r="BC31" s="55" t="s">
        <v>179</v>
      </c>
      <c r="BD31" s="282">
        <v>3.76</v>
      </c>
      <c r="BE31" s="282">
        <v>3.5</v>
      </c>
      <c r="BF31" s="282">
        <v>3.27</v>
      </c>
      <c r="BG31" s="282">
        <v>3.51</v>
      </c>
      <c r="BH31" s="282">
        <v>3.51</v>
      </c>
      <c r="BI31" s="282">
        <v>3.51</v>
      </c>
      <c r="BJ31" s="282">
        <v>4</v>
      </c>
      <c r="BK31" s="282">
        <v>4</v>
      </c>
      <c r="BL31" s="282">
        <v>4.03</v>
      </c>
      <c r="BM31" s="282">
        <v>4.0104517898866163</v>
      </c>
      <c r="BN31" s="282">
        <v>4.0191766629762355</v>
      </c>
      <c r="BO31" s="282">
        <v>3.9942388438629024</v>
      </c>
      <c r="BP31" s="282">
        <v>3.996694851197887</v>
      </c>
      <c r="BQ31" s="282">
        <v>3.9953832865341923</v>
      </c>
      <c r="BR31" s="282">
        <v>3.9909245210123743</v>
      </c>
      <c r="BS31" s="282">
        <v>3.9891522442721055</v>
      </c>
      <c r="BT31" s="282">
        <v>3.9870581513441721</v>
      </c>
      <c r="BU31" s="282">
        <v>3.9931029158195344</v>
      </c>
      <c r="BV31" s="282">
        <v>3.9987774879604956</v>
      </c>
      <c r="BW31" s="282">
        <v>4.0131399697081065</v>
      </c>
      <c r="BX31" s="282">
        <v>4.0067763340764628</v>
      </c>
    </row>
    <row r="32" spans="2:76" s="64" customFormat="1" ht="12.75" x14ac:dyDescent="0.2">
      <c r="B32" s="22" t="s">
        <v>267</v>
      </c>
      <c r="C32" s="96">
        <v>3.8957896434908861</v>
      </c>
      <c r="D32" s="96">
        <v>-1.8166291437000268</v>
      </c>
      <c r="E32" s="96">
        <v>1.7237289475765039</v>
      </c>
      <c r="F32" s="96">
        <v>10.221531286436061</v>
      </c>
      <c r="G32" s="96">
        <v>2.0310296191819504</v>
      </c>
      <c r="H32" s="96">
        <v>3.5250207354160921</v>
      </c>
      <c r="I32" s="96">
        <v>2.9777006275871258</v>
      </c>
      <c r="J32" s="96">
        <v>2.5350103734439955</v>
      </c>
      <c r="K32" s="96">
        <v>5.4694909895668644</v>
      </c>
      <c r="L32" s="96">
        <v>0.87529976019185085</v>
      </c>
      <c r="M32" s="96">
        <v>4.8912397480090277</v>
      </c>
      <c r="N32" s="96">
        <v>6.0116720494078919</v>
      </c>
      <c r="O32" s="96">
        <v>7.1940138963121285</v>
      </c>
      <c r="P32" s="96">
        <v>6.4818508177104235</v>
      </c>
      <c r="Q32" s="96">
        <v>9.3837797340326006</v>
      </c>
      <c r="R32" s="96">
        <v>7.5599315068493098</v>
      </c>
      <c r="S32" s="96">
        <v>3.0844543500756316</v>
      </c>
      <c r="T32" s="96">
        <v>6.7873827265356539</v>
      </c>
      <c r="U32" s="96">
        <v>6.4897501717343431</v>
      </c>
      <c r="V32" s="96">
        <v>9.7881442248930455</v>
      </c>
      <c r="W32" s="96">
        <v>1.2338806939419271</v>
      </c>
      <c r="X32" s="96">
        <v>2.3185483870967687</v>
      </c>
      <c r="Y32" s="96">
        <v>6.8010150768771354</v>
      </c>
      <c r="Z32" s="96">
        <v>7.4525480110698084</v>
      </c>
      <c r="AA32" s="96">
        <v>3.8788730195894914</v>
      </c>
      <c r="AB32" s="96">
        <v>3.2531930879038384</v>
      </c>
      <c r="AC32" s="96">
        <v>2.8426592932159451</v>
      </c>
      <c r="AD32" s="96">
        <v>7.7309497417513739</v>
      </c>
      <c r="AE32" s="96">
        <v>5.5277041966768081</v>
      </c>
      <c r="AF32" s="96">
        <v>7.3271927640859786</v>
      </c>
      <c r="AG32" s="96">
        <v>6.4017318694912717</v>
      </c>
      <c r="AH32" s="96">
        <v>7.5616044804725817</v>
      </c>
      <c r="AI32" s="96">
        <v>6.7884353511822297</v>
      </c>
      <c r="AJ32" s="96">
        <v>3.9730632633919782</v>
      </c>
      <c r="AK32" s="96">
        <v>8.7081090760430726</v>
      </c>
      <c r="AL32" s="96">
        <v>6.3629949868065694</v>
      </c>
      <c r="AM32" s="96">
        <v>5.8108139697975645</v>
      </c>
      <c r="AN32" s="96">
        <v>6.4361658059705462</v>
      </c>
      <c r="AO32" s="96">
        <v>4.8083110197812289</v>
      </c>
      <c r="AP32" s="96">
        <v>4.5887094378484363</v>
      </c>
      <c r="AQ32" s="96">
        <v>5.126821370750136</v>
      </c>
      <c r="AR32" s="96">
        <v>7.5689416045246531</v>
      </c>
      <c r="AS32" s="96">
        <v>2.097492260774743</v>
      </c>
      <c r="AT32" s="96">
        <v>4.3685498849896049</v>
      </c>
      <c r="AU32" s="96">
        <v>5.0619633817922534</v>
      </c>
      <c r="AV32" s="96">
        <v>6.5990977094983521</v>
      </c>
      <c r="AW32" s="96">
        <v>1.7026889084936272</v>
      </c>
      <c r="AX32" s="96">
        <v>3.49391668750485</v>
      </c>
      <c r="AY32" s="96">
        <v>4.1837950426994297</v>
      </c>
      <c r="AZ32" s="96">
        <v>3.9062237597823639</v>
      </c>
      <c r="BB32" s="33"/>
      <c r="BC32" s="55" t="s">
        <v>180</v>
      </c>
      <c r="BD32" s="282">
        <v>2.27</v>
      </c>
      <c r="BE32" s="282">
        <v>6.91</v>
      </c>
      <c r="BF32" s="282">
        <v>7.78</v>
      </c>
      <c r="BG32" s="282">
        <v>3.31</v>
      </c>
      <c r="BH32" s="282">
        <v>0.77</v>
      </c>
      <c r="BI32" s="282">
        <v>10.25</v>
      </c>
      <c r="BJ32" s="282">
        <v>2.74</v>
      </c>
      <c r="BK32" s="282">
        <v>0.2</v>
      </c>
      <c r="BL32" s="282">
        <v>5.59</v>
      </c>
      <c r="BM32" s="282">
        <v>7.9717780234663849</v>
      </c>
      <c r="BN32" s="282">
        <v>14.057646912659962</v>
      </c>
      <c r="BO32" s="282">
        <v>11.057623890750207</v>
      </c>
      <c r="BP32" s="282">
        <v>11.324727508582086</v>
      </c>
      <c r="BQ32" s="282">
        <v>2.8571144366272136</v>
      </c>
      <c r="BR32" s="282">
        <v>4.8247983277679936</v>
      </c>
      <c r="BS32" s="282">
        <v>9.7211715119420745</v>
      </c>
      <c r="BT32" s="282">
        <v>5.9471114287601949</v>
      </c>
      <c r="BU32" s="282">
        <v>11.803654132866214</v>
      </c>
      <c r="BV32" s="282">
        <v>5.1739890987450963</v>
      </c>
      <c r="BW32" s="282">
        <v>1.023962851939018</v>
      </c>
      <c r="BX32" s="282">
        <v>2.201443641572979</v>
      </c>
    </row>
    <row r="33" spans="2:76" ht="13.5" thickBot="1" x14ac:dyDescent="0.25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B33" s="33"/>
      <c r="BC33" s="55" t="s">
        <v>181</v>
      </c>
      <c r="BD33" s="282">
        <v>5.43</v>
      </c>
      <c r="BE33" s="282">
        <v>7.89</v>
      </c>
      <c r="BF33" s="282">
        <v>6.44</v>
      </c>
      <c r="BG33" s="282">
        <v>5.73</v>
      </c>
      <c r="BH33" s="282">
        <v>7.41</v>
      </c>
      <c r="BI33" s="282">
        <v>10.32</v>
      </c>
      <c r="BJ33" s="282">
        <v>4.5599999999999996</v>
      </c>
      <c r="BK33" s="282">
        <v>5.44</v>
      </c>
      <c r="BL33" s="282">
        <v>6.54</v>
      </c>
      <c r="BM33" s="282">
        <v>5.7514947035504491</v>
      </c>
      <c r="BN33" s="282">
        <v>6.6333029910803987</v>
      </c>
      <c r="BO33" s="282">
        <v>6.3996801540639296</v>
      </c>
      <c r="BP33" s="282">
        <v>5.2552234022866173</v>
      </c>
      <c r="BQ33" s="282">
        <v>6.2247527809463463</v>
      </c>
      <c r="BR33" s="282">
        <v>6.0559788219882336</v>
      </c>
      <c r="BS33" s="282">
        <v>6.7743642253274459</v>
      </c>
      <c r="BT33" s="282">
        <v>8.1299820325980079</v>
      </c>
      <c r="BU33" s="282">
        <v>8.8591579827125884</v>
      </c>
      <c r="BV33" s="282">
        <v>6.1663298597676857</v>
      </c>
      <c r="BW33" s="282">
        <v>4.5615463942523746</v>
      </c>
      <c r="BX33" s="282">
        <v>4.6432159570136236</v>
      </c>
    </row>
    <row r="34" spans="2:76" ht="13.5" thickTop="1" x14ac:dyDescent="0.2">
      <c r="B34" s="44" t="s">
        <v>230</v>
      </c>
      <c r="BB34" s="33"/>
      <c r="BC34" s="34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  <c r="BR34" s="282"/>
      <c r="BS34" s="282"/>
      <c r="BT34" s="282"/>
      <c r="BU34" s="282"/>
      <c r="BV34" s="282"/>
      <c r="BW34" s="282"/>
      <c r="BX34" s="282"/>
    </row>
    <row r="35" spans="2:76" x14ac:dyDescent="0.2">
      <c r="BB35" s="25" t="s">
        <v>190</v>
      </c>
      <c r="BC35" s="25" t="s">
        <v>198</v>
      </c>
      <c r="BD35" s="280">
        <v>3.65</v>
      </c>
      <c r="BE35" s="280">
        <v>2.37</v>
      </c>
      <c r="BF35" s="280">
        <v>5.64</v>
      </c>
      <c r="BG35" s="280">
        <v>7.7</v>
      </c>
      <c r="BH35" s="280">
        <v>7.52</v>
      </c>
      <c r="BI35" s="280">
        <v>5.56</v>
      </c>
      <c r="BJ35" s="280">
        <v>5.54</v>
      </c>
      <c r="BK35" s="280">
        <v>4.99</v>
      </c>
      <c r="BL35" s="280">
        <v>0.36</v>
      </c>
      <c r="BM35" s="280">
        <v>2.5805050753573369</v>
      </c>
      <c r="BN35" s="280">
        <v>3.6237668714751408</v>
      </c>
      <c r="BO35" s="280">
        <v>3.8366897886218112</v>
      </c>
      <c r="BP35" s="280">
        <v>3.6831109616372544</v>
      </c>
      <c r="BQ35" s="280">
        <v>4.053353403153352</v>
      </c>
      <c r="BR35" s="280">
        <v>4.0578518900160674</v>
      </c>
      <c r="BS35" s="280">
        <v>4.5632902290133899</v>
      </c>
      <c r="BT35" s="280">
        <v>5.2185159005260715</v>
      </c>
      <c r="BU35" s="280">
        <v>5.5342016597908383</v>
      </c>
      <c r="BV35" s="280">
        <v>2.0769562159467512</v>
      </c>
      <c r="BW35" s="280">
        <v>-0.46677747046561535</v>
      </c>
      <c r="BX35" s="280">
        <v>3.9431792830298917</v>
      </c>
    </row>
    <row r="36" spans="2:76" ht="12" thickBot="1" x14ac:dyDescent="0.25">
      <c r="B36" s="45" t="s">
        <v>282</v>
      </c>
      <c r="AO36" s="294"/>
      <c r="AP36" s="294"/>
      <c r="AQ36" s="294"/>
      <c r="AR36" s="294"/>
      <c r="AS36" s="294"/>
      <c r="AT36" s="294"/>
      <c r="AU36" s="294"/>
      <c r="AV36" s="381"/>
      <c r="AW36" s="381"/>
      <c r="AX36" s="381"/>
      <c r="AY36" s="381"/>
      <c r="AZ36" s="381"/>
      <c r="BA36" s="381"/>
      <c r="BB36" s="43"/>
      <c r="BC36" s="43"/>
      <c r="BD36" s="74"/>
      <c r="BE36" s="74"/>
      <c r="BF36" s="74"/>
      <c r="BG36" s="74"/>
      <c r="BH36" s="74"/>
      <c r="BI36" s="43"/>
      <c r="BJ36" s="43"/>
      <c r="BK36" s="43"/>
      <c r="BL36" s="4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</row>
    <row r="37" spans="2:76" ht="12" thickTop="1" x14ac:dyDescent="0.2">
      <c r="AO37" s="294"/>
      <c r="AP37" s="294"/>
      <c r="AQ37" s="294"/>
      <c r="AR37" s="294"/>
      <c r="AS37" s="294"/>
      <c r="AT37" s="294"/>
      <c r="AU37" s="294"/>
      <c r="AV37" s="381"/>
      <c r="AW37" s="381"/>
      <c r="AX37" s="381"/>
      <c r="AY37" s="381"/>
      <c r="AZ37" s="381"/>
      <c r="BA37" s="381"/>
    </row>
    <row r="38" spans="2:76" x14ac:dyDescent="0.2">
      <c r="AO38" s="294"/>
      <c r="AP38" s="294"/>
      <c r="AQ38" s="294"/>
      <c r="AR38" s="294"/>
      <c r="AS38" s="294"/>
      <c r="AT38" s="294"/>
      <c r="AU38" s="294"/>
      <c r="AV38" s="381"/>
      <c r="AW38" s="381"/>
      <c r="AX38" s="381"/>
      <c r="AY38" s="381"/>
      <c r="AZ38" s="381"/>
      <c r="BA38" s="381"/>
      <c r="BI38" s="286"/>
      <c r="BJ38" s="286"/>
    </row>
    <row r="39" spans="2:76" x14ac:dyDescent="0.2">
      <c r="AO39" s="294"/>
      <c r="AP39" s="294"/>
      <c r="AQ39" s="294"/>
      <c r="AR39" s="294"/>
      <c r="AS39" s="294"/>
      <c r="AT39" s="294"/>
      <c r="AU39" s="294"/>
      <c r="AV39" s="381"/>
      <c r="AW39" s="381"/>
      <c r="AX39" s="381"/>
      <c r="AY39" s="381"/>
      <c r="AZ39" s="381"/>
      <c r="BA39" s="381"/>
    </row>
    <row r="40" spans="2:76" x14ac:dyDescent="0.2">
      <c r="AO40" s="294"/>
      <c r="AP40" s="294"/>
      <c r="AQ40" s="294"/>
      <c r="AR40" s="294"/>
      <c r="AS40" s="294"/>
      <c r="AT40" s="294"/>
      <c r="AU40" s="294"/>
      <c r="AV40" s="381"/>
      <c r="AW40" s="381"/>
      <c r="AX40" s="381"/>
      <c r="AY40" s="381"/>
      <c r="AZ40" s="381"/>
      <c r="BA40" s="381"/>
    </row>
    <row r="41" spans="2:76" x14ac:dyDescent="0.2">
      <c r="AO41" s="294"/>
      <c r="AP41" s="294"/>
      <c r="AQ41" s="294"/>
      <c r="AR41" s="294"/>
      <c r="AS41" s="294"/>
      <c r="AT41" s="294"/>
      <c r="AU41" s="294"/>
      <c r="AV41" s="381"/>
      <c r="AW41" s="381"/>
      <c r="AX41" s="381"/>
      <c r="AY41" s="381"/>
      <c r="AZ41" s="381"/>
      <c r="BA41" s="381"/>
    </row>
    <row r="42" spans="2:76" ht="12.75" x14ac:dyDescent="0.2"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380"/>
      <c r="AP42" s="374"/>
      <c r="AQ42" s="374"/>
      <c r="AR42" s="374"/>
      <c r="AS42" s="294"/>
      <c r="AT42" s="294"/>
      <c r="AU42" s="294"/>
      <c r="AV42" s="381"/>
      <c r="AW42" s="381"/>
      <c r="AX42" s="381"/>
      <c r="AY42" s="381"/>
      <c r="AZ42" s="381"/>
      <c r="BA42" s="381"/>
    </row>
    <row r="43" spans="2:76" x14ac:dyDescent="0.2"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294"/>
      <c r="AP43" s="294"/>
      <c r="AQ43" s="294"/>
      <c r="AR43" s="294"/>
      <c r="AS43" s="294"/>
      <c r="AT43" s="294"/>
      <c r="AU43" s="294"/>
      <c r="AV43" s="381"/>
      <c r="AW43" s="381"/>
      <c r="AX43" s="381"/>
      <c r="AY43" s="381"/>
      <c r="AZ43" s="381"/>
      <c r="BA43" s="381"/>
    </row>
    <row r="44" spans="2:76" x14ac:dyDescent="0.2">
      <c r="AO44" s="294"/>
      <c r="AP44" s="294"/>
      <c r="AQ44" s="294"/>
      <c r="AR44" s="294"/>
      <c r="AS44" s="294"/>
      <c r="AT44" s="294"/>
      <c r="AU44" s="294"/>
      <c r="AV44" s="381"/>
      <c r="AW44" s="381"/>
      <c r="AX44" s="381"/>
      <c r="AY44" s="381"/>
      <c r="AZ44" s="381"/>
      <c r="BA44" s="381"/>
      <c r="BB44" s="381"/>
      <c r="BC44" s="381"/>
    </row>
    <row r="45" spans="2:76" x14ac:dyDescent="0.2">
      <c r="AO45" s="294"/>
      <c r="AP45" s="294"/>
      <c r="AQ45" s="294"/>
      <c r="AR45" s="294"/>
      <c r="AS45" s="294"/>
      <c r="AT45" s="294"/>
      <c r="AU45" s="294"/>
      <c r="AV45" s="381"/>
      <c r="AW45" s="381"/>
      <c r="AX45" s="382"/>
      <c r="AY45" s="381"/>
      <c r="AZ45" s="381"/>
      <c r="BA45" s="381"/>
      <c r="BB45" s="381"/>
      <c r="BC45" s="381"/>
    </row>
    <row r="46" spans="2:76" x14ac:dyDescent="0.2">
      <c r="AO46" s="294"/>
      <c r="AP46" s="294"/>
      <c r="AQ46" s="294"/>
      <c r="AR46" s="294"/>
      <c r="AS46" s="294"/>
      <c r="AT46" s="294"/>
      <c r="AU46" s="294"/>
      <c r="AV46" s="381"/>
      <c r="AW46" s="381"/>
      <c r="AX46" s="381"/>
      <c r="AY46" s="381"/>
      <c r="AZ46" s="381"/>
      <c r="BA46" s="381"/>
      <c r="BB46" s="381"/>
      <c r="BC46" s="381"/>
    </row>
    <row r="47" spans="2:76" x14ac:dyDescent="0.2">
      <c r="AO47" s="294"/>
      <c r="AP47" s="294"/>
      <c r="AQ47" s="294"/>
      <c r="AR47" s="294"/>
      <c r="AS47" s="294"/>
      <c r="AT47" s="294"/>
      <c r="AU47" s="294"/>
      <c r="AV47" s="381"/>
      <c r="AW47" s="381"/>
      <c r="AX47" s="381"/>
      <c r="AY47" s="381"/>
      <c r="AZ47" s="381"/>
      <c r="BA47" s="381"/>
      <c r="BB47" s="381"/>
      <c r="BC47" s="381"/>
    </row>
    <row r="48" spans="2:76" x14ac:dyDescent="0.2">
      <c r="AO48" s="294"/>
      <c r="AP48" s="294"/>
      <c r="AQ48" s="294"/>
      <c r="AR48" s="294"/>
      <c r="AS48" s="294"/>
      <c r="AT48" s="294"/>
      <c r="AU48" s="294"/>
      <c r="AV48" s="381"/>
      <c r="AW48" s="381"/>
      <c r="AX48" s="381"/>
      <c r="AY48" s="381"/>
      <c r="AZ48" s="381"/>
      <c r="BA48" s="381"/>
      <c r="BB48" s="381"/>
    </row>
    <row r="49" spans="41:54" x14ac:dyDescent="0.2">
      <c r="AO49" s="294"/>
      <c r="AP49" s="294"/>
      <c r="AQ49" s="294"/>
      <c r="AR49" s="294"/>
      <c r="AS49" s="294"/>
      <c r="AT49" s="294"/>
      <c r="AU49" s="294"/>
      <c r="AV49" s="381"/>
      <c r="AW49" s="381"/>
      <c r="AX49" s="381"/>
      <c r="AY49" s="381"/>
      <c r="AZ49" s="381"/>
      <c r="BA49" s="381"/>
      <c r="BB49" s="381"/>
    </row>
    <row r="50" spans="41:54" x14ac:dyDescent="0.2">
      <c r="AO50" s="294"/>
      <c r="AP50" s="294"/>
      <c r="AQ50" s="294"/>
      <c r="AR50" s="294"/>
      <c r="AS50" s="294"/>
      <c r="AT50" s="294"/>
      <c r="AU50" s="294"/>
      <c r="AV50" s="381"/>
      <c r="AW50" s="381"/>
      <c r="AX50" s="381"/>
      <c r="AY50" s="381"/>
      <c r="AZ50" s="381"/>
      <c r="BA50" s="381"/>
      <c r="BB50" s="381"/>
    </row>
    <row r="51" spans="41:54" x14ac:dyDescent="0.2">
      <c r="AO51" s="294"/>
      <c r="AP51" s="294"/>
      <c r="AQ51" s="294"/>
      <c r="AR51" s="294"/>
      <c r="AS51" s="294"/>
      <c r="AT51" s="294"/>
      <c r="AU51" s="294"/>
      <c r="AV51" s="381"/>
      <c r="AW51" s="381"/>
      <c r="AX51" s="381"/>
      <c r="AY51" s="381"/>
      <c r="AZ51" s="381"/>
      <c r="BA51" s="381"/>
      <c r="BB51" s="381"/>
    </row>
    <row r="52" spans="41:54" x14ac:dyDescent="0.2">
      <c r="AO52" s="294"/>
      <c r="AP52" s="294"/>
      <c r="AQ52" s="294"/>
      <c r="AR52" s="294"/>
      <c r="AS52" s="294"/>
      <c r="AT52" s="294"/>
      <c r="AU52" s="294"/>
      <c r="AV52" s="381"/>
      <c r="AW52" s="381"/>
      <c r="AX52" s="381"/>
      <c r="AY52" s="381"/>
      <c r="AZ52" s="381"/>
      <c r="BA52" s="381"/>
      <c r="BB52" s="381"/>
    </row>
    <row r="53" spans="41:54" x14ac:dyDescent="0.2">
      <c r="AO53" s="294"/>
      <c r="AP53" s="294"/>
      <c r="AQ53" s="294"/>
      <c r="AR53" s="294"/>
      <c r="AS53" s="294"/>
      <c r="AT53" s="294"/>
      <c r="AU53" s="294"/>
      <c r="AV53" s="381"/>
      <c r="AW53" s="381"/>
      <c r="AX53" s="381"/>
      <c r="AY53" s="381"/>
      <c r="AZ53" s="381"/>
      <c r="BA53" s="381"/>
      <c r="BB53" s="381"/>
    </row>
    <row r="54" spans="41:54" x14ac:dyDescent="0.2">
      <c r="AO54" s="294"/>
      <c r="AP54" s="294"/>
      <c r="AQ54" s="294"/>
      <c r="AR54" s="294"/>
      <c r="AS54" s="294"/>
      <c r="AT54" s="294"/>
      <c r="AU54" s="294"/>
      <c r="AV54" s="381"/>
      <c r="AW54" s="381"/>
      <c r="AX54" s="381"/>
      <c r="AY54" s="381"/>
      <c r="AZ54" s="381"/>
      <c r="BA54" s="381"/>
      <c r="BB54" s="381"/>
    </row>
    <row r="55" spans="41:54" x14ac:dyDescent="0.2">
      <c r="AO55" s="294"/>
      <c r="AP55" s="294"/>
      <c r="AQ55" s="294"/>
      <c r="AR55" s="294"/>
      <c r="AS55" s="294"/>
      <c r="AT55" s="294"/>
      <c r="AU55" s="294"/>
      <c r="AV55" s="381"/>
      <c r="AW55" s="381"/>
      <c r="AX55" s="381"/>
      <c r="AY55" s="381"/>
      <c r="AZ55" s="381"/>
      <c r="BA55" s="381"/>
      <c r="BB55" s="381"/>
    </row>
    <row r="56" spans="41:54" x14ac:dyDescent="0.2">
      <c r="AO56" s="294"/>
      <c r="AP56" s="294"/>
      <c r="AQ56" s="294"/>
      <c r="AR56" s="294"/>
      <c r="AS56" s="294"/>
      <c r="AT56" s="294"/>
      <c r="AU56" s="294"/>
      <c r="AV56" s="381"/>
      <c r="AW56" s="381"/>
      <c r="AX56" s="381"/>
      <c r="AY56" s="381"/>
      <c r="AZ56" s="381"/>
      <c r="BA56" s="381"/>
      <c r="BB56" s="381"/>
    </row>
    <row r="57" spans="41:54" x14ac:dyDescent="0.2">
      <c r="AO57" s="294"/>
      <c r="AP57" s="294"/>
      <c r="AQ57" s="294"/>
      <c r="AR57" s="294"/>
      <c r="AS57" s="294"/>
      <c r="AT57" s="294"/>
      <c r="AU57" s="294"/>
      <c r="AV57" s="381"/>
      <c r="AW57" s="381"/>
      <c r="AX57" s="381"/>
      <c r="AY57" s="381"/>
      <c r="AZ57" s="381"/>
      <c r="BA57" s="381"/>
      <c r="BB57" s="381"/>
    </row>
    <row r="58" spans="41:54" x14ac:dyDescent="0.2">
      <c r="AO58" s="294"/>
      <c r="AP58" s="294"/>
      <c r="AQ58" s="294"/>
      <c r="AR58" s="294"/>
      <c r="AS58" s="294"/>
      <c r="AT58" s="294"/>
      <c r="AU58" s="294"/>
      <c r="AV58" s="381"/>
      <c r="AW58" s="381"/>
      <c r="AX58" s="381"/>
      <c r="AY58" s="381"/>
      <c r="AZ58" s="381"/>
      <c r="BA58" s="381"/>
      <c r="BB58" s="381"/>
    </row>
    <row r="59" spans="41:54" x14ac:dyDescent="0.2">
      <c r="AV59" s="381"/>
      <c r="AW59" s="381"/>
      <c r="AX59" s="381"/>
      <c r="AY59" s="381"/>
      <c r="AZ59" s="381"/>
      <c r="BA59" s="381"/>
      <c r="BB59" s="381"/>
    </row>
    <row r="60" spans="41:54" x14ac:dyDescent="0.2">
      <c r="AO60" s="97"/>
      <c r="AP60" s="97"/>
      <c r="AQ60" s="97"/>
      <c r="AR60" s="97"/>
      <c r="AS60" s="97"/>
      <c r="AT60" s="97"/>
      <c r="AU60" s="97"/>
      <c r="AV60" s="381"/>
      <c r="AW60" s="381"/>
      <c r="AX60" s="381"/>
      <c r="AY60" s="381"/>
      <c r="AZ60" s="381"/>
      <c r="BA60" s="381"/>
      <c r="BB60" s="381"/>
    </row>
  </sheetData>
  <phoneticPr fontId="1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9"/>
  <sheetViews>
    <sheetView topLeftCell="AV1" zoomScaleNormal="100" workbookViewId="0">
      <selection activeCell="BL6" sqref="BL6:BN6"/>
    </sheetView>
  </sheetViews>
  <sheetFormatPr defaultRowHeight="12.75" x14ac:dyDescent="0.2"/>
  <cols>
    <col min="1" max="1" width="3.85546875" style="2" customWidth="1"/>
    <col min="2" max="2" width="41.5703125" style="33" bestFit="1" customWidth="1"/>
    <col min="3" max="4" width="7.28515625" style="45" bestFit="1" customWidth="1"/>
    <col min="5" max="17" width="7.42578125" style="45" bestFit="1" customWidth="1"/>
    <col min="18" max="21" width="8.28515625" style="45" bestFit="1" customWidth="1"/>
    <col min="22" max="33" width="8.5703125" style="45" bestFit="1" customWidth="1"/>
    <col min="34" max="35" width="10" style="45" bestFit="1" customWidth="1"/>
    <col min="36" max="36" width="9.7109375" style="45" bestFit="1" customWidth="1"/>
    <col min="37" max="39" width="10" style="45" bestFit="1" customWidth="1"/>
    <col min="40" max="42" width="10.140625" style="45" bestFit="1" customWidth="1"/>
    <col min="43" max="43" width="7.42578125" style="2" customWidth="1"/>
    <col min="44" max="44" width="35.85546875" style="33" bestFit="1" customWidth="1"/>
    <col min="45" max="50" width="9" style="33" bestFit="1" customWidth="1"/>
    <col min="51" max="52" width="9" style="2" bestFit="1" customWidth="1"/>
    <col min="53" max="66" width="9.85546875" style="2" bestFit="1" customWidth="1"/>
    <col min="67" max="16384" width="9.140625" style="2"/>
  </cols>
  <sheetData>
    <row r="1" spans="2:66" x14ac:dyDescent="0.2">
      <c r="B1" s="394"/>
      <c r="C1" s="394"/>
      <c r="D1" s="394"/>
      <c r="E1" s="394"/>
      <c r="F1" s="394"/>
      <c r="G1" s="394"/>
      <c r="H1" s="394"/>
    </row>
    <row r="2" spans="2:66" ht="18.75" customHeight="1" x14ac:dyDescent="0.2">
      <c r="B2" s="1" t="s">
        <v>135</v>
      </c>
      <c r="C2" s="1"/>
      <c r="D2" s="1"/>
      <c r="E2" s="1"/>
      <c r="F2" s="1"/>
      <c r="G2" s="1"/>
      <c r="H2" s="1"/>
    </row>
    <row r="3" spans="2:66" ht="18.75" customHeight="1" x14ac:dyDescent="0.2">
      <c r="B3" s="100" t="s">
        <v>294</v>
      </c>
      <c r="C3" s="101"/>
      <c r="D3" s="101"/>
      <c r="E3" s="101"/>
      <c r="F3" s="101"/>
      <c r="G3" s="101"/>
      <c r="H3" s="101"/>
    </row>
    <row r="4" spans="2:66" x14ac:dyDescent="0.2">
      <c r="B4" s="7"/>
      <c r="C4" s="17"/>
      <c r="D4" s="395"/>
      <c r="E4" s="395"/>
      <c r="F4" s="17"/>
      <c r="G4" s="17"/>
      <c r="H4" s="17"/>
    </row>
    <row r="5" spans="2:66" ht="13.5" thickBot="1" x14ac:dyDescent="0.25">
      <c r="B5" s="12" t="s">
        <v>0</v>
      </c>
      <c r="C5" s="66"/>
      <c r="D5" s="392"/>
      <c r="E5" s="392"/>
      <c r="F5" s="66"/>
      <c r="G5" s="393"/>
      <c r="H5" s="393"/>
    </row>
    <row r="6" spans="2:66" s="104" customFormat="1" ht="19.5" customHeight="1" thickTop="1" thickBot="1" x14ac:dyDescent="0.25">
      <c r="B6" s="102" t="s">
        <v>79</v>
      </c>
      <c r="C6" s="102" t="s">
        <v>2</v>
      </c>
      <c r="D6" s="103" t="s">
        <v>3</v>
      </c>
      <c r="E6" s="103" t="s">
        <v>4</v>
      </c>
      <c r="F6" s="102" t="s">
        <v>5</v>
      </c>
      <c r="G6" s="102" t="s">
        <v>6</v>
      </c>
      <c r="H6" s="102" t="s">
        <v>7</v>
      </c>
      <c r="I6" s="102" t="s">
        <v>8</v>
      </c>
      <c r="J6" s="102" t="s">
        <v>9</v>
      </c>
      <c r="K6" s="102" t="s">
        <v>10</v>
      </c>
      <c r="L6" s="102" t="s">
        <v>27</v>
      </c>
      <c r="M6" s="102" t="s">
        <v>28</v>
      </c>
      <c r="N6" s="102" t="s">
        <v>29</v>
      </c>
      <c r="O6" s="102" t="s">
        <v>30</v>
      </c>
      <c r="P6" s="102" t="s">
        <v>31</v>
      </c>
      <c r="Q6" s="102" t="s">
        <v>32</v>
      </c>
      <c r="R6" s="102" t="s">
        <v>33</v>
      </c>
      <c r="S6" s="102" t="s">
        <v>34</v>
      </c>
      <c r="T6" s="102" t="s">
        <v>35</v>
      </c>
      <c r="U6" s="102" t="s">
        <v>36</v>
      </c>
      <c r="V6" s="102" t="s">
        <v>37</v>
      </c>
      <c r="W6" s="102" t="s">
        <v>38</v>
      </c>
      <c r="X6" s="102" t="s">
        <v>39</v>
      </c>
      <c r="Y6" s="102" t="s">
        <v>40</v>
      </c>
      <c r="Z6" s="102" t="s">
        <v>41</v>
      </c>
      <c r="AA6" s="102" t="s">
        <v>42</v>
      </c>
      <c r="AB6" s="102" t="s">
        <v>43</v>
      </c>
      <c r="AC6" s="102" t="s">
        <v>44</v>
      </c>
      <c r="AD6" s="102" t="s">
        <v>45</v>
      </c>
      <c r="AE6" s="102" t="s">
        <v>46</v>
      </c>
      <c r="AF6" s="102" t="s">
        <v>47</v>
      </c>
      <c r="AG6" s="102" t="s">
        <v>48</v>
      </c>
      <c r="AH6" s="102" t="s">
        <v>49</v>
      </c>
      <c r="AI6" s="102" t="s">
        <v>50</v>
      </c>
      <c r="AJ6" s="102" t="s">
        <v>51</v>
      </c>
      <c r="AK6" s="102" t="s">
        <v>52</v>
      </c>
      <c r="AL6" s="102" t="s">
        <v>53</v>
      </c>
      <c r="AM6" s="102" t="s">
        <v>54</v>
      </c>
      <c r="AN6" s="102" t="s">
        <v>55</v>
      </c>
      <c r="AO6" s="102" t="s">
        <v>56</v>
      </c>
      <c r="AP6" s="102" t="s">
        <v>57</v>
      </c>
      <c r="AR6" s="105" t="s">
        <v>295</v>
      </c>
      <c r="AS6" s="290" t="s">
        <v>74</v>
      </c>
      <c r="AT6" s="290" t="s">
        <v>59</v>
      </c>
      <c r="AU6" s="290" t="s">
        <v>60</v>
      </c>
      <c r="AV6" s="290" t="s">
        <v>61</v>
      </c>
      <c r="AW6" s="290" t="s">
        <v>62</v>
      </c>
      <c r="AX6" s="290" t="s">
        <v>113</v>
      </c>
      <c r="AY6" s="99" t="s">
        <v>136</v>
      </c>
      <c r="AZ6" s="99" t="s">
        <v>137</v>
      </c>
      <c r="BA6" s="99" t="s">
        <v>138</v>
      </c>
      <c r="BB6" s="99" t="s">
        <v>139</v>
      </c>
      <c r="BC6" s="75" t="s">
        <v>141</v>
      </c>
      <c r="BD6" s="75" t="s">
        <v>152</v>
      </c>
      <c r="BE6" s="75" t="s">
        <v>153</v>
      </c>
      <c r="BF6" s="75" t="s">
        <v>154</v>
      </c>
      <c r="BG6" s="75" t="s">
        <v>155</v>
      </c>
      <c r="BH6" s="75" t="s">
        <v>156</v>
      </c>
      <c r="BI6" s="75" t="s">
        <v>311</v>
      </c>
      <c r="BJ6" s="75" t="s">
        <v>312</v>
      </c>
      <c r="BK6" s="75" t="s">
        <v>313</v>
      </c>
      <c r="BL6" s="207" t="s">
        <v>322</v>
      </c>
      <c r="BM6" s="207" t="s">
        <v>321</v>
      </c>
      <c r="BN6" s="207" t="s">
        <v>316</v>
      </c>
    </row>
    <row r="7" spans="2:66" ht="13.5" thickTop="1" x14ac:dyDescent="0.2">
      <c r="B7" s="106"/>
      <c r="C7" s="68"/>
      <c r="D7" s="17"/>
      <c r="E7" s="17"/>
      <c r="F7" s="68"/>
      <c r="G7" s="68"/>
      <c r="H7" s="6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R7" s="107"/>
      <c r="AS7" s="107"/>
      <c r="AT7" s="107"/>
      <c r="AU7" s="107"/>
      <c r="AV7" s="107"/>
      <c r="AW7" s="107"/>
      <c r="AX7" s="107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</row>
    <row r="8" spans="2:66" x14ac:dyDescent="0.2">
      <c r="B8" s="22" t="s">
        <v>80</v>
      </c>
      <c r="C8" s="24">
        <v>16517</v>
      </c>
      <c r="D8" s="5">
        <v>18372</v>
      </c>
      <c r="E8" s="5">
        <v>18916</v>
      </c>
      <c r="F8" s="24">
        <v>19677</v>
      </c>
      <c r="G8" s="24">
        <v>21482</v>
      </c>
      <c r="H8" s="24">
        <v>24623</v>
      </c>
      <c r="I8" s="5">
        <v>27027</v>
      </c>
      <c r="J8" s="5">
        <v>31167</v>
      </c>
      <c r="K8" s="5">
        <v>33702</v>
      </c>
      <c r="L8" s="5">
        <v>36617</v>
      </c>
      <c r="M8" s="5">
        <v>41515</v>
      </c>
      <c r="N8" s="5">
        <v>44300</v>
      </c>
      <c r="O8" s="5">
        <v>47814</v>
      </c>
      <c r="P8" s="5">
        <v>58482</v>
      </c>
      <c r="Q8" s="5">
        <v>79730</v>
      </c>
      <c r="R8" s="5">
        <v>102987</v>
      </c>
      <c r="S8" s="5">
        <v>117567</v>
      </c>
      <c r="T8" s="5">
        <v>135077</v>
      </c>
      <c r="U8" s="5">
        <v>162345</v>
      </c>
      <c r="V8" s="5">
        <v>182560</v>
      </c>
      <c r="W8" s="5">
        <v>217896</v>
      </c>
      <c r="X8" s="5">
        <v>252411</v>
      </c>
      <c r="Y8" s="5">
        <v>297180</v>
      </c>
      <c r="Z8" s="5">
        <v>333548</v>
      </c>
      <c r="AA8" s="5">
        <v>387488</v>
      </c>
      <c r="AB8" s="5">
        <v>442472</v>
      </c>
      <c r="AC8" s="5">
        <v>458194</v>
      </c>
      <c r="AD8" s="5">
        <v>493156</v>
      </c>
      <c r="AE8" s="5">
        <v>591319</v>
      </c>
      <c r="AF8" s="5">
        <v>672498</v>
      </c>
      <c r="AG8" s="192">
        <f t="shared" ref="AG8" si="0">+AG9+AG10</f>
        <v>740577</v>
      </c>
      <c r="AH8" s="5">
        <f>+AH9+AH10</f>
        <v>839736</v>
      </c>
      <c r="AI8" s="5">
        <f t="shared" ref="AI8:AJ8" si="1">+AI9+AI10</f>
        <v>999506</v>
      </c>
      <c r="AJ8" s="5">
        <f t="shared" si="1"/>
        <v>1137099</v>
      </c>
      <c r="AK8" s="5">
        <f>+AK9+AK10</f>
        <v>1299082</v>
      </c>
      <c r="AL8" s="5">
        <v>1570496</v>
      </c>
      <c r="AM8" s="5">
        <v>1813326</v>
      </c>
      <c r="AN8" s="5">
        <v>2107026</v>
      </c>
      <c r="AO8" s="5">
        <v>2231316</v>
      </c>
      <c r="AP8" s="5">
        <v>2528417</v>
      </c>
      <c r="AR8" s="109" t="s">
        <v>199</v>
      </c>
      <c r="AS8" s="110">
        <v>3202037</v>
      </c>
      <c r="AT8" s="110">
        <v>3526711</v>
      </c>
      <c r="AU8" s="110">
        <v>3728910</v>
      </c>
      <c r="AV8" s="110">
        <v>4004620</v>
      </c>
      <c r="AW8" s="110">
        <v>4644338</v>
      </c>
      <c r="AX8" s="110">
        <v>5583402</v>
      </c>
      <c r="AY8" s="110">
        <v>6379481</v>
      </c>
      <c r="AZ8" s="110">
        <v>7197806</v>
      </c>
      <c r="BA8" s="110">
        <v>8709574</v>
      </c>
      <c r="BB8" s="110">
        <v>10455752</v>
      </c>
      <c r="BC8" s="110">
        <v>11851316.063999999</v>
      </c>
      <c r="BD8" s="110">
        <v>14831292.960000001</v>
      </c>
      <c r="BE8" s="110">
        <v>16527830.59</v>
      </c>
      <c r="BF8" s="110">
        <v>18091829.408</v>
      </c>
      <c r="BG8" s="110">
        <v>20391213.940709274</v>
      </c>
      <c r="BH8" s="110">
        <v>21890279.327127371</v>
      </c>
      <c r="BI8" s="110">
        <v>23266453.989959203</v>
      </c>
      <c r="BJ8" s="110">
        <v>26148647.264714256</v>
      </c>
      <c r="BK8" s="110">
        <v>28400347.404353112</v>
      </c>
      <c r="BL8" s="110">
        <v>31547686.752000004</v>
      </c>
      <c r="BM8" s="110">
        <v>32949370.781000003</v>
      </c>
      <c r="BN8" s="110">
        <v>38501126.571999997</v>
      </c>
    </row>
    <row r="9" spans="2:66" x14ac:dyDescent="0.2">
      <c r="B9" s="54" t="s">
        <v>292</v>
      </c>
      <c r="C9" s="32">
        <v>14684</v>
      </c>
      <c r="D9" s="30">
        <v>16451</v>
      </c>
      <c r="E9" s="30">
        <v>16844</v>
      </c>
      <c r="F9" s="32">
        <v>17402</v>
      </c>
      <c r="G9" s="32">
        <v>18700</v>
      </c>
      <c r="H9" s="32">
        <v>21546</v>
      </c>
      <c r="I9" s="30">
        <v>22442</v>
      </c>
      <c r="J9" s="30">
        <v>27134</v>
      </c>
      <c r="K9" s="30">
        <v>29664</v>
      </c>
      <c r="L9" s="30">
        <v>32261</v>
      </c>
      <c r="M9" s="30">
        <v>36669</v>
      </c>
      <c r="N9" s="30">
        <v>39030</v>
      </c>
      <c r="O9" s="30">
        <v>41336</v>
      </c>
      <c r="P9" s="30">
        <v>50758</v>
      </c>
      <c r="Q9" s="30">
        <v>71191</v>
      </c>
      <c r="R9" s="30">
        <v>91037</v>
      </c>
      <c r="S9" s="30">
        <v>103224</v>
      </c>
      <c r="T9" s="30">
        <v>118363</v>
      </c>
      <c r="U9" s="30">
        <v>143229</v>
      </c>
      <c r="V9" s="30">
        <v>162221</v>
      </c>
      <c r="W9" s="30">
        <v>194361</v>
      </c>
      <c r="X9" s="30">
        <v>224135</v>
      </c>
      <c r="Y9" s="30">
        <v>263658</v>
      </c>
      <c r="Z9" s="30">
        <v>291942</v>
      </c>
      <c r="AA9" s="30">
        <v>336747</v>
      </c>
      <c r="AB9" s="30">
        <v>385346</v>
      </c>
      <c r="AC9" s="30">
        <v>392532</v>
      </c>
      <c r="AD9" s="30">
        <v>415674</v>
      </c>
      <c r="AE9" s="30">
        <v>486565</v>
      </c>
      <c r="AF9" s="30">
        <v>543297</v>
      </c>
      <c r="AG9" s="30">
        <v>611015</v>
      </c>
      <c r="AH9" s="30">
        <v>694161</v>
      </c>
      <c r="AI9" s="30">
        <v>843939</v>
      </c>
      <c r="AJ9" s="30">
        <v>962419</v>
      </c>
      <c r="AK9" s="30">
        <v>1109980</v>
      </c>
      <c r="AL9" s="30">
        <v>1351371</v>
      </c>
      <c r="AM9" s="30">
        <v>1545228</v>
      </c>
      <c r="AN9" s="30">
        <v>1818213</v>
      </c>
      <c r="AO9" s="30">
        <v>1929702</v>
      </c>
      <c r="AP9" s="30">
        <v>2223998</v>
      </c>
      <c r="AR9" s="109" t="s">
        <v>202</v>
      </c>
      <c r="AS9" s="110">
        <v>343126</v>
      </c>
      <c r="AT9" s="110">
        <v>339975</v>
      </c>
      <c r="AU9" s="110">
        <v>402701</v>
      </c>
      <c r="AV9" s="110">
        <v>444915</v>
      </c>
      <c r="AW9" s="110">
        <v>481539</v>
      </c>
      <c r="AX9" s="110">
        <v>531692</v>
      </c>
      <c r="AY9" s="110">
        <v>857461</v>
      </c>
      <c r="AZ9" s="110">
        <v>912336</v>
      </c>
      <c r="BA9" s="110">
        <v>1037150</v>
      </c>
      <c r="BB9" s="110">
        <v>1388459</v>
      </c>
      <c r="BC9" s="110">
        <v>1533713</v>
      </c>
      <c r="BD9" s="110">
        <v>1779421</v>
      </c>
      <c r="BE9" s="110">
        <v>2102628</v>
      </c>
      <c r="BF9" s="110">
        <v>2463120</v>
      </c>
      <c r="BG9" s="110">
        <v>2708918</v>
      </c>
      <c r="BH9" s="110">
        <v>3011195</v>
      </c>
      <c r="BI9" s="110">
        <v>3287930</v>
      </c>
      <c r="BJ9" s="110">
        <v>3599000</v>
      </c>
      <c r="BK9" s="110">
        <v>4054823</v>
      </c>
      <c r="BL9" s="110">
        <v>4457033</v>
      </c>
      <c r="BM9" s="110">
        <v>5318942</v>
      </c>
      <c r="BN9" s="110">
        <v>5925068</v>
      </c>
    </row>
    <row r="10" spans="2:66" x14ac:dyDescent="0.2">
      <c r="B10" s="54" t="s">
        <v>293</v>
      </c>
      <c r="C10" s="32">
        <v>1833</v>
      </c>
      <c r="D10" s="30">
        <v>1921</v>
      </c>
      <c r="E10" s="30">
        <v>2072</v>
      </c>
      <c r="F10" s="32">
        <v>2275</v>
      </c>
      <c r="G10" s="32">
        <v>2782</v>
      </c>
      <c r="H10" s="32">
        <v>3077</v>
      </c>
      <c r="I10" s="30">
        <v>4585</v>
      </c>
      <c r="J10" s="30">
        <v>4033</v>
      </c>
      <c r="K10" s="30">
        <v>4038</v>
      </c>
      <c r="L10" s="30">
        <v>4356</v>
      </c>
      <c r="M10" s="30">
        <v>4846</v>
      </c>
      <c r="N10" s="30">
        <v>5270</v>
      </c>
      <c r="O10" s="30">
        <v>6478</v>
      </c>
      <c r="P10" s="30">
        <v>7724</v>
      </c>
      <c r="Q10" s="30">
        <v>8539</v>
      </c>
      <c r="R10" s="30">
        <v>11950</v>
      </c>
      <c r="S10" s="30">
        <v>14343</v>
      </c>
      <c r="T10" s="30">
        <v>16714</v>
      </c>
      <c r="U10" s="30">
        <v>19116</v>
      </c>
      <c r="V10" s="30">
        <v>20339</v>
      </c>
      <c r="W10" s="30">
        <v>23535</v>
      </c>
      <c r="X10" s="30">
        <v>28276</v>
      </c>
      <c r="Y10" s="30">
        <v>33522</v>
      </c>
      <c r="Z10" s="30">
        <v>41606</v>
      </c>
      <c r="AA10" s="30">
        <v>50741</v>
      </c>
      <c r="AB10" s="30">
        <v>57126</v>
      </c>
      <c r="AC10" s="30">
        <v>65662</v>
      </c>
      <c r="AD10" s="30">
        <v>77482</v>
      </c>
      <c r="AE10" s="30">
        <v>104754</v>
      </c>
      <c r="AF10" s="30">
        <v>129201</v>
      </c>
      <c r="AG10" s="30">
        <v>129562</v>
      </c>
      <c r="AH10" s="30">
        <v>145575</v>
      </c>
      <c r="AI10" s="30">
        <v>155567</v>
      </c>
      <c r="AJ10" s="30">
        <v>174680</v>
      </c>
      <c r="AK10" s="30">
        <v>189102</v>
      </c>
      <c r="AL10" s="30">
        <v>219125</v>
      </c>
      <c r="AM10" s="30">
        <v>268098</v>
      </c>
      <c r="AN10" s="30">
        <v>288813</v>
      </c>
      <c r="AO10" s="30">
        <v>301614</v>
      </c>
      <c r="AP10" s="30">
        <v>304419</v>
      </c>
      <c r="AR10" s="109" t="s">
        <v>203</v>
      </c>
      <c r="AS10" s="110">
        <v>678045</v>
      </c>
      <c r="AT10" s="110">
        <v>731161</v>
      </c>
      <c r="AU10" s="110">
        <v>714234</v>
      </c>
      <c r="AV10" s="110">
        <v>809956</v>
      </c>
      <c r="AW10" s="110">
        <v>920283</v>
      </c>
      <c r="AX10" s="110">
        <v>1148902</v>
      </c>
      <c r="AY10" s="110">
        <v>1456889</v>
      </c>
      <c r="AZ10" s="110">
        <v>1588048</v>
      </c>
      <c r="BA10" s="110">
        <v>1872870</v>
      </c>
      <c r="BB10" s="110">
        <v>2105285</v>
      </c>
      <c r="BC10" s="110">
        <v>2111791</v>
      </c>
      <c r="BD10" s="110">
        <v>2288325</v>
      </c>
      <c r="BE10" s="110">
        <v>2701458.41</v>
      </c>
      <c r="BF10" s="110">
        <v>2990126.08</v>
      </c>
      <c r="BG10" s="110">
        <v>3280822.1792907258</v>
      </c>
      <c r="BH10" s="110">
        <v>3871395.8080849834</v>
      </c>
      <c r="BI10" s="110">
        <v>4095629.8820408005</v>
      </c>
      <c r="BJ10" s="110">
        <v>4644866.1325812768</v>
      </c>
      <c r="BK10" s="110">
        <v>5449468.7636468839</v>
      </c>
      <c r="BL10" s="110">
        <v>5345373.5360000003</v>
      </c>
      <c r="BM10" s="110">
        <v>5704695.0029999996</v>
      </c>
      <c r="BN10" s="110">
        <v>6492030.2280000001</v>
      </c>
    </row>
    <row r="11" spans="2:66" x14ac:dyDescent="0.2">
      <c r="B11" s="38"/>
      <c r="C11" s="36"/>
      <c r="D11" s="31"/>
      <c r="E11" s="31"/>
      <c r="F11" s="36"/>
      <c r="G11" s="36"/>
      <c r="H11" s="36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R11" s="109" t="s">
        <v>200</v>
      </c>
      <c r="AS11" s="110">
        <v>67894</v>
      </c>
      <c r="AT11" s="110">
        <v>74041</v>
      </c>
      <c r="AU11" s="110">
        <v>78729</v>
      </c>
      <c r="AV11" s="110">
        <v>85991</v>
      </c>
      <c r="AW11" s="110">
        <v>99260</v>
      </c>
      <c r="AX11" s="110">
        <v>114019</v>
      </c>
      <c r="AY11" s="110">
        <v>131459</v>
      </c>
      <c r="AZ11" s="110">
        <v>147837</v>
      </c>
      <c r="BA11" s="110">
        <v>170204</v>
      </c>
      <c r="BB11" s="110">
        <v>211195</v>
      </c>
      <c r="BC11" s="110">
        <v>237871.93600000002</v>
      </c>
      <c r="BD11" s="110">
        <v>292423.03999999998</v>
      </c>
      <c r="BE11" s="110">
        <v>320744</v>
      </c>
      <c r="BF11" s="110">
        <v>358170.51200000005</v>
      </c>
      <c r="BG11" s="110">
        <v>402700.88</v>
      </c>
      <c r="BH11" s="110">
        <v>439088.35992215219</v>
      </c>
      <c r="BI11" s="110">
        <v>465210.12800000003</v>
      </c>
      <c r="BJ11" s="110">
        <v>510756.84711049648</v>
      </c>
      <c r="BK11" s="110">
        <v>553860.83200000005</v>
      </c>
      <c r="BL11" s="110">
        <v>609379.71200000006</v>
      </c>
      <c r="BM11" s="110">
        <v>664901.21600000001</v>
      </c>
      <c r="BN11" s="110">
        <v>763349.2</v>
      </c>
    </row>
    <row r="12" spans="2:66" x14ac:dyDescent="0.2">
      <c r="B12" s="38" t="s">
        <v>81</v>
      </c>
      <c r="C12" s="32">
        <v>1880</v>
      </c>
      <c r="D12" s="30">
        <v>2565</v>
      </c>
      <c r="E12" s="30">
        <v>2965</v>
      </c>
      <c r="F12" s="32">
        <v>3805</v>
      </c>
      <c r="G12" s="32">
        <v>5055</v>
      </c>
      <c r="H12" s="32">
        <v>6064</v>
      </c>
      <c r="I12" s="30">
        <v>5507</v>
      </c>
      <c r="J12" s="30">
        <v>5890</v>
      </c>
      <c r="K12" s="30">
        <v>5819</v>
      </c>
      <c r="L12" s="30">
        <v>5669</v>
      </c>
      <c r="M12" s="30">
        <v>6835</v>
      </c>
      <c r="N12" s="30">
        <v>7045</v>
      </c>
      <c r="O12" s="30">
        <v>6813</v>
      </c>
      <c r="P12" s="30">
        <v>7647</v>
      </c>
      <c r="Q12" s="30">
        <v>10614</v>
      </c>
      <c r="R12" s="30">
        <v>16218</v>
      </c>
      <c r="S12" s="30">
        <v>22770</v>
      </c>
      <c r="T12" s="30">
        <v>26421</v>
      </c>
      <c r="U12" s="30">
        <v>28960</v>
      </c>
      <c r="V12" s="30">
        <v>31605</v>
      </c>
      <c r="W12" s="30">
        <v>39376</v>
      </c>
      <c r="X12" s="30">
        <v>47707</v>
      </c>
      <c r="Y12" s="30">
        <v>54589</v>
      </c>
      <c r="Z12" s="30">
        <v>61761</v>
      </c>
      <c r="AA12" s="30">
        <v>69212</v>
      </c>
      <c r="AB12" s="30">
        <v>77925</v>
      </c>
      <c r="AC12" s="30">
        <v>87545</v>
      </c>
      <c r="AD12" s="30">
        <v>100040</v>
      </c>
      <c r="AE12" s="30">
        <v>111266</v>
      </c>
      <c r="AF12" s="30">
        <v>133170</v>
      </c>
      <c r="AG12" s="30">
        <v>148076</v>
      </c>
      <c r="AH12" s="30">
        <v>177057</v>
      </c>
      <c r="AI12" s="30">
        <v>225194</v>
      </c>
      <c r="AJ12" s="30">
        <v>256416</v>
      </c>
      <c r="AK12" s="30">
        <v>280540</v>
      </c>
      <c r="AL12" s="30">
        <v>317845</v>
      </c>
      <c r="AM12" s="30">
        <v>368424</v>
      </c>
      <c r="AN12" s="30">
        <v>396859</v>
      </c>
      <c r="AO12" s="30">
        <v>402845</v>
      </c>
      <c r="AP12" s="30">
        <v>409357</v>
      </c>
      <c r="AR12" s="109" t="s">
        <v>205</v>
      </c>
      <c r="AS12" s="110">
        <v>514280</v>
      </c>
      <c r="AT12" s="110">
        <v>617148</v>
      </c>
      <c r="AU12" s="110">
        <v>677855</v>
      </c>
      <c r="AV12" s="110">
        <v>815158</v>
      </c>
      <c r="AW12" s="110">
        <v>883704</v>
      </c>
      <c r="AX12" s="110">
        <v>1019783</v>
      </c>
      <c r="AY12" s="110">
        <v>1161269</v>
      </c>
      <c r="AZ12" s="110">
        <v>1221002</v>
      </c>
      <c r="BA12" s="110">
        <v>1317202</v>
      </c>
      <c r="BB12" s="110">
        <v>1636203</v>
      </c>
      <c r="BC12" s="110">
        <v>2009463</v>
      </c>
      <c r="BD12" s="110">
        <v>2552610</v>
      </c>
      <c r="BE12" s="110">
        <v>2485097</v>
      </c>
      <c r="BF12" s="110">
        <v>2972178</v>
      </c>
      <c r="BG12" s="110">
        <v>3081312</v>
      </c>
      <c r="BH12" s="110">
        <v>2910171</v>
      </c>
      <c r="BI12" s="110">
        <v>2659178</v>
      </c>
      <c r="BJ12" s="110">
        <v>2635926.8000000003</v>
      </c>
      <c r="BK12" s="110">
        <v>3105763</v>
      </c>
      <c r="BL12" s="110">
        <v>3842425</v>
      </c>
      <c r="BM12" s="110">
        <v>4168760</v>
      </c>
      <c r="BN12" s="110">
        <v>4733736</v>
      </c>
    </row>
    <row r="13" spans="2:66" x14ac:dyDescent="0.2">
      <c r="B13" s="38" t="s">
        <v>82</v>
      </c>
      <c r="C13" s="36">
        <v>536</v>
      </c>
      <c r="D13" s="31">
        <v>206</v>
      </c>
      <c r="E13" s="31">
        <v>223</v>
      </c>
      <c r="F13" s="36">
        <v>254</v>
      </c>
      <c r="G13" s="36">
        <v>153</v>
      </c>
      <c r="H13" s="36">
        <v>352</v>
      </c>
      <c r="I13" s="31">
        <v>391</v>
      </c>
      <c r="J13" s="31">
        <v>854</v>
      </c>
      <c r="K13" s="31">
        <v>332</v>
      </c>
      <c r="L13" s="31">
        <v>567</v>
      </c>
      <c r="M13" s="31">
        <v>706</v>
      </c>
      <c r="N13" s="31">
        <v>847</v>
      </c>
      <c r="O13" s="36">
        <v>850</v>
      </c>
      <c r="P13" s="32">
        <v>1000</v>
      </c>
      <c r="Q13" s="32">
        <v>1000</v>
      </c>
      <c r="R13" s="32">
        <v>2000</v>
      </c>
      <c r="S13" s="31"/>
      <c r="T13" s="32">
        <v>1000</v>
      </c>
      <c r="U13" s="30">
        <v>1000</v>
      </c>
      <c r="V13" s="30">
        <v>1750</v>
      </c>
      <c r="W13" s="30">
        <v>2000</v>
      </c>
      <c r="X13" s="30">
        <v>4500</v>
      </c>
      <c r="Y13" s="30">
        <v>7858</v>
      </c>
      <c r="Z13" s="30">
        <v>6701</v>
      </c>
      <c r="AA13" s="30">
        <v>7489</v>
      </c>
      <c r="AB13" s="30">
        <v>8600</v>
      </c>
      <c r="AC13" s="30">
        <v>9000</v>
      </c>
      <c r="AD13" s="30">
        <v>9500</v>
      </c>
      <c r="AE13" s="30">
        <v>10400</v>
      </c>
      <c r="AF13" s="30">
        <v>12400</v>
      </c>
      <c r="AG13" s="30">
        <v>14000</v>
      </c>
      <c r="AH13" s="30">
        <v>15800</v>
      </c>
      <c r="AI13" s="30">
        <v>18700</v>
      </c>
      <c r="AJ13" s="30">
        <v>21100</v>
      </c>
      <c r="AK13" s="30">
        <v>24600</v>
      </c>
      <c r="AL13" s="30">
        <v>28200</v>
      </c>
      <c r="AM13" s="30">
        <v>34338</v>
      </c>
      <c r="AN13" s="30">
        <v>38275</v>
      </c>
      <c r="AO13" s="30">
        <v>71400</v>
      </c>
      <c r="AP13" s="30">
        <v>48000</v>
      </c>
      <c r="AR13" s="109" t="s">
        <v>204</v>
      </c>
      <c r="AS13" s="110">
        <v>561990</v>
      </c>
      <c r="AT13" s="110">
        <v>661455</v>
      </c>
      <c r="AU13" s="110">
        <v>681880</v>
      </c>
      <c r="AV13" s="110">
        <v>786224</v>
      </c>
      <c r="AW13" s="110">
        <v>825399</v>
      </c>
      <c r="AX13" s="110">
        <v>1271604</v>
      </c>
      <c r="AY13" s="110">
        <v>1770399</v>
      </c>
      <c r="AZ13" s="110">
        <v>1827243</v>
      </c>
      <c r="BA13" s="110">
        <v>2469228</v>
      </c>
      <c r="BB13" s="110">
        <v>2597187</v>
      </c>
      <c r="BC13" s="110">
        <v>2877159</v>
      </c>
      <c r="BD13" s="110">
        <v>3467632</v>
      </c>
      <c r="BE13" s="110">
        <v>4091258</v>
      </c>
      <c r="BF13" s="110">
        <v>4489767</v>
      </c>
      <c r="BG13" s="110">
        <v>4696162</v>
      </c>
      <c r="BH13" s="110">
        <v>4679107</v>
      </c>
      <c r="BI13" s="110">
        <v>4698769</v>
      </c>
      <c r="BJ13" s="110">
        <v>5616894.0999999987</v>
      </c>
      <c r="BK13" s="110">
        <v>6947961</v>
      </c>
      <c r="BL13" s="110">
        <v>7715666</v>
      </c>
      <c r="BM13" s="110">
        <v>7250343</v>
      </c>
      <c r="BN13" s="110">
        <v>8705985</v>
      </c>
    </row>
    <row r="14" spans="2:66" x14ac:dyDescent="0.2">
      <c r="B14" s="38" t="s">
        <v>83</v>
      </c>
      <c r="C14" s="32">
        <v>1281</v>
      </c>
      <c r="D14" s="30">
        <v>1219</v>
      </c>
      <c r="E14" s="30">
        <v>1375</v>
      </c>
      <c r="F14" s="32">
        <v>1803</v>
      </c>
      <c r="G14" s="32">
        <v>1914</v>
      </c>
      <c r="H14" s="32">
        <v>1992</v>
      </c>
      <c r="I14" s="30">
        <v>2158</v>
      </c>
      <c r="J14" s="30">
        <v>2460</v>
      </c>
      <c r="K14" s="30">
        <v>2885</v>
      </c>
      <c r="L14" s="30">
        <v>2862</v>
      </c>
      <c r="M14" s="30">
        <v>3637</v>
      </c>
      <c r="N14" s="30">
        <v>3922</v>
      </c>
      <c r="O14" s="30">
        <v>3923</v>
      </c>
      <c r="P14" s="30">
        <v>9961</v>
      </c>
      <c r="Q14" s="30">
        <v>11960</v>
      </c>
      <c r="R14" s="30">
        <v>12994</v>
      </c>
      <c r="S14" s="30">
        <v>13881</v>
      </c>
      <c r="T14" s="30">
        <v>13991</v>
      </c>
      <c r="U14" s="30">
        <v>16629</v>
      </c>
      <c r="V14" s="30">
        <v>21529</v>
      </c>
      <c r="W14" s="30">
        <v>29485</v>
      </c>
      <c r="X14" s="30">
        <v>35707</v>
      </c>
      <c r="Y14" s="30">
        <v>33033</v>
      </c>
      <c r="Z14" s="30">
        <v>44395</v>
      </c>
      <c r="AA14" s="30">
        <v>47835</v>
      </c>
      <c r="AB14" s="30">
        <v>49889</v>
      </c>
      <c r="AC14" s="30">
        <v>63268</v>
      </c>
      <c r="AD14" s="30">
        <v>79056</v>
      </c>
      <c r="AE14" s="30">
        <v>93601</v>
      </c>
      <c r="AF14" s="30">
        <v>108318</v>
      </c>
      <c r="AG14" s="30">
        <v>126583</v>
      </c>
      <c r="AH14" s="30">
        <v>172812</v>
      </c>
      <c r="AI14" s="30">
        <v>209215</v>
      </c>
      <c r="AJ14" s="30">
        <v>217372</v>
      </c>
      <c r="AK14" s="30">
        <v>254187</v>
      </c>
      <c r="AL14" s="30">
        <v>311795</v>
      </c>
      <c r="AM14" s="30">
        <v>358375</v>
      </c>
      <c r="AN14" s="30">
        <v>390520</v>
      </c>
      <c r="AO14" s="30">
        <v>441406</v>
      </c>
      <c r="AP14" s="30">
        <v>451144</v>
      </c>
      <c r="AR14" s="368" t="s">
        <v>201</v>
      </c>
      <c r="AS14" s="369">
        <v>4243393</v>
      </c>
      <c r="AT14" s="369">
        <v>4627582</v>
      </c>
      <c r="AU14" s="369">
        <v>4920549</v>
      </c>
      <c r="AV14" s="369">
        <v>5374415</v>
      </c>
      <c r="AW14" s="369">
        <v>6203725</v>
      </c>
      <c r="AX14" s="369">
        <v>7126194</v>
      </c>
      <c r="AY14" s="369">
        <v>8216160</v>
      </c>
      <c r="AZ14" s="369">
        <v>9239786</v>
      </c>
      <c r="BA14" s="369">
        <v>10637772</v>
      </c>
      <c r="BB14" s="369">
        <v>13199707</v>
      </c>
      <c r="BC14" s="369">
        <v>14866996</v>
      </c>
      <c r="BD14" s="369">
        <v>18276440</v>
      </c>
      <c r="BE14" s="369">
        <v>20046500</v>
      </c>
      <c r="BF14" s="369">
        <v>22385657</v>
      </c>
      <c r="BG14" s="369">
        <v>25168805</v>
      </c>
      <c r="BH14" s="369">
        <v>27443022.495134506</v>
      </c>
      <c r="BI14" s="369">
        <v>29075633</v>
      </c>
      <c r="BJ14" s="369">
        <v>31922302.944406025</v>
      </c>
      <c r="BK14" s="369">
        <v>34616302</v>
      </c>
      <c r="BL14" s="369">
        <v>38086232</v>
      </c>
      <c r="BM14" s="369">
        <v>41556326</v>
      </c>
      <c r="BN14" s="369">
        <v>47709325</v>
      </c>
    </row>
    <row r="15" spans="2:66" ht="13.5" thickBot="1" x14ac:dyDescent="0.25">
      <c r="B15" s="38" t="s">
        <v>84</v>
      </c>
      <c r="C15" s="32">
        <v>2360</v>
      </c>
      <c r="D15" s="30">
        <v>2749</v>
      </c>
      <c r="E15" s="30">
        <v>2954</v>
      </c>
      <c r="F15" s="32">
        <v>3487</v>
      </c>
      <c r="G15" s="32">
        <v>3818</v>
      </c>
      <c r="H15" s="32">
        <v>4796</v>
      </c>
      <c r="I15" s="30">
        <v>3839</v>
      </c>
      <c r="J15" s="30">
        <v>4825</v>
      </c>
      <c r="K15" s="30">
        <v>4442</v>
      </c>
      <c r="L15" s="30">
        <v>4366</v>
      </c>
      <c r="M15" s="30">
        <v>4942</v>
      </c>
      <c r="N15" s="30">
        <v>5323</v>
      </c>
      <c r="O15" s="30">
        <v>4727</v>
      </c>
      <c r="P15" s="30">
        <v>9598</v>
      </c>
      <c r="Q15" s="30">
        <v>15202</v>
      </c>
      <c r="R15" s="30">
        <v>23016</v>
      </c>
      <c r="S15" s="30">
        <v>23854</v>
      </c>
      <c r="T15" s="30">
        <v>26741</v>
      </c>
      <c r="U15" s="30">
        <v>32600</v>
      </c>
      <c r="V15" s="30">
        <v>42529</v>
      </c>
      <c r="W15" s="30">
        <v>54578</v>
      </c>
      <c r="X15" s="30">
        <v>62129</v>
      </c>
      <c r="Y15" s="30">
        <v>68501</v>
      </c>
      <c r="Z15" s="30">
        <v>82018</v>
      </c>
      <c r="AA15" s="30">
        <v>92222</v>
      </c>
      <c r="AB15" s="30">
        <v>106729</v>
      </c>
      <c r="AC15" s="30">
        <v>103475</v>
      </c>
      <c r="AD15" s="30">
        <v>109273</v>
      </c>
      <c r="AE15" s="30">
        <v>131197</v>
      </c>
      <c r="AF15" s="30">
        <v>156641</v>
      </c>
      <c r="AG15" s="30">
        <v>173293</v>
      </c>
      <c r="AH15" s="30">
        <v>188681</v>
      </c>
      <c r="AI15" s="30">
        <v>247411</v>
      </c>
      <c r="AJ15" s="30">
        <v>299146</v>
      </c>
      <c r="AK15" s="30">
        <v>297305</v>
      </c>
      <c r="AL15" s="30">
        <v>362414</v>
      </c>
      <c r="AM15" s="30">
        <v>454290</v>
      </c>
      <c r="AN15" s="30">
        <v>504368</v>
      </c>
      <c r="AO15" s="30">
        <v>469311</v>
      </c>
      <c r="AP15" s="30">
        <v>498539</v>
      </c>
      <c r="AR15" s="113"/>
      <c r="AS15" s="113"/>
      <c r="AT15" s="113"/>
      <c r="AU15" s="113"/>
      <c r="AV15" s="113"/>
      <c r="AW15" s="113"/>
      <c r="AX15" s="113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</row>
    <row r="16" spans="2:66" ht="13.5" thickTop="1" x14ac:dyDescent="0.2">
      <c r="B16" s="38"/>
      <c r="C16" s="36"/>
      <c r="D16" s="31"/>
      <c r="E16" s="31"/>
      <c r="F16" s="36"/>
      <c r="G16" s="36"/>
      <c r="H16" s="36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2:42" x14ac:dyDescent="0.2">
      <c r="B17" s="22" t="s">
        <v>85</v>
      </c>
      <c r="C17" s="24">
        <v>17854</v>
      </c>
      <c r="D17" s="5">
        <v>19613</v>
      </c>
      <c r="E17" s="5">
        <v>20525</v>
      </c>
      <c r="F17" s="24">
        <v>22052</v>
      </c>
      <c r="G17" s="24">
        <v>24786</v>
      </c>
      <c r="H17" s="24">
        <v>28235</v>
      </c>
      <c r="I17" s="5">
        <v>31244</v>
      </c>
      <c r="J17" s="5">
        <v>35546</v>
      </c>
      <c r="K17" s="5">
        <v>38296</v>
      </c>
      <c r="L17" s="5">
        <v>41349</v>
      </c>
      <c r="M17" s="5">
        <v>47751</v>
      </c>
      <c r="N17" s="5">
        <v>50791</v>
      </c>
      <c r="O17" s="5">
        <v>54673</v>
      </c>
      <c r="P17" s="5">
        <v>67492</v>
      </c>
      <c r="Q17" s="5">
        <v>88102</v>
      </c>
      <c r="R17" s="5">
        <v>111183</v>
      </c>
      <c r="S17" s="5">
        <v>130364</v>
      </c>
      <c r="T17" s="5">
        <v>149748</v>
      </c>
      <c r="U17" s="5">
        <v>176334</v>
      </c>
      <c r="V17" s="5">
        <v>194915</v>
      </c>
      <c r="W17" s="5">
        <v>234179</v>
      </c>
      <c r="X17" s="5">
        <v>278196</v>
      </c>
      <c r="Y17" s="5">
        <v>324159</v>
      </c>
      <c r="Z17" s="5">
        <v>364387</v>
      </c>
      <c r="AA17" s="5">
        <v>419802</v>
      </c>
      <c r="AB17" s="5">
        <v>472157</v>
      </c>
      <c r="AC17" s="5">
        <v>514532</v>
      </c>
      <c r="AD17" s="5">
        <v>572479</v>
      </c>
      <c r="AE17" s="5">
        <v>675389</v>
      </c>
      <c r="AF17" s="5">
        <v>769745</v>
      </c>
      <c r="AG17" s="5">
        <v>855943</v>
      </c>
      <c r="AH17" s="5">
        <v>1016724</v>
      </c>
      <c r="AI17" s="5">
        <v>1205204</v>
      </c>
      <c r="AJ17" s="5">
        <v>1332841</v>
      </c>
      <c r="AK17" s="5">
        <v>1561104</v>
      </c>
      <c r="AL17" s="5">
        <v>1865922</v>
      </c>
      <c r="AM17" s="5">
        <v>2120173</v>
      </c>
      <c r="AN17" s="5">
        <v>2428312</v>
      </c>
      <c r="AO17" s="5">
        <v>2677656</v>
      </c>
      <c r="AP17" s="5">
        <v>2938379</v>
      </c>
    </row>
    <row r="18" spans="2:42" x14ac:dyDescent="0.2">
      <c r="B18" s="38" t="s">
        <v>86</v>
      </c>
      <c r="C18" s="36">
        <v>-23</v>
      </c>
      <c r="D18" s="31">
        <v>-26</v>
      </c>
      <c r="E18" s="31">
        <v>-27</v>
      </c>
      <c r="F18" s="36">
        <v>-49</v>
      </c>
      <c r="G18" s="36">
        <v>-35</v>
      </c>
      <c r="H18" s="36">
        <v>-55</v>
      </c>
      <c r="I18" s="31">
        <v>-50</v>
      </c>
      <c r="J18" s="31">
        <v>-48</v>
      </c>
      <c r="K18" s="31">
        <v>-23</v>
      </c>
      <c r="L18" s="31">
        <v>-30</v>
      </c>
      <c r="M18" s="31">
        <v>3</v>
      </c>
      <c r="N18" s="31">
        <v>-82</v>
      </c>
      <c r="O18" s="31">
        <v>99</v>
      </c>
      <c r="P18" s="31">
        <v>463</v>
      </c>
      <c r="Q18" s="31">
        <v>617</v>
      </c>
      <c r="R18" s="30">
        <v>1147</v>
      </c>
      <c r="S18" s="30">
        <v>2992</v>
      </c>
      <c r="T18" s="30">
        <v>5480</v>
      </c>
      <c r="U18" s="30">
        <v>12139</v>
      </c>
      <c r="V18" s="30">
        <v>14533</v>
      </c>
      <c r="W18" s="30">
        <v>18284</v>
      </c>
      <c r="X18" s="30">
        <v>22692</v>
      </c>
      <c r="Y18" s="30">
        <v>25349</v>
      </c>
      <c r="Z18" s="30">
        <v>39395</v>
      </c>
      <c r="AA18" s="30">
        <v>39595</v>
      </c>
      <c r="AB18" s="30">
        <v>38311</v>
      </c>
      <c r="AC18" s="30">
        <v>41359</v>
      </c>
      <c r="AD18" s="30">
        <v>36378</v>
      </c>
      <c r="AE18" s="30">
        <v>29095</v>
      </c>
      <c r="AF18" s="30">
        <v>28005</v>
      </c>
      <c r="AG18" s="30">
        <v>36900</v>
      </c>
      <c r="AH18" s="30">
        <v>23908</v>
      </c>
      <c r="AI18" s="30">
        <v>12537</v>
      </c>
      <c r="AJ18" s="30">
        <v>9960</v>
      </c>
      <c r="AK18" s="30">
        <v>3988</v>
      </c>
      <c r="AL18" s="30">
        <v>14043</v>
      </c>
      <c r="AM18" s="30">
        <v>-7136</v>
      </c>
      <c r="AN18" s="30">
        <v>-19350</v>
      </c>
      <c r="AO18" s="30">
        <v>-24364</v>
      </c>
      <c r="AP18" s="30">
        <v>-25547</v>
      </c>
    </row>
    <row r="19" spans="2:42" x14ac:dyDescent="0.2">
      <c r="B19" s="38"/>
      <c r="C19" s="36"/>
      <c r="D19" s="31"/>
      <c r="E19" s="31"/>
      <c r="F19" s="36"/>
      <c r="G19" s="36"/>
      <c r="H19" s="36"/>
      <c r="I19" s="31"/>
      <c r="J19" s="31"/>
      <c r="K19" s="31"/>
      <c r="L19" s="31"/>
      <c r="M19" s="31"/>
      <c r="N19" s="31"/>
      <c r="O19" s="31"/>
      <c r="P19" s="31"/>
      <c r="Q19" s="31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x14ac:dyDescent="0.2">
      <c r="B20" s="22" t="s">
        <v>87</v>
      </c>
      <c r="C20" s="24">
        <v>17831</v>
      </c>
      <c r="D20" s="5">
        <v>19586</v>
      </c>
      <c r="E20" s="5">
        <v>20498</v>
      </c>
      <c r="F20" s="24">
        <v>22003</v>
      </c>
      <c r="G20" s="24">
        <v>24751</v>
      </c>
      <c r="H20" s="24">
        <v>28180</v>
      </c>
      <c r="I20" s="5">
        <v>31194</v>
      </c>
      <c r="J20" s="5">
        <v>35498</v>
      </c>
      <c r="K20" s="5">
        <v>38273</v>
      </c>
      <c r="L20" s="5">
        <v>41319</v>
      </c>
      <c r="M20" s="5">
        <v>47754</v>
      </c>
      <c r="N20" s="5">
        <v>50709</v>
      </c>
      <c r="O20" s="5">
        <v>54772</v>
      </c>
      <c r="P20" s="5">
        <v>67955</v>
      </c>
      <c r="Q20" s="5">
        <v>88719</v>
      </c>
      <c r="R20" s="5">
        <v>112330</v>
      </c>
      <c r="S20" s="5">
        <v>133356</v>
      </c>
      <c r="T20" s="5">
        <v>155228</v>
      </c>
      <c r="U20" s="5">
        <v>188473</v>
      </c>
      <c r="V20" s="5">
        <v>209448</v>
      </c>
      <c r="W20" s="5">
        <v>252463</v>
      </c>
      <c r="X20" s="5">
        <v>300888</v>
      </c>
      <c r="Y20" s="5">
        <v>349508</v>
      </c>
      <c r="Z20" s="5">
        <v>403782</v>
      </c>
      <c r="AA20" s="5">
        <v>459397</v>
      </c>
      <c r="AB20" s="5">
        <v>510468</v>
      </c>
      <c r="AC20" s="5">
        <v>555891</v>
      </c>
      <c r="AD20" s="5">
        <v>608857</v>
      </c>
      <c r="AE20" s="5">
        <v>704484</v>
      </c>
      <c r="AF20" s="5">
        <v>797750</v>
      </c>
      <c r="AG20" s="5">
        <v>892843</v>
      </c>
      <c r="AH20" s="5">
        <v>1040632</v>
      </c>
      <c r="AI20" s="5">
        <v>1217741</v>
      </c>
      <c r="AJ20" s="5">
        <v>1342801</v>
      </c>
      <c r="AK20" s="5">
        <v>1565092</v>
      </c>
      <c r="AL20" s="5">
        <v>1879965</v>
      </c>
      <c r="AM20" s="5">
        <v>2113037</v>
      </c>
      <c r="AN20" s="5">
        <v>2408962</v>
      </c>
      <c r="AO20" s="5">
        <v>2653292</v>
      </c>
      <c r="AP20" s="5">
        <v>2912832</v>
      </c>
    </row>
    <row r="21" spans="2:42" x14ac:dyDescent="0.2">
      <c r="B21" s="38" t="s">
        <v>88</v>
      </c>
      <c r="C21" s="32">
        <v>1039</v>
      </c>
      <c r="D21" s="30">
        <v>1293</v>
      </c>
      <c r="E21" s="30">
        <v>1438</v>
      </c>
      <c r="F21" s="32">
        <v>1625</v>
      </c>
      <c r="G21" s="32">
        <v>1890</v>
      </c>
      <c r="H21" s="32">
        <v>2250</v>
      </c>
      <c r="I21" s="30">
        <v>2520</v>
      </c>
      <c r="J21" s="30">
        <v>3154</v>
      </c>
      <c r="K21" s="30">
        <v>2971</v>
      </c>
      <c r="L21" s="30">
        <v>3586</v>
      </c>
      <c r="M21" s="30">
        <v>4636</v>
      </c>
      <c r="N21" s="30">
        <v>4978</v>
      </c>
      <c r="O21" s="30">
        <v>5117</v>
      </c>
      <c r="P21" s="30">
        <v>6600</v>
      </c>
      <c r="Q21" s="30">
        <v>9486</v>
      </c>
      <c r="R21" s="30">
        <v>11560</v>
      </c>
      <c r="S21" s="30">
        <v>13642</v>
      </c>
      <c r="T21" s="30">
        <v>15650</v>
      </c>
      <c r="U21" s="30">
        <v>19604</v>
      </c>
      <c r="V21" s="30">
        <v>24058</v>
      </c>
      <c r="W21" s="30">
        <v>30333</v>
      </c>
      <c r="X21" s="30">
        <v>35562</v>
      </c>
      <c r="Y21" s="30">
        <v>37440</v>
      </c>
      <c r="Z21" s="30">
        <v>43487</v>
      </c>
      <c r="AA21" s="30">
        <v>53557</v>
      </c>
      <c r="AB21" s="30">
        <v>56396</v>
      </c>
      <c r="AC21" s="30">
        <v>58205</v>
      </c>
      <c r="AD21" s="30">
        <v>64422</v>
      </c>
      <c r="AE21" s="30">
        <v>84494</v>
      </c>
      <c r="AF21" s="30">
        <v>99361</v>
      </c>
      <c r="AG21" s="30">
        <v>108641</v>
      </c>
      <c r="AH21" s="30">
        <v>123437</v>
      </c>
      <c r="AI21" s="30">
        <v>144815</v>
      </c>
      <c r="AJ21" s="30">
        <v>151300</v>
      </c>
      <c r="AK21" s="30">
        <v>169295</v>
      </c>
      <c r="AL21" s="30">
        <v>200544</v>
      </c>
      <c r="AM21" s="30">
        <v>204102</v>
      </c>
      <c r="AN21" s="30">
        <v>214663</v>
      </c>
      <c r="AO21" s="30">
        <v>210346</v>
      </c>
      <c r="AP21" s="30">
        <v>220697</v>
      </c>
    </row>
    <row r="22" spans="2:42" x14ac:dyDescent="0.2">
      <c r="B22" s="38" t="s">
        <v>89</v>
      </c>
      <c r="C22" s="36">
        <v>11</v>
      </c>
      <c r="D22" s="31">
        <v>30</v>
      </c>
      <c r="E22" s="31">
        <v>52</v>
      </c>
      <c r="F22" s="36">
        <v>62</v>
      </c>
      <c r="G22" s="36">
        <v>49</v>
      </c>
      <c r="H22" s="36">
        <v>217</v>
      </c>
      <c r="I22" s="31">
        <v>245</v>
      </c>
      <c r="J22" s="31">
        <v>230</v>
      </c>
      <c r="K22" s="31">
        <v>217</v>
      </c>
      <c r="L22" s="31">
        <v>222</v>
      </c>
      <c r="M22" s="31">
        <v>232</v>
      </c>
      <c r="N22" s="31">
        <v>193</v>
      </c>
      <c r="O22" s="31">
        <v>228</v>
      </c>
      <c r="P22" s="31">
        <v>522</v>
      </c>
      <c r="Q22" s="30">
        <v>3074</v>
      </c>
      <c r="R22" s="30">
        <v>3934</v>
      </c>
      <c r="S22" s="30">
        <v>3014</v>
      </c>
      <c r="T22" s="30">
        <v>1884</v>
      </c>
      <c r="U22" s="30">
        <v>3110</v>
      </c>
      <c r="V22" s="30">
        <v>6987</v>
      </c>
      <c r="W22" s="30">
        <v>6407</v>
      </c>
      <c r="X22" s="30">
        <v>5197</v>
      </c>
      <c r="Y22" s="30">
        <v>5434</v>
      </c>
      <c r="Z22" s="30">
        <v>7512</v>
      </c>
      <c r="AA22" s="30">
        <v>8104</v>
      </c>
      <c r="AB22" s="30">
        <v>9303</v>
      </c>
      <c r="AC22" s="30">
        <v>9992</v>
      </c>
      <c r="AD22" s="30">
        <v>7374</v>
      </c>
      <c r="AE22" s="30">
        <v>10130</v>
      </c>
      <c r="AF22" s="30">
        <v>12754</v>
      </c>
      <c r="AG22" s="30">
        <v>12549</v>
      </c>
      <c r="AH22" s="30">
        <v>11211</v>
      </c>
      <c r="AI22" s="30">
        <v>11373</v>
      </c>
      <c r="AJ22" s="30">
        <v>9800</v>
      </c>
      <c r="AK22" s="30">
        <v>9056</v>
      </c>
      <c r="AL22" s="30">
        <v>6599</v>
      </c>
      <c r="AM22" s="30">
        <v>13820</v>
      </c>
      <c r="AN22" s="30">
        <v>12931</v>
      </c>
      <c r="AO22" s="30">
        <v>13574</v>
      </c>
      <c r="AP22" s="30">
        <v>18261</v>
      </c>
    </row>
    <row r="23" spans="2:42" x14ac:dyDescent="0.2">
      <c r="B23" s="385" t="s">
        <v>24</v>
      </c>
      <c r="C23" s="386">
        <v>16803</v>
      </c>
      <c r="D23" s="386">
        <v>18323</v>
      </c>
      <c r="E23" s="386">
        <v>19112</v>
      </c>
      <c r="F23" s="386">
        <v>20440</v>
      </c>
      <c r="G23" s="386">
        <v>22910</v>
      </c>
      <c r="H23" s="386">
        <v>26147</v>
      </c>
      <c r="I23" s="386">
        <v>28919</v>
      </c>
      <c r="J23" s="386">
        <v>32574</v>
      </c>
      <c r="K23" s="386">
        <v>35519</v>
      </c>
      <c r="L23" s="386">
        <v>37955</v>
      </c>
      <c r="M23" s="386">
        <v>43350</v>
      </c>
      <c r="N23" s="386">
        <v>45924</v>
      </c>
      <c r="O23" s="386">
        <v>49883</v>
      </c>
      <c r="P23" s="386">
        <v>61877</v>
      </c>
      <c r="Q23" s="386">
        <v>82307</v>
      </c>
      <c r="R23" s="386">
        <v>104704</v>
      </c>
      <c r="S23" s="386">
        <v>122728</v>
      </c>
      <c r="T23" s="386">
        <v>141462</v>
      </c>
      <c r="U23" s="386">
        <v>171979</v>
      </c>
      <c r="V23" s="386">
        <v>192377</v>
      </c>
      <c r="W23" s="386">
        <v>228537</v>
      </c>
      <c r="X23" s="386">
        <v>270523</v>
      </c>
      <c r="Y23" s="386">
        <v>317502</v>
      </c>
      <c r="Z23" s="386">
        <v>367807</v>
      </c>
      <c r="AA23" s="386">
        <v>413944</v>
      </c>
      <c r="AB23" s="386">
        <v>463375</v>
      </c>
      <c r="AC23" s="386">
        <v>507678</v>
      </c>
      <c r="AD23" s="386">
        <v>551809</v>
      </c>
      <c r="AE23" s="386">
        <v>630120</v>
      </c>
      <c r="AF23" s="386">
        <v>711143</v>
      </c>
      <c r="AG23" s="386">
        <v>796751</v>
      </c>
      <c r="AH23" s="386">
        <v>928406</v>
      </c>
      <c r="AI23" s="386">
        <v>1084299</v>
      </c>
      <c r="AJ23" s="386">
        <v>1201301</v>
      </c>
      <c r="AK23" s="386">
        <v>1404853</v>
      </c>
      <c r="AL23" s="386">
        <v>1686020</v>
      </c>
      <c r="AM23" s="386">
        <v>1922755</v>
      </c>
      <c r="AN23" s="386">
        <v>2207230</v>
      </c>
      <c r="AO23" s="386">
        <v>2456520</v>
      </c>
      <c r="AP23" s="386">
        <v>2710396</v>
      </c>
    </row>
    <row r="24" spans="2:42" x14ac:dyDescent="0.2">
      <c r="B24" s="387" t="s">
        <v>90</v>
      </c>
      <c r="C24" s="388">
        <v>2097</v>
      </c>
      <c r="D24" s="388">
        <v>2363</v>
      </c>
      <c r="E24" s="388">
        <v>2443</v>
      </c>
      <c r="F24" s="388">
        <v>2622</v>
      </c>
      <c r="G24" s="388">
        <v>2859</v>
      </c>
      <c r="H24" s="388">
        <v>2115</v>
      </c>
      <c r="I24" s="388">
        <v>2156</v>
      </c>
      <c r="J24" s="388">
        <v>2715</v>
      </c>
      <c r="K24" s="388">
        <v>2764</v>
      </c>
      <c r="L24" s="388">
        <v>2542</v>
      </c>
      <c r="M24" s="388">
        <v>4810</v>
      </c>
      <c r="N24" s="388">
        <v>3208</v>
      </c>
      <c r="O24" s="388">
        <v>3419</v>
      </c>
      <c r="P24" s="388">
        <v>4190</v>
      </c>
      <c r="Q24" s="388">
        <v>5561</v>
      </c>
      <c r="R24" s="388">
        <v>6291</v>
      </c>
      <c r="S24" s="388">
        <v>7329</v>
      </c>
      <c r="T24" s="388">
        <v>8378</v>
      </c>
      <c r="U24" s="388">
        <v>9822</v>
      </c>
      <c r="V24" s="388">
        <v>10851</v>
      </c>
      <c r="W24" s="388">
        <v>13057</v>
      </c>
      <c r="X24" s="388">
        <v>16124</v>
      </c>
      <c r="Y24" s="388">
        <v>18923</v>
      </c>
      <c r="Z24" s="388">
        <v>21893</v>
      </c>
      <c r="AA24" s="388">
        <v>25563</v>
      </c>
      <c r="AB24" s="388">
        <v>28719</v>
      </c>
      <c r="AC24" s="388">
        <v>31526</v>
      </c>
      <c r="AD24" s="388">
        <v>34736</v>
      </c>
      <c r="AE24" s="388">
        <v>39242</v>
      </c>
      <c r="AF24" s="388">
        <v>43772</v>
      </c>
      <c r="AG24" s="388">
        <v>49871</v>
      </c>
      <c r="AH24" s="388">
        <v>60640</v>
      </c>
      <c r="AI24" s="388">
        <v>75062</v>
      </c>
      <c r="AJ24" s="388">
        <v>86734</v>
      </c>
      <c r="AK24" s="388">
        <v>101367</v>
      </c>
      <c r="AL24" s="388">
        <v>119409</v>
      </c>
      <c r="AM24" s="388">
        <v>136217</v>
      </c>
      <c r="AN24" s="388">
        <v>159189</v>
      </c>
      <c r="AO24" s="388">
        <v>180747</v>
      </c>
      <c r="AP24" s="388">
        <v>188530</v>
      </c>
    </row>
    <row r="25" spans="2:42" x14ac:dyDescent="0.2">
      <c r="B25" s="385" t="s">
        <v>91</v>
      </c>
      <c r="C25" s="386">
        <v>14706</v>
      </c>
      <c r="D25" s="386">
        <v>15960</v>
      </c>
      <c r="E25" s="386">
        <v>16669</v>
      </c>
      <c r="F25" s="386">
        <v>17818</v>
      </c>
      <c r="G25" s="386">
        <v>20051</v>
      </c>
      <c r="H25" s="386">
        <v>24032</v>
      </c>
      <c r="I25" s="386">
        <v>26763</v>
      </c>
      <c r="J25" s="386">
        <v>29859</v>
      </c>
      <c r="K25" s="386">
        <v>32755</v>
      </c>
      <c r="L25" s="386">
        <v>35413</v>
      </c>
      <c r="M25" s="386">
        <v>38540</v>
      </c>
      <c r="N25" s="386">
        <v>42716</v>
      </c>
      <c r="O25" s="386">
        <v>46464</v>
      </c>
      <c r="P25" s="386">
        <v>57687</v>
      </c>
      <c r="Q25" s="386">
        <v>76746</v>
      </c>
      <c r="R25" s="386">
        <v>98413</v>
      </c>
      <c r="S25" s="386">
        <v>115399</v>
      </c>
      <c r="T25" s="386">
        <v>133084</v>
      </c>
      <c r="U25" s="386">
        <v>162157</v>
      </c>
      <c r="V25" s="386">
        <v>181526</v>
      </c>
      <c r="W25" s="386">
        <v>215480</v>
      </c>
      <c r="X25" s="386">
        <v>254399</v>
      </c>
      <c r="Y25" s="386">
        <v>298579</v>
      </c>
      <c r="Z25" s="386">
        <v>345914</v>
      </c>
      <c r="AA25" s="386">
        <v>388381</v>
      </c>
      <c r="AB25" s="386">
        <v>434656</v>
      </c>
      <c r="AC25" s="386">
        <v>476152</v>
      </c>
      <c r="AD25" s="386">
        <v>517073</v>
      </c>
      <c r="AE25" s="386">
        <v>590878</v>
      </c>
      <c r="AF25" s="386">
        <v>667371</v>
      </c>
      <c r="AG25" s="386">
        <v>746880</v>
      </c>
      <c r="AH25" s="386">
        <v>867766</v>
      </c>
      <c r="AI25" s="386">
        <v>1009237</v>
      </c>
      <c r="AJ25" s="386">
        <v>1114567</v>
      </c>
      <c r="AK25" s="386">
        <v>1303486</v>
      </c>
      <c r="AL25" s="386">
        <v>1566611</v>
      </c>
      <c r="AM25" s="386">
        <v>1786538</v>
      </c>
      <c r="AN25" s="386">
        <v>2048041</v>
      </c>
      <c r="AO25" s="386">
        <v>2275773</v>
      </c>
      <c r="AP25" s="386">
        <v>2521866</v>
      </c>
    </row>
    <row r="26" spans="2:42" x14ac:dyDescent="0.2">
      <c r="B26" s="38"/>
      <c r="C26" s="36"/>
      <c r="D26" s="31"/>
      <c r="E26" s="31"/>
      <c r="F26" s="36"/>
      <c r="G26" s="36"/>
      <c r="H26" s="36"/>
      <c r="I26" s="31"/>
      <c r="J26" s="31"/>
      <c r="K26" s="31"/>
      <c r="L26" s="31"/>
      <c r="M26" s="31"/>
      <c r="N26" s="31"/>
      <c r="O26" s="31"/>
      <c r="P26" s="31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</row>
    <row r="27" spans="2:42" ht="18" customHeight="1" x14ac:dyDescent="0.2">
      <c r="B27" s="44" t="s">
        <v>142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375"/>
      <c r="AH27" s="375"/>
      <c r="AI27" s="375"/>
      <c r="AJ27" s="375"/>
      <c r="AK27" s="375"/>
      <c r="AL27" s="375"/>
      <c r="AM27" s="375"/>
      <c r="AN27" s="375"/>
      <c r="AO27" s="375"/>
      <c r="AP27" s="375"/>
    </row>
    <row r="28" spans="2:42" x14ac:dyDescent="0.2">
      <c r="B28" s="396"/>
      <c r="C28" s="396"/>
      <c r="D28" s="396"/>
      <c r="E28" s="396"/>
      <c r="F28" s="396"/>
      <c r="G28" s="397"/>
      <c r="H28" s="397"/>
      <c r="AG28" s="376"/>
      <c r="AH28" s="376"/>
      <c r="AI28" s="376"/>
      <c r="AJ28" s="376"/>
      <c r="AK28" s="376"/>
      <c r="AL28" s="376"/>
      <c r="AM28" s="376"/>
      <c r="AN28" s="376"/>
      <c r="AO28" s="376"/>
      <c r="AP28" s="376"/>
    </row>
    <row r="29" spans="2:42" x14ac:dyDescent="0.2">
      <c r="B29" s="115"/>
      <c r="C29" s="115"/>
      <c r="D29" s="115"/>
      <c r="E29" s="115"/>
      <c r="F29" s="115"/>
      <c r="G29" s="17"/>
      <c r="H29" s="17"/>
      <c r="AK29" s="376"/>
      <c r="AL29" s="376"/>
      <c r="AM29" s="376"/>
    </row>
  </sheetData>
  <mergeCells count="6">
    <mergeCell ref="D5:E5"/>
    <mergeCell ref="G5:H5"/>
    <mergeCell ref="B1:H1"/>
    <mergeCell ref="D4:E4"/>
    <mergeCell ref="B28:F28"/>
    <mergeCell ref="G28:H28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N28"/>
  <sheetViews>
    <sheetView topLeftCell="AZ1" zoomScaleNormal="100" workbookViewId="0">
      <selection activeCell="BL6" sqref="BL6:BN6"/>
    </sheetView>
  </sheetViews>
  <sheetFormatPr defaultRowHeight="12.75" x14ac:dyDescent="0.2"/>
  <cols>
    <col min="1" max="1" width="9.140625" style="2"/>
    <col min="2" max="2" width="35.7109375" style="2" bestFit="1" customWidth="1"/>
    <col min="3" max="5" width="10.28515625" style="2" bestFit="1" customWidth="1"/>
    <col min="6" max="6" width="9.85546875" style="2" bestFit="1" customWidth="1"/>
    <col min="7" max="7" width="10.28515625" style="2" bestFit="1" customWidth="1"/>
    <col min="8" max="8" width="9.85546875" style="2" bestFit="1" customWidth="1"/>
    <col min="9" max="9" width="10.5703125" style="2" bestFit="1" customWidth="1"/>
    <col min="10" max="10" width="10.28515625" style="2" bestFit="1" customWidth="1"/>
    <col min="11" max="13" width="10.5703125" style="2" bestFit="1" customWidth="1"/>
    <col min="14" max="14" width="9.85546875" style="2" bestFit="1" customWidth="1"/>
    <col min="15" max="15" width="10.28515625" style="2" bestFit="1" customWidth="1"/>
    <col min="16" max="18" width="10.5703125" style="2" bestFit="1" customWidth="1"/>
    <col min="19" max="20" width="10.28515625" style="2" bestFit="1" customWidth="1"/>
    <col min="21" max="22" width="10.5703125" style="2" bestFit="1" customWidth="1"/>
    <col min="23" max="23" width="10.28515625" style="2" bestFit="1" customWidth="1"/>
    <col min="24" max="24" width="11.5703125" style="2" bestFit="1" customWidth="1"/>
    <col min="25" max="25" width="11.28515625" style="2" bestFit="1" customWidth="1"/>
    <col min="26" max="28" width="11.5703125" style="2" bestFit="1" customWidth="1"/>
    <col min="29" max="30" width="11.28515625" style="2" bestFit="1" customWidth="1"/>
    <col min="31" max="31" width="11.5703125" style="2" bestFit="1" customWidth="1"/>
    <col min="32" max="32" width="11.28515625" style="2" bestFit="1" customWidth="1"/>
    <col min="33" max="33" width="10.85546875" style="2" bestFit="1" customWidth="1"/>
    <col min="34" max="34" width="11.5703125" style="2" bestFit="1" customWidth="1"/>
    <col min="35" max="35" width="11.28515625" style="2" bestFit="1" customWidth="1"/>
    <col min="36" max="37" width="11.5703125" style="2" bestFit="1" customWidth="1"/>
    <col min="38" max="40" width="11.28515625" style="2" bestFit="1" customWidth="1"/>
    <col min="41" max="42" width="11.5703125" style="2" bestFit="1" customWidth="1"/>
    <col min="43" max="43" width="5.7109375" style="2" customWidth="1"/>
    <col min="44" max="44" width="35.85546875" style="33" bestFit="1" customWidth="1"/>
    <col min="45" max="50" width="11" style="33" customWidth="1"/>
    <col min="51" max="54" width="11.140625" style="2" bestFit="1" customWidth="1"/>
    <col min="55" max="66" width="12" style="2" bestFit="1" customWidth="1"/>
    <col min="67" max="16384" width="9.140625" style="2"/>
  </cols>
  <sheetData>
    <row r="2" spans="2:66" ht="18.75" x14ac:dyDescent="0.2">
      <c r="B2" s="399" t="s">
        <v>135</v>
      </c>
      <c r="C2" s="399"/>
      <c r="D2" s="399"/>
      <c r="E2" s="399"/>
      <c r="F2" s="399"/>
      <c r="G2" s="399"/>
      <c r="H2" s="399"/>
    </row>
    <row r="3" spans="2:66" ht="15.75" x14ac:dyDescent="0.2">
      <c r="B3" s="400" t="s">
        <v>318</v>
      </c>
      <c r="C3" s="400"/>
      <c r="D3" s="400"/>
      <c r="E3" s="400"/>
      <c r="F3" s="400"/>
      <c r="G3" s="400"/>
      <c r="H3" s="400"/>
    </row>
    <row r="4" spans="2:66" x14ac:dyDescent="0.2">
      <c r="B4" s="117"/>
      <c r="C4" s="117"/>
      <c r="D4" s="401"/>
      <c r="E4" s="401"/>
      <c r="F4" s="117"/>
      <c r="G4" s="117"/>
      <c r="H4" s="117"/>
    </row>
    <row r="5" spans="2:66" ht="13.5" thickBot="1" x14ac:dyDescent="0.25">
      <c r="B5" s="118" t="s">
        <v>0</v>
      </c>
      <c r="C5" s="66"/>
      <c r="D5" s="392"/>
      <c r="E5" s="392"/>
      <c r="F5" s="66"/>
      <c r="G5" s="393"/>
      <c r="H5" s="393"/>
    </row>
    <row r="6" spans="2:66" ht="14.25" thickTop="1" thickBot="1" x14ac:dyDescent="0.25">
      <c r="B6" s="119" t="s">
        <v>79</v>
      </c>
      <c r="C6" s="120" t="s">
        <v>2</v>
      </c>
      <c r="D6" s="121" t="s">
        <v>3</v>
      </c>
      <c r="E6" s="121" t="s">
        <v>4</v>
      </c>
      <c r="F6" s="121" t="s">
        <v>5</v>
      </c>
      <c r="G6" s="121" t="s">
        <v>6</v>
      </c>
      <c r="H6" s="121" t="s">
        <v>7</v>
      </c>
      <c r="I6" s="120" t="s">
        <v>8</v>
      </c>
      <c r="J6" s="120" t="s">
        <v>9</v>
      </c>
      <c r="K6" s="120" t="s">
        <v>10</v>
      </c>
      <c r="L6" s="120" t="s">
        <v>27</v>
      </c>
      <c r="M6" s="120" t="s">
        <v>28</v>
      </c>
      <c r="N6" s="120" t="s">
        <v>29</v>
      </c>
      <c r="O6" s="120" t="s">
        <v>30</v>
      </c>
      <c r="P6" s="120" t="s">
        <v>31</v>
      </c>
      <c r="Q6" s="120" t="s">
        <v>32</v>
      </c>
      <c r="R6" s="120" t="s">
        <v>33</v>
      </c>
      <c r="S6" s="120" t="s">
        <v>34</v>
      </c>
      <c r="T6" s="120" t="s">
        <v>35</v>
      </c>
      <c r="U6" s="120" t="s">
        <v>36</v>
      </c>
      <c r="V6" s="120" t="s">
        <v>37</v>
      </c>
      <c r="W6" s="120" t="s">
        <v>38</v>
      </c>
      <c r="X6" s="120" t="s">
        <v>92</v>
      </c>
      <c r="Y6" s="120" t="s">
        <v>40</v>
      </c>
      <c r="Z6" s="120" t="s">
        <v>41</v>
      </c>
      <c r="AA6" s="120" t="s">
        <v>42</v>
      </c>
      <c r="AB6" s="120" t="s">
        <v>43</v>
      </c>
      <c r="AC6" s="120" t="s">
        <v>44</v>
      </c>
      <c r="AD6" s="120" t="s">
        <v>45</v>
      </c>
      <c r="AE6" s="120" t="s">
        <v>46</v>
      </c>
      <c r="AF6" s="120" t="s">
        <v>47</v>
      </c>
      <c r="AG6" s="120" t="s">
        <v>48</v>
      </c>
      <c r="AH6" s="120" t="s">
        <v>49</v>
      </c>
      <c r="AI6" s="120" t="s">
        <v>50</v>
      </c>
      <c r="AJ6" s="120" t="s">
        <v>51</v>
      </c>
      <c r="AK6" s="120" t="s">
        <v>52</v>
      </c>
      <c r="AL6" s="120" t="s">
        <v>53</v>
      </c>
      <c r="AM6" s="120" t="s">
        <v>54</v>
      </c>
      <c r="AN6" s="120" t="s">
        <v>55</v>
      </c>
      <c r="AO6" s="120" t="s">
        <v>56</v>
      </c>
      <c r="AP6" s="120" t="s">
        <v>57</v>
      </c>
      <c r="AR6" s="99" t="s">
        <v>295</v>
      </c>
      <c r="AS6" s="120" t="s">
        <v>74</v>
      </c>
      <c r="AT6" s="120" t="s">
        <v>59</v>
      </c>
      <c r="AU6" s="120" t="s">
        <v>60</v>
      </c>
      <c r="AV6" s="120" t="s">
        <v>61</v>
      </c>
      <c r="AW6" s="120" t="s">
        <v>62</v>
      </c>
      <c r="AX6" s="120" t="s">
        <v>113</v>
      </c>
      <c r="AY6" s="99" t="s">
        <v>136</v>
      </c>
      <c r="AZ6" s="99" t="s">
        <v>137</v>
      </c>
      <c r="BA6" s="99" t="s">
        <v>138</v>
      </c>
      <c r="BB6" s="99" t="s">
        <v>139</v>
      </c>
      <c r="BC6" s="75" t="s">
        <v>141</v>
      </c>
      <c r="BD6" s="75" t="s">
        <v>152</v>
      </c>
      <c r="BE6" s="75" t="s">
        <v>153</v>
      </c>
      <c r="BF6" s="75" t="s">
        <v>154</v>
      </c>
      <c r="BG6" s="75" t="s">
        <v>155</v>
      </c>
      <c r="BH6" s="75" t="s">
        <v>156</v>
      </c>
      <c r="BI6" s="75" t="s">
        <v>311</v>
      </c>
      <c r="BJ6" s="75" t="s">
        <v>312</v>
      </c>
      <c r="BK6" s="75" t="s">
        <v>313</v>
      </c>
      <c r="BL6" s="207" t="s">
        <v>322</v>
      </c>
      <c r="BM6" s="207" t="s">
        <v>321</v>
      </c>
      <c r="BN6" s="207" t="s">
        <v>316</v>
      </c>
    </row>
    <row r="7" spans="2:66" ht="13.5" thickTop="1" x14ac:dyDescent="0.2">
      <c r="B7" s="122"/>
      <c r="C7" s="6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8"/>
      <c r="U7" s="8"/>
      <c r="V7" s="123"/>
      <c r="W7" s="123"/>
      <c r="X7" s="123"/>
      <c r="Y7" s="123"/>
      <c r="Z7" s="123"/>
      <c r="AA7" s="123"/>
      <c r="AB7" s="124"/>
      <c r="AC7" s="124"/>
      <c r="AD7" s="123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</row>
    <row r="8" spans="2:66" x14ac:dyDescent="0.2">
      <c r="B8" s="70" t="s">
        <v>80</v>
      </c>
      <c r="C8" s="24">
        <v>16517</v>
      </c>
      <c r="D8" s="5">
        <v>17588</v>
      </c>
      <c r="E8" s="5">
        <v>18185</v>
      </c>
      <c r="F8" s="5">
        <v>18767</v>
      </c>
      <c r="G8" s="5">
        <v>19900</v>
      </c>
      <c r="H8" s="5">
        <v>21912</v>
      </c>
      <c r="I8" s="5">
        <v>23493</v>
      </c>
      <c r="J8" s="5">
        <v>24992</v>
      </c>
      <c r="K8" s="5">
        <v>26592</v>
      </c>
      <c r="L8" s="5">
        <v>29028</v>
      </c>
      <c r="M8" s="5">
        <v>30967</v>
      </c>
      <c r="N8" s="5">
        <v>31774</v>
      </c>
      <c r="O8" s="5">
        <v>32371</v>
      </c>
      <c r="P8" s="5">
        <v>33830</v>
      </c>
      <c r="Q8" s="5">
        <v>36773</v>
      </c>
      <c r="R8" s="5">
        <v>38991</v>
      </c>
      <c r="S8" s="5">
        <v>40092</v>
      </c>
      <c r="T8" s="125">
        <v>41750</v>
      </c>
      <c r="U8" s="5">
        <v>45796</v>
      </c>
      <c r="V8" s="5">
        <v>49691</v>
      </c>
      <c r="W8" s="125">
        <v>53565</v>
      </c>
      <c r="X8" s="5">
        <v>252411</v>
      </c>
      <c r="Y8" s="5">
        <v>264983</v>
      </c>
      <c r="Z8" s="125">
        <v>279931</v>
      </c>
      <c r="AA8" s="5">
        <v>299441</v>
      </c>
      <c r="AB8" s="112">
        <v>324640</v>
      </c>
      <c r="AC8" s="112">
        <v>326020</v>
      </c>
      <c r="AD8" s="5">
        <v>342164</v>
      </c>
      <c r="AE8" s="5">
        <v>373863</v>
      </c>
      <c r="AF8" s="5">
        <v>387964</v>
      </c>
      <c r="AG8" s="5">
        <v>400202</v>
      </c>
      <c r="AH8" s="5">
        <f t="shared" ref="AH8:AK8" si="0">AH9+AH10</f>
        <v>395219</v>
      </c>
      <c r="AI8" s="5">
        <f t="shared" si="0"/>
        <v>433206</v>
      </c>
      <c r="AJ8" s="5">
        <f t="shared" si="0"/>
        <v>451942</v>
      </c>
      <c r="AK8" s="5">
        <f t="shared" si="0"/>
        <v>457881</v>
      </c>
      <c r="AL8" s="5">
        <f>AL9+AL10</f>
        <v>489190</v>
      </c>
      <c r="AM8" s="5">
        <v>523819</v>
      </c>
      <c r="AN8" s="5">
        <v>536773</v>
      </c>
      <c r="AO8" s="5">
        <v>548618</v>
      </c>
      <c r="AP8" s="5">
        <v>579844</v>
      </c>
      <c r="AR8" s="109" t="s">
        <v>199</v>
      </c>
      <c r="AS8" s="304">
        <v>4835138</v>
      </c>
      <c r="AT8" s="304">
        <v>5003069</v>
      </c>
      <c r="AU8" s="304">
        <v>5093193</v>
      </c>
      <c r="AV8" s="304">
        <v>5274336</v>
      </c>
      <c r="AW8" s="304">
        <v>5613700</v>
      </c>
      <c r="AX8" s="304">
        <v>6218633</v>
      </c>
      <c r="AY8" s="35">
        <v>6379481</v>
      </c>
      <c r="AZ8" s="35">
        <v>6654964</v>
      </c>
      <c r="BA8" s="126">
        <v>6891844</v>
      </c>
      <c r="BB8" s="35">
        <v>6858767</v>
      </c>
      <c r="BC8" s="35">
        <v>7010189.944913133</v>
      </c>
      <c r="BD8" s="35">
        <v>7331681.2494539572</v>
      </c>
      <c r="BE8" s="35">
        <v>7700706.7760349344</v>
      </c>
      <c r="BF8" s="35">
        <v>7865407.1460000006</v>
      </c>
      <c r="BG8" s="35">
        <v>8304881.4217492379</v>
      </c>
      <c r="BH8" s="35">
        <v>8545417.7228013985</v>
      </c>
      <c r="BI8" s="35">
        <v>9196737.6049338803</v>
      </c>
      <c r="BJ8" s="35">
        <v>9978329.0475725066</v>
      </c>
      <c r="BK8" s="35">
        <v>10598522.223897839</v>
      </c>
      <c r="BL8" s="35">
        <v>10922533.224539155</v>
      </c>
      <c r="BM8" s="35">
        <v>10470712.785336886</v>
      </c>
      <c r="BN8" s="35">
        <v>11242553.710500905</v>
      </c>
    </row>
    <row r="9" spans="2:66" x14ac:dyDescent="0.2">
      <c r="B9" s="127" t="s">
        <v>292</v>
      </c>
      <c r="C9" s="32">
        <v>14684</v>
      </c>
      <c r="D9" s="30">
        <v>16104</v>
      </c>
      <c r="E9" s="30">
        <v>16160</v>
      </c>
      <c r="F9" s="30">
        <v>16540</v>
      </c>
      <c r="G9" s="30">
        <v>17311</v>
      </c>
      <c r="H9" s="30">
        <v>19171</v>
      </c>
      <c r="I9" s="30">
        <v>19517</v>
      </c>
      <c r="J9" s="30">
        <v>21791</v>
      </c>
      <c r="K9" s="30">
        <v>23450</v>
      </c>
      <c r="L9" s="30">
        <v>25651</v>
      </c>
      <c r="M9" s="30">
        <v>27301</v>
      </c>
      <c r="N9" s="30">
        <v>27938</v>
      </c>
      <c r="O9" s="30">
        <v>28234</v>
      </c>
      <c r="P9" s="30">
        <v>29862</v>
      </c>
      <c r="Q9" s="30">
        <v>33037</v>
      </c>
      <c r="R9" s="30">
        <v>34855</v>
      </c>
      <c r="S9" s="30">
        <v>34694</v>
      </c>
      <c r="T9" s="111">
        <v>36127</v>
      </c>
      <c r="U9" s="30">
        <v>39894</v>
      </c>
      <c r="V9" s="128">
        <v>43557</v>
      </c>
      <c r="W9" s="30">
        <v>47157</v>
      </c>
      <c r="X9" s="30">
        <v>224135</v>
      </c>
      <c r="Y9" s="30">
        <v>234239</v>
      </c>
      <c r="Z9" s="128">
        <v>243703</v>
      </c>
      <c r="AA9" s="30">
        <v>258725</v>
      </c>
      <c r="AB9" s="111">
        <v>281173</v>
      </c>
      <c r="AC9" s="111">
        <v>278194</v>
      </c>
      <c r="AD9" s="30">
        <v>288006</v>
      </c>
      <c r="AE9" s="30">
        <v>317345</v>
      </c>
      <c r="AF9" s="30">
        <v>319912</v>
      </c>
      <c r="AG9" s="30">
        <v>334306</v>
      </c>
      <c r="AH9" s="30">
        <v>329653</v>
      </c>
      <c r="AI9" s="30">
        <v>372799</v>
      </c>
      <c r="AJ9" s="30">
        <v>380808</v>
      </c>
      <c r="AK9" s="30">
        <v>394012</v>
      </c>
      <c r="AL9" s="30">
        <v>421830</v>
      </c>
      <c r="AM9" s="30">
        <v>451875</v>
      </c>
      <c r="AN9" s="30">
        <v>470838</v>
      </c>
      <c r="AO9" s="30">
        <v>478189</v>
      </c>
      <c r="AP9" s="30">
        <v>514292</v>
      </c>
      <c r="AR9" s="109" t="s">
        <v>202</v>
      </c>
      <c r="AS9" s="304">
        <v>498151</v>
      </c>
      <c r="AT9" s="304">
        <v>464701</v>
      </c>
      <c r="AU9" s="304">
        <v>539597</v>
      </c>
      <c r="AV9" s="304">
        <v>564255</v>
      </c>
      <c r="AW9" s="304">
        <v>565984</v>
      </c>
      <c r="AX9" s="304">
        <v>585370</v>
      </c>
      <c r="AY9" s="35">
        <v>857461</v>
      </c>
      <c r="AZ9" s="35">
        <v>848199</v>
      </c>
      <c r="BA9" s="126">
        <v>840345</v>
      </c>
      <c r="BB9" s="35">
        <v>946713</v>
      </c>
      <c r="BC9" s="35">
        <v>941250</v>
      </c>
      <c r="BD9" s="35">
        <v>941446</v>
      </c>
      <c r="BE9" s="35">
        <v>1010601</v>
      </c>
      <c r="BF9" s="35">
        <v>1112404</v>
      </c>
      <c r="BG9" s="35">
        <v>1129117</v>
      </c>
      <c r="BH9" s="35">
        <v>1220931</v>
      </c>
      <c r="BI9" s="35">
        <v>1321395</v>
      </c>
      <c r="BJ9" s="35">
        <v>1390837</v>
      </c>
      <c r="BK9" s="35">
        <v>1510861</v>
      </c>
      <c r="BL9" s="35">
        <v>1523036</v>
      </c>
      <c r="BM9" s="35">
        <v>1626355</v>
      </c>
      <c r="BN9" s="35">
        <v>1692596</v>
      </c>
    </row>
    <row r="10" spans="2:66" x14ac:dyDescent="0.2">
      <c r="B10" s="127" t="s">
        <v>293</v>
      </c>
      <c r="C10" s="32">
        <v>1833</v>
      </c>
      <c r="D10" s="30">
        <v>1484</v>
      </c>
      <c r="E10" s="30">
        <v>2025</v>
      </c>
      <c r="F10" s="30">
        <v>2227</v>
      </c>
      <c r="G10" s="30">
        <v>2589</v>
      </c>
      <c r="H10" s="30">
        <v>2741</v>
      </c>
      <c r="I10" s="30">
        <v>3976</v>
      </c>
      <c r="J10" s="30">
        <v>3201</v>
      </c>
      <c r="K10" s="30">
        <v>3142</v>
      </c>
      <c r="L10" s="30">
        <v>3377</v>
      </c>
      <c r="M10" s="30">
        <v>3666</v>
      </c>
      <c r="N10" s="30">
        <v>3836</v>
      </c>
      <c r="O10" s="30">
        <v>4137</v>
      </c>
      <c r="P10" s="30">
        <v>3968</v>
      </c>
      <c r="Q10" s="30">
        <v>3736</v>
      </c>
      <c r="R10" s="30">
        <v>4136</v>
      </c>
      <c r="S10" s="30">
        <v>5398</v>
      </c>
      <c r="T10" s="111">
        <v>5623</v>
      </c>
      <c r="U10" s="30">
        <v>5902</v>
      </c>
      <c r="V10" s="128">
        <v>6134</v>
      </c>
      <c r="W10" s="30">
        <v>6408</v>
      </c>
      <c r="X10" s="30">
        <v>28276</v>
      </c>
      <c r="Y10" s="30">
        <v>30744</v>
      </c>
      <c r="Z10" s="128">
        <v>36228</v>
      </c>
      <c r="AA10" s="30">
        <v>40716</v>
      </c>
      <c r="AB10" s="111">
        <v>43467</v>
      </c>
      <c r="AC10" s="111">
        <v>47826</v>
      </c>
      <c r="AD10" s="30">
        <v>54158</v>
      </c>
      <c r="AE10" s="30">
        <v>56518</v>
      </c>
      <c r="AF10" s="30">
        <v>68052</v>
      </c>
      <c r="AG10" s="30">
        <v>65896</v>
      </c>
      <c r="AH10" s="30">
        <v>65566</v>
      </c>
      <c r="AI10" s="30">
        <v>60407</v>
      </c>
      <c r="AJ10" s="30">
        <v>71134</v>
      </c>
      <c r="AK10" s="30">
        <v>63869</v>
      </c>
      <c r="AL10" s="30">
        <v>67360</v>
      </c>
      <c r="AM10" s="30">
        <v>71944</v>
      </c>
      <c r="AN10" s="30">
        <v>65935</v>
      </c>
      <c r="AO10" s="30">
        <v>70429</v>
      </c>
      <c r="AP10" s="30">
        <v>65552</v>
      </c>
      <c r="AR10" s="109" t="s">
        <v>203</v>
      </c>
      <c r="AS10" s="304">
        <v>994093</v>
      </c>
      <c r="AT10" s="304">
        <v>1018240</v>
      </c>
      <c r="AU10" s="304">
        <v>970737</v>
      </c>
      <c r="AV10" s="304">
        <v>1034547</v>
      </c>
      <c r="AW10" s="304">
        <v>1110748</v>
      </c>
      <c r="AX10" s="304">
        <v>1265310</v>
      </c>
      <c r="AY10" s="35">
        <v>1456889</v>
      </c>
      <c r="AZ10" s="35">
        <v>1491795</v>
      </c>
      <c r="BA10" s="126">
        <v>1560186</v>
      </c>
      <c r="BB10" s="35">
        <v>1482823</v>
      </c>
      <c r="BC10" s="35">
        <v>1374205.2070868665</v>
      </c>
      <c r="BD10" s="35">
        <v>1268315.1185460426</v>
      </c>
      <c r="BE10" s="35">
        <v>1299088.7119650654</v>
      </c>
      <c r="BF10" s="35">
        <v>1332648.19</v>
      </c>
      <c r="BG10" s="35">
        <v>1366256.3222507618</v>
      </c>
      <c r="BH10" s="35">
        <v>1581759.0691986016</v>
      </c>
      <c r="BI10" s="35">
        <v>1699905.2110661198</v>
      </c>
      <c r="BJ10" s="35">
        <v>1875181.2256346024</v>
      </c>
      <c r="BK10" s="35">
        <v>2085721.7281021613</v>
      </c>
      <c r="BL10" s="35">
        <v>1824501.287460844</v>
      </c>
      <c r="BM10" s="35">
        <v>1805493.7426631143</v>
      </c>
      <c r="BN10" s="35">
        <v>1910388.5774990944</v>
      </c>
    </row>
    <row r="11" spans="2:66" x14ac:dyDescent="0.2">
      <c r="B11" s="33"/>
      <c r="C11" s="3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129"/>
      <c r="U11" s="130"/>
      <c r="V11" s="131"/>
      <c r="W11" s="130"/>
      <c r="X11" s="132"/>
      <c r="Y11" s="130"/>
      <c r="Z11" s="131"/>
      <c r="AA11" s="130"/>
      <c r="AB11" s="133"/>
      <c r="AC11" s="133"/>
      <c r="AD11" s="130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R11" s="109" t="s">
        <v>200</v>
      </c>
      <c r="AS11" s="304">
        <v>96506</v>
      </c>
      <c r="AT11" s="304">
        <v>99936</v>
      </c>
      <c r="AU11" s="304">
        <v>102443</v>
      </c>
      <c r="AV11" s="304">
        <v>108361</v>
      </c>
      <c r="AW11" s="304">
        <v>116539</v>
      </c>
      <c r="AX11" s="304">
        <v>124136</v>
      </c>
      <c r="AY11" s="35">
        <v>131459</v>
      </c>
      <c r="AZ11" s="35">
        <v>137812</v>
      </c>
      <c r="BA11" s="126">
        <v>140156</v>
      </c>
      <c r="BB11" s="35">
        <v>144125</v>
      </c>
      <c r="BC11" s="35">
        <v>146440.848</v>
      </c>
      <c r="BD11" s="35">
        <v>150465.63200000001</v>
      </c>
      <c r="BE11" s="35">
        <v>155742.51200000002</v>
      </c>
      <c r="BF11" s="35">
        <v>162589.66399999999</v>
      </c>
      <c r="BG11" s="35">
        <v>170190.25600000002</v>
      </c>
      <c r="BH11" s="35">
        <v>178242.20800000001</v>
      </c>
      <c r="BI11" s="35">
        <v>188093.18400000001</v>
      </c>
      <c r="BJ11" s="35">
        <v>198540.40128000002</v>
      </c>
      <c r="BK11" s="35">
        <v>210128.04800000001</v>
      </c>
      <c r="BL11" s="35">
        <v>212533.48800000001</v>
      </c>
      <c r="BM11" s="35">
        <v>210545.47200000004</v>
      </c>
      <c r="BN11" s="35">
        <v>220437.71200000003</v>
      </c>
    </row>
    <row r="12" spans="2:66" x14ac:dyDescent="0.2">
      <c r="B12" s="127" t="s">
        <v>81</v>
      </c>
      <c r="C12" s="32">
        <v>1880</v>
      </c>
      <c r="D12" s="30">
        <v>2563</v>
      </c>
      <c r="E12" s="30">
        <v>2966</v>
      </c>
      <c r="F12" s="30">
        <v>3797</v>
      </c>
      <c r="G12" s="30">
        <v>4311</v>
      </c>
      <c r="H12" s="30">
        <v>5108</v>
      </c>
      <c r="I12" s="30">
        <v>4638</v>
      </c>
      <c r="J12" s="30">
        <v>4280</v>
      </c>
      <c r="K12" s="30">
        <v>4108</v>
      </c>
      <c r="L12" s="30">
        <v>3723</v>
      </c>
      <c r="M12" s="30">
        <v>4681</v>
      </c>
      <c r="N12" s="30">
        <v>4486</v>
      </c>
      <c r="O12" s="30">
        <v>4229</v>
      </c>
      <c r="P12" s="30">
        <v>4278</v>
      </c>
      <c r="Q12" s="30">
        <v>4680</v>
      </c>
      <c r="R12" s="30">
        <v>4704</v>
      </c>
      <c r="S12" s="30">
        <v>6512</v>
      </c>
      <c r="T12" s="111">
        <v>6957</v>
      </c>
      <c r="U12" s="30">
        <v>6932</v>
      </c>
      <c r="V12" s="128">
        <v>6747</v>
      </c>
      <c r="W12" s="30">
        <v>6906</v>
      </c>
      <c r="X12" s="30">
        <v>47707</v>
      </c>
      <c r="Y12" s="30">
        <v>52346</v>
      </c>
      <c r="Z12" s="128">
        <v>57502</v>
      </c>
      <c r="AA12" s="30">
        <v>60441</v>
      </c>
      <c r="AB12" s="111">
        <v>66648</v>
      </c>
      <c r="AC12" s="111">
        <v>69807</v>
      </c>
      <c r="AD12" s="30">
        <v>72969</v>
      </c>
      <c r="AE12" s="30">
        <v>71977</v>
      </c>
      <c r="AF12" s="30">
        <v>77300</v>
      </c>
      <c r="AG12" s="30">
        <v>81271</v>
      </c>
      <c r="AH12" s="30">
        <v>82223</v>
      </c>
      <c r="AI12" s="30">
        <v>92434</v>
      </c>
      <c r="AJ12" s="30">
        <v>96323</v>
      </c>
      <c r="AK12" s="30">
        <v>95423</v>
      </c>
      <c r="AL12" s="30">
        <v>99522</v>
      </c>
      <c r="AM12" s="30">
        <v>104929</v>
      </c>
      <c r="AN12" s="30">
        <v>100693</v>
      </c>
      <c r="AO12" s="30">
        <v>96961</v>
      </c>
      <c r="AP12" s="30">
        <v>92224</v>
      </c>
      <c r="AR12" s="109" t="s">
        <v>205</v>
      </c>
      <c r="AS12" s="304">
        <v>606570</v>
      </c>
      <c r="AT12" s="304">
        <v>680438</v>
      </c>
      <c r="AU12" s="304">
        <v>748170</v>
      </c>
      <c r="AV12" s="304">
        <v>960495</v>
      </c>
      <c r="AW12" s="304">
        <v>945830</v>
      </c>
      <c r="AX12" s="304">
        <v>1056749</v>
      </c>
      <c r="AY12" s="35">
        <v>1161269</v>
      </c>
      <c r="AZ12" s="35">
        <v>1178801</v>
      </c>
      <c r="BA12" s="126">
        <v>1125141</v>
      </c>
      <c r="BB12" s="35">
        <v>1087323</v>
      </c>
      <c r="BC12" s="35">
        <v>1258116</v>
      </c>
      <c r="BD12" s="35">
        <v>1287961</v>
      </c>
      <c r="BE12" s="35">
        <v>1094756</v>
      </c>
      <c r="BF12" s="35">
        <v>1243433</v>
      </c>
      <c r="BG12" s="35">
        <v>1225028</v>
      </c>
      <c r="BH12" s="35">
        <v>1147318</v>
      </c>
      <c r="BI12" s="35">
        <v>1128923</v>
      </c>
      <c r="BJ12" s="35">
        <v>1121670.9787234045</v>
      </c>
      <c r="BK12" s="35">
        <v>1263892</v>
      </c>
      <c r="BL12" s="35">
        <v>1447078</v>
      </c>
      <c r="BM12" s="35">
        <v>1482911</v>
      </c>
      <c r="BN12" s="35">
        <v>1575286</v>
      </c>
    </row>
    <row r="13" spans="2:66" x14ac:dyDescent="0.2">
      <c r="B13" s="127" t="s">
        <v>82</v>
      </c>
      <c r="C13" s="36">
        <v>536</v>
      </c>
      <c r="D13" s="31">
        <v>198</v>
      </c>
      <c r="E13" s="31">
        <v>210</v>
      </c>
      <c r="F13" s="31">
        <v>249</v>
      </c>
      <c r="G13" s="31">
        <v>142</v>
      </c>
      <c r="H13" s="31">
        <v>314</v>
      </c>
      <c r="I13" s="31">
        <v>319</v>
      </c>
      <c r="J13" s="31">
        <v>678</v>
      </c>
      <c r="K13" s="31">
        <v>255</v>
      </c>
      <c r="L13" s="31">
        <v>440</v>
      </c>
      <c r="M13" s="31">
        <v>534</v>
      </c>
      <c r="N13" s="31">
        <v>617</v>
      </c>
      <c r="O13" s="31">
        <v>565</v>
      </c>
      <c r="P13" s="31">
        <v>556</v>
      </c>
      <c r="Q13" s="31">
        <v>437</v>
      </c>
      <c r="R13" s="31">
        <v>692</v>
      </c>
      <c r="S13" s="31">
        <v>0</v>
      </c>
      <c r="T13" s="129">
        <v>278</v>
      </c>
      <c r="U13" s="31">
        <v>257</v>
      </c>
      <c r="V13" s="134">
        <v>422</v>
      </c>
      <c r="W13" s="31">
        <v>429</v>
      </c>
      <c r="X13" s="30">
        <v>4500</v>
      </c>
      <c r="Y13" s="30">
        <v>7319</v>
      </c>
      <c r="Z13" s="128">
        <v>5924</v>
      </c>
      <c r="AA13" s="30">
        <v>6018</v>
      </c>
      <c r="AB13" s="111">
        <v>6570</v>
      </c>
      <c r="AC13" s="111">
        <v>6572</v>
      </c>
      <c r="AD13" s="30">
        <v>6606</v>
      </c>
      <c r="AE13" s="30">
        <v>6574</v>
      </c>
      <c r="AF13" s="30">
        <v>7147</v>
      </c>
      <c r="AG13" s="30">
        <v>7520</v>
      </c>
      <c r="AH13" s="30">
        <v>7596</v>
      </c>
      <c r="AI13" s="30">
        <v>8678</v>
      </c>
      <c r="AJ13" s="30">
        <v>8668</v>
      </c>
      <c r="AK13" s="30">
        <v>8785</v>
      </c>
      <c r="AL13" s="30">
        <v>8660</v>
      </c>
      <c r="AM13" s="30">
        <v>9558</v>
      </c>
      <c r="AN13" s="30">
        <v>9427</v>
      </c>
      <c r="AO13" s="30">
        <v>16499</v>
      </c>
      <c r="AP13" s="30">
        <v>10433</v>
      </c>
      <c r="AR13" s="109" t="s">
        <v>204</v>
      </c>
      <c r="AS13" s="304">
        <v>998838</v>
      </c>
      <c r="AT13" s="304">
        <v>1020375</v>
      </c>
      <c r="AU13" s="304">
        <v>1051460</v>
      </c>
      <c r="AV13" s="304">
        <v>1169429</v>
      </c>
      <c r="AW13" s="304">
        <v>1069120</v>
      </c>
      <c r="AX13" s="304">
        <v>1491709</v>
      </c>
      <c r="AY13" s="35">
        <v>1770399</v>
      </c>
      <c r="AZ13" s="35">
        <v>1698339</v>
      </c>
      <c r="BA13" s="126">
        <v>1797894</v>
      </c>
      <c r="BB13" s="35">
        <v>1511926</v>
      </c>
      <c r="BC13" s="35">
        <v>1577649</v>
      </c>
      <c r="BD13" s="35">
        <v>1575767</v>
      </c>
      <c r="BE13" s="35">
        <v>1526988</v>
      </c>
      <c r="BF13" s="35">
        <v>1554628</v>
      </c>
      <c r="BG13" s="35">
        <v>1558582</v>
      </c>
      <c r="BH13" s="35">
        <v>1533530</v>
      </c>
      <c r="BI13" s="35">
        <v>1779230</v>
      </c>
      <c r="BJ13" s="35">
        <v>2155783.5732105155</v>
      </c>
      <c r="BK13" s="35">
        <v>2536122</v>
      </c>
      <c r="BL13" s="35">
        <v>2646339</v>
      </c>
      <c r="BM13" s="35">
        <v>2436926</v>
      </c>
      <c r="BN13" s="35">
        <v>2863905</v>
      </c>
    </row>
    <row r="14" spans="2:66" x14ac:dyDescent="0.2">
      <c r="B14" s="127" t="s">
        <v>83</v>
      </c>
      <c r="C14" s="32">
        <v>1281</v>
      </c>
      <c r="D14" s="30">
        <v>1172</v>
      </c>
      <c r="E14" s="30">
        <v>1291</v>
      </c>
      <c r="F14" s="30">
        <v>1726</v>
      </c>
      <c r="G14" s="30">
        <v>1833</v>
      </c>
      <c r="H14" s="30">
        <v>1835</v>
      </c>
      <c r="I14" s="30">
        <v>1934</v>
      </c>
      <c r="J14" s="30">
        <v>2252</v>
      </c>
      <c r="K14" s="30">
        <v>2564</v>
      </c>
      <c r="L14" s="30">
        <v>2559</v>
      </c>
      <c r="M14" s="30">
        <v>3615</v>
      </c>
      <c r="N14" s="30">
        <v>3699</v>
      </c>
      <c r="O14" s="30">
        <v>3177</v>
      </c>
      <c r="P14" s="30">
        <v>4067</v>
      </c>
      <c r="Q14" s="30">
        <v>3674</v>
      </c>
      <c r="R14" s="30">
        <v>3121</v>
      </c>
      <c r="S14" s="30">
        <v>3325</v>
      </c>
      <c r="T14" s="111">
        <v>2858</v>
      </c>
      <c r="U14" s="30">
        <v>3222</v>
      </c>
      <c r="V14" s="128">
        <v>3351</v>
      </c>
      <c r="W14" s="30">
        <v>4247</v>
      </c>
      <c r="X14" s="30">
        <v>35707</v>
      </c>
      <c r="Y14" s="30">
        <v>33570</v>
      </c>
      <c r="Z14" s="128">
        <v>41819</v>
      </c>
      <c r="AA14" s="30">
        <v>40275</v>
      </c>
      <c r="AB14" s="111">
        <v>40130</v>
      </c>
      <c r="AC14" s="111">
        <v>53296</v>
      </c>
      <c r="AD14" s="30">
        <v>59868</v>
      </c>
      <c r="AE14" s="30">
        <v>57112</v>
      </c>
      <c r="AF14" s="30">
        <v>64979</v>
      </c>
      <c r="AG14" s="30">
        <v>65710</v>
      </c>
      <c r="AH14" s="30">
        <v>87700</v>
      </c>
      <c r="AI14" s="30">
        <v>99821</v>
      </c>
      <c r="AJ14" s="30">
        <v>101136</v>
      </c>
      <c r="AK14" s="30">
        <v>104282</v>
      </c>
      <c r="AL14" s="30">
        <v>101075</v>
      </c>
      <c r="AM14" s="30">
        <v>103091</v>
      </c>
      <c r="AN14" s="30">
        <v>96353</v>
      </c>
      <c r="AO14" s="30">
        <v>90832</v>
      </c>
      <c r="AP14" s="30">
        <v>88243</v>
      </c>
      <c r="AR14" s="368" t="s">
        <v>201</v>
      </c>
      <c r="AS14" s="370">
        <v>6031620</v>
      </c>
      <c r="AT14" s="370">
        <v>6246009</v>
      </c>
      <c r="AU14" s="370">
        <v>6402680</v>
      </c>
      <c r="AV14" s="370">
        <v>6772565</v>
      </c>
      <c r="AW14" s="370">
        <v>7283681</v>
      </c>
      <c r="AX14" s="370">
        <v>7758488</v>
      </c>
      <c r="AY14" s="371">
        <v>8216160</v>
      </c>
      <c r="AZ14" s="371">
        <v>8613232</v>
      </c>
      <c r="BA14" s="372">
        <v>8759778</v>
      </c>
      <c r="BB14" s="371">
        <v>9007825</v>
      </c>
      <c r="BC14" s="371">
        <v>9152553</v>
      </c>
      <c r="BD14" s="371">
        <v>9404102</v>
      </c>
      <c r="BE14" s="371">
        <v>9733907</v>
      </c>
      <c r="BF14" s="371">
        <v>10161854</v>
      </c>
      <c r="BG14" s="371">
        <v>10636891</v>
      </c>
      <c r="BH14" s="371">
        <v>11140138</v>
      </c>
      <c r="BI14" s="371">
        <v>11755824</v>
      </c>
      <c r="BJ14" s="371">
        <v>12408775.08</v>
      </c>
      <c r="BK14" s="371">
        <v>13133003</v>
      </c>
      <c r="BL14" s="371">
        <v>13283343</v>
      </c>
      <c r="BM14" s="371">
        <v>13159092</v>
      </c>
      <c r="BN14" s="371">
        <v>13777357</v>
      </c>
    </row>
    <row r="15" spans="2:66" ht="13.5" thickBot="1" x14ac:dyDescent="0.25">
      <c r="B15" s="127" t="s">
        <v>84</v>
      </c>
      <c r="C15" s="32">
        <v>2360</v>
      </c>
      <c r="D15" s="30">
        <v>2657</v>
      </c>
      <c r="E15" s="30">
        <v>2586</v>
      </c>
      <c r="F15" s="30">
        <v>2953</v>
      </c>
      <c r="G15" s="30">
        <v>3116</v>
      </c>
      <c r="H15" s="30">
        <v>3993</v>
      </c>
      <c r="I15" s="30">
        <v>3284</v>
      </c>
      <c r="J15" s="30">
        <v>3979</v>
      </c>
      <c r="K15" s="30">
        <v>3739</v>
      </c>
      <c r="L15" s="30">
        <v>3687</v>
      </c>
      <c r="M15" s="30">
        <v>4129</v>
      </c>
      <c r="N15" s="30">
        <v>4356</v>
      </c>
      <c r="O15" s="30">
        <v>3595</v>
      </c>
      <c r="P15" s="30">
        <v>3576</v>
      </c>
      <c r="Q15" s="30">
        <v>4326</v>
      </c>
      <c r="R15" s="30">
        <v>4938</v>
      </c>
      <c r="S15" s="30">
        <v>5398</v>
      </c>
      <c r="T15" s="111">
        <v>5620</v>
      </c>
      <c r="U15" s="30">
        <v>6285</v>
      </c>
      <c r="V15" s="128">
        <v>7890</v>
      </c>
      <c r="W15" s="30">
        <v>8274</v>
      </c>
      <c r="X15" s="30">
        <v>62129</v>
      </c>
      <c r="Y15" s="30">
        <v>61835</v>
      </c>
      <c r="Z15" s="128">
        <v>68703</v>
      </c>
      <c r="AA15" s="30">
        <v>73672</v>
      </c>
      <c r="AB15" s="111">
        <v>80241</v>
      </c>
      <c r="AC15" s="111">
        <v>78266</v>
      </c>
      <c r="AD15" s="30">
        <v>79825</v>
      </c>
      <c r="AE15" s="30">
        <v>77107</v>
      </c>
      <c r="AF15" s="30">
        <v>83524</v>
      </c>
      <c r="AG15" s="30">
        <v>80601</v>
      </c>
      <c r="AH15" s="30">
        <v>74639</v>
      </c>
      <c r="AI15" s="30">
        <v>97660</v>
      </c>
      <c r="AJ15" s="30">
        <v>112157</v>
      </c>
      <c r="AK15" s="30">
        <v>100056</v>
      </c>
      <c r="AL15" s="30">
        <v>104028</v>
      </c>
      <c r="AM15" s="30">
        <v>118169</v>
      </c>
      <c r="AN15" s="30">
        <v>113696</v>
      </c>
      <c r="AO15" s="30">
        <v>107305</v>
      </c>
      <c r="AP15" s="30">
        <v>101509</v>
      </c>
      <c r="AR15" s="113"/>
      <c r="AS15" s="113"/>
      <c r="AT15" s="113"/>
      <c r="AU15" s="113"/>
      <c r="AV15" s="113"/>
      <c r="AW15" s="113"/>
      <c r="AX15" s="113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</row>
    <row r="16" spans="2:66" ht="13.5" thickTop="1" x14ac:dyDescent="0.2">
      <c r="B16" s="127"/>
      <c r="C16" s="36"/>
      <c r="D16" s="31"/>
      <c r="E16" s="31"/>
      <c r="F16" s="31"/>
      <c r="G16" s="31"/>
      <c r="H16" s="31"/>
      <c r="I16" s="23"/>
      <c r="J16" s="23"/>
      <c r="K16" s="23"/>
      <c r="L16" s="23"/>
      <c r="M16" s="23"/>
      <c r="N16" s="23"/>
      <c r="O16" s="31"/>
      <c r="P16" s="31"/>
      <c r="Q16" s="31"/>
      <c r="R16" s="31"/>
      <c r="S16" s="31"/>
      <c r="T16" s="129"/>
      <c r="U16" s="130"/>
      <c r="V16" s="131"/>
      <c r="W16" s="130"/>
      <c r="X16" s="23"/>
      <c r="Y16" s="130"/>
      <c r="Z16" s="131"/>
      <c r="AA16" s="130"/>
      <c r="AB16" s="133"/>
      <c r="AC16" s="133"/>
      <c r="AD16" s="130"/>
      <c r="AE16" s="23"/>
      <c r="AF16" s="23"/>
      <c r="AG16" s="23"/>
      <c r="AH16" s="23"/>
      <c r="AI16" s="23"/>
      <c r="AJ16" s="23"/>
      <c r="AK16" s="23"/>
      <c r="AL16" s="377"/>
      <c r="AM16" s="23"/>
      <c r="AN16" s="23"/>
      <c r="AO16" s="23"/>
      <c r="AP16" s="23"/>
    </row>
    <row r="17" spans="2:51" x14ac:dyDescent="0.2">
      <c r="B17" s="70" t="s">
        <v>85</v>
      </c>
      <c r="C17" s="24">
        <v>17854</v>
      </c>
      <c r="D17" s="5">
        <v>18864</v>
      </c>
      <c r="E17" s="5">
        <v>20065</v>
      </c>
      <c r="F17" s="5">
        <v>21586</v>
      </c>
      <c r="G17" s="5">
        <v>23070</v>
      </c>
      <c r="H17" s="5">
        <v>25176</v>
      </c>
      <c r="I17" s="5">
        <v>27100</v>
      </c>
      <c r="J17" s="5">
        <v>28223</v>
      </c>
      <c r="K17" s="5">
        <v>29780</v>
      </c>
      <c r="L17" s="5">
        <v>32063</v>
      </c>
      <c r="M17" s="5">
        <v>35668</v>
      </c>
      <c r="N17" s="5">
        <v>36220</v>
      </c>
      <c r="O17" s="5">
        <v>36747</v>
      </c>
      <c r="P17" s="5">
        <v>39155</v>
      </c>
      <c r="Q17" s="5">
        <v>41238</v>
      </c>
      <c r="R17" s="5">
        <v>42570</v>
      </c>
      <c r="S17" s="5">
        <v>44531</v>
      </c>
      <c r="T17" s="112">
        <v>46223</v>
      </c>
      <c r="U17" s="5">
        <v>49922</v>
      </c>
      <c r="V17" s="125">
        <v>52321</v>
      </c>
      <c r="W17" s="5">
        <v>56873</v>
      </c>
      <c r="X17" s="5">
        <v>278196</v>
      </c>
      <c r="Y17" s="5">
        <v>296383</v>
      </c>
      <c r="Z17" s="125">
        <v>316473</v>
      </c>
      <c r="AA17" s="5">
        <v>332503</v>
      </c>
      <c r="AB17" s="112">
        <v>357747</v>
      </c>
      <c r="AC17" s="112">
        <v>377429</v>
      </c>
      <c r="AD17" s="5">
        <v>401782</v>
      </c>
      <c r="AE17" s="5">
        <v>432419</v>
      </c>
      <c r="AF17" s="5">
        <v>453866</v>
      </c>
      <c r="AG17" s="5">
        <v>474102</v>
      </c>
      <c r="AH17" s="5">
        <f t="shared" ref="AH17:AK17" si="1">AH8+AH12+AH13+AH14-AH15</f>
        <v>498099</v>
      </c>
      <c r="AI17" s="5">
        <f t="shared" si="1"/>
        <v>536479</v>
      </c>
      <c r="AJ17" s="5">
        <f t="shared" si="1"/>
        <v>545912</v>
      </c>
      <c r="AK17" s="5">
        <f t="shared" si="1"/>
        <v>566315</v>
      </c>
      <c r="AL17" s="5">
        <f>AL8+AL12+AL13+AL14-AL15</f>
        <v>594419</v>
      </c>
      <c r="AM17" s="5">
        <f t="shared" ref="AM17:AO17" si="2">AM8+AM12+AM13+AM14-AM15</f>
        <v>623228</v>
      </c>
      <c r="AN17" s="5">
        <f t="shared" si="2"/>
        <v>629550</v>
      </c>
      <c r="AO17" s="5">
        <f t="shared" si="2"/>
        <v>645605</v>
      </c>
      <c r="AP17" s="5">
        <v>669235</v>
      </c>
    </row>
    <row r="18" spans="2:51" x14ac:dyDescent="0.2">
      <c r="B18" s="127" t="s">
        <v>86</v>
      </c>
      <c r="C18" s="36">
        <v>-23</v>
      </c>
      <c r="D18" s="31">
        <v>-25</v>
      </c>
      <c r="E18" s="31">
        <v>-27</v>
      </c>
      <c r="F18" s="31">
        <v>-48</v>
      </c>
      <c r="G18" s="31">
        <v>-34</v>
      </c>
      <c r="H18" s="31">
        <v>-61</v>
      </c>
      <c r="I18" s="31">
        <v>-47</v>
      </c>
      <c r="J18" s="31">
        <v>-48</v>
      </c>
      <c r="K18" s="31">
        <v>-23</v>
      </c>
      <c r="L18" s="31">
        <v>-29</v>
      </c>
      <c r="M18" s="31">
        <v>2</v>
      </c>
      <c r="N18" s="31">
        <v>-72</v>
      </c>
      <c r="O18" s="31">
        <v>71</v>
      </c>
      <c r="P18" s="31">
        <v>181</v>
      </c>
      <c r="Q18" s="31">
        <v>184</v>
      </c>
      <c r="R18" s="31">
        <v>258</v>
      </c>
      <c r="S18" s="31">
        <v>711</v>
      </c>
      <c r="T18" s="111">
        <v>1295</v>
      </c>
      <c r="U18" s="30">
        <v>2675</v>
      </c>
      <c r="V18" s="128">
        <v>3066</v>
      </c>
      <c r="W18" s="30">
        <v>3152</v>
      </c>
      <c r="X18" s="30">
        <v>22692</v>
      </c>
      <c r="Y18" s="30">
        <v>22882</v>
      </c>
      <c r="Z18" s="128">
        <v>33000</v>
      </c>
      <c r="AA18" s="30">
        <v>31630</v>
      </c>
      <c r="AB18" s="111">
        <v>28814</v>
      </c>
      <c r="AC18" s="111">
        <v>31282</v>
      </c>
      <c r="AD18" s="30">
        <v>26575</v>
      </c>
      <c r="AE18" s="30">
        <v>17100</v>
      </c>
      <c r="AF18" s="30">
        <v>14933</v>
      </c>
      <c r="AG18" s="30">
        <v>17163</v>
      </c>
      <c r="AH18" s="30">
        <v>9457</v>
      </c>
      <c r="AI18" s="30">
        <v>4949</v>
      </c>
      <c r="AJ18" s="30">
        <v>3734</v>
      </c>
      <c r="AK18" s="30">
        <v>1319</v>
      </c>
      <c r="AL18" s="30">
        <v>4031</v>
      </c>
      <c r="AM18" s="30">
        <v>-1856</v>
      </c>
      <c r="AN18" s="30">
        <v>-4362</v>
      </c>
      <c r="AO18" s="30">
        <v>-5571</v>
      </c>
      <c r="AP18" s="30">
        <v>-5202</v>
      </c>
    </row>
    <row r="19" spans="2:51" x14ac:dyDescent="0.2">
      <c r="B19" s="127"/>
      <c r="C19" s="36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111"/>
      <c r="U19" s="30"/>
      <c r="V19" s="128"/>
      <c r="W19" s="30"/>
      <c r="X19" s="30"/>
      <c r="Y19" s="30"/>
      <c r="Z19" s="128"/>
      <c r="AA19" s="30"/>
      <c r="AB19" s="111"/>
      <c r="AC19" s="111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Y19" s="303"/>
    </row>
    <row r="20" spans="2:51" x14ac:dyDescent="0.2">
      <c r="B20" s="70" t="s">
        <v>87</v>
      </c>
      <c r="C20" s="24">
        <v>17831</v>
      </c>
      <c r="D20" s="5">
        <v>18839</v>
      </c>
      <c r="E20" s="5">
        <v>20038</v>
      </c>
      <c r="F20" s="5">
        <v>21538</v>
      </c>
      <c r="G20" s="5">
        <v>23036</v>
      </c>
      <c r="H20" s="5">
        <v>25115</v>
      </c>
      <c r="I20" s="5">
        <v>27053</v>
      </c>
      <c r="J20" s="5">
        <v>28175</v>
      </c>
      <c r="K20" s="5">
        <v>29757</v>
      </c>
      <c r="L20" s="5">
        <v>32034</v>
      </c>
      <c r="M20" s="5">
        <v>35670</v>
      </c>
      <c r="N20" s="5">
        <v>36148</v>
      </c>
      <c r="O20" s="5">
        <v>36818</v>
      </c>
      <c r="P20" s="5">
        <v>39336</v>
      </c>
      <c r="Q20" s="5">
        <v>41422</v>
      </c>
      <c r="R20" s="5">
        <v>42828</v>
      </c>
      <c r="S20" s="5">
        <v>45242</v>
      </c>
      <c r="T20" s="112">
        <v>47518</v>
      </c>
      <c r="U20" s="5">
        <v>52597</v>
      </c>
      <c r="V20" s="125">
        <v>55387</v>
      </c>
      <c r="W20" s="5">
        <v>60025</v>
      </c>
      <c r="X20" s="5">
        <v>300888</v>
      </c>
      <c r="Y20" s="5">
        <v>319265</v>
      </c>
      <c r="Z20" s="125">
        <v>349473</v>
      </c>
      <c r="AA20" s="5">
        <v>364133</v>
      </c>
      <c r="AB20" s="112">
        <v>386561</v>
      </c>
      <c r="AC20" s="112">
        <v>408711</v>
      </c>
      <c r="AD20" s="5">
        <v>428357</v>
      </c>
      <c r="AE20" s="5">
        <v>449519</v>
      </c>
      <c r="AF20" s="5">
        <v>468799</v>
      </c>
      <c r="AG20" s="5">
        <v>491265</v>
      </c>
      <c r="AH20" s="5">
        <f t="shared" ref="AH20:AK20" si="3">AH17+AH18</f>
        <v>507556</v>
      </c>
      <c r="AI20" s="5">
        <f t="shared" si="3"/>
        <v>541428</v>
      </c>
      <c r="AJ20" s="5">
        <f t="shared" si="3"/>
        <v>549646</v>
      </c>
      <c r="AK20" s="5">
        <f t="shared" si="3"/>
        <v>567634</v>
      </c>
      <c r="AL20" s="5">
        <f>AL17+AL18</f>
        <v>598450</v>
      </c>
      <c r="AM20" s="5">
        <v>621372</v>
      </c>
      <c r="AN20" s="5">
        <v>625188</v>
      </c>
      <c r="AO20" s="5">
        <v>640034</v>
      </c>
      <c r="AP20" s="5">
        <v>664033</v>
      </c>
    </row>
    <row r="21" spans="2:51" x14ac:dyDescent="0.2">
      <c r="B21" s="127" t="s">
        <v>88</v>
      </c>
      <c r="C21" s="32">
        <v>1039</v>
      </c>
      <c r="D21" s="30">
        <v>1244</v>
      </c>
      <c r="E21" s="30">
        <v>1406</v>
      </c>
      <c r="F21" s="30">
        <v>1591</v>
      </c>
      <c r="G21" s="30">
        <v>1759</v>
      </c>
      <c r="H21" s="30">
        <v>2010</v>
      </c>
      <c r="I21" s="30">
        <v>2186</v>
      </c>
      <c r="J21" s="30">
        <v>2504</v>
      </c>
      <c r="K21" s="30">
        <v>2289</v>
      </c>
      <c r="L21" s="30">
        <v>2781</v>
      </c>
      <c r="M21" s="30">
        <v>3507</v>
      </c>
      <c r="N21" s="30">
        <v>3625</v>
      </c>
      <c r="O21" s="30">
        <v>3404</v>
      </c>
      <c r="P21" s="30">
        <v>3672</v>
      </c>
      <c r="Q21" s="30">
        <v>4141</v>
      </c>
      <c r="R21" s="30">
        <v>4002</v>
      </c>
      <c r="S21" s="30">
        <v>4239</v>
      </c>
      <c r="T21" s="111">
        <v>4345</v>
      </c>
      <c r="U21" s="30">
        <v>5043</v>
      </c>
      <c r="V21" s="128">
        <v>5802</v>
      </c>
      <c r="W21" s="30">
        <v>6513</v>
      </c>
      <c r="X21" s="30">
        <v>35562</v>
      </c>
      <c r="Y21" s="30">
        <v>34873</v>
      </c>
      <c r="Z21" s="128">
        <v>38447</v>
      </c>
      <c r="AA21" s="30">
        <v>43038</v>
      </c>
      <c r="AB21" s="111">
        <v>43103</v>
      </c>
      <c r="AC21" s="111">
        <v>42501</v>
      </c>
      <c r="AD21" s="30">
        <v>44800</v>
      </c>
      <c r="AE21" s="30">
        <v>53406</v>
      </c>
      <c r="AF21" s="30">
        <v>57269</v>
      </c>
      <c r="AG21" s="30">
        <v>58359</v>
      </c>
      <c r="AH21" s="30">
        <v>59345</v>
      </c>
      <c r="AI21" s="30">
        <v>63722</v>
      </c>
      <c r="AJ21" s="30">
        <v>62156</v>
      </c>
      <c r="AK21" s="30">
        <v>60458</v>
      </c>
      <c r="AL21" s="30">
        <v>61584</v>
      </c>
      <c r="AM21" s="30">
        <v>56818</v>
      </c>
      <c r="AN21" s="30">
        <v>52870</v>
      </c>
      <c r="AO21" s="30">
        <v>48617</v>
      </c>
      <c r="AP21" s="30">
        <v>47971</v>
      </c>
    </row>
    <row r="22" spans="2:51" x14ac:dyDescent="0.2">
      <c r="B22" s="127" t="s">
        <v>89</v>
      </c>
      <c r="C22" s="36">
        <v>11</v>
      </c>
      <c r="D22" s="31">
        <v>29</v>
      </c>
      <c r="E22" s="31">
        <v>51</v>
      </c>
      <c r="F22" s="31">
        <v>61</v>
      </c>
      <c r="G22" s="31">
        <v>45</v>
      </c>
      <c r="H22" s="31">
        <v>194</v>
      </c>
      <c r="I22" s="31">
        <v>212</v>
      </c>
      <c r="J22" s="31">
        <v>182</v>
      </c>
      <c r="K22" s="31">
        <v>168</v>
      </c>
      <c r="L22" s="31">
        <v>172</v>
      </c>
      <c r="M22" s="31">
        <v>176</v>
      </c>
      <c r="N22" s="31">
        <v>141</v>
      </c>
      <c r="O22" s="31">
        <v>152</v>
      </c>
      <c r="P22" s="31">
        <v>290</v>
      </c>
      <c r="Q22" s="30">
        <v>1342</v>
      </c>
      <c r="R22" s="30">
        <v>1362</v>
      </c>
      <c r="S22" s="31">
        <v>937</v>
      </c>
      <c r="T22" s="129">
        <v>523</v>
      </c>
      <c r="U22" s="31">
        <v>800</v>
      </c>
      <c r="V22" s="128">
        <v>1685</v>
      </c>
      <c r="W22" s="30">
        <v>1376</v>
      </c>
      <c r="X22" s="30">
        <v>5197</v>
      </c>
      <c r="Y22" s="30">
        <v>5061</v>
      </c>
      <c r="Z22" s="128">
        <v>6641</v>
      </c>
      <c r="AA22" s="30">
        <v>6512</v>
      </c>
      <c r="AB22" s="111">
        <v>7107</v>
      </c>
      <c r="AC22" s="111">
        <v>7296</v>
      </c>
      <c r="AD22" s="30">
        <v>5128</v>
      </c>
      <c r="AE22" s="30">
        <v>6403</v>
      </c>
      <c r="AF22" s="30">
        <v>7351</v>
      </c>
      <c r="AG22" s="30">
        <v>6741</v>
      </c>
      <c r="AH22" s="30">
        <v>5390</v>
      </c>
      <c r="AI22" s="30">
        <v>5004</v>
      </c>
      <c r="AJ22" s="30">
        <v>4026</v>
      </c>
      <c r="AK22" s="30">
        <v>3234</v>
      </c>
      <c r="AL22" s="30">
        <v>2026</v>
      </c>
      <c r="AM22" s="30">
        <v>3747</v>
      </c>
      <c r="AN22" s="30">
        <v>3185</v>
      </c>
      <c r="AO22" s="30">
        <v>3137</v>
      </c>
      <c r="AP22" s="30">
        <v>3969</v>
      </c>
    </row>
    <row r="23" spans="2:51" x14ac:dyDescent="0.2">
      <c r="B23" s="127"/>
      <c r="C23" s="36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0"/>
      <c r="R23" s="30"/>
      <c r="S23" s="31"/>
      <c r="T23" s="129"/>
      <c r="U23" s="31"/>
      <c r="V23" s="128"/>
      <c r="W23" s="30"/>
      <c r="X23" s="30"/>
      <c r="Y23" s="30"/>
      <c r="Z23" s="128"/>
      <c r="AA23" s="30"/>
      <c r="AB23" s="111"/>
      <c r="AC23" s="111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51" x14ac:dyDescent="0.2">
      <c r="B24" s="70" t="s">
        <v>24</v>
      </c>
      <c r="C24" s="24">
        <v>16803</v>
      </c>
      <c r="D24" s="5">
        <v>17624</v>
      </c>
      <c r="E24" s="5">
        <v>18683</v>
      </c>
      <c r="F24" s="5">
        <v>20008</v>
      </c>
      <c r="G24" s="5">
        <v>21322</v>
      </c>
      <c r="H24" s="5">
        <v>23299</v>
      </c>
      <c r="I24" s="5">
        <v>25079</v>
      </c>
      <c r="J24" s="5">
        <v>25853</v>
      </c>
      <c r="K24" s="5">
        <v>27636</v>
      </c>
      <c r="L24" s="5">
        <v>29425</v>
      </c>
      <c r="M24" s="5">
        <v>32339</v>
      </c>
      <c r="N24" s="5">
        <v>32664</v>
      </c>
      <c r="O24" s="5">
        <v>33566</v>
      </c>
      <c r="P24" s="5">
        <v>35954</v>
      </c>
      <c r="Q24" s="5">
        <v>38623</v>
      </c>
      <c r="R24" s="5">
        <v>40188</v>
      </c>
      <c r="S24" s="5">
        <v>41940</v>
      </c>
      <c r="T24" s="112">
        <v>43696</v>
      </c>
      <c r="U24" s="5">
        <v>48354</v>
      </c>
      <c r="V24" s="125">
        <v>51270</v>
      </c>
      <c r="W24" s="5">
        <v>54888</v>
      </c>
      <c r="X24" s="5">
        <v>270523</v>
      </c>
      <c r="Y24" s="5">
        <v>289453</v>
      </c>
      <c r="Z24" s="125">
        <v>317667</v>
      </c>
      <c r="AA24" s="5">
        <v>327607</v>
      </c>
      <c r="AB24" s="112">
        <v>350565</v>
      </c>
      <c r="AC24" s="112">
        <v>373506</v>
      </c>
      <c r="AD24" s="5">
        <v>388685</v>
      </c>
      <c r="AE24" s="5">
        <v>402516</v>
      </c>
      <c r="AF24" s="5">
        <v>418881</v>
      </c>
      <c r="AG24" s="5">
        <v>439647</v>
      </c>
      <c r="AH24" s="5">
        <f t="shared" ref="AH24:AJ24" si="4">AH20-AH21+AH22</f>
        <v>453601</v>
      </c>
      <c r="AI24" s="5">
        <f t="shared" si="4"/>
        <v>482710</v>
      </c>
      <c r="AJ24" s="5">
        <f t="shared" si="4"/>
        <v>491516</v>
      </c>
      <c r="AK24" s="5">
        <f>AK20-AK21+AK22</f>
        <v>510410</v>
      </c>
      <c r="AL24" s="5">
        <f>AL20-AL21+AL22</f>
        <v>538892</v>
      </c>
      <c r="AM24" s="5">
        <v>568301</v>
      </c>
      <c r="AN24" s="5">
        <v>575503</v>
      </c>
      <c r="AO24" s="5">
        <v>594554</v>
      </c>
      <c r="AP24" s="5">
        <v>620031</v>
      </c>
    </row>
    <row r="25" spans="2:51" x14ac:dyDescent="0.2">
      <c r="B25" s="127" t="s">
        <v>90</v>
      </c>
      <c r="C25" s="32">
        <v>2097</v>
      </c>
      <c r="D25" s="30">
        <v>2277</v>
      </c>
      <c r="E25" s="30">
        <v>2335</v>
      </c>
      <c r="F25" s="30">
        <v>2467</v>
      </c>
      <c r="G25" s="30">
        <v>2626</v>
      </c>
      <c r="H25" s="30">
        <v>2115</v>
      </c>
      <c r="I25" s="30">
        <v>2156</v>
      </c>
      <c r="J25" s="30">
        <v>2715</v>
      </c>
      <c r="K25" s="30">
        <v>2764</v>
      </c>
      <c r="L25" s="30">
        <v>2542</v>
      </c>
      <c r="M25" s="30">
        <v>2641</v>
      </c>
      <c r="N25" s="30">
        <v>2253</v>
      </c>
      <c r="O25" s="30">
        <v>2277</v>
      </c>
      <c r="P25" s="30">
        <v>2431</v>
      </c>
      <c r="Q25" s="30">
        <v>2591</v>
      </c>
      <c r="R25" s="30">
        <v>2426</v>
      </c>
      <c r="S25" s="30">
        <v>2523</v>
      </c>
      <c r="T25" s="111">
        <v>2606</v>
      </c>
      <c r="U25" s="30">
        <v>2812</v>
      </c>
      <c r="V25" s="128">
        <v>2943</v>
      </c>
      <c r="W25" s="30">
        <v>3208</v>
      </c>
      <c r="X25" s="30">
        <v>16124</v>
      </c>
      <c r="Y25" s="30">
        <v>17467</v>
      </c>
      <c r="Z25" s="128">
        <v>18418</v>
      </c>
      <c r="AA25" s="30">
        <v>19940</v>
      </c>
      <c r="AB25" s="111">
        <v>21711</v>
      </c>
      <c r="AC25" s="111">
        <v>23065</v>
      </c>
      <c r="AD25" s="30">
        <v>24484</v>
      </c>
      <c r="AE25" s="30">
        <v>26477</v>
      </c>
      <c r="AF25" s="30">
        <v>27432</v>
      </c>
      <c r="AG25" s="30">
        <v>29586</v>
      </c>
      <c r="AH25" s="30">
        <v>31506</v>
      </c>
      <c r="AI25" s="30">
        <v>33471</v>
      </c>
      <c r="AJ25" s="30">
        <v>37087</v>
      </c>
      <c r="AK25" s="30">
        <v>38415</v>
      </c>
      <c r="AL25" s="30">
        <v>39971</v>
      </c>
      <c r="AM25" s="30">
        <v>42142</v>
      </c>
      <c r="AN25" s="30">
        <v>42982</v>
      </c>
      <c r="AO25" s="30">
        <v>45521</v>
      </c>
      <c r="AP25" s="30">
        <v>44831</v>
      </c>
    </row>
    <row r="26" spans="2:51" x14ac:dyDescent="0.2">
      <c r="B26" s="127"/>
      <c r="C26" s="36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129"/>
      <c r="U26" s="31"/>
      <c r="V26" s="134"/>
      <c r="W26" s="31"/>
      <c r="X26" s="31"/>
      <c r="Y26" s="31"/>
      <c r="Z26" s="134"/>
      <c r="AA26" s="31"/>
      <c r="AB26" s="129"/>
      <c r="AC26" s="129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pans="2:51" ht="13.5" thickBot="1" x14ac:dyDescent="0.25">
      <c r="B27" s="135" t="s">
        <v>91</v>
      </c>
      <c r="C27" s="136">
        <v>14706</v>
      </c>
      <c r="D27" s="40">
        <v>15347</v>
      </c>
      <c r="E27" s="137">
        <v>16348</v>
      </c>
      <c r="F27" s="137">
        <v>17541</v>
      </c>
      <c r="G27" s="137">
        <v>18696</v>
      </c>
      <c r="H27" s="137">
        <v>21184</v>
      </c>
      <c r="I27" s="137">
        <v>22923</v>
      </c>
      <c r="J27" s="137">
        <v>23138</v>
      </c>
      <c r="K27" s="137">
        <v>24872</v>
      </c>
      <c r="L27" s="137">
        <v>26883</v>
      </c>
      <c r="M27" s="137">
        <v>29698</v>
      </c>
      <c r="N27" s="137">
        <v>30411</v>
      </c>
      <c r="O27" s="137">
        <v>31289</v>
      </c>
      <c r="P27" s="137">
        <v>33523</v>
      </c>
      <c r="Q27" s="137">
        <v>36032</v>
      </c>
      <c r="R27" s="137">
        <v>37762</v>
      </c>
      <c r="S27" s="137">
        <v>39417</v>
      </c>
      <c r="T27" s="137">
        <v>41090</v>
      </c>
      <c r="U27" s="137">
        <v>45542</v>
      </c>
      <c r="V27" s="137">
        <v>48327</v>
      </c>
      <c r="W27" s="137">
        <v>51680</v>
      </c>
      <c r="X27" s="137">
        <v>254399</v>
      </c>
      <c r="Y27" s="137">
        <v>271986</v>
      </c>
      <c r="Z27" s="137">
        <v>299249</v>
      </c>
      <c r="AA27" s="137">
        <v>307667</v>
      </c>
      <c r="AB27" s="137">
        <v>328854</v>
      </c>
      <c r="AC27" s="137">
        <v>350441</v>
      </c>
      <c r="AD27" s="137">
        <v>364201</v>
      </c>
      <c r="AE27" s="137">
        <v>376039</v>
      </c>
      <c r="AF27" s="137">
        <v>391449</v>
      </c>
      <c r="AG27" s="137">
        <v>410061</v>
      </c>
      <c r="AH27" s="137">
        <f t="shared" ref="AH27:AK27" si="5">AH24-AH25</f>
        <v>422095</v>
      </c>
      <c r="AI27" s="137">
        <f t="shared" si="5"/>
        <v>449239</v>
      </c>
      <c r="AJ27" s="137">
        <f t="shared" si="5"/>
        <v>454429</v>
      </c>
      <c r="AK27" s="137">
        <f t="shared" si="5"/>
        <v>471995</v>
      </c>
      <c r="AL27" s="137">
        <f>AL24-AL25</f>
        <v>498921</v>
      </c>
      <c r="AM27" s="137">
        <v>526159</v>
      </c>
      <c r="AN27" s="137">
        <v>532521</v>
      </c>
      <c r="AO27" s="137">
        <v>549033</v>
      </c>
      <c r="AP27" s="137">
        <v>575200</v>
      </c>
    </row>
    <row r="28" spans="2:51" ht="13.5" thickTop="1" x14ac:dyDescent="0.2">
      <c r="B28" s="138" t="s">
        <v>230</v>
      </c>
      <c r="C28" s="68"/>
      <c r="D28" s="68"/>
      <c r="E28" s="398"/>
      <c r="F28" s="398"/>
      <c r="G28" s="398"/>
      <c r="H28" s="398"/>
    </row>
  </sheetData>
  <mergeCells count="6">
    <mergeCell ref="E28:H28"/>
    <mergeCell ref="B2:H2"/>
    <mergeCell ref="B3:H3"/>
    <mergeCell ref="D4:E4"/>
    <mergeCell ref="D5:E5"/>
    <mergeCell ref="G5:H5"/>
  </mergeCells>
  <phoneticPr fontId="11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61" workbookViewId="0">
      <selection activeCell="B75" sqref="B75:B77"/>
    </sheetView>
  </sheetViews>
  <sheetFormatPr defaultRowHeight="12.75" x14ac:dyDescent="0.2"/>
  <cols>
    <col min="1" max="1" width="9.140625" style="2"/>
    <col min="2" max="2" width="14.5703125" style="2" customWidth="1"/>
    <col min="3" max="3" width="21.5703125" style="2" customWidth="1"/>
    <col min="4" max="4" width="14" style="2" customWidth="1"/>
    <col min="5" max="5" width="14" style="2" bestFit="1" customWidth="1"/>
    <col min="6" max="6" width="10.28515625" style="2" bestFit="1" customWidth="1"/>
    <col min="7" max="16384" width="9.140625" style="2"/>
  </cols>
  <sheetData>
    <row r="1" spans="1:4" x14ac:dyDescent="0.2">
      <c r="A1" s="139"/>
      <c r="B1" s="139"/>
      <c r="C1" s="139"/>
      <c r="D1" s="139"/>
    </row>
    <row r="2" spans="1:4" ht="18.75" x14ac:dyDescent="0.2">
      <c r="A2" s="139"/>
      <c r="B2" s="278" t="s">
        <v>143</v>
      </c>
      <c r="C2" s="278"/>
      <c r="D2" s="278"/>
    </row>
    <row r="3" spans="1:4" ht="18.75" x14ac:dyDescent="0.2">
      <c r="A3" s="139"/>
      <c r="B3" s="140"/>
      <c r="C3" s="140"/>
      <c r="D3" s="140"/>
    </row>
    <row r="4" spans="1:4" ht="13.5" thickBot="1" x14ac:dyDescent="0.25">
      <c r="A4" s="139"/>
      <c r="B4" s="402" t="s">
        <v>0</v>
      </c>
      <c r="C4" s="402"/>
      <c r="D4" s="402"/>
    </row>
    <row r="5" spans="1:4" ht="54" customHeight="1" thickTop="1" thickBot="1" x14ac:dyDescent="0.25">
      <c r="A5" s="139"/>
      <c r="B5" s="279" t="s">
        <v>144</v>
      </c>
      <c r="C5" s="279" t="s">
        <v>315</v>
      </c>
      <c r="D5" s="279" t="s">
        <v>145</v>
      </c>
    </row>
    <row r="6" spans="1:4" ht="13.5" thickTop="1" x14ac:dyDescent="0.2">
      <c r="A6" s="139"/>
      <c r="B6" s="141" t="s">
        <v>63</v>
      </c>
      <c r="C6" s="142">
        <v>485824.57619240502</v>
      </c>
      <c r="D6" s="143"/>
    </row>
    <row r="7" spans="1:4" x14ac:dyDescent="0.2">
      <c r="A7" s="139"/>
      <c r="B7" s="141" t="s">
        <v>64</v>
      </c>
      <c r="C7" s="142">
        <v>504751.27971724223</v>
      </c>
      <c r="D7" s="144">
        <v>3.8957896434908879</v>
      </c>
    </row>
    <row r="8" spans="1:4" x14ac:dyDescent="0.2">
      <c r="A8" s="139"/>
      <c r="B8" s="141" t="s">
        <v>65</v>
      </c>
      <c r="C8" s="142">
        <v>495581.82086669997</v>
      </c>
      <c r="D8" s="144">
        <v>-1.8166291437000215</v>
      </c>
    </row>
    <row r="9" spans="1:4" x14ac:dyDescent="0.2">
      <c r="A9" s="139"/>
      <c r="B9" s="141" t="s">
        <v>146</v>
      </c>
      <c r="C9" s="142">
        <v>504124.30817190598</v>
      </c>
      <c r="D9" s="144">
        <v>1.7237289475765083</v>
      </c>
    </row>
    <row r="10" spans="1:4" x14ac:dyDescent="0.2">
      <c r="A10" s="139"/>
      <c r="B10" s="141" t="s">
        <v>147</v>
      </c>
      <c r="C10" s="142">
        <v>555653.53205422673</v>
      </c>
      <c r="D10" s="144">
        <v>10.221531286436058</v>
      </c>
    </row>
    <row r="11" spans="1:4" x14ac:dyDescent="0.2">
      <c r="A11" s="139"/>
      <c r="B11" s="141" t="s">
        <v>68</v>
      </c>
      <c r="C11" s="142">
        <v>566939.01987027877</v>
      </c>
      <c r="D11" s="144">
        <v>2.0310296191819566</v>
      </c>
    </row>
    <row r="12" spans="1:4" x14ac:dyDescent="0.2">
      <c r="A12" s="139"/>
      <c r="B12" s="141" t="s">
        <v>70</v>
      </c>
      <c r="C12" s="142">
        <v>586923.73787787079</v>
      </c>
      <c r="D12" s="144">
        <v>3.5250207354160734</v>
      </c>
    </row>
    <row r="13" spans="1:4" x14ac:dyDescent="0.2">
      <c r="A13" s="139"/>
      <c r="B13" s="141" t="s">
        <v>71</v>
      </c>
      <c r="C13" s="142">
        <v>604400.56970411795</v>
      </c>
      <c r="D13" s="144">
        <v>2.9777006275871321</v>
      </c>
    </row>
    <row r="14" spans="1:4" x14ac:dyDescent="0.2">
      <c r="A14" s="139"/>
      <c r="B14" s="141" t="s">
        <v>72</v>
      </c>
      <c r="C14" s="142">
        <v>619722.18684327195</v>
      </c>
      <c r="D14" s="144">
        <v>2.535010373443991</v>
      </c>
    </row>
    <row r="15" spans="1:4" x14ac:dyDescent="0.2">
      <c r="A15" s="139"/>
      <c r="B15" s="141" t="s">
        <v>73</v>
      </c>
      <c r="C15" s="142">
        <v>653617.8360130114</v>
      </c>
      <c r="D15" s="144">
        <v>5.4694909895668609</v>
      </c>
    </row>
    <row r="16" spans="1:4" x14ac:dyDescent="0.2">
      <c r="A16" s="139"/>
      <c r="B16" s="141" t="s">
        <v>2</v>
      </c>
      <c r="C16" s="142">
        <v>659338.9513642044</v>
      </c>
      <c r="D16" s="144">
        <v>0.87529976019184996</v>
      </c>
    </row>
    <row r="17" spans="1:4" x14ac:dyDescent="0.2">
      <c r="A17" s="139"/>
      <c r="B17" s="141" t="s">
        <v>3</v>
      </c>
      <c r="C17" s="142">
        <v>691588.80022743635</v>
      </c>
      <c r="D17" s="144">
        <v>4.8912397480090464</v>
      </c>
    </row>
    <row r="18" spans="1:4" x14ac:dyDescent="0.2">
      <c r="A18" s="139"/>
      <c r="B18" s="141" t="s">
        <v>4</v>
      </c>
      <c r="C18" s="142">
        <v>733164.85082754458</v>
      </c>
      <c r="D18" s="144">
        <v>6.0116720494078901</v>
      </c>
    </row>
    <row r="19" spans="1:4" x14ac:dyDescent="0.2">
      <c r="A19" s="139"/>
      <c r="B19" s="141" t="s">
        <v>5</v>
      </c>
      <c r="C19" s="142">
        <v>785908.83207895432</v>
      </c>
      <c r="D19" s="144">
        <v>7.1940138963121347</v>
      </c>
    </row>
    <row r="20" spans="1:4" x14ac:dyDescent="0.2">
      <c r="A20" s="139"/>
      <c r="B20" s="141" t="s">
        <v>6</v>
      </c>
      <c r="C20" s="142">
        <v>836850.27013752225</v>
      </c>
      <c r="D20" s="144">
        <v>6.4818508177103995</v>
      </c>
    </row>
    <row r="21" spans="1:4" x14ac:dyDescent="0.2">
      <c r="A21" s="139"/>
      <c r="B21" s="141" t="s">
        <v>7</v>
      </c>
      <c r="C21" s="142">
        <v>915378.45619088411</v>
      </c>
      <c r="D21" s="144">
        <v>9.3837797340325935</v>
      </c>
    </row>
    <row r="22" spans="1:4" x14ac:dyDescent="0.2">
      <c r="A22" s="139"/>
      <c r="B22" s="141" t="s">
        <v>148</v>
      </c>
      <c r="C22" s="142">
        <v>984580.44050736958</v>
      </c>
      <c r="D22" s="144">
        <v>7.5599315068493045</v>
      </c>
    </row>
    <row r="23" spans="1:4" x14ac:dyDescent="0.2">
      <c r="A23" s="139"/>
      <c r="B23" s="141" t="s">
        <v>149</v>
      </c>
      <c r="C23" s="142">
        <v>1014949.3747345929</v>
      </c>
      <c r="D23" s="144">
        <v>3.0844543500756272</v>
      </c>
    </row>
    <row r="24" spans="1:4" x14ac:dyDescent="0.2">
      <c r="A24" s="139"/>
      <c r="B24" s="141" t="s">
        <v>10</v>
      </c>
      <c r="C24" s="142">
        <v>1083837.8732784102</v>
      </c>
      <c r="D24" s="144">
        <v>6.7873827265356512</v>
      </c>
    </row>
    <row r="25" spans="1:4" x14ac:dyDescent="0.2">
      <c r="A25" s="139"/>
      <c r="B25" s="141" t="s">
        <v>27</v>
      </c>
      <c r="C25" s="142">
        <v>1154176.2435208177</v>
      </c>
      <c r="D25" s="144">
        <v>6.4897501717343431</v>
      </c>
    </row>
    <row r="26" spans="1:4" x14ac:dyDescent="0.2">
      <c r="A26" s="139"/>
      <c r="B26" s="141" t="s">
        <v>28</v>
      </c>
      <c r="C26" s="142">
        <v>1267148.6788460882</v>
      </c>
      <c r="D26" s="144">
        <v>9.7881442248930473</v>
      </c>
    </row>
    <row r="27" spans="1:4" x14ac:dyDescent="0.2">
      <c r="A27" s="139"/>
      <c r="B27" s="141" t="s">
        <v>29</v>
      </c>
      <c r="C27" s="142">
        <v>1282783.7817579103</v>
      </c>
      <c r="D27" s="144">
        <v>1.2338806939419245</v>
      </c>
    </row>
    <row r="28" spans="1:4" x14ac:dyDescent="0.2">
      <c r="A28" s="139"/>
      <c r="B28" s="141" t="s">
        <v>30</v>
      </c>
      <c r="C28" s="142">
        <v>1312525.7444397972</v>
      </c>
      <c r="D28" s="144">
        <v>2.3185483870967749</v>
      </c>
    </row>
    <row r="29" spans="1:4" x14ac:dyDescent="0.2">
      <c r="A29" s="139"/>
      <c r="B29" s="141" t="s">
        <v>31</v>
      </c>
      <c r="C29" s="142">
        <v>1401790.8182070418</v>
      </c>
      <c r="D29" s="144">
        <v>6.8010150768771371</v>
      </c>
    </row>
    <row r="30" spans="1:4" x14ac:dyDescent="0.2">
      <c r="A30" s="139"/>
      <c r="B30" s="141" t="s">
        <v>32</v>
      </c>
      <c r="C30" s="142">
        <v>1506259.9519486898</v>
      </c>
      <c r="D30" s="144">
        <v>7.4525480110698039</v>
      </c>
    </row>
    <row r="31" spans="1:4" x14ac:dyDescent="0.2">
      <c r="A31" s="139"/>
      <c r="B31" s="141" t="s">
        <v>33</v>
      </c>
      <c r="C31" s="142">
        <v>1564685.862829709</v>
      </c>
      <c r="D31" s="144">
        <v>3.8788730195894905</v>
      </c>
    </row>
    <row r="32" spans="1:4" x14ac:dyDescent="0.2">
      <c r="A32" s="139"/>
      <c r="B32" s="141" t="s">
        <v>34</v>
      </c>
      <c r="C32" s="142">
        <v>1615588.1151666935</v>
      </c>
      <c r="D32" s="144">
        <v>3.2531930879038384</v>
      </c>
    </row>
    <row r="33" spans="1:5" x14ac:dyDescent="0.2">
      <c r="A33" s="139"/>
      <c r="B33" s="141" t="s">
        <v>35</v>
      </c>
      <c r="C33" s="142">
        <v>1661513.7808625719</v>
      </c>
      <c r="D33" s="144">
        <v>2.8426592932159434</v>
      </c>
    </row>
    <row r="34" spans="1:5" x14ac:dyDescent="0.2">
      <c r="A34" s="139"/>
      <c r="B34" s="141" t="s">
        <v>36</v>
      </c>
      <c r="C34" s="142">
        <v>1789964.5762133303</v>
      </c>
      <c r="D34" s="144">
        <v>7.7309497417513695</v>
      </c>
    </row>
    <row r="35" spans="1:5" x14ac:dyDescent="0.2">
      <c r="A35" s="139"/>
      <c r="B35" s="141" t="s">
        <v>37</v>
      </c>
      <c r="C35" s="142">
        <v>1888908.5232117027</v>
      </c>
      <c r="D35" s="144">
        <v>5.5277041966768081</v>
      </c>
    </row>
    <row r="36" spans="1:5" x14ac:dyDescent="0.2">
      <c r="A36" s="139"/>
      <c r="B36" s="141" t="s">
        <v>38</v>
      </c>
      <c r="C36" s="145">
        <v>2027312.4918446739</v>
      </c>
      <c r="D36" s="146">
        <v>7.3271927640859769</v>
      </c>
    </row>
    <row r="37" spans="1:5" x14ac:dyDescent="0.2">
      <c r="A37" s="139"/>
      <c r="B37" s="141" t="s">
        <v>39</v>
      </c>
      <c r="C37" s="142">
        <v>2157095.6017292719</v>
      </c>
      <c r="D37" s="144">
        <v>6.4017318694912673</v>
      </c>
    </row>
    <row r="38" spans="1:5" x14ac:dyDescent="0.2">
      <c r="A38" s="139"/>
      <c r="B38" s="141" t="s">
        <v>40</v>
      </c>
      <c r="C38" s="142">
        <v>2320206.6393977096</v>
      </c>
      <c r="D38" s="144">
        <v>7.5616044804725835</v>
      </c>
    </row>
    <row r="39" spans="1:5" x14ac:dyDescent="0.2">
      <c r="A39" s="139"/>
      <c r="B39" s="141" t="s">
        <v>41</v>
      </c>
      <c r="C39" s="142">
        <v>2477712.3671270609</v>
      </c>
      <c r="D39" s="144">
        <v>6.7884353511822315</v>
      </c>
    </row>
    <row r="40" spans="1:5" x14ac:dyDescent="0.2">
      <c r="A40" s="139"/>
      <c r="B40" s="141" t="s">
        <v>42</v>
      </c>
      <c r="C40" s="142">
        <v>2576153.4469579058</v>
      </c>
      <c r="D40" s="144">
        <v>3.9730632633919738</v>
      </c>
    </row>
    <row r="41" spans="1:5" x14ac:dyDescent="0.2">
      <c r="A41" s="139"/>
      <c r="B41" s="141" t="s">
        <v>43</v>
      </c>
      <c r="C41" s="142">
        <v>2800487.6990852435</v>
      </c>
      <c r="D41" s="144">
        <v>8.7081090760430691</v>
      </c>
    </row>
    <row r="42" spans="1:5" x14ac:dyDescent="0.2">
      <c r="A42" s="139"/>
      <c r="B42" s="141" t="s">
        <v>44</v>
      </c>
      <c r="C42" s="142">
        <v>2978682.5909841722</v>
      </c>
      <c r="D42" s="144">
        <v>6.3629949868065694</v>
      </c>
    </row>
    <row r="43" spans="1:5" x14ac:dyDescent="0.2">
      <c r="A43" s="139"/>
      <c r="B43" s="141" t="s">
        <v>45</v>
      </c>
      <c r="C43" s="142">
        <v>3151768.2950970083</v>
      </c>
      <c r="D43" s="144">
        <v>5.810813969797568</v>
      </c>
    </row>
    <row r="44" spans="1:5" x14ac:dyDescent="0.2">
      <c r="A44" s="139"/>
      <c r="B44" s="141" t="s">
        <v>46</v>
      </c>
      <c r="C44" s="142">
        <v>3354621.3283894635</v>
      </c>
      <c r="D44" s="144">
        <v>6.4361658059705729</v>
      </c>
    </row>
    <row r="45" spans="1:5" x14ac:dyDescent="0.2">
      <c r="A45" s="139"/>
      <c r="B45" s="141" t="s">
        <v>47</v>
      </c>
      <c r="C45" s="142">
        <v>3515921.9553943449</v>
      </c>
      <c r="D45" s="144">
        <v>4.8083110197812085</v>
      </c>
    </row>
    <row r="46" spans="1:5" x14ac:dyDescent="0.2">
      <c r="A46" s="139"/>
      <c r="B46" s="141" t="s">
        <v>48</v>
      </c>
      <c r="C46" s="142">
        <v>3677257.3979889103</v>
      </c>
      <c r="D46" s="144">
        <v>4.5887094378484372</v>
      </c>
    </row>
    <row r="47" spans="1:5" x14ac:dyDescent="0.2">
      <c r="A47" s="139"/>
      <c r="B47" s="141" t="s">
        <v>49</v>
      </c>
      <c r="C47" s="142">
        <v>3881981.7692268686</v>
      </c>
      <c r="D47" s="144">
        <v>5.126821370750136</v>
      </c>
      <c r="E47" s="374"/>
    </row>
    <row r="48" spans="1:5" x14ac:dyDescent="0.2">
      <c r="A48" s="139"/>
      <c r="B48" s="141" t="s">
        <v>50</v>
      </c>
      <c r="C48" s="142">
        <v>4181465.4716866119</v>
      </c>
      <c r="D48" s="144">
        <v>7.5689416045246531</v>
      </c>
      <c r="E48" s="374"/>
    </row>
    <row r="49" spans="1:6" x14ac:dyDescent="0.2">
      <c r="A49" s="139"/>
      <c r="B49" s="141" t="s">
        <v>51</v>
      </c>
      <c r="C49" s="142">
        <v>4276442.400343922</v>
      </c>
      <c r="D49" s="144">
        <v>2.097492260774743</v>
      </c>
      <c r="E49" s="374"/>
    </row>
    <row r="50" spans="1:6" x14ac:dyDescent="0.2">
      <c r="A50" s="139"/>
      <c r="B50" s="141" t="s">
        <v>52</v>
      </c>
      <c r="C50" s="142">
        <v>4470626.3518051198</v>
      </c>
      <c r="D50" s="144">
        <v>4.3685498849896049</v>
      </c>
      <c r="E50" s="374"/>
    </row>
    <row r="51" spans="1:6" x14ac:dyDescent="0.2">
      <c r="A51" s="139"/>
      <c r="B51" s="141" t="s">
        <v>53</v>
      </c>
      <c r="C51" s="142">
        <v>4655375.278462017</v>
      </c>
      <c r="D51" s="144">
        <v>5.0619633817922534</v>
      </c>
      <c r="E51" s="374"/>
    </row>
    <row r="52" spans="1:6" x14ac:dyDescent="0.2">
      <c r="A52" s="139"/>
      <c r="B52" s="141" t="s">
        <v>54</v>
      </c>
      <c r="C52" s="142">
        <v>4962588.0418315567</v>
      </c>
      <c r="D52" s="144">
        <v>6.5990977094983583</v>
      </c>
    </row>
    <row r="53" spans="1:6" x14ac:dyDescent="0.2">
      <c r="A53" s="139"/>
      <c r="B53" s="141" t="s">
        <v>55</v>
      </c>
      <c r="C53" s="142">
        <v>5047085.4779940536</v>
      </c>
      <c r="D53" s="144">
        <v>1.7026889084936325</v>
      </c>
    </row>
    <row r="54" spans="1:6" x14ac:dyDescent="0.2">
      <c r="A54" s="139"/>
      <c r="B54" s="141" t="s">
        <v>56</v>
      </c>
      <c r="C54" s="142">
        <v>5223426.4397423221</v>
      </c>
      <c r="D54" s="144">
        <v>3.49391668750485</v>
      </c>
    </row>
    <row r="55" spans="1:6" x14ac:dyDescent="0.2">
      <c r="A55" s="139"/>
      <c r="B55" s="141" t="s">
        <v>57</v>
      </c>
      <c r="C55" s="142">
        <v>5441963.896187312</v>
      </c>
      <c r="D55" s="144">
        <v>4.1837950426994119</v>
      </c>
    </row>
    <row r="56" spans="1:6" x14ac:dyDescent="0.2">
      <c r="A56" s="139"/>
      <c r="B56" s="141" t="s">
        <v>74</v>
      </c>
      <c r="C56" s="142">
        <v>5630722</v>
      </c>
      <c r="D56" s="144">
        <v>3.906223759782379</v>
      </c>
      <c r="E56" s="305"/>
      <c r="F56" s="307"/>
    </row>
    <row r="57" spans="1:6" x14ac:dyDescent="0.2">
      <c r="A57" s="139"/>
      <c r="B57" s="141" t="s">
        <v>59</v>
      </c>
      <c r="C57" s="142">
        <v>5836522</v>
      </c>
      <c r="D57" s="144">
        <v>1.9671703134737983</v>
      </c>
      <c r="E57" s="305"/>
      <c r="F57" s="307"/>
    </row>
    <row r="58" spans="1:6" x14ac:dyDescent="0.2">
      <c r="A58" s="139"/>
      <c r="B58" s="141" t="s">
        <v>60</v>
      </c>
      <c r="C58" s="142">
        <v>5974937</v>
      </c>
      <c r="D58" s="144">
        <v>3.1118989034140343</v>
      </c>
      <c r="E58" s="305"/>
      <c r="F58" s="307"/>
    </row>
    <row r="59" spans="1:6" x14ac:dyDescent="0.2">
      <c r="A59" s="139"/>
      <c r="B59" s="141" t="s">
        <v>61</v>
      </c>
      <c r="C59" s="142">
        <v>6312061</v>
      </c>
      <c r="D59" s="144">
        <v>4.7257790008218503</v>
      </c>
      <c r="E59" s="305"/>
      <c r="F59" s="307"/>
    </row>
    <row r="60" spans="1:6" x14ac:dyDescent="0.2">
      <c r="A60" s="139"/>
      <c r="B60" s="141" t="s">
        <v>62</v>
      </c>
      <c r="C60" s="142">
        <v>6797948</v>
      </c>
      <c r="D60" s="144">
        <v>7.4826674662375137</v>
      </c>
      <c r="E60" s="305"/>
      <c r="F60" s="307"/>
    </row>
    <row r="61" spans="1:6" x14ac:dyDescent="0.2">
      <c r="A61" s="139"/>
      <c r="B61" s="141" t="s">
        <v>113</v>
      </c>
      <c r="C61" s="142">
        <v>7309052</v>
      </c>
      <c r="D61" s="144">
        <v>8.9583834450379651</v>
      </c>
      <c r="E61" s="305"/>
      <c r="F61" s="307"/>
    </row>
    <row r="62" spans="1:6" x14ac:dyDescent="0.2">
      <c r="A62" s="139"/>
      <c r="B62" s="141" t="s">
        <v>136</v>
      </c>
      <c r="C62" s="142">
        <v>7715777</v>
      </c>
      <c r="D62" s="144">
        <v>5.8182586110427703</v>
      </c>
      <c r="E62" s="305"/>
      <c r="F62" s="307"/>
    </row>
    <row r="63" spans="1:6" x14ac:dyDescent="0.2">
      <c r="A63" s="139"/>
      <c r="B63" s="141" t="s">
        <v>137</v>
      </c>
      <c r="C63" s="142">
        <v>8142969</v>
      </c>
      <c r="D63" s="144">
        <v>5.5366037665422363</v>
      </c>
      <c r="E63" s="305"/>
      <c r="F63" s="307"/>
    </row>
    <row r="64" spans="1:6" x14ac:dyDescent="0.2">
      <c r="A64" s="139"/>
      <c r="B64" s="141" t="s">
        <v>138</v>
      </c>
      <c r="C64" s="142">
        <v>8549148</v>
      </c>
      <c r="D64" s="144">
        <v>4.9880946372262924</v>
      </c>
      <c r="E64" s="305"/>
      <c r="F64" s="307"/>
    </row>
    <row r="65" spans="1:6" x14ac:dyDescent="0.2">
      <c r="A65" s="139"/>
      <c r="B65" s="141" t="s">
        <v>139</v>
      </c>
      <c r="C65" s="142">
        <v>8579987</v>
      </c>
      <c r="D65" s="144">
        <v>0.36072600450944847</v>
      </c>
      <c r="E65" s="305"/>
      <c r="F65" s="307"/>
    </row>
    <row r="66" spans="1:6" x14ac:dyDescent="0.2">
      <c r="A66" s="139"/>
      <c r="B66" s="141" t="s">
        <v>141</v>
      </c>
      <c r="C66" s="142">
        <v>8801394</v>
      </c>
      <c r="D66" s="144">
        <v>2.5805050753573369</v>
      </c>
      <c r="E66" s="305"/>
      <c r="F66" s="307"/>
    </row>
    <row r="67" spans="1:6" x14ac:dyDescent="0.2">
      <c r="A67" s="139"/>
      <c r="B67" s="141" t="s">
        <v>152</v>
      </c>
      <c r="C67" s="142">
        <v>9120336</v>
      </c>
      <c r="D67" s="144">
        <v>3.6237668714751408</v>
      </c>
      <c r="E67" s="305"/>
      <c r="F67" s="307"/>
    </row>
    <row r="68" spans="1:6" x14ac:dyDescent="0.2">
      <c r="A68" s="139"/>
      <c r="B68" s="141" t="s">
        <v>153</v>
      </c>
      <c r="C68" s="142">
        <v>9470255</v>
      </c>
      <c r="D68" s="144">
        <v>3.8366897886218112</v>
      </c>
      <c r="E68" s="305"/>
      <c r="F68" s="307"/>
    </row>
    <row r="69" spans="1:6" x14ac:dyDescent="0.2">
      <c r="A69" s="139"/>
      <c r="B69" s="141" t="s">
        <v>154</v>
      </c>
      <c r="C69" s="142">
        <v>9819055</v>
      </c>
      <c r="D69" s="144">
        <v>3.6831109616372544</v>
      </c>
      <c r="E69" s="305"/>
      <c r="F69" s="307"/>
    </row>
    <row r="70" spans="1:6" x14ac:dyDescent="0.2">
      <c r="A70" s="139"/>
      <c r="B70" s="141" t="s">
        <v>155</v>
      </c>
      <c r="C70" s="142">
        <v>10217056</v>
      </c>
      <c r="D70" s="144">
        <v>4.053353403153352</v>
      </c>
      <c r="E70" s="305"/>
      <c r="F70" s="307"/>
    </row>
    <row r="71" spans="1:6" x14ac:dyDescent="0.2">
      <c r="A71" s="139"/>
      <c r="B71" s="141" t="s">
        <v>156</v>
      </c>
      <c r="C71" s="142">
        <v>10631649</v>
      </c>
      <c r="D71" s="144">
        <v>4.0578518900160674</v>
      </c>
      <c r="E71" s="305"/>
      <c r="F71" s="307"/>
    </row>
    <row r="72" spans="1:6" x14ac:dyDescent="0.2">
      <c r="A72" s="139"/>
      <c r="B72" s="141" t="s">
        <v>311</v>
      </c>
      <c r="C72" s="142">
        <v>11116802</v>
      </c>
      <c r="D72" s="144">
        <v>4.5632902290133899</v>
      </c>
      <c r="E72" s="305"/>
      <c r="F72" s="307"/>
    </row>
    <row r="73" spans="1:6" x14ac:dyDescent="0.2">
      <c r="A73" s="139"/>
      <c r="B73" s="141" t="s">
        <v>312</v>
      </c>
      <c r="C73" s="142">
        <v>11696934.08</v>
      </c>
      <c r="D73" s="144">
        <v>5.2185159005260715</v>
      </c>
      <c r="E73" s="305"/>
      <c r="F73" s="307"/>
    </row>
    <row r="74" spans="1:6" x14ac:dyDescent="0.2">
      <c r="A74" s="139"/>
      <c r="B74" s="141" t="s">
        <v>313</v>
      </c>
      <c r="C74" s="142">
        <v>12344266</v>
      </c>
      <c r="D74" s="144">
        <v>5.5342016597908383</v>
      </c>
      <c r="E74" s="305"/>
      <c r="F74" s="307"/>
    </row>
    <row r="75" spans="1:6" x14ac:dyDescent="0.2">
      <c r="A75" s="139"/>
      <c r="B75" s="116" t="s">
        <v>322</v>
      </c>
      <c r="C75" s="142">
        <v>12600651</v>
      </c>
      <c r="D75" s="144">
        <v>2.0769562159467512</v>
      </c>
      <c r="E75" s="305"/>
      <c r="F75" s="307"/>
    </row>
    <row r="76" spans="1:6" x14ac:dyDescent="0.2">
      <c r="A76" s="139"/>
      <c r="B76" s="116" t="s">
        <v>321</v>
      </c>
      <c r="C76" s="142">
        <v>12541834</v>
      </c>
      <c r="D76" s="144">
        <v>-0.46677747046561535</v>
      </c>
      <c r="E76" s="306"/>
      <c r="F76" s="307"/>
    </row>
    <row r="77" spans="1:6" x14ac:dyDescent="0.2">
      <c r="A77" s="139"/>
      <c r="B77" s="116" t="s">
        <v>316</v>
      </c>
      <c r="C77" s="142">
        <v>13036381</v>
      </c>
      <c r="D77" s="144">
        <v>3.9431792830298917</v>
      </c>
      <c r="E77" s="306"/>
      <c r="F77" s="307"/>
    </row>
    <row r="78" spans="1:6" ht="13.5" thickBot="1" x14ac:dyDescent="0.25">
      <c r="A78" s="139"/>
      <c r="B78" s="147"/>
      <c r="C78" s="148"/>
      <c r="D78" s="149"/>
    </row>
    <row r="79" spans="1:6" ht="13.5" thickTop="1" x14ac:dyDescent="0.2">
      <c r="A79" s="139"/>
      <c r="B79" s="150" t="s">
        <v>230</v>
      </c>
      <c r="C79" s="139"/>
      <c r="D79" s="139"/>
    </row>
    <row r="80" spans="1:6" x14ac:dyDescent="0.2">
      <c r="A80" s="139"/>
    </row>
    <row r="81" spans="1:4" s="181" customFormat="1" x14ac:dyDescent="0.2">
      <c r="A81" s="180"/>
      <c r="B81" s="403" t="s">
        <v>150</v>
      </c>
      <c r="C81" s="403"/>
      <c r="D81" s="403"/>
    </row>
    <row r="82" spans="1:4" x14ac:dyDescent="0.2">
      <c r="A82" s="139"/>
      <c r="B82" s="139"/>
      <c r="C82" s="139"/>
      <c r="D82" s="139"/>
    </row>
    <row r="83" spans="1:4" x14ac:dyDescent="0.2">
      <c r="A83" s="139"/>
      <c r="B83" s="139"/>
      <c r="C83" s="139"/>
      <c r="D83" s="139"/>
    </row>
    <row r="84" spans="1:4" x14ac:dyDescent="0.2">
      <c r="A84" s="139"/>
      <c r="B84" s="139"/>
      <c r="C84" s="139"/>
      <c r="D84" s="139"/>
    </row>
    <row r="85" spans="1:4" x14ac:dyDescent="0.2">
      <c r="A85" s="139"/>
      <c r="B85" s="139"/>
      <c r="C85" s="139"/>
      <c r="D85" s="139"/>
    </row>
    <row r="86" spans="1:4" x14ac:dyDescent="0.2">
      <c r="A86" s="139"/>
      <c r="B86" s="139"/>
      <c r="C86" s="139"/>
      <c r="D86" s="139"/>
    </row>
    <row r="87" spans="1:4" x14ac:dyDescent="0.2">
      <c r="A87" s="139"/>
      <c r="B87" s="139"/>
      <c r="C87" s="139"/>
      <c r="D87" s="139"/>
    </row>
    <row r="88" spans="1:4" x14ac:dyDescent="0.2">
      <c r="A88" s="139"/>
      <c r="B88" s="139"/>
      <c r="C88" s="139"/>
      <c r="D88" s="139"/>
    </row>
    <row r="89" spans="1:4" x14ac:dyDescent="0.2">
      <c r="A89" s="139"/>
      <c r="B89" s="139"/>
      <c r="C89" s="139"/>
      <c r="D89" s="139"/>
    </row>
    <row r="90" spans="1:4" x14ac:dyDescent="0.2">
      <c r="A90" s="139"/>
      <c r="B90" s="139"/>
      <c r="C90" s="139"/>
      <c r="D90" s="139"/>
    </row>
    <row r="91" spans="1:4" x14ac:dyDescent="0.2">
      <c r="A91" s="139"/>
      <c r="B91" s="139"/>
      <c r="C91" s="139"/>
      <c r="D91" s="139"/>
    </row>
    <row r="92" spans="1:4" x14ac:dyDescent="0.2">
      <c r="A92" s="139"/>
      <c r="B92" s="139"/>
      <c r="C92" s="139"/>
      <c r="D92" s="139"/>
    </row>
    <row r="93" spans="1:4" x14ac:dyDescent="0.2">
      <c r="A93" s="139"/>
      <c r="B93" s="139"/>
      <c r="C93" s="139"/>
      <c r="D93" s="139"/>
    </row>
    <row r="94" spans="1:4" x14ac:dyDescent="0.2">
      <c r="A94" s="139"/>
      <c r="B94" s="139"/>
      <c r="C94" s="139"/>
      <c r="D94" s="139"/>
    </row>
    <row r="95" spans="1:4" x14ac:dyDescent="0.2">
      <c r="A95" s="139"/>
      <c r="B95" s="139"/>
      <c r="C95" s="139"/>
      <c r="D95" s="139"/>
    </row>
    <row r="96" spans="1:4" x14ac:dyDescent="0.2">
      <c r="A96" s="139"/>
      <c r="B96" s="139"/>
      <c r="C96" s="139"/>
      <c r="D96" s="139"/>
    </row>
    <row r="97" spans="1:4" x14ac:dyDescent="0.2">
      <c r="A97" s="139"/>
      <c r="B97" s="139"/>
      <c r="C97" s="139"/>
      <c r="D97" s="139"/>
    </row>
    <row r="98" spans="1:4" x14ac:dyDescent="0.2">
      <c r="A98" s="139"/>
      <c r="B98" s="139"/>
      <c r="C98" s="139"/>
      <c r="D98" s="139"/>
    </row>
    <row r="99" spans="1:4" x14ac:dyDescent="0.2">
      <c r="A99" s="139"/>
      <c r="B99" s="139"/>
      <c r="C99" s="139"/>
      <c r="D99" s="139"/>
    </row>
    <row r="100" spans="1:4" x14ac:dyDescent="0.2">
      <c r="A100" s="139"/>
      <c r="B100" s="139"/>
      <c r="C100" s="139"/>
      <c r="D100" s="139"/>
    </row>
    <row r="101" spans="1:4" x14ac:dyDescent="0.2">
      <c r="A101" s="139"/>
      <c r="B101" s="139"/>
      <c r="C101" s="139"/>
      <c r="D101" s="139"/>
    </row>
    <row r="102" spans="1:4" x14ac:dyDescent="0.2">
      <c r="A102" s="139"/>
      <c r="B102" s="139"/>
      <c r="C102" s="139"/>
      <c r="D102" s="139"/>
    </row>
    <row r="103" spans="1:4" x14ac:dyDescent="0.2">
      <c r="A103" s="139"/>
      <c r="B103" s="139"/>
      <c r="C103" s="139"/>
      <c r="D103" s="139"/>
    </row>
    <row r="104" spans="1:4" x14ac:dyDescent="0.2">
      <c r="A104" s="139"/>
      <c r="B104" s="139"/>
      <c r="C104" s="139"/>
      <c r="D104" s="139"/>
    </row>
    <row r="105" spans="1:4" x14ac:dyDescent="0.2">
      <c r="A105" s="139"/>
      <c r="B105" s="139"/>
      <c r="C105" s="139"/>
      <c r="D105" s="139"/>
    </row>
    <row r="106" spans="1:4" x14ac:dyDescent="0.2">
      <c r="A106" s="139"/>
      <c r="B106" s="139"/>
      <c r="C106" s="139"/>
      <c r="D106" s="139"/>
    </row>
    <row r="107" spans="1:4" x14ac:dyDescent="0.2">
      <c r="A107" s="139"/>
      <c r="B107" s="139"/>
      <c r="C107" s="139"/>
      <c r="D107" s="139"/>
    </row>
    <row r="108" spans="1:4" x14ac:dyDescent="0.2">
      <c r="A108" s="139"/>
      <c r="B108" s="139"/>
      <c r="C108" s="139"/>
      <c r="D108" s="139"/>
    </row>
    <row r="109" spans="1:4" x14ac:dyDescent="0.2">
      <c r="A109" s="139"/>
      <c r="B109" s="139"/>
      <c r="C109" s="139"/>
      <c r="D109" s="139"/>
    </row>
    <row r="110" spans="1:4" x14ac:dyDescent="0.2">
      <c r="A110" s="139"/>
      <c r="B110" s="139"/>
      <c r="C110" s="139"/>
      <c r="D110" s="139"/>
    </row>
    <row r="111" spans="1:4" x14ac:dyDescent="0.2">
      <c r="A111" s="139"/>
      <c r="B111" s="139"/>
      <c r="C111" s="139"/>
      <c r="D111" s="139"/>
    </row>
    <row r="112" spans="1:4" x14ac:dyDescent="0.2">
      <c r="A112" s="139"/>
      <c r="B112" s="139"/>
      <c r="C112" s="139"/>
      <c r="D112" s="139"/>
    </row>
    <row r="113" spans="1:4" x14ac:dyDescent="0.2">
      <c r="A113" s="139"/>
      <c r="B113" s="139"/>
      <c r="C113" s="139"/>
      <c r="D113" s="139"/>
    </row>
  </sheetData>
  <mergeCells count="2">
    <mergeCell ref="B4:D4"/>
    <mergeCell ref="B81:D8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110"/>
  <sheetViews>
    <sheetView topLeftCell="AU1" zoomScaleNormal="100" workbookViewId="0">
      <selection activeCell="BI6" sqref="BI6:BK6"/>
    </sheetView>
  </sheetViews>
  <sheetFormatPr defaultRowHeight="12.75" x14ac:dyDescent="0.2"/>
  <cols>
    <col min="1" max="1" width="3" style="319" customWidth="1"/>
    <col min="2" max="2" width="26.42578125" style="319" bestFit="1" customWidth="1"/>
    <col min="3" max="3" width="5.28515625" style="233" bestFit="1" customWidth="1"/>
    <col min="4" max="12" width="4.85546875" style="233" bestFit="1" customWidth="1"/>
    <col min="13" max="25" width="5.7109375" style="233" bestFit="1" customWidth="1"/>
    <col min="26" max="38" width="6.5703125" style="233" bestFit="1" customWidth="1"/>
    <col min="39" max="39" width="9.140625" style="319"/>
    <col min="40" max="40" width="2.7109375" style="319" bestFit="1" customWidth="1"/>
    <col min="41" max="41" width="36.85546875" style="319" bestFit="1" customWidth="1"/>
    <col min="42" max="47" width="7.7109375" style="319" bestFit="1" customWidth="1"/>
    <col min="48" max="49" width="9" style="319" bestFit="1" customWidth="1"/>
    <col min="50" max="51" width="9" style="320" bestFit="1" customWidth="1"/>
    <col min="52" max="63" width="9" style="319" bestFit="1" customWidth="1"/>
    <col min="64" max="16384" width="9.140625" style="319"/>
  </cols>
  <sheetData>
    <row r="2" spans="2:63" ht="18.75" customHeight="1" x14ac:dyDescent="0.3">
      <c r="B2" s="318" t="s">
        <v>296</v>
      </c>
      <c r="C2" s="318"/>
      <c r="D2" s="318"/>
      <c r="E2" s="318"/>
      <c r="F2" s="318"/>
      <c r="G2" s="262"/>
      <c r="H2" s="262"/>
      <c r="I2" s="262"/>
    </row>
    <row r="3" spans="2:63" ht="15.75" x14ac:dyDescent="0.25">
      <c r="B3" s="187" t="s">
        <v>297</v>
      </c>
      <c r="C3" s="187"/>
      <c r="D3" s="187"/>
      <c r="E3" s="187"/>
      <c r="F3" s="187"/>
      <c r="G3" s="188"/>
      <c r="H3" s="188"/>
      <c r="I3" s="188"/>
    </row>
    <row r="4" spans="2:63" x14ac:dyDescent="0.2">
      <c r="B4" s="321"/>
      <c r="C4" s="322"/>
      <c r="D4" s="322"/>
      <c r="E4" s="322"/>
      <c r="F4" s="321"/>
      <c r="G4" s="322"/>
      <c r="H4" s="322"/>
      <c r="I4" s="321"/>
    </row>
    <row r="5" spans="2:63" ht="13.5" customHeight="1" thickBot="1" x14ac:dyDescent="0.25">
      <c r="B5" s="323" t="s">
        <v>0</v>
      </c>
      <c r="C5" s="323"/>
      <c r="D5" s="323"/>
      <c r="E5" s="323"/>
      <c r="F5" s="323"/>
      <c r="G5" s="323"/>
      <c r="H5" s="323"/>
      <c r="I5" s="323"/>
    </row>
    <row r="6" spans="2:63" s="327" customFormat="1" ht="17.25" customHeight="1" thickTop="1" thickBot="1" x14ac:dyDescent="0.2">
      <c r="B6" s="324" t="s">
        <v>114</v>
      </c>
      <c r="C6" s="325" t="s">
        <v>115</v>
      </c>
      <c r="D6" s="326" t="s">
        <v>7</v>
      </c>
      <c r="E6" s="326" t="s">
        <v>8</v>
      </c>
      <c r="F6" s="326" t="s">
        <v>9</v>
      </c>
      <c r="G6" s="326" t="s">
        <v>10</v>
      </c>
      <c r="H6" s="326" t="s">
        <v>27</v>
      </c>
      <c r="I6" s="326" t="s">
        <v>28</v>
      </c>
      <c r="J6" s="326" t="s">
        <v>29</v>
      </c>
      <c r="K6" s="326" t="s">
        <v>30</v>
      </c>
      <c r="L6" s="326" t="s">
        <v>31</v>
      </c>
      <c r="M6" s="326" t="s">
        <v>32</v>
      </c>
      <c r="N6" s="326" t="s">
        <v>33</v>
      </c>
      <c r="O6" s="326" t="s">
        <v>34</v>
      </c>
      <c r="P6" s="326" t="s">
        <v>35</v>
      </c>
      <c r="Q6" s="326" t="s">
        <v>36</v>
      </c>
      <c r="R6" s="326" t="s">
        <v>37</v>
      </c>
      <c r="S6" s="326" t="s">
        <v>38</v>
      </c>
      <c r="T6" s="326" t="s">
        <v>39</v>
      </c>
      <c r="U6" s="326" t="s">
        <v>40</v>
      </c>
      <c r="V6" s="326" t="s">
        <v>41</v>
      </c>
      <c r="W6" s="326" t="s">
        <v>42</v>
      </c>
      <c r="X6" s="326" t="s">
        <v>43</v>
      </c>
      <c r="Y6" s="326" t="s">
        <v>44</v>
      </c>
      <c r="Z6" s="326" t="s">
        <v>45</v>
      </c>
      <c r="AA6" s="326" t="s">
        <v>46</v>
      </c>
      <c r="AB6" s="326" t="s">
        <v>47</v>
      </c>
      <c r="AC6" s="326" t="s">
        <v>48</v>
      </c>
      <c r="AD6" s="326" t="s">
        <v>49</v>
      </c>
      <c r="AE6" s="326" t="s">
        <v>50</v>
      </c>
      <c r="AF6" s="326" t="s">
        <v>51</v>
      </c>
      <c r="AG6" s="326" t="s">
        <v>52</v>
      </c>
      <c r="AH6" s="326" t="s">
        <v>53</v>
      </c>
      <c r="AI6" s="326" t="s">
        <v>54</v>
      </c>
      <c r="AJ6" s="326" t="s">
        <v>55</v>
      </c>
      <c r="AK6" s="326" t="s">
        <v>56</v>
      </c>
      <c r="AL6" s="326" t="s">
        <v>57</v>
      </c>
      <c r="AN6" s="328"/>
      <c r="AO6" s="329" t="s">
        <v>206</v>
      </c>
      <c r="AP6" s="326" t="s">
        <v>74</v>
      </c>
      <c r="AQ6" s="326" t="s">
        <v>59</v>
      </c>
      <c r="AR6" s="326" t="s">
        <v>60</v>
      </c>
      <c r="AS6" s="326" t="s">
        <v>61</v>
      </c>
      <c r="AT6" s="326" t="s">
        <v>62</v>
      </c>
      <c r="AU6" s="326" t="s">
        <v>113</v>
      </c>
      <c r="AV6" s="207" t="s">
        <v>136</v>
      </c>
      <c r="AW6" s="207" t="s">
        <v>137</v>
      </c>
      <c r="AX6" s="207" t="s">
        <v>138</v>
      </c>
      <c r="AY6" s="207" t="s">
        <v>139</v>
      </c>
      <c r="AZ6" s="207" t="s">
        <v>141</v>
      </c>
      <c r="BA6" s="207" t="s">
        <v>152</v>
      </c>
      <c r="BB6" s="207" t="s">
        <v>153</v>
      </c>
      <c r="BC6" s="207" t="s">
        <v>154</v>
      </c>
      <c r="BD6" s="207" t="s">
        <v>155</v>
      </c>
      <c r="BE6" s="207" t="s">
        <v>156</v>
      </c>
      <c r="BF6" s="207" t="s">
        <v>311</v>
      </c>
      <c r="BG6" s="207" t="s">
        <v>312</v>
      </c>
      <c r="BH6" s="207" t="s">
        <v>313</v>
      </c>
      <c r="BI6" s="207" t="s">
        <v>322</v>
      </c>
      <c r="BJ6" s="207" t="s">
        <v>321</v>
      </c>
      <c r="BK6" s="207" t="s">
        <v>316</v>
      </c>
    </row>
    <row r="7" spans="2:63" ht="13.5" thickTop="1" x14ac:dyDescent="0.2">
      <c r="B7" s="321"/>
      <c r="C7" s="321"/>
      <c r="D7" s="330"/>
      <c r="E7" s="330"/>
      <c r="F7" s="330"/>
      <c r="G7" s="330"/>
      <c r="H7" s="330"/>
      <c r="I7" s="330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2"/>
      <c r="AY7" s="332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</row>
    <row r="8" spans="2:63" ht="12.75" customHeight="1" x14ac:dyDescent="0.2">
      <c r="B8" s="262" t="s">
        <v>116</v>
      </c>
      <c r="C8" s="333">
        <v>5055</v>
      </c>
      <c r="D8" s="334">
        <v>6065</v>
      </c>
      <c r="E8" s="334">
        <v>5508</v>
      </c>
      <c r="F8" s="334">
        <v>5890</v>
      </c>
      <c r="G8" s="334">
        <v>5819</v>
      </c>
      <c r="H8" s="334">
        <v>5699</v>
      </c>
      <c r="I8" s="333">
        <v>6835</v>
      </c>
      <c r="J8" s="333">
        <v>7045</v>
      </c>
      <c r="K8" s="333">
        <v>6812</v>
      </c>
      <c r="L8" s="333">
        <v>7646</v>
      </c>
      <c r="M8" s="333">
        <v>10614</v>
      </c>
      <c r="N8" s="333">
        <v>16217</v>
      </c>
      <c r="O8" s="333">
        <v>22769</v>
      </c>
      <c r="P8" s="333">
        <v>26421</v>
      </c>
      <c r="Q8" s="333">
        <v>28960</v>
      </c>
      <c r="R8" s="333">
        <v>31605</v>
      </c>
      <c r="S8" s="333">
        <v>39375</v>
      </c>
      <c r="T8" s="333">
        <v>47708</v>
      </c>
      <c r="U8" s="333">
        <v>54589</v>
      </c>
      <c r="V8" s="333">
        <v>61761</v>
      </c>
      <c r="W8" s="333">
        <v>69211</v>
      </c>
      <c r="X8" s="333">
        <v>77926</v>
      </c>
      <c r="Y8" s="333">
        <v>87546</v>
      </c>
      <c r="Z8" s="333">
        <v>100040</v>
      </c>
      <c r="AA8" s="333">
        <v>111266</v>
      </c>
      <c r="AB8" s="333">
        <f>AB10+AB26+AB39</f>
        <v>133170</v>
      </c>
      <c r="AC8" s="333">
        <f>AC10+AC26+AC39</f>
        <v>148076</v>
      </c>
      <c r="AD8" s="112">
        <f>AD10+AD26+AD39</f>
        <v>177057</v>
      </c>
      <c r="AE8" s="112">
        <f t="shared" ref="AE8:AH8" si="0">AE10+AE26+AE39</f>
        <v>225194</v>
      </c>
      <c r="AF8" s="112">
        <f t="shared" si="0"/>
        <v>256416</v>
      </c>
      <c r="AG8" s="112">
        <f t="shared" si="0"/>
        <v>280541</v>
      </c>
      <c r="AH8" s="112">
        <f t="shared" si="0"/>
        <v>317845</v>
      </c>
      <c r="AI8" s="333">
        <f>AI10+AI26+AI39</f>
        <v>368424</v>
      </c>
      <c r="AJ8" s="333">
        <f>AJ10+AJ26+AJ39</f>
        <v>396859</v>
      </c>
      <c r="AK8" s="333">
        <f>AK10+AK26+AK39</f>
        <v>402845</v>
      </c>
      <c r="AL8" s="333">
        <f t="shared" ref="AL8" si="1">AL10+AL26+AL39</f>
        <v>409357</v>
      </c>
      <c r="AN8" s="335" t="s">
        <v>157</v>
      </c>
      <c r="AO8" s="335" t="s">
        <v>100</v>
      </c>
      <c r="AP8" s="336">
        <v>459880</v>
      </c>
      <c r="AQ8" s="336">
        <v>498402</v>
      </c>
      <c r="AR8" s="336">
        <v>552865</v>
      </c>
      <c r="AS8" s="336">
        <v>639664</v>
      </c>
      <c r="AT8" s="336">
        <v>701628</v>
      </c>
      <c r="AU8" s="336">
        <v>880101</v>
      </c>
      <c r="AV8" s="336">
        <v>1109205.1400000001</v>
      </c>
      <c r="AW8" s="336">
        <v>1167259.53</v>
      </c>
      <c r="AX8" s="337">
        <v>1363838.15</v>
      </c>
      <c r="AY8" s="337">
        <v>1539444.02</v>
      </c>
      <c r="AZ8" s="336">
        <v>1557908.9</v>
      </c>
      <c r="BA8" s="336">
        <v>1697795.1600000001</v>
      </c>
      <c r="BB8" s="336">
        <v>1950349.41</v>
      </c>
      <c r="BC8" s="336">
        <v>2202307.08</v>
      </c>
      <c r="BD8" s="336">
        <v>2483817.271290726</v>
      </c>
      <c r="BE8" s="336">
        <v>2843158.8080849834</v>
      </c>
      <c r="BF8" s="336">
        <v>2995888.8820408005</v>
      </c>
      <c r="BG8" s="336">
        <v>3209359.5775812771</v>
      </c>
      <c r="BH8" s="336">
        <v>3649178.0756468838</v>
      </c>
      <c r="BI8" s="336">
        <v>3984517.0830000001</v>
      </c>
      <c r="BJ8" s="336">
        <v>4393569.8569999998</v>
      </c>
      <c r="BK8" s="336">
        <v>4681348.0669999998</v>
      </c>
    </row>
    <row r="9" spans="2:63" ht="13.5" customHeight="1" x14ac:dyDescent="0.2">
      <c r="B9" s="321"/>
      <c r="C9" s="338"/>
      <c r="I9" s="339"/>
      <c r="J9" s="339"/>
      <c r="K9" s="339"/>
      <c r="L9" s="339"/>
      <c r="M9" s="339"/>
      <c r="N9" s="339"/>
      <c r="O9" s="338"/>
      <c r="P9" s="338"/>
      <c r="Q9" s="338"/>
      <c r="R9" s="338"/>
      <c r="S9" s="338"/>
      <c r="T9" s="338"/>
      <c r="U9" s="339"/>
      <c r="V9" s="339"/>
      <c r="W9" s="339"/>
      <c r="X9" s="339"/>
      <c r="Y9" s="339"/>
      <c r="Z9" s="339"/>
      <c r="AA9" s="339"/>
      <c r="AB9" s="339"/>
      <c r="AC9" s="339"/>
      <c r="AD9" s="389"/>
      <c r="AE9" s="389"/>
      <c r="AF9" s="389"/>
      <c r="AG9" s="129"/>
      <c r="AH9" s="129"/>
      <c r="AI9" s="338"/>
      <c r="AJ9" s="338"/>
      <c r="AK9" s="338"/>
      <c r="AL9" s="338"/>
      <c r="AN9" s="340">
        <v>1</v>
      </c>
      <c r="AO9" s="341" t="s">
        <v>207</v>
      </c>
      <c r="AP9" s="342">
        <v>155560</v>
      </c>
      <c r="AQ9" s="342">
        <v>155931</v>
      </c>
      <c r="AR9" s="342">
        <v>161418</v>
      </c>
      <c r="AS9" s="342">
        <v>176503</v>
      </c>
      <c r="AT9" s="342">
        <v>198072</v>
      </c>
      <c r="AU9" s="342">
        <v>226526</v>
      </c>
      <c r="AV9" s="342">
        <v>254745</v>
      </c>
      <c r="AW9" s="342">
        <v>280024</v>
      </c>
      <c r="AX9" s="343">
        <v>303318</v>
      </c>
      <c r="AY9" s="343">
        <v>371853</v>
      </c>
      <c r="AZ9" s="342">
        <v>442429</v>
      </c>
      <c r="BA9" s="342">
        <v>536980</v>
      </c>
      <c r="BB9" s="342">
        <v>624418</v>
      </c>
      <c r="BC9" s="342">
        <v>698810</v>
      </c>
      <c r="BD9" s="342">
        <v>725292</v>
      </c>
      <c r="BE9" s="342">
        <v>820265</v>
      </c>
      <c r="BF9" s="342">
        <v>849943</v>
      </c>
      <c r="BG9" s="342">
        <v>929152</v>
      </c>
      <c r="BH9" s="342">
        <v>1046251</v>
      </c>
      <c r="BI9" s="342">
        <v>1160176</v>
      </c>
      <c r="BJ9" s="342">
        <v>1270098</v>
      </c>
      <c r="BK9" s="342">
        <v>1481789</v>
      </c>
    </row>
    <row r="10" spans="2:63" x14ac:dyDescent="0.2">
      <c r="B10" s="262" t="s">
        <v>132</v>
      </c>
      <c r="C10" s="333">
        <v>2870</v>
      </c>
      <c r="D10" s="334">
        <v>3231</v>
      </c>
      <c r="E10" s="334">
        <v>3017</v>
      </c>
      <c r="F10" s="334">
        <v>3157</v>
      </c>
      <c r="G10" s="334">
        <v>3165</v>
      </c>
      <c r="H10" s="334">
        <v>3008</v>
      </c>
      <c r="I10" s="333">
        <v>3493</v>
      </c>
      <c r="J10" s="333">
        <v>3531</v>
      </c>
      <c r="K10" s="333">
        <v>3545</v>
      </c>
      <c r="L10" s="333">
        <v>3726</v>
      </c>
      <c r="M10" s="333">
        <v>3840</v>
      </c>
      <c r="N10" s="333">
        <v>5207</v>
      </c>
      <c r="O10" s="333">
        <v>6483</v>
      </c>
      <c r="P10" s="333">
        <v>7779</v>
      </c>
      <c r="Q10" s="333">
        <v>8709</v>
      </c>
      <c r="R10" s="333">
        <v>9749</v>
      </c>
      <c r="S10" s="333">
        <v>12955</v>
      </c>
      <c r="T10" s="333">
        <v>21609</v>
      </c>
      <c r="U10" s="333">
        <v>23331</v>
      </c>
      <c r="V10" s="333">
        <v>26758</v>
      </c>
      <c r="W10" s="333">
        <v>31417</v>
      </c>
      <c r="X10" s="333">
        <v>35841</v>
      </c>
      <c r="Y10" s="333">
        <v>39959</v>
      </c>
      <c r="Z10" s="333">
        <v>44349</v>
      </c>
      <c r="AA10" s="333">
        <v>51769</v>
      </c>
      <c r="AB10" s="333">
        <v>64162</v>
      </c>
      <c r="AC10" s="333">
        <f>AC11+AC12+AC13+AC16+AC17+AC18+AC19+AC20+AC24</f>
        <v>76563</v>
      </c>
      <c r="AD10" s="112">
        <f t="shared" ref="AD10:AH10" si="2">AD11+AD12+AD13+AD16+AD17+AD18+AD19+AD20+AD24</f>
        <v>90637</v>
      </c>
      <c r="AE10" s="112">
        <f t="shared" si="2"/>
        <v>118712</v>
      </c>
      <c r="AF10" s="112">
        <f t="shared" si="2"/>
        <v>134540</v>
      </c>
      <c r="AG10" s="112">
        <f t="shared" si="2"/>
        <v>150033</v>
      </c>
      <c r="AH10" s="112">
        <f t="shared" si="2"/>
        <v>162756</v>
      </c>
      <c r="AI10" s="333">
        <v>193126</v>
      </c>
      <c r="AJ10" s="333">
        <v>230823</v>
      </c>
      <c r="AK10" s="333">
        <v>261465</v>
      </c>
      <c r="AL10" s="333">
        <v>231544</v>
      </c>
      <c r="AN10" s="340">
        <v>2</v>
      </c>
      <c r="AO10" s="341" t="s">
        <v>16</v>
      </c>
      <c r="AP10" s="342">
        <v>16841</v>
      </c>
      <c r="AQ10" s="342">
        <v>15525</v>
      </c>
      <c r="AR10" s="342">
        <v>18535</v>
      </c>
      <c r="AS10" s="342">
        <v>69822</v>
      </c>
      <c r="AT10" s="342">
        <v>1852</v>
      </c>
      <c r="AU10" s="342">
        <v>12766</v>
      </c>
      <c r="AV10" s="342">
        <v>22829</v>
      </c>
      <c r="AW10" s="342">
        <v>19081</v>
      </c>
      <c r="AX10" s="343">
        <v>21807</v>
      </c>
      <c r="AY10" s="343">
        <v>32195</v>
      </c>
      <c r="AZ10" s="342">
        <v>46404</v>
      </c>
      <c r="BA10" s="342">
        <v>30606</v>
      </c>
      <c r="BB10" s="342">
        <v>33919</v>
      </c>
      <c r="BC10" s="342">
        <v>29214</v>
      </c>
      <c r="BD10" s="342">
        <v>48205</v>
      </c>
      <c r="BE10" s="342">
        <v>42658</v>
      </c>
      <c r="BF10" s="342">
        <v>77365</v>
      </c>
      <c r="BG10" s="342">
        <v>35296</v>
      </c>
      <c r="BH10" s="342">
        <v>44754</v>
      </c>
      <c r="BI10" s="342">
        <v>48889</v>
      </c>
      <c r="BJ10" s="342">
        <v>46476</v>
      </c>
      <c r="BK10" s="342">
        <v>39261</v>
      </c>
    </row>
    <row r="11" spans="2:63" x14ac:dyDescent="0.2">
      <c r="B11" s="233" t="s">
        <v>117</v>
      </c>
      <c r="C11" s="338">
        <v>343</v>
      </c>
      <c r="D11" s="233">
        <v>361</v>
      </c>
      <c r="E11" s="233">
        <v>321</v>
      </c>
      <c r="F11" s="233">
        <v>339</v>
      </c>
      <c r="G11" s="233">
        <v>323</v>
      </c>
      <c r="H11" s="233">
        <v>340</v>
      </c>
      <c r="I11" s="338">
        <v>476</v>
      </c>
      <c r="J11" s="338">
        <v>463</v>
      </c>
      <c r="K11" s="338">
        <v>535</v>
      </c>
      <c r="L11" s="338">
        <v>612</v>
      </c>
      <c r="M11" s="338">
        <v>738</v>
      </c>
      <c r="N11" s="338">
        <v>846</v>
      </c>
      <c r="O11" s="344">
        <v>1348</v>
      </c>
      <c r="P11" s="344">
        <v>1600</v>
      </c>
      <c r="Q11" s="344">
        <v>1946</v>
      </c>
      <c r="R11" s="344">
        <v>2064</v>
      </c>
      <c r="S11" s="344">
        <v>2465</v>
      </c>
      <c r="T11" s="344">
        <v>4667</v>
      </c>
      <c r="U11" s="344">
        <v>4889</v>
      </c>
      <c r="V11" s="344">
        <v>5972</v>
      </c>
      <c r="W11" s="344">
        <v>7359</v>
      </c>
      <c r="X11" s="344">
        <v>8157</v>
      </c>
      <c r="Y11" s="344">
        <v>8141</v>
      </c>
      <c r="Z11" s="344">
        <v>9052</v>
      </c>
      <c r="AA11" s="344">
        <v>10075</v>
      </c>
      <c r="AB11" s="344">
        <v>11711</v>
      </c>
      <c r="AC11" s="344">
        <v>13931</v>
      </c>
      <c r="AD11" s="111">
        <v>14889</v>
      </c>
      <c r="AE11" s="111">
        <v>14831</v>
      </c>
      <c r="AF11" s="111">
        <v>16631</v>
      </c>
      <c r="AG11" s="111">
        <v>18436</v>
      </c>
      <c r="AH11" s="111">
        <v>22485</v>
      </c>
      <c r="AI11" s="344">
        <v>21776</v>
      </c>
      <c r="AJ11" s="344">
        <v>20055</v>
      </c>
      <c r="AK11" s="344">
        <v>21419</v>
      </c>
      <c r="AL11" s="344">
        <v>26968</v>
      </c>
      <c r="AN11" s="340">
        <v>3</v>
      </c>
      <c r="AO11" s="341" t="s">
        <v>17</v>
      </c>
      <c r="AP11" s="342">
        <v>93904</v>
      </c>
      <c r="AQ11" s="342">
        <v>116296</v>
      </c>
      <c r="AR11" s="342">
        <v>141029</v>
      </c>
      <c r="AS11" s="342">
        <v>136815</v>
      </c>
      <c r="AT11" s="342">
        <v>171771</v>
      </c>
      <c r="AU11" s="342">
        <v>206763</v>
      </c>
      <c r="AV11" s="342">
        <v>283507.53999999998</v>
      </c>
      <c r="AW11" s="342">
        <v>266258.53000000003</v>
      </c>
      <c r="AX11" s="343">
        <v>310814.15000000002</v>
      </c>
      <c r="AY11" s="343">
        <v>352415.02</v>
      </c>
      <c r="AZ11" s="342">
        <v>268946.90000000002</v>
      </c>
      <c r="BA11" s="342">
        <v>256693.16</v>
      </c>
      <c r="BB11" s="342">
        <v>282127.40999999997</v>
      </c>
      <c r="BC11" s="342">
        <v>366804.08</v>
      </c>
      <c r="BD11" s="342">
        <v>375567.41100000002</v>
      </c>
      <c r="BE11" s="342">
        <v>427723.99900000001</v>
      </c>
      <c r="BF11" s="342">
        <v>483780.80300000001</v>
      </c>
      <c r="BG11" s="342">
        <v>519820.22197635041</v>
      </c>
      <c r="BH11" s="342">
        <v>613582.07564688381</v>
      </c>
      <c r="BI11" s="342">
        <v>698078.08299999998</v>
      </c>
      <c r="BJ11" s="342">
        <v>718917.85699999996</v>
      </c>
      <c r="BK11" s="342">
        <v>761408.06700000004</v>
      </c>
    </row>
    <row r="12" spans="2:63" x14ac:dyDescent="0.2">
      <c r="B12" s="233" t="s">
        <v>118</v>
      </c>
      <c r="C12" s="338">
        <v>9</v>
      </c>
      <c r="D12" s="233">
        <v>15</v>
      </c>
      <c r="E12" s="233">
        <v>10</v>
      </c>
      <c r="F12" s="233">
        <v>8</v>
      </c>
      <c r="G12" s="233">
        <v>8</v>
      </c>
      <c r="H12" s="233">
        <v>8</v>
      </c>
      <c r="I12" s="338">
        <v>18</v>
      </c>
      <c r="J12" s="338">
        <v>19</v>
      </c>
      <c r="K12" s="338">
        <v>18</v>
      </c>
      <c r="L12" s="338">
        <v>19</v>
      </c>
      <c r="M12" s="338">
        <v>23</v>
      </c>
      <c r="N12" s="338">
        <v>30</v>
      </c>
      <c r="O12" s="338">
        <v>33</v>
      </c>
      <c r="P12" s="338">
        <v>37</v>
      </c>
      <c r="Q12" s="338">
        <v>40</v>
      </c>
      <c r="R12" s="338">
        <v>44</v>
      </c>
      <c r="S12" s="338">
        <v>49</v>
      </c>
      <c r="T12" s="338">
        <v>53</v>
      </c>
      <c r="U12" s="338">
        <v>61</v>
      </c>
      <c r="V12" s="338">
        <v>69</v>
      </c>
      <c r="W12" s="338">
        <v>78</v>
      </c>
      <c r="X12" s="338">
        <v>87</v>
      </c>
      <c r="Y12" s="338">
        <v>102</v>
      </c>
      <c r="Z12" s="338">
        <v>113</v>
      </c>
      <c r="AA12" s="338">
        <v>137</v>
      </c>
      <c r="AB12" s="338">
        <v>174</v>
      </c>
      <c r="AC12" s="338">
        <v>198</v>
      </c>
      <c r="AD12" s="129">
        <v>258</v>
      </c>
      <c r="AE12" s="129">
        <v>321</v>
      </c>
      <c r="AF12" s="129">
        <v>371</v>
      </c>
      <c r="AG12" s="129">
        <v>468</v>
      </c>
      <c r="AH12" s="111">
        <v>1513</v>
      </c>
      <c r="AI12" s="344">
        <v>2112</v>
      </c>
      <c r="AJ12" s="344">
        <v>2294</v>
      </c>
      <c r="AK12" s="344">
        <v>5247</v>
      </c>
      <c r="AL12" s="344">
        <v>6582</v>
      </c>
      <c r="AN12" s="345"/>
      <c r="AO12" s="346" t="s">
        <v>208</v>
      </c>
      <c r="AP12" s="360">
        <v>91144</v>
      </c>
      <c r="AQ12" s="360">
        <v>113191</v>
      </c>
      <c r="AR12" s="360">
        <v>137619</v>
      </c>
      <c r="AS12" s="360">
        <v>132955</v>
      </c>
      <c r="AT12" s="360">
        <v>167225</v>
      </c>
      <c r="AU12" s="360">
        <v>201701</v>
      </c>
      <c r="AV12" s="342">
        <v>277719</v>
      </c>
      <c r="AW12" s="342">
        <v>259488</v>
      </c>
      <c r="AX12" s="343">
        <v>303049</v>
      </c>
      <c r="AY12" s="343">
        <v>342863</v>
      </c>
      <c r="AZ12" s="342">
        <v>256861</v>
      </c>
      <c r="BA12" s="342">
        <v>240695</v>
      </c>
      <c r="BB12" s="342">
        <v>263961</v>
      </c>
      <c r="BC12" s="342">
        <v>345937</v>
      </c>
      <c r="BD12" s="342">
        <v>351702</v>
      </c>
      <c r="BE12" s="342">
        <v>401327</v>
      </c>
      <c r="BF12" s="342">
        <v>454508</v>
      </c>
      <c r="BG12" s="342">
        <v>486625</v>
      </c>
      <c r="BH12" s="342">
        <v>577260</v>
      </c>
      <c r="BI12" s="342">
        <v>654863</v>
      </c>
      <c r="BJ12" s="342">
        <v>667894</v>
      </c>
      <c r="BK12" s="342">
        <v>699613</v>
      </c>
    </row>
    <row r="13" spans="2:63" x14ac:dyDescent="0.2">
      <c r="B13" s="233" t="s">
        <v>17</v>
      </c>
      <c r="C13" s="344">
        <v>1138</v>
      </c>
      <c r="D13" s="347">
        <v>1284</v>
      </c>
      <c r="E13" s="347">
        <v>1175</v>
      </c>
      <c r="F13" s="347">
        <v>1146</v>
      </c>
      <c r="G13" s="347">
        <v>1202</v>
      </c>
      <c r="H13" s="347">
        <v>1163</v>
      </c>
      <c r="I13" s="344">
        <v>1396</v>
      </c>
      <c r="J13" s="344">
        <v>1426</v>
      </c>
      <c r="K13" s="344">
        <v>1235</v>
      </c>
      <c r="L13" s="344">
        <v>1019</v>
      </c>
      <c r="M13" s="344">
        <v>1022</v>
      </c>
      <c r="N13" s="344">
        <v>1437</v>
      </c>
      <c r="O13" s="344">
        <v>1819</v>
      </c>
      <c r="P13" s="344">
        <v>2111</v>
      </c>
      <c r="Q13" s="344">
        <v>2121</v>
      </c>
      <c r="R13" s="344">
        <v>2487</v>
      </c>
      <c r="S13" s="344">
        <v>3511</v>
      </c>
      <c r="T13" s="344">
        <v>4553</v>
      </c>
      <c r="U13" s="344">
        <v>5471</v>
      </c>
      <c r="V13" s="344">
        <v>6806</v>
      </c>
      <c r="W13" s="344">
        <v>8565</v>
      </c>
      <c r="X13" s="344">
        <v>10011</v>
      </c>
      <c r="Y13" s="344">
        <v>12267</v>
      </c>
      <c r="Z13" s="344">
        <v>13573</v>
      </c>
      <c r="AA13" s="344">
        <v>16538</v>
      </c>
      <c r="AB13" s="344">
        <v>23292</v>
      </c>
      <c r="AC13" s="344">
        <f>AC14+AC15</f>
        <v>29680</v>
      </c>
      <c r="AD13" s="111">
        <f t="shared" ref="AD13:AH13" si="3">AD14+AD15</f>
        <v>35580</v>
      </c>
      <c r="AE13" s="111">
        <f t="shared" si="3"/>
        <v>55181</v>
      </c>
      <c r="AF13" s="111">
        <f t="shared" si="3"/>
        <v>59831</v>
      </c>
      <c r="AG13" s="111">
        <f t="shared" si="3"/>
        <v>66564</v>
      </c>
      <c r="AH13" s="111">
        <f t="shared" si="3"/>
        <v>48258</v>
      </c>
      <c r="AI13" s="344">
        <v>58020</v>
      </c>
      <c r="AJ13" s="344">
        <v>65107</v>
      </c>
      <c r="AK13" s="344">
        <v>65042</v>
      </c>
      <c r="AL13" s="344">
        <v>59896</v>
      </c>
      <c r="AN13" s="345"/>
      <c r="AO13" s="346" t="s">
        <v>209</v>
      </c>
      <c r="AP13" s="360">
        <v>2760</v>
      </c>
      <c r="AQ13" s="360">
        <v>3105</v>
      </c>
      <c r="AR13" s="360">
        <v>3410</v>
      </c>
      <c r="AS13" s="360">
        <v>3860</v>
      </c>
      <c r="AT13" s="360">
        <v>4546</v>
      </c>
      <c r="AU13" s="360">
        <v>5062</v>
      </c>
      <c r="AV13" s="342">
        <v>5788.54</v>
      </c>
      <c r="AW13" s="342">
        <v>6770.53</v>
      </c>
      <c r="AX13" s="343">
        <v>7765.15</v>
      </c>
      <c r="AY13" s="343">
        <v>9552.02</v>
      </c>
      <c r="AZ13" s="342">
        <v>12085.9</v>
      </c>
      <c r="BA13" s="342">
        <v>15998.16</v>
      </c>
      <c r="BB13" s="342">
        <v>18166.41</v>
      </c>
      <c r="BC13" s="342">
        <v>20867.080000000002</v>
      </c>
      <c r="BD13" s="342">
        <v>23865.411</v>
      </c>
      <c r="BE13" s="342">
        <v>26396.999</v>
      </c>
      <c r="BF13" s="342">
        <v>29272.803</v>
      </c>
      <c r="BG13" s="342">
        <v>33195.221976350411</v>
      </c>
      <c r="BH13" s="342">
        <v>36322.075646883779</v>
      </c>
      <c r="BI13" s="342">
        <v>43215.082999999999</v>
      </c>
      <c r="BJ13" s="342">
        <v>51023.857000000004</v>
      </c>
      <c r="BK13" s="342">
        <v>61795.067000000003</v>
      </c>
    </row>
    <row r="14" spans="2:63" x14ac:dyDescent="0.2">
      <c r="B14" s="233" t="s">
        <v>119</v>
      </c>
      <c r="C14" s="344">
        <v>1014</v>
      </c>
      <c r="D14" s="347">
        <v>1148</v>
      </c>
      <c r="E14" s="347">
        <v>1029</v>
      </c>
      <c r="F14" s="233">
        <v>983</v>
      </c>
      <c r="G14" s="347">
        <v>1035</v>
      </c>
      <c r="H14" s="233">
        <v>989</v>
      </c>
      <c r="I14" s="344">
        <v>1208</v>
      </c>
      <c r="J14" s="344">
        <v>1224</v>
      </c>
      <c r="K14" s="344">
        <v>1016</v>
      </c>
      <c r="L14" s="338">
        <v>763</v>
      </c>
      <c r="M14" s="338">
        <v>697</v>
      </c>
      <c r="N14" s="338">
        <v>990</v>
      </c>
      <c r="O14" s="344">
        <v>1309</v>
      </c>
      <c r="P14" s="344">
        <v>1526</v>
      </c>
      <c r="Q14" s="344">
        <v>1486</v>
      </c>
      <c r="R14" s="344">
        <v>1755</v>
      </c>
      <c r="S14" s="344">
        <v>2591</v>
      </c>
      <c r="T14" s="344">
        <v>3484</v>
      </c>
      <c r="U14" s="344">
        <v>4286</v>
      </c>
      <c r="V14" s="344">
        <v>5478</v>
      </c>
      <c r="W14" s="344">
        <v>7073</v>
      </c>
      <c r="X14" s="344">
        <v>8346</v>
      </c>
      <c r="Y14" s="344">
        <v>10322</v>
      </c>
      <c r="Z14" s="344">
        <v>11445</v>
      </c>
      <c r="AA14" s="344">
        <v>13936</v>
      </c>
      <c r="AB14" s="344">
        <v>20032</v>
      </c>
      <c r="AC14" s="344">
        <v>25945</v>
      </c>
      <c r="AD14" s="111">
        <v>31559</v>
      </c>
      <c r="AE14" s="111">
        <v>49569</v>
      </c>
      <c r="AF14" s="111">
        <v>53350</v>
      </c>
      <c r="AG14" s="111">
        <v>58508</v>
      </c>
      <c r="AH14" s="111">
        <v>38898</v>
      </c>
      <c r="AI14" s="344">
        <v>46718</v>
      </c>
      <c r="AJ14" s="344">
        <v>51785</v>
      </c>
      <c r="AK14" s="344">
        <v>49897</v>
      </c>
      <c r="AL14" s="344">
        <v>41955</v>
      </c>
      <c r="AN14" s="340">
        <v>4</v>
      </c>
      <c r="AO14" s="341" t="s">
        <v>210</v>
      </c>
      <c r="AP14" s="342">
        <v>2651</v>
      </c>
      <c r="AQ14" s="342">
        <v>3231</v>
      </c>
      <c r="AR14" s="342">
        <v>8240</v>
      </c>
      <c r="AS14" s="342">
        <v>6135</v>
      </c>
      <c r="AT14" s="342">
        <v>557</v>
      </c>
      <c r="AU14" s="342">
        <v>1818</v>
      </c>
      <c r="AV14" s="342">
        <v>3306.7999999999993</v>
      </c>
      <c r="AW14" s="342">
        <v>3128</v>
      </c>
      <c r="AX14" s="343">
        <v>8965</v>
      </c>
      <c r="AY14" s="343">
        <v>36518</v>
      </c>
      <c r="AZ14" s="342">
        <v>19027</v>
      </c>
      <c r="BA14" s="342">
        <v>49866</v>
      </c>
      <c r="BB14" s="342">
        <v>61388</v>
      </c>
      <c r="BC14" s="342">
        <v>9590</v>
      </c>
      <c r="BD14" s="342">
        <v>20855</v>
      </c>
      <c r="BE14" s="342">
        <v>55220</v>
      </c>
      <c r="BF14" s="342">
        <v>23156</v>
      </c>
      <c r="BG14" s="342">
        <v>17298</v>
      </c>
      <c r="BH14" s="342">
        <v>99122</v>
      </c>
      <c r="BI14" s="342">
        <v>53380</v>
      </c>
      <c r="BJ14" s="342">
        <v>43658</v>
      </c>
      <c r="BK14" s="342">
        <v>14415</v>
      </c>
    </row>
    <row r="15" spans="2:63" x14ac:dyDescent="0.2">
      <c r="B15" s="233" t="s">
        <v>120</v>
      </c>
      <c r="C15" s="338">
        <v>124</v>
      </c>
      <c r="D15" s="233">
        <v>136</v>
      </c>
      <c r="E15" s="233">
        <v>146</v>
      </c>
      <c r="F15" s="233">
        <v>163</v>
      </c>
      <c r="G15" s="233">
        <v>167</v>
      </c>
      <c r="H15" s="233">
        <v>174</v>
      </c>
      <c r="I15" s="338">
        <v>188</v>
      </c>
      <c r="J15" s="338">
        <v>202</v>
      </c>
      <c r="K15" s="338">
        <v>219</v>
      </c>
      <c r="L15" s="338">
        <v>256</v>
      </c>
      <c r="M15" s="338">
        <v>325</v>
      </c>
      <c r="N15" s="338">
        <v>447</v>
      </c>
      <c r="O15" s="338">
        <v>510</v>
      </c>
      <c r="P15" s="338">
        <v>585</v>
      </c>
      <c r="Q15" s="338">
        <v>635</v>
      </c>
      <c r="R15" s="338">
        <v>732</v>
      </c>
      <c r="S15" s="338">
        <v>920</v>
      </c>
      <c r="T15" s="344">
        <v>1069</v>
      </c>
      <c r="U15" s="344">
        <v>1185</v>
      </c>
      <c r="V15" s="344">
        <v>1328</v>
      </c>
      <c r="W15" s="344">
        <v>1492</v>
      </c>
      <c r="X15" s="344">
        <v>1665</v>
      </c>
      <c r="Y15" s="344">
        <v>1945</v>
      </c>
      <c r="Z15" s="344">
        <v>2128</v>
      </c>
      <c r="AA15" s="344">
        <v>2602</v>
      </c>
      <c r="AB15" s="344">
        <v>3260</v>
      </c>
      <c r="AC15" s="344">
        <v>3735</v>
      </c>
      <c r="AD15" s="111">
        <v>4021</v>
      </c>
      <c r="AE15" s="111">
        <v>5612</v>
      </c>
      <c r="AF15" s="111">
        <v>6481</v>
      </c>
      <c r="AG15" s="111">
        <v>8056</v>
      </c>
      <c r="AH15" s="111">
        <v>9360</v>
      </c>
      <c r="AI15" s="344">
        <v>11302</v>
      </c>
      <c r="AJ15" s="344">
        <v>13322</v>
      </c>
      <c r="AK15" s="344">
        <v>15145</v>
      </c>
      <c r="AL15" s="344">
        <v>17941</v>
      </c>
      <c r="AN15" s="340">
        <v>5</v>
      </c>
      <c r="AO15" s="341" t="s">
        <v>18</v>
      </c>
      <c r="AP15" s="342">
        <v>8459</v>
      </c>
      <c r="AQ15" s="342">
        <v>7958</v>
      </c>
      <c r="AR15" s="342">
        <v>7909</v>
      </c>
      <c r="AS15" s="342">
        <v>2361</v>
      </c>
      <c r="AT15" s="342">
        <v>3474</v>
      </c>
      <c r="AU15" s="342">
        <v>11461</v>
      </c>
      <c r="AV15" s="342">
        <v>14597</v>
      </c>
      <c r="AW15" s="342">
        <v>12257</v>
      </c>
      <c r="AX15" s="343">
        <v>14271</v>
      </c>
      <c r="AY15" s="343">
        <v>21716</v>
      </c>
      <c r="AZ15" s="342">
        <v>14251</v>
      </c>
      <c r="BA15" s="342">
        <v>8836</v>
      </c>
      <c r="BB15" s="342">
        <v>13076</v>
      </c>
      <c r="BC15" s="342">
        <v>14219</v>
      </c>
      <c r="BD15" s="342">
        <v>29121.9</v>
      </c>
      <c r="BE15" s="342">
        <v>30128</v>
      </c>
      <c r="BF15" s="342">
        <v>43831</v>
      </c>
      <c r="BG15" s="342">
        <v>82429</v>
      </c>
      <c r="BH15" s="342">
        <v>52906</v>
      </c>
      <c r="BI15" s="342">
        <v>26546</v>
      </c>
      <c r="BJ15" s="342">
        <v>30620</v>
      </c>
      <c r="BK15" s="342">
        <v>23395</v>
      </c>
    </row>
    <row r="16" spans="2:63" x14ac:dyDescent="0.2">
      <c r="B16" s="233" t="s">
        <v>18</v>
      </c>
      <c r="C16" s="338">
        <v>101</v>
      </c>
      <c r="D16" s="233">
        <v>38</v>
      </c>
      <c r="E16" s="233">
        <v>48</v>
      </c>
      <c r="F16" s="233">
        <v>64</v>
      </c>
      <c r="G16" s="233">
        <v>40</v>
      </c>
      <c r="H16" s="233">
        <v>59</v>
      </c>
      <c r="I16" s="338">
        <v>61</v>
      </c>
      <c r="J16" s="338">
        <v>4</v>
      </c>
      <c r="K16" s="338">
        <v>28</v>
      </c>
      <c r="L16" s="338">
        <v>24</v>
      </c>
      <c r="M16" s="338">
        <v>27</v>
      </c>
      <c r="N16" s="338">
        <v>62</v>
      </c>
      <c r="O16" s="338">
        <v>50</v>
      </c>
      <c r="P16" s="338">
        <v>119</v>
      </c>
      <c r="Q16" s="338">
        <v>105</v>
      </c>
      <c r="R16" s="338">
        <v>118</v>
      </c>
      <c r="S16" s="338">
        <v>97</v>
      </c>
      <c r="T16" s="338">
        <v>145</v>
      </c>
      <c r="U16" s="338">
        <v>228</v>
      </c>
      <c r="V16" s="338">
        <v>485</v>
      </c>
      <c r="W16" s="338">
        <v>322</v>
      </c>
      <c r="X16" s="338">
        <v>493</v>
      </c>
      <c r="Y16" s="338">
        <v>477</v>
      </c>
      <c r="Z16" s="338">
        <v>494</v>
      </c>
      <c r="AA16" s="338">
        <v>507</v>
      </c>
      <c r="AB16" s="338">
        <v>782</v>
      </c>
      <c r="AC16" s="344">
        <v>1936</v>
      </c>
      <c r="AD16" s="111">
        <v>1959</v>
      </c>
      <c r="AE16" s="111">
        <v>4306</v>
      </c>
      <c r="AF16" s="111">
        <v>6800</v>
      </c>
      <c r="AG16" s="111">
        <v>8225</v>
      </c>
      <c r="AH16" s="111">
        <v>9455</v>
      </c>
      <c r="AI16" s="344">
        <v>10697</v>
      </c>
      <c r="AJ16" s="344">
        <v>10722</v>
      </c>
      <c r="AK16" s="344">
        <v>12073</v>
      </c>
      <c r="AL16" s="344">
        <v>9617</v>
      </c>
      <c r="AN16" s="340">
        <v>6</v>
      </c>
      <c r="AO16" s="341" t="s">
        <v>133</v>
      </c>
      <c r="AP16" s="342">
        <v>9516</v>
      </c>
      <c r="AQ16" s="342">
        <v>10708</v>
      </c>
      <c r="AR16" s="342">
        <v>11188</v>
      </c>
      <c r="AS16" s="342">
        <v>12607</v>
      </c>
      <c r="AT16" s="342">
        <v>15060</v>
      </c>
      <c r="AU16" s="342">
        <v>18324</v>
      </c>
      <c r="AV16" s="342">
        <v>22095</v>
      </c>
      <c r="AW16" s="342">
        <v>25011</v>
      </c>
      <c r="AX16" s="343">
        <v>31216</v>
      </c>
      <c r="AY16" s="343">
        <v>36003</v>
      </c>
      <c r="AZ16" s="342">
        <v>41716</v>
      </c>
      <c r="BA16" s="342">
        <v>51616</v>
      </c>
      <c r="BB16" s="342">
        <v>57954</v>
      </c>
      <c r="BC16" s="342">
        <v>64422</v>
      </c>
      <c r="BD16" s="342">
        <v>72999.960290725838</v>
      </c>
      <c r="BE16" s="342">
        <v>74711.809084983543</v>
      </c>
      <c r="BF16" s="342">
        <v>77462.079040800323</v>
      </c>
      <c r="BG16" s="342">
        <v>86643.355604926779</v>
      </c>
      <c r="BH16" s="342">
        <v>95549</v>
      </c>
      <c r="BI16" s="342">
        <v>108170</v>
      </c>
      <c r="BJ16" s="342">
        <v>115515</v>
      </c>
      <c r="BK16" s="342">
        <v>134300</v>
      </c>
    </row>
    <row r="17" spans="2:63" x14ac:dyDescent="0.2">
      <c r="B17" s="233" t="s">
        <v>121</v>
      </c>
      <c r="C17" s="338">
        <v>153</v>
      </c>
      <c r="D17" s="233">
        <v>205</v>
      </c>
      <c r="E17" s="233">
        <v>149</v>
      </c>
      <c r="F17" s="233">
        <v>196</v>
      </c>
      <c r="G17" s="233">
        <v>231</v>
      </c>
      <c r="H17" s="233">
        <v>171</v>
      </c>
      <c r="I17" s="338">
        <v>108</v>
      </c>
      <c r="J17" s="338">
        <v>108</v>
      </c>
      <c r="K17" s="338">
        <v>71</v>
      </c>
      <c r="L17" s="338">
        <v>112</v>
      </c>
      <c r="M17" s="338">
        <v>1</v>
      </c>
      <c r="N17" s="338">
        <v>1</v>
      </c>
      <c r="O17" s="338">
        <v>2</v>
      </c>
      <c r="P17" s="338">
        <v>2</v>
      </c>
      <c r="Q17" s="338">
        <v>2</v>
      </c>
      <c r="R17" s="338">
        <v>2</v>
      </c>
      <c r="S17" s="338">
        <v>2</v>
      </c>
      <c r="T17" s="338">
        <v>0</v>
      </c>
      <c r="U17" s="338">
        <v>0</v>
      </c>
      <c r="V17" s="338">
        <v>0</v>
      </c>
      <c r="W17" s="338">
        <v>0</v>
      </c>
      <c r="X17" s="338">
        <v>0</v>
      </c>
      <c r="Y17" s="338">
        <v>0</v>
      </c>
      <c r="Z17" s="338">
        <v>0</v>
      </c>
      <c r="AA17" s="338">
        <v>0</v>
      </c>
      <c r="AB17" s="338">
        <v>0</v>
      </c>
      <c r="AC17" s="338">
        <v>0</v>
      </c>
      <c r="AD17" s="338">
        <v>0</v>
      </c>
      <c r="AE17" s="338">
        <v>0</v>
      </c>
      <c r="AF17" s="338">
        <v>571</v>
      </c>
      <c r="AG17" s="344">
        <v>2911</v>
      </c>
      <c r="AH17" s="344">
        <v>18489</v>
      </c>
      <c r="AI17" s="344">
        <v>23261</v>
      </c>
      <c r="AJ17" s="344">
        <v>28184</v>
      </c>
      <c r="AK17" s="344">
        <v>40373</v>
      </c>
      <c r="AL17" s="344">
        <v>14349</v>
      </c>
      <c r="AN17" s="340">
        <v>7</v>
      </c>
      <c r="AO17" s="341" t="s">
        <v>211</v>
      </c>
      <c r="AP17" s="342">
        <v>23262</v>
      </c>
      <c r="AQ17" s="342">
        <v>27884</v>
      </c>
      <c r="AR17" s="342">
        <v>29580</v>
      </c>
      <c r="AS17" s="342">
        <v>47992</v>
      </c>
      <c r="AT17" s="342">
        <v>79994</v>
      </c>
      <c r="AU17" s="342">
        <v>133038</v>
      </c>
      <c r="AV17" s="342">
        <v>214628</v>
      </c>
      <c r="AW17" s="342">
        <v>244252</v>
      </c>
      <c r="AX17" s="343">
        <v>280008</v>
      </c>
      <c r="AY17" s="343">
        <v>237193</v>
      </c>
      <c r="AZ17" s="342">
        <v>259350</v>
      </c>
      <c r="BA17" s="342">
        <v>211803</v>
      </c>
      <c r="BB17" s="342">
        <v>223175</v>
      </c>
      <c r="BC17" s="342">
        <v>267704</v>
      </c>
      <c r="BD17" s="342">
        <v>366473</v>
      </c>
      <c r="BE17" s="342">
        <v>465937</v>
      </c>
      <c r="BF17" s="342">
        <v>466875</v>
      </c>
      <c r="BG17" s="342">
        <v>476971</v>
      </c>
      <c r="BH17" s="342">
        <v>520954</v>
      </c>
      <c r="BI17" s="342">
        <v>532133</v>
      </c>
      <c r="BJ17" s="342">
        <v>690140</v>
      </c>
      <c r="BK17" s="342">
        <v>580850</v>
      </c>
    </row>
    <row r="18" spans="2:63" x14ac:dyDescent="0.2">
      <c r="B18" s="233" t="s">
        <v>122</v>
      </c>
      <c r="C18" s="338">
        <v>438</v>
      </c>
      <c r="D18" s="233">
        <v>546</v>
      </c>
      <c r="E18" s="233">
        <v>439</v>
      </c>
      <c r="F18" s="233">
        <v>498</v>
      </c>
      <c r="G18" s="233">
        <v>417</v>
      </c>
      <c r="H18" s="233">
        <v>330</v>
      </c>
      <c r="I18" s="338">
        <v>515</v>
      </c>
      <c r="J18" s="338">
        <v>518</v>
      </c>
      <c r="K18" s="338">
        <v>607</v>
      </c>
      <c r="L18" s="338">
        <v>968</v>
      </c>
      <c r="M18" s="344">
        <v>1000</v>
      </c>
      <c r="N18" s="344">
        <v>1016</v>
      </c>
      <c r="O18" s="344">
        <v>1071</v>
      </c>
      <c r="P18" s="344">
        <v>1167</v>
      </c>
      <c r="Q18" s="344">
        <v>1227</v>
      </c>
      <c r="R18" s="344">
        <v>1384</v>
      </c>
      <c r="S18" s="344">
        <v>2100</v>
      </c>
      <c r="T18" s="344">
        <v>1850</v>
      </c>
      <c r="U18" s="344">
        <v>1776</v>
      </c>
      <c r="V18" s="344">
        <v>1936</v>
      </c>
      <c r="W18" s="344">
        <v>2390</v>
      </c>
      <c r="X18" s="344">
        <v>3157</v>
      </c>
      <c r="Y18" s="344">
        <v>3676</v>
      </c>
      <c r="Z18" s="344">
        <v>4373</v>
      </c>
      <c r="AA18" s="344">
        <v>5197</v>
      </c>
      <c r="AB18" s="344">
        <v>6365</v>
      </c>
      <c r="AC18" s="344">
        <v>6120</v>
      </c>
      <c r="AD18" s="344">
        <v>8737</v>
      </c>
      <c r="AE18" s="344">
        <v>10001</v>
      </c>
      <c r="AF18" s="344">
        <v>11246</v>
      </c>
      <c r="AG18" s="344">
        <v>8577</v>
      </c>
      <c r="AH18" s="344">
        <v>8007</v>
      </c>
      <c r="AI18" s="344">
        <v>13259</v>
      </c>
      <c r="AJ18" s="338">
        <v>23441</v>
      </c>
      <c r="AK18" s="344">
        <v>33187</v>
      </c>
      <c r="AL18" s="344">
        <v>22269</v>
      </c>
      <c r="AN18" s="340">
        <v>8</v>
      </c>
      <c r="AO18" s="341" t="s">
        <v>212</v>
      </c>
      <c r="AP18" s="342">
        <v>5750</v>
      </c>
      <c r="AQ18" s="342">
        <v>5410</v>
      </c>
      <c r="AR18" s="342">
        <v>9146</v>
      </c>
      <c r="AS18" s="342">
        <v>10150</v>
      </c>
      <c r="AT18" s="342">
        <v>14504</v>
      </c>
      <c r="AU18" s="342">
        <v>15836</v>
      </c>
      <c r="AV18" s="342">
        <v>20359.8</v>
      </c>
      <c r="AW18" s="342">
        <v>24802</v>
      </c>
      <c r="AX18" s="343">
        <v>31310</v>
      </c>
      <c r="AY18" s="343">
        <v>30450</v>
      </c>
      <c r="AZ18" s="342">
        <v>26551</v>
      </c>
      <c r="BA18" s="342">
        <v>25415</v>
      </c>
      <c r="BB18" s="342">
        <v>29085</v>
      </c>
      <c r="BC18" s="342">
        <v>36883</v>
      </c>
      <c r="BD18" s="342">
        <v>35841</v>
      </c>
      <c r="BE18" s="342">
        <v>44024</v>
      </c>
      <c r="BF18" s="342">
        <v>50811</v>
      </c>
      <c r="BG18" s="342">
        <v>49971</v>
      </c>
      <c r="BH18" s="342">
        <v>56569</v>
      </c>
      <c r="BI18" s="342">
        <v>66481</v>
      </c>
      <c r="BJ18" s="342">
        <v>71095</v>
      </c>
      <c r="BK18" s="342">
        <v>71473</v>
      </c>
    </row>
    <row r="19" spans="2:63" x14ac:dyDescent="0.2">
      <c r="B19" s="233" t="s">
        <v>133</v>
      </c>
      <c r="C19" s="338"/>
      <c r="I19" s="338"/>
      <c r="J19" s="338"/>
      <c r="K19" s="338"/>
      <c r="L19" s="338"/>
      <c r="M19" s="344"/>
      <c r="N19" s="344"/>
      <c r="O19" s="338"/>
      <c r="P19" s="338"/>
      <c r="Q19" s="338"/>
      <c r="R19" s="338"/>
      <c r="S19" s="338"/>
      <c r="T19" s="338">
        <v>301</v>
      </c>
      <c r="U19" s="338">
        <v>346</v>
      </c>
      <c r="V19" s="338">
        <v>392</v>
      </c>
      <c r="W19" s="338">
        <v>448</v>
      </c>
      <c r="X19" s="338">
        <v>509</v>
      </c>
      <c r="Y19" s="338">
        <v>585</v>
      </c>
      <c r="Z19" s="338">
        <v>656</v>
      </c>
      <c r="AA19" s="338">
        <v>776</v>
      </c>
      <c r="AB19" s="338">
        <v>951</v>
      </c>
      <c r="AC19" s="344">
        <v>1099</v>
      </c>
      <c r="AD19" s="344">
        <v>1395</v>
      </c>
      <c r="AE19" s="344">
        <v>1661</v>
      </c>
      <c r="AF19" s="344">
        <v>1935</v>
      </c>
      <c r="AG19" s="344">
        <v>2332</v>
      </c>
      <c r="AH19" s="344">
        <v>3797</v>
      </c>
      <c r="AI19" s="344">
        <v>4845</v>
      </c>
      <c r="AJ19" s="344">
        <v>4475</v>
      </c>
      <c r="AK19" s="344">
        <v>5647</v>
      </c>
      <c r="AL19" s="344">
        <v>5665</v>
      </c>
      <c r="AN19" s="340">
        <v>9</v>
      </c>
      <c r="AO19" s="341" t="s">
        <v>213</v>
      </c>
      <c r="AP19" s="342">
        <v>101247</v>
      </c>
      <c r="AQ19" s="342">
        <v>108386</v>
      </c>
      <c r="AR19" s="342">
        <v>113961</v>
      </c>
      <c r="AS19" s="342">
        <v>120630</v>
      </c>
      <c r="AT19" s="342">
        <v>154203</v>
      </c>
      <c r="AU19" s="342">
        <v>182320</v>
      </c>
      <c r="AV19" s="342">
        <v>190127</v>
      </c>
      <c r="AW19" s="342">
        <v>199116</v>
      </c>
      <c r="AX19" s="343">
        <v>253391</v>
      </c>
      <c r="AY19" s="343">
        <v>288378</v>
      </c>
      <c r="AZ19" s="342">
        <v>285256</v>
      </c>
      <c r="BA19" s="342">
        <v>341565</v>
      </c>
      <c r="BB19" s="342">
        <v>408562</v>
      </c>
      <c r="BC19" s="342">
        <v>468463</v>
      </c>
      <c r="BD19" s="342">
        <v>525816</v>
      </c>
      <c r="BE19" s="342">
        <v>568524</v>
      </c>
      <c r="BF19" s="342">
        <v>577278</v>
      </c>
      <c r="BG19" s="342">
        <v>622467</v>
      </c>
      <c r="BH19" s="342">
        <v>680241</v>
      </c>
      <c r="BI19" s="342">
        <v>788716</v>
      </c>
      <c r="BJ19" s="342">
        <v>824083</v>
      </c>
      <c r="BK19" s="342">
        <v>918920</v>
      </c>
    </row>
    <row r="20" spans="2:63" x14ac:dyDescent="0.2">
      <c r="B20" s="233" t="s">
        <v>123</v>
      </c>
      <c r="C20" s="338">
        <v>432</v>
      </c>
      <c r="D20" s="233">
        <v>509</v>
      </c>
      <c r="E20" s="233">
        <v>568</v>
      </c>
      <c r="F20" s="233">
        <v>572</v>
      </c>
      <c r="G20" s="233">
        <v>602</v>
      </c>
      <c r="H20" s="233">
        <v>589</v>
      </c>
      <c r="I20" s="338">
        <v>553</v>
      </c>
      <c r="J20" s="338">
        <v>608</v>
      </c>
      <c r="K20" s="338">
        <v>637</v>
      </c>
      <c r="L20" s="338">
        <v>528</v>
      </c>
      <c r="M20" s="338">
        <v>510</v>
      </c>
      <c r="N20" s="344">
        <v>1142</v>
      </c>
      <c r="O20" s="344">
        <v>1348</v>
      </c>
      <c r="P20" s="344">
        <v>1723</v>
      </c>
      <c r="Q20" s="344">
        <v>2048</v>
      </c>
      <c r="R20" s="344">
        <v>2290</v>
      </c>
      <c r="S20" s="344">
        <v>3029</v>
      </c>
      <c r="T20" s="344">
        <v>8015</v>
      </c>
      <c r="U20" s="344">
        <v>8373</v>
      </c>
      <c r="V20" s="344">
        <v>8830</v>
      </c>
      <c r="W20" s="344">
        <v>9743</v>
      </c>
      <c r="X20" s="344">
        <v>10694</v>
      </c>
      <c r="Y20" s="344">
        <v>11608</v>
      </c>
      <c r="Z20" s="344">
        <v>12643</v>
      </c>
      <c r="AA20" s="344">
        <v>14392</v>
      </c>
      <c r="AB20" s="344">
        <v>15981</v>
      </c>
      <c r="AC20" s="344">
        <v>18109</v>
      </c>
      <c r="AD20" s="344">
        <v>21043</v>
      </c>
      <c r="AE20" s="344">
        <v>24249</v>
      </c>
      <c r="AF20" s="344">
        <v>27938</v>
      </c>
      <c r="AG20" s="344">
        <v>31325</v>
      </c>
      <c r="AH20" s="344">
        <v>37150</v>
      </c>
      <c r="AI20" s="344">
        <v>42793</v>
      </c>
      <c r="AJ20" s="344">
        <v>53862</v>
      </c>
      <c r="AK20" s="344">
        <v>54877</v>
      </c>
      <c r="AL20" s="344">
        <v>60876</v>
      </c>
      <c r="AN20" s="340">
        <v>10</v>
      </c>
      <c r="AO20" s="341" t="s">
        <v>214</v>
      </c>
      <c r="AP20" s="342">
        <v>42690</v>
      </c>
      <c r="AQ20" s="342">
        <v>47073</v>
      </c>
      <c r="AR20" s="342">
        <v>51859</v>
      </c>
      <c r="AS20" s="342">
        <v>56649</v>
      </c>
      <c r="AT20" s="342">
        <v>62140</v>
      </c>
      <c r="AU20" s="342">
        <v>71249</v>
      </c>
      <c r="AV20" s="342">
        <v>83010</v>
      </c>
      <c r="AW20" s="342">
        <v>93330</v>
      </c>
      <c r="AX20" s="343">
        <v>108738</v>
      </c>
      <c r="AY20" s="343">
        <v>132723</v>
      </c>
      <c r="AZ20" s="342">
        <v>153978</v>
      </c>
      <c r="BA20" s="342">
        <v>184415</v>
      </c>
      <c r="BB20" s="342">
        <v>216645</v>
      </c>
      <c r="BC20" s="342">
        <v>246198</v>
      </c>
      <c r="BD20" s="342">
        <v>283646</v>
      </c>
      <c r="BE20" s="342">
        <v>313967</v>
      </c>
      <c r="BF20" s="342">
        <v>345387</v>
      </c>
      <c r="BG20" s="342">
        <v>389312</v>
      </c>
      <c r="BH20" s="342">
        <v>439250</v>
      </c>
      <c r="BI20" s="342">
        <v>501948</v>
      </c>
      <c r="BJ20" s="342">
        <v>582967</v>
      </c>
      <c r="BK20" s="342">
        <v>655537</v>
      </c>
    </row>
    <row r="21" spans="2:63" x14ac:dyDescent="0.2">
      <c r="B21" s="233" t="s">
        <v>124</v>
      </c>
      <c r="C21" s="338">
        <v>407</v>
      </c>
      <c r="D21" s="233">
        <v>478</v>
      </c>
      <c r="E21" s="233">
        <v>536</v>
      </c>
      <c r="F21" s="233">
        <v>548</v>
      </c>
      <c r="G21" s="233">
        <v>573</v>
      </c>
      <c r="H21" s="233">
        <v>562</v>
      </c>
      <c r="I21" s="338">
        <v>502</v>
      </c>
      <c r="J21" s="338">
        <v>556</v>
      </c>
      <c r="K21" s="338">
        <v>604</v>
      </c>
      <c r="L21" s="338">
        <v>494</v>
      </c>
      <c r="M21" s="338">
        <v>500</v>
      </c>
      <c r="N21" s="338">
        <v>1136</v>
      </c>
      <c r="O21" s="344">
        <v>1341</v>
      </c>
      <c r="P21" s="344">
        <v>1709</v>
      </c>
      <c r="Q21" s="344">
        <v>2035</v>
      </c>
      <c r="R21" s="344">
        <v>2273</v>
      </c>
      <c r="S21" s="344">
        <v>3003</v>
      </c>
      <c r="T21" s="344">
        <v>7983</v>
      </c>
      <c r="U21" s="344">
        <v>8263</v>
      </c>
      <c r="V21" s="344">
        <v>8706</v>
      </c>
      <c r="W21" s="344">
        <v>9643</v>
      </c>
      <c r="X21" s="344">
        <v>10566</v>
      </c>
      <c r="Y21" s="344">
        <v>11446</v>
      </c>
      <c r="Z21" s="344">
        <v>12469</v>
      </c>
      <c r="AA21" s="344">
        <v>14198</v>
      </c>
      <c r="AB21" s="344">
        <v>15700</v>
      </c>
      <c r="AC21" s="344">
        <v>17790</v>
      </c>
      <c r="AD21" s="344">
        <v>20747</v>
      </c>
      <c r="AE21" s="344">
        <v>23759</v>
      </c>
      <c r="AF21" s="344">
        <v>27372</v>
      </c>
      <c r="AG21" s="344">
        <v>30470</v>
      </c>
      <c r="AH21" s="344">
        <v>34024</v>
      </c>
      <c r="AI21" s="344">
        <v>38730</v>
      </c>
      <c r="AJ21" s="344">
        <v>44927</v>
      </c>
      <c r="AK21" s="344">
        <v>49182</v>
      </c>
      <c r="AL21" s="344">
        <v>53200</v>
      </c>
      <c r="AN21" s="331"/>
      <c r="AO21" s="331"/>
      <c r="AP21" s="361"/>
      <c r="AQ21" s="361"/>
      <c r="AR21" s="361"/>
      <c r="AS21" s="361"/>
      <c r="AT21" s="361"/>
      <c r="AU21" s="361"/>
      <c r="AV21" s="348"/>
      <c r="AW21" s="348"/>
      <c r="AX21" s="349"/>
      <c r="AY21" s="349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  <c r="BK21" s="348"/>
    </row>
    <row r="22" spans="2:63" x14ac:dyDescent="0.2">
      <c r="B22" s="233" t="s">
        <v>134</v>
      </c>
      <c r="C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>
        <v>8</v>
      </c>
      <c r="U22" s="338">
        <v>9</v>
      </c>
      <c r="V22" s="338">
        <v>9</v>
      </c>
      <c r="W22" s="338">
        <v>10</v>
      </c>
      <c r="X22" s="338">
        <v>11</v>
      </c>
      <c r="Y22" s="338">
        <v>12</v>
      </c>
      <c r="Z22" s="338">
        <v>14</v>
      </c>
      <c r="AA22" s="338">
        <v>15</v>
      </c>
      <c r="AB22" s="338">
        <v>17</v>
      </c>
      <c r="AC22" s="338">
        <v>19</v>
      </c>
      <c r="AD22" s="338">
        <v>23</v>
      </c>
      <c r="AE22" s="338">
        <v>26</v>
      </c>
      <c r="AF22" s="338">
        <v>30</v>
      </c>
      <c r="AG22" s="338">
        <v>37</v>
      </c>
      <c r="AH22" s="338">
        <v>47</v>
      </c>
      <c r="AI22" s="338">
        <v>54</v>
      </c>
      <c r="AJ22" s="338">
        <v>66</v>
      </c>
      <c r="AK22" s="338">
        <v>70</v>
      </c>
      <c r="AL22" s="338">
        <v>74</v>
      </c>
      <c r="AN22" s="331"/>
      <c r="AO22" s="335" t="s">
        <v>215</v>
      </c>
      <c r="AP22" s="336">
        <v>218165</v>
      </c>
      <c r="AQ22" s="336">
        <v>232759</v>
      </c>
      <c r="AR22" s="336">
        <v>161369</v>
      </c>
      <c r="AS22" s="336">
        <v>170292</v>
      </c>
      <c r="AT22" s="336">
        <v>218655</v>
      </c>
      <c r="AU22" s="336">
        <v>268801</v>
      </c>
      <c r="AV22" s="336">
        <v>347684</v>
      </c>
      <c r="AW22" s="336">
        <v>420788</v>
      </c>
      <c r="AX22" s="337">
        <v>509032</v>
      </c>
      <c r="AY22" s="337">
        <v>565841</v>
      </c>
      <c r="AZ22" s="336">
        <v>553882.12</v>
      </c>
      <c r="BA22" s="336">
        <v>590530</v>
      </c>
      <c r="BB22" s="336">
        <v>751109</v>
      </c>
      <c r="BC22" s="336">
        <v>787819</v>
      </c>
      <c r="BD22" s="336">
        <v>797004.90800000005</v>
      </c>
      <c r="BE22" s="336">
        <v>1028237</v>
      </c>
      <c r="BF22" s="336">
        <v>1099741</v>
      </c>
      <c r="BG22" s="336">
        <v>1435506.5549999999</v>
      </c>
      <c r="BH22" s="336">
        <v>1800290.6880000001</v>
      </c>
      <c r="BI22" s="336">
        <v>1360856.453</v>
      </c>
      <c r="BJ22" s="336">
        <v>1311125.1459999999</v>
      </c>
      <c r="BK22" s="336">
        <v>1810682.1610000001</v>
      </c>
    </row>
    <row r="23" spans="2:63" x14ac:dyDescent="0.2">
      <c r="B23" s="233" t="s">
        <v>125</v>
      </c>
      <c r="C23" s="338">
        <v>25</v>
      </c>
      <c r="D23" s="233">
        <v>31</v>
      </c>
      <c r="E23" s="233">
        <v>32</v>
      </c>
      <c r="F23" s="233">
        <v>24</v>
      </c>
      <c r="G23" s="233">
        <v>29</v>
      </c>
      <c r="H23" s="233">
        <v>27</v>
      </c>
      <c r="I23" s="338">
        <v>51</v>
      </c>
      <c r="J23" s="338">
        <v>52</v>
      </c>
      <c r="K23" s="338">
        <v>33</v>
      </c>
      <c r="L23" s="338">
        <v>34</v>
      </c>
      <c r="M23" s="338">
        <v>10</v>
      </c>
      <c r="N23" s="338">
        <v>6</v>
      </c>
      <c r="O23" s="338">
        <v>7</v>
      </c>
      <c r="P23" s="338">
        <v>14</v>
      </c>
      <c r="Q23" s="338">
        <v>13</v>
      </c>
      <c r="R23" s="338">
        <v>17</v>
      </c>
      <c r="S23" s="338">
        <v>26</v>
      </c>
      <c r="T23" s="338">
        <v>24</v>
      </c>
      <c r="U23" s="338">
        <v>101</v>
      </c>
      <c r="V23" s="338">
        <v>115</v>
      </c>
      <c r="W23" s="338">
        <v>90</v>
      </c>
      <c r="X23" s="338">
        <v>117</v>
      </c>
      <c r="Y23" s="338">
        <v>150</v>
      </c>
      <c r="Z23" s="338">
        <v>160</v>
      </c>
      <c r="AA23" s="338">
        <v>179</v>
      </c>
      <c r="AB23" s="338">
        <v>264</v>
      </c>
      <c r="AC23" s="338">
        <v>300</v>
      </c>
      <c r="AD23" s="338">
        <v>273</v>
      </c>
      <c r="AE23" s="338">
        <v>464</v>
      </c>
      <c r="AF23" s="338">
        <v>536</v>
      </c>
      <c r="AG23" s="338">
        <v>818</v>
      </c>
      <c r="AH23" s="344">
        <v>3079</v>
      </c>
      <c r="AI23" s="344">
        <v>4009</v>
      </c>
      <c r="AJ23" s="344">
        <v>8869</v>
      </c>
      <c r="AK23" s="344">
        <v>5625</v>
      </c>
      <c r="AL23" s="344">
        <v>7602</v>
      </c>
      <c r="AN23" s="331"/>
      <c r="AO23" s="335"/>
      <c r="AP23" s="336"/>
      <c r="AQ23" s="336"/>
      <c r="AR23" s="336"/>
      <c r="AS23" s="336"/>
      <c r="AT23" s="336"/>
      <c r="AU23" s="336"/>
      <c r="AV23" s="336"/>
      <c r="AW23" s="336"/>
      <c r="AX23" s="337"/>
      <c r="AY23" s="337"/>
      <c r="AZ23" s="336"/>
      <c r="BA23" s="336"/>
      <c r="BB23" s="336"/>
      <c r="BC23" s="336"/>
      <c r="BD23" s="336"/>
      <c r="BE23" s="336"/>
      <c r="BF23" s="336"/>
      <c r="BG23" s="336"/>
      <c r="BH23" s="336"/>
      <c r="BI23" s="336"/>
      <c r="BJ23" s="336"/>
      <c r="BK23" s="336"/>
    </row>
    <row r="24" spans="2:63" x14ac:dyDescent="0.2">
      <c r="B24" s="233" t="s">
        <v>126</v>
      </c>
      <c r="C24" s="338">
        <v>256</v>
      </c>
      <c r="D24" s="233">
        <v>273</v>
      </c>
      <c r="E24" s="233">
        <v>307</v>
      </c>
      <c r="F24" s="233">
        <v>334</v>
      </c>
      <c r="G24" s="233">
        <v>342</v>
      </c>
      <c r="H24" s="233">
        <v>348</v>
      </c>
      <c r="I24" s="338">
        <v>366</v>
      </c>
      <c r="J24" s="338">
        <v>385</v>
      </c>
      <c r="K24" s="338">
        <v>414</v>
      </c>
      <c r="L24" s="338">
        <v>444</v>
      </c>
      <c r="M24" s="338">
        <v>519</v>
      </c>
      <c r="N24" s="338">
        <v>673</v>
      </c>
      <c r="O24" s="338">
        <v>813</v>
      </c>
      <c r="P24" s="344">
        <v>1021</v>
      </c>
      <c r="Q24" s="344">
        <v>1221</v>
      </c>
      <c r="R24" s="344">
        <v>1359</v>
      </c>
      <c r="S24" s="344">
        <v>1703</v>
      </c>
      <c r="T24" s="344">
        <v>2025</v>
      </c>
      <c r="U24" s="344">
        <v>2187</v>
      </c>
      <c r="V24" s="344">
        <v>2268</v>
      </c>
      <c r="W24" s="344">
        <v>2512</v>
      </c>
      <c r="X24" s="344">
        <v>2733</v>
      </c>
      <c r="Y24" s="344">
        <v>3103</v>
      </c>
      <c r="Z24" s="344">
        <v>3445</v>
      </c>
      <c r="AA24" s="344">
        <v>4147</v>
      </c>
      <c r="AB24" s="344">
        <v>4906</v>
      </c>
      <c r="AC24" s="344">
        <v>5490</v>
      </c>
      <c r="AD24" s="344">
        <v>6776</v>
      </c>
      <c r="AE24" s="344">
        <v>8162</v>
      </c>
      <c r="AF24" s="344">
        <v>9217</v>
      </c>
      <c r="AG24" s="344">
        <v>11195</v>
      </c>
      <c r="AH24" s="344">
        <v>13602</v>
      </c>
      <c r="AI24" s="344">
        <v>16363</v>
      </c>
      <c r="AJ24" s="344">
        <v>22683</v>
      </c>
      <c r="AK24" s="344">
        <v>23600</v>
      </c>
      <c r="AL24" s="344">
        <v>25322</v>
      </c>
      <c r="AN24" s="335" t="s">
        <v>162</v>
      </c>
      <c r="AO24" s="335" t="s">
        <v>216</v>
      </c>
      <c r="AP24" s="336">
        <v>156851</v>
      </c>
      <c r="AQ24" s="336">
        <v>170030</v>
      </c>
      <c r="AR24" s="336">
        <v>98700</v>
      </c>
      <c r="AS24" s="336">
        <v>90522</v>
      </c>
      <c r="AT24" s="336">
        <v>103193</v>
      </c>
      <c r="AU24" s="336">
        <v>122861</v>
      </c>
      <c r="AV24" s="336">
        <v>149606</v>
      </c>
      <c r="AW24" s="336">
        <v>154851</v>
      </c>
      <c r="AX24" s="337">
        <v>170617</v>
      </c>
      <c r="AY24" s="337">
        <v>132458</v>
      </c>
      <c r="AZ24" s="336">
        <v>146033.12</v>
      </c>
      <c r="BA24" s="336">
        <v>146849</v>
      </c>
      <c r="BB24" s="336">
        <v>155813</v>
      </c>
      <c r="BC24" s="336">
        <v>285094</v>
      </c>
      <c r="BD24" s="336">
        <v>207011.908</v>
      </c>
      <c r="BE24" s="336">
        <v>284912</v>
      </c>
      <c r="BF24" s="336">
        <v>238143</v>
      </c>
      <c r="BG24" s="336">
        <v>347769.55499999999</v>
      </c>
      <c r="BH24" s="336">
        <v>437950.68800000002</v>
      </c>
      <c r="BI24" s="336">
        <v>463085.45299999998</v>
      </c>
      <c r="BJ24" s="336">
        <v>314753.14600000001</v>
      </c>
      <c r="BK24" s="336">
        <v>435158.16100000002</v>
      </c>
    </row>
    <row r="25" spans="2:63" x14ac:dyDescent="0.2">
      <c r="B25" s="262"/>
      <c r="C25" s="188"/>
      <c r="D25" s="188"/>
      <c r="E25" s="188"/>
      <c r="F25" s="188"/>
      <c r="G25" s="188"/>
      <c r="H25" s="188"/>
      <c r="I25" s="188"/>
      <c r="AN25" s="350">
        <v>1</v>
      </c>
      <c r="AO25" s="341" t="s">
        <v>207</v>
      </c>
      <c r="AP25" s="342">
        <v>72</v>
      </c>
      <c r="AQ25" s="342">
        <v>17</v>
      </c>
      <c r="AR25" s="342">
        <v>97</v>
      </c>
      <c r="AS25" s="342">
        <v>34</v>
      </c>
      <c r="AT25" s="342">
        <v>3</v>
      </c>
      <c r="AU25" s="342">
        <v>5</v>
      </c>
      <c r="AV25" s="342">
        <v>50</v>
      </c>
      <c r="AW25" s="342">
        <v>44</v>
      </c>
      <c r="AX25" s="343">
        <v>62</v>
      </c>
      <c r="AY25" s="343">
        <v>55</v>
      </c>
      <c r="AZ25" s="342">
        <v>78</v>
      </c>
      <c r="BA25" s="342">
        <v>70</v>
      </c>
      <c r="BB25" s="342">
        <v>94</v>
      </c>
      <c r="BC25" s="342">
        <v>93</v>
      </c>
      <c r="BD25" s="342">
        <v>96</v>
      </c>
      <c r="BE25" s="342">
        <v>126</v>
      </c>
      <c r="BF25" s="342">
        <v>145</v>
      </c>
      <c r="BG25" s="342">
        <v>123</v>
      </c>
      <c r="BH25" s="342">
        <v>181</v>
      </c>
      <c r="BI25" s="342">
        <v>143</v>
      </c>
      <c r="BJ25" s="342">
        <v>219</v>
      </c>
      <c r="BK25" s="342">
        <v>356</v>
      </c>
    </row>
    <row r="26" spans="2:63" x14ac:dyDescent="0.2">
      <c r="B26" s="262" t="s">
        <v>127</v>
      </c>
      <c r="C26" s="333">
        <v>1524</v>
      </c>
      <c r="D26" s="334">
        <v>2105</v>
      </c>
      <c r="E26" s="334">
        <v>1925</v>
      </c>
      <c r="F26" s="334">
        <v>2038</v>
      </c>
      <c r="G26" s="334">
        <v>1916</v>
      </c>
      <c r="H26" s="334">
        <v>1956</v>
      </c>
      <c r="I26" s="333">
        <v>2278</v>
      </c>
      <c r="J26" s="333">
        <v>2572</v>
      </c>
      <c r="K26" s="333">
        <v>2351</v>
      </c>
      <c r="L26" s="333">
        <v>2335</v>
      </c>
      <c r="M26" s="333">
        <v>4090</v>
      </c>
      <c r="N26" s="333">
        <v>7227</v>
      </c>
      <c r="O26" s="333">
        <v>11379</v>
      </c>
      <c r="P26" s="333">
        <v>12638</v>
      </c>
      <c r="Q26" s="333">
        <v>14593</v>
      </c>
      <c r="R26" s="333">
        <v>15277</v>
      </c>
      <c r="S26" s="333">
        <v>19581</v>
      </c>
      <c r="T26" s="333">
        <v>16529</v>
      </c>
      <c r="U26" s="333">
        <v>18579</v>
      </c>
      <c r="V26" s="333">
        <v>21863</v>
      </c>
      <c r="W26" s="333">
        <v>23291</v>
      </c>
      <c r="X26" s="333">
        <v>25836</v>
      </c>
      <c r="Y26" s="333">
        <v>29118</v>
      </c>
      <c r="Z26" s="333">
        <v>34374</v>
      </c>
      <c r="AA26" s="333">
        <v>34886</v>
      </c>
      <c r="AB26" s="333">
        <v>43105</v>
      </c>
      <c r="AC26" s="333">
        <v>42577</v>
      </c>
      <c r="AD26" s="333">
        <v>49514</v>
      </c>
      <c r="AE26" s="333">
        <v>63504</v>
      </c>
      <c r="AF26" s="333">
        <v>73405</v>
      </c>
      <c r="AG26" s="333">
        <v>79650</v>
      </c>
      <c r="AH26" s="333">
        <v>96556</v>
      </c>
      <c r="AI26" s="333">
        <v>112478</v>
      </c>
      <c r="AJ26" s="333">
        <v>113203</v>
      </c>
      <c r="AK26" s="333">
        <v>81802</v>
      </c>
      <c r="AL26" s="333">
        <v>115621</v>
      </c>
      <c r="AN26" s="350">
        <v>2</v>
      </c>
      <c r="AO26" s="341" t="s">
        <v>16</v>
      </c>
      <c r="AP26" s="342">
        <v>1719</v>
      </c>
      <c r="AQ26" s="342">
        <v>6878</v>
      </c>
      <c r="AR26" s="342">
        <v>7491</v>
      </c>
      <c r="AS26" s="342">
        <v>9808</v>
      </c>
      <c r="AT26" s="342">
        <v>3142</v>
      </c>
      <c r="AU26" s="342">
        <v>5040</v>
      </c>
      <c r="AV26" s="342">
        <v>6133</v>
      </c>
      <c r="AW26" s="342">
        <v>20479</v>
      </c>
      <c r="AX26" s="343">
        <v>10354</v>
      </c>
      <c r="AY26" s="343">
        <v>14660</v>
      </c>
      <c r="AZ26" s="342">
        <v>12664</v>
      </c>
      <c r="BA26" s="342">
        <v>12151</v>
      </c>
      <c r="BB26" s="342">
        <v>18074</v>
      </c>
      <c r="BC26" s="342">
        <v>15203</v>
      </c>
      <c r="BD26" s="342">
        <v>21933</v>
      </c>
      <c r="BE26" s="342">
        <v>31703</v>
      </c>
      <c r="BF26" s="342">
        <v>28053</v>
      </c>
      <c r="BG26" s="342">
        <v>62529</v>
      </c>
      <c r="BH26" s="342">
        <v>24246</v>
      </c>
      <c r="BI26" s="342">
        <v>18123</v>
      </c>
      <c r="BJ26" s="342">
        <v>25127</v>
      </c>
      <c r="BK26" s="342">
        <v>16617</v>
      </c>
    </row>
    <row r="27" spans="2:63" x14ac:dyDescent="0.2">
      <c r="B27" s="233" t="s">
        <v>117</v>
      </c>
      <c r="C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>
        <v>508</v>
      </c>
      <c r="U27" s="338">
        <v>815</v>
      </c>
      <c r="V27" s="344">
        <v>1320</v>
      </c>
      <c r="W27" s="344">
        <v>1360</v>
      </c>
      <c r="X27" s="344">
        <v>1433</v>
      </c>
      <c r="Y27" s="344">
        <v>1766</v>
      </c>
      <c r="Z27" s="344">
        <v>1821</v>
      </c>
      <c r="AA27" s="344">
        <v>2199</v>
      </c>
      <c r="AB27" s="344">
        <v>1826</v>
      </c>
      <c r="AC27" s="344">
        <v>1606</v>
      </c>
      <c r="AD27" s="344">
        <v>2795</v>
      </c>
      <c r="AE27" s="344">
        <v>3226</v>
      </c>
      <c r="AF27" s="344">
        <v>3892</v>
      </c>
      <c r="AG27" s="344">
        <v>5964</v>
      </c>
      <c r="AH27" s="344">
        <v>6998</v>
      </c>
      <c r="AI27" s="344">
        <v>9516</v>
      </c>
      <c r="AJ27" s="344">
        <v>3150</v>
      </c>
      <c r="AK27" s="344">
        <v>3482</v>
      </c>
      <c r="AL27" s="344">
        <v>5474</v>
      </c>
      <c r="AN27" s="350">
        <v>3</v>
      </c>
      <c r="AO27" s="341" t="s">
        <v>17</v>
      </c>
      <c r="AP27" s="342">
        <v>21187</v>
      </c>
      <c r="AQ27" s="342">
        <v>13893</v>
      </c>
      <c r="AR27" s="342">
        <v>1398</v>
      </c>
      <c r="AS27" s="342">
        <v>1400</v>
      </c>
      <c r="AT27" s="342">
        <v>3410</v>
      </c>
      <c r="AU27" s="342">
        <v>2140</v>
      </c>
      <c r="AV27" s="342">
        <v>3609</v>
      </c>
      <c r="AW27" s="342">
        <v>2825</v>
      </c>
      <c r="AX27" s="343">
        <v>1168</v>
      </c>
      <c r="AY27" s="343">
        <v>2150</v>
      </c>
      <c r="AZ27" s="342">
        <v>1432.12</v>
      </c>
      <c r="BA27" s="342">
        <v>2614</v>
      </c>
      <c r="BB27" s="342">
        <v>2883</v>
      </c>
      <c r="BC27" s="342">
        <v>5778</v>
      </c>
      <c r="BD27" s="342">
        <v>5853.9080000000004</v>
      </c>
      <c r="BE27" s="342">
        <v>1760</v>
      </c>
      <c r="BF27" s="342">
        <v>1714</v>
      </c>
      <c r="BG27" s="342">
        <v>28205</v>
      </c>
      <c r="BH27" s="342">
        <v>8635</v>
      </c>
      <c r="BI27" s="342">
        <v>1765</v>
      </c>
      <c r="BJ27" s="342">
        <v>8619</v>
      </c>
      <c r="BK27" s="342">
        <v>32279</v>
      </c>
    </row>
    <row r="28" spans="2:63" x14ac:dyDescent="0.2">
      <c r="B28" s="233" t="s">
        <v>118</v>
      </c>
      <c r="C28" s="338">
        <v>10</v>
      </c>
      <c r="D28" s="233">
        <v>6</v>
      </c>
      <c r="E28" s="233">
        <v>6</v>
      </c>
      <c r="F28" s="233">
        <v>3</v>
      </c>
      <c r="G28" s="233">
        <v>4</v>
      </c>
      <c r="H28" s="233">
        <v>7</v>
      </c>
      <c r="I28" s="338">
        <v>8</v>
      </c>
      <c r="J28" s="338">
        <v>7</v>
      </c>
      <c r="K28" s="338">
        <v>11</v>
      </c>
      <c r="L28" s="338">
        <v>33</v>
      </c>
      <c r="M28" s="338">
        <v>15</v>
      </c>
      <c r="N28" s="338">
        <v>60</v>
      </c>
      <c r="O28" s="338">
        <v>37</v>
      </c>
      <c r="P28" s="338">
        <v>295</v>
      </c>
      <c r="Q28" s="338">
        <v>336</v>
      </c>
      <c r="R28" s="338">
        <v>100</v>
      </c>
      <c r="S28" s="338">
        <v>113</v>
      </c>
      <c r="T28" s="338">
        <v>330</v>
      </c>
      <c r="U28" s="338">
        <v>359</v>
      </c>
      <c r="V28" s="338">
        <v>222</v>
      </c>
      <c r="W28" s="338">
        <v>824</v>
      </c>
      <c r="X28" s="338">
        <v>953</v>
      </c>
      <c r="Y28" s="344">
        <v>2050</v>
      </c>
      <c r="Z28" s="344">
        <v>2760</v>
      </c>
      <c r="AA28" s="344">
        <v>1953</v>
      </c>
      <c r="AB28" s="344">
        <v>3112</v>
      </c>
      <c r="AC28" s="344">
        <v>1691</v>
      </c>
      <c r="AD28" s="344">
        <v>2303</v>
      </c>
      <c r="AE28" s="344">
        <v>3478</v>
      </c>
      <c r="AF28" s="344">
        <v>3008</v>
      </c>
      <c r="AG28" s="344">
        <v>4519</v>
      </c>
      <c r="AH28" s="344">
        <v>7052</v>
      </c>
      <c r="AI28" s="344">
        <v>6797</v>
      </c>
      <c r="AJ28" s="344">
        <v>13601</v>
      </c>
      <c r="AK28" s="344">
        <v>5774</v>
      </c>
      <c r="AL28" s="344">
        <v>3772</v>
      </c>
      <c r="AN28" s="350">
        <v>4</v>
      </c>
      <c r="AO28" s="341" t="s">
        <v>210</v>
      </c>
      <c r="AP28" s="342">
        <v>71757</v>
      </c>
      <c r="AQ28" s="342">
        <v>72011</v>
      </c>
      <c r="AR28" s="342">
        <v>29872</v>
      </c>
      <c r="AS28" s="342">
        <v>42826</v>
      </c>
      <c r="AT28" s="342">
        <v>30557</v>
      </c>
      <c r="AU28" s="342">
        <v>39104</v>
      </c>
      <c r="AV28" s="342">
        <v>51458</v>
      </c>
      <c r="AW28" s="342">
        <v>43701</v>
      </c>
      <c r="AX28" s="343">
        <v>55562</v>
      </c>
      <c r="AY28" s="343">
        <v>65011</v>
      </c>
      <c r="AZ28" s="342">
        <v>77940</v>
      </c>
      <c r="BA28" s="342">
        <v>79854</v>
      </c>
      <c r="BB28" s="342">
        <v>71372</v>
      </c>
      <c r="BC28" s="342">
        <v>153165</v>
      </c>
      <c r="BD28" s="342">
        <v>84071</v>
      </c>
      <c r="BE28" s="342">
        <v>163227</v>
      </c>
      <c r="BF28" s="342">
        <v>155108</v>
      </c>
      <c r="BG28" s="342">
        <v>146619</v>
      </c>
      <c r="BH28" s="342">
        <v>260657</v>
      </c>
      <c r="BI28" s="342">
        <v>375240</v>
      </c>
      <c r="BJ28" s="342">
        <v>228838</v>
      </c>
      <c r="BK28" s="342">
        <v>246551</v>
      </c>
    </row>
    <row r="29" spans="2:63" x14ac:dyDescent="0.2">
      <c r="B29" s="233" t="s">
        <v>17</v>
      </c>
      <c r="C29" s="338">
        <v>40</v>
      </c>
      <c r="D29" s="233">
        <v>133</v>
      </c>
      <c r="E29" s="233">
        <v>134</v>
      </c>
      <c r="F29" s="233">
        <v>134</v>
      </c>
      <c r="G29" s="233">
        <v>149</v>
      </c>
      <c r="H29" s="233">
        <v>94</v>
      </c>
      <c r="I29" s="338">
        <v>179</v>
      </c>
      <c r="J29" s="338">
        <v>68</v>
      </c>
      <c r="K29" s="338">
        <v>99</v>
      </c>
      <c r="L29" s="338">
        <v>111</v>
      </c>
      <c r="M29" s="338">
        <v>382</v>
      </c>
      <c r="N29" s="344">
        <v>1065</v>
      </c>
      <c r="O29" s="344">
        <v>3182</v>
      </c>
      <c r="P29" s="344">
        <v>4514</v>
      </c>
      <c r="Q29" s="344">
        <v>6143</v>
      </c>
      <c r="R29" s="344">
        <v>6660</v>
      </c>
      <c r="S29" s="344">
        <v>6593</v>
      </c>
      <c r="T29" s="344">
        <v>4835</v>
      </c>
      <c r="U29" s="344">
        <v>4684</v>
      </c>
      <c r="V29" s="344">
        <v>5144</v>
      </c>
      <c r="W29" s="344">
        <v>5700</v>
      </c>
      <c r="X29" s="344">
        <v>3871</v>
      </c>
      <c r="Y29" s="344">
        <v>4623</v>
      </c>
      <c r="Z29" s="344">
        <v>3190</v>
      </c>
      <c r="AA29" s="344">
        <v>3067</v>
      </c>
      <c r="AB29" s="344">
        <v>2623</v>
      </c>
      <c r="AC29" s="344">
        <v>2195</v>
      </c>
      <c r="AD29" s="344">
        <v>2729</v>
      </c>
      <c r="AE29" s="344">
        <v>3193</v>
      </c>
      <c r="AF29" s="344">
        <v>3374</v>
      </c>
      <c r="AG29" s="344">
        <v>2948</v>
      </c>
      <c r="AH29" s="344">
        <v>2457</v>
      </c>
      <c r="AI29" s="344">
        <v>3840</v>
      </c>
      <c r="AJ29" s="344">
        <v>8684</v>
      </c>
      <c r="AK29" s="344">
        <v>5345</v>
      </c>
      <c r="AL29" s="344">
        <v>34480</v>
      </c>
      <c r="AN29" s="350">
        <v>5</v>
      </c>
      <c r="AO29" s="341" t="s">
        <v>18</v>
      </c>
      <c r="AP29" s="342">
        <v>2551</v>
      </c>
      <c r="AQ29" s="342">
        <v>2072</v>
      </c>
      <c r="AR29" s="342">
        <v>3229</v>
      </c>
      <c r="AS29" s="342">
        <v>2744</v>
      </c>
      <c r="AT29" s="342">
        <v>3258</v>
      </c>
      <c r="AU29" s="342">
        <v>4096</v>
      </c>
      <c r="AV29" s="342">
        <v>6375</v>
      </c>
      <c r="AW29" s="342">
        <v>12848</v>
      </c>
      <c r="AX29" s="343">
        <v>14429</v>
      </c>
      <c r="AY29" s="343">
        <v>14725</v>
      </c>
      <c r="AZ29" s="342">
        <v>9949</v>
      </c>
      <c r="BA29" s="342">
        <v>7790</v>
      </c>
      <c r="BB29" s="342">
        <v>11377</v>
      </c>
      <c r="BC29" s="342">
        <v>16001</v>
      </c>
      <c r="BD29" s="342">
        <v>19920</v>
      </c>
      <c r="BE29" s="342">
        <v>9572</v>
      </c>
      <c r="BF29" s="342">
        <v>5178</v>
      </c>
      <c r="BG29" s="342">
        <v>5811.5550000000003</v>
      </c>
      <c r="BH29" s="342">
        <v>6605.6880000000001</v>
      </c>
      <c r="BI29" s="342">
        <v>970.45299999999997</v>
      </c>
      <c r="BJ29" s="342">
        <v>4156.1459999999997</v>
      </c>
      <c r="BK29" s="342">
        <v>4882.1610000000001</v>
      </c>
    </row>
    <row r="30" spans="2:63" x14ac:dyDescent="0.2">
      <c r="B30" s="233" t="s">
        <v>119</v>
      </c>
      <c r="C30" s="338">
        <v>35</v>
      </c>
      <c r="D30" s="233">
        <v>129</v>
      </c>
      <c r="E30" s="233">
        <v>131</v>
      </c>
      <c r="F30" s="233">
        <v>124</v>
      </c>
      <c r="G30" s="233">
        <v>138</v>
      </c>
      <c r="H30" s="233">
        <v>91</v>
      </c>
      <c r="I30" s="338">
        <v>177</v>
      </c>
      <c r="J30" s="338">
        <v>69</v>
      </c>
      <c r="K30" s="338">
        <v>97</v>
      </c>
      <c r="L30" s="338">
        <v>110</v>
      </c>
      <c r="M30" s="338">
        <v>375</v>
      </c>
      <c r="N30" s="344">
        <v>1057</v>
      </c>
      <c r="O30" s="344">
        <v>3160</v>
      </c>
      <c r="P30" s="344">
        <v>4488</v>
      </c>
      <c r="Q30" s="344">
        <v>6133</v>
      </c>
      <c r="R30" s="344">
        <v>6638</v>
      </c>
      <c r="S30" s="344">
        <v>6573</v>
      </c>
      <c r="T30" s="344">
        <v>4814</v>
      </c>
      <c r="U30" s="344">
        <v>4649</v>
      </c>
      <c r="V30" s="344">
        <v>5117</v>
      </c>
      <c r="W30" s="344">
        <v>5685</v>
      </c>
      <c r="X30" s="344">
        <v>3818</v>
      </c>
      <c r="Y30" s="344">
        <v>4565</v>
      </c>
      <c r="Z30" s="344">
        <v>3162</v>
      </c>
      <c r="AA30" s="344">
        <v>3030</v>
      </c>
      <c r="AB30" s="344">
        <v>2560</v>
      </c>
      <c r="AC30" s="344">
        <v>2103</v>
      </c>
      <c r="AD30" s="344">
        <v>2525</v>
      </c>
      <c r="AE30" s="344">
        <v>3029</v>
      </c>
      <c r="AF30" s="344">
        <v>3186</v>
      </c>
      <c r="AG30" s="344">
        <v>2775</v>
      </c>
      <c r="AH30" s="344">
        <v>2457</v>
      </c>
      <c r="AI30" s="344">
        <v>3840</v>
      </c>
      <c r="AJ30" s="344">
        <v>8684</v>
      </c>
      <c r="AK30" s="344">
        <v>5345</v>
      </c>
      <c r="AL30" s="344">
        <v>34480</v>
      </c>
      <c r="AN30" s="350">
        <v>6</v>
      </c>
      <c r="AO30" s="341" t="s">
        <v>211</v>
      </c>
      <c r="AP30" s="342">
        <v>56213</v>
      </c>
      <c r="AQ30" s="342">
        <v>72982</v>
      </c>
      <c r="AR30" s="342">
        <v>54884</v>
      </c>
      <c r="AS30" s="342">
        <v>31483</v>
      </c>
      <c r="AT30" s="342">
        <v>61695</v>
      </c>
      <c r="AU30" s="342">
        <v>71416</v>
      </c>
      <c r="AV30" s="342">
        <v>80103</v>
      </c>
      <c r="AW30" s="342">
        <v>70927</v>
      </c>
      <c r="AX30" s="343">
        <v>85484</v>
      </c>
      <c r="AY30" s="343">
        <v>30591</v>
      </c>
      <c r="AZ30" s="342">
        <v>39648</v>
      </c>
      <c r="BA30" s="342">
        <v>41081</v>
      </c>
      <c r="BB30" s="342">
        <v>45002</v>
      </c>
      <c r="BC30" s="342">
        <v>84276</v>
      </c>
      <c r="BD30" s="342">
        <v>70209</v>
      </c>
      <c r="BE30" s="342">
        <v>72989</v>
      </c>
      <c r="BF30" s="342">
        <v>40981</v>
      </c>
      <c r="BG30" s="342">
        <v>87533</v>
      </c>
      <c r="BH30" s="342">
        <v>131033</v>
      </c>
      <c r="BI30" s="342">
        <v>58970</v>
      </c>
      <c r="BJ30" s="342">
        <v>38353</v>
      </c>
      <c r="BK30" s="342">
        <v>126404</v>
      </c>
    </row>
    <row r="31" spans="2:63" x14ac:dyDescent="0.2">
      <c r="B31" s="233" t="s">
        <v>120</v>
      </c>
      <c r="C31" s="338">
        <v>5</v>
      </c>
      <c r="D31" s="233">
        <v>4</v>
      </c>
      <c r="E31" s="233">
        <v>3</v>
      </c>
      <c r="F31" s="233">
        <v>10</v>
      </c>
      <c r="G31" s="233">
        <v>11</v>
      </c>
      <c r="H31" s="233">
        <v>3</v>
      </c>
      <c r="I31" s="338">
        <v>2</v>
      </c>
      <c r="J31" s="338">
        <v>-1</v>
      </c>
      <c r="K31" s="338">
        <v>2</v>
      </c>
      <c r="L31" s="338">
        <v>1</v>
      </c>
      <c r="M31" s="338">
        <v>7</v>
      </c>
      <c r="N31" s="338">
        <v>8</v>
      </c>
      <c r="O31" s="338">
        <v>22</v>
      </c>
      <c r="P31" s="338">
        <v>26</v>
      </c>
      <c r="Q31" s="338">
        <v>10</v>
      </c>
      <c r="R31" s="338">
        <v>22</v>
      </c>
      <c r="S31" s="338">
        <v>20</v>
      </c>
      <c r="T31" s="338">
        <v>21</v>
      </c>
      <c r="U31" s="338">
        <v>35</v>
      </c>
      <c r="V31" s="338">
        <v>27</v>
      </c>
      <c r="W31" s="338">
        <v>15</v>
      </c>
      <c r="X31" s="338">
        <v>53</v>
      </c>
      <c r="Y31" s="338">
        <v>58</v>
      </c>
      <c r="Z31" s="338">
        <v>28</v>
      </c>
      <c r="AA31" s="338">
        <v>37</v>
      </c>
      <c r="AB31" s="338">
        <v>63</v>
      </c>
      <c r="AC31" s="338">
        <v>92</v>
      </c>
      <c r="AD31" s="338">
        <v>204</v>
      </c>
      <c r="AE31" s="338">
        <v>164</v>
      </c>
      <c r="AF31" s="338">
        <v>188</v>
      </c>
      <c r="AG31" s="338">
        <v>173</v>
      </c>
      <c r="AH31" s="338">
        <v>0</v>
      </c>
      <c r="AI31" s="338">
        <v>0</v>
      </c>
      <c r="AJ31" s="338">
        <v>0</v>
      </c>
      <c r="AK31" s="338">
        <v>0</v>
      </c>
      <c r="AL31" s="338">
        <v>0</v>
      </c>
      <c r="AN31" s="331"/>
      <c r="AO31" s="346" t="s">
        <v>217</v>
      </c>
      <c r="AP31" s="360">
        <v>369</v>
      </c>
      <c r="AQ31" s="360">
        <v>2473</v>
      </c>
      <c r="AR31" s="360">
        <v>5376</v>
      </c>
      <c r="AS31" s="360">
        <v>3133</v>
      </c>
      <c r="AT31" s="360">
        <v>3336</v>
      </c>
      <c r="AU31" s="360">
        <v>3439</v>
      </c>
      <c r="AV31" s="342">
        <v>4754</v>
      </c>
      <c r="AW31" s="342">
        <v>3680</v>
      </c>
      <c r="AX31" s="343">
        <v>4167</v>
      </c>
      <c r="AY31" s="343">
        <v>1907</v>
      </c>
      <c r="AZ31" s="342">
        <v>10874</v>
      </c>
      <c r="BA31" s="342">
        <v>2136</v>
      </c>
      <c r="BB31" s="342">
        <v>4265</v>
      </c>
      <c r="BC31" s="342">
        <v>24478</v>
      </c>
      <c r="BD31" s="342">
        <v>8767</v>
      </c>
      <c r="BE31" s="342">
        <v>6196</v>
      </c>
      <c r="BF31" s="342">
        <v>5825</v>
      </c>
      <c r="BG31" s="342">
        <v>39407</v>
      </c>
      <c r="BH31" s="342">
        <v>8627</v>
      </c>
      <c r="BI31" s="342">
        <v>14612</v>
      </c>
      <c r="BJ31" s="342">
        <v>6261</v>
      </c>
      <c r="BK31" s="342">
        <v>4485</v>
      </c>
    </row>
    <row r="32" spans="2:63" x14ac:dyDescent="0.2">
      <c r="B32" s="233" t="s">
        <v>18</v>
      </c>
      <c r="C32" s="338">
        <v>695</v>
      </c>
      <c r="D32" s="347">
        <v>1113</v>
      </c>
      <c r="E32" s="347">
        <v>1025</v>
      </c>
      <c r="F32" s="233">
        <v>837</v>
      </c>
      <c r="G32" s="233">
        <v>807</v>
      </c>
      <c r="H32" s="233">
        <v>856</v>
      </c>
      <c r="I32" s="344">
        <v>1124</v>
      </c>
      <c r="J32" s="344">
        <v>1024</v>
      </c>
      <c r="K32" s="344">
        <v>1019</v>
      </c>
      <c r="L32" s="338">
        <v>859</v>
      </c>
      <c r="M32" s="338">
        <v>870</v>
      </c>
      <c r="N32" s="344">
        <v>1185</v>
      </c>
      <c r="O32" s="344">
        <v>1638</v>
      </c>
      <c r="P32" s="338">
        <v>680</v>
      </c>
      <c r="Q32" s="338">
        <v>928</v>
      </c>
      <c r="R32" s="338">
        <v>562</v>
      </c>
      <c r="S32" s="338">
        <v>923</v>
      </c>
      <c r="T32" s="344">
        <v>1892</v>
      </c>
      <c r="U32" s="344">
        <v>2197</v>
      </c>
      <c r="V32" s="344">
        <v>3181</v>
      </c>
      <c r="W32" s="344">
        <v>2371</v>
      </c>
      <c r="X32" s="344">
        <v>2596</v>
      </c>
      <c r="Y32" s="344">
        <v>2620</v>
      </c>
      <c r="Z32" s="344">
        <v>3390</v>
      </c>
      <c r="AA32" s="344">
        <v>4085</v>
      </c>
      <c r="AB32" s="344">
        <v>4112</v>
      </c>
      <c r="AC32" s="344">
        <v>3899</v>
      </c>
      <c r="AD32" s="344">
        <v>3168</v>
      </c>
      <c r="AE32" s="344">
        <v>3737</v>
      </c>
      <c r="AF32" s="344">
        <v>3142</v>
      </c>
      <c r="AG32" s="344">
        <v>3930</v>
      </c>
      <c r="AH32" s="344">
        <v>3751</v>
      </c>
      <c r="AI32" s="344">
        <v>5024</v>
      </c>
      <c r="AJ32" s="344">
        <v>5330</v>
      </c>
      <c r="AK32" s="344">
        <v>4268</v>
      </c>
      <c r="AL32" s="344">
        <v>3298</v>
      </c>
      <c r="AN32" s="331"/>
      <c r="AO32" s="346" t="s">
        <v>218</v>
      </c>
      <c r="AP32" s="360">
        <v>27438</v>
      </c>
      <c r="AQ32" s="360">
        <v>31239</v>
      </c>
      <c r="AR32" s="360">
        <v>26440</v>
      </c>
      <c r="AS32" s="360">
        <v>6696</v>
      </c>
      <c r="AT32" s="360">
        <v>5834</v>
      </c>
      <c r="AU32" s="360">
        <v>10763</v>
      </c>
      <c r="AV32" s="342">
        <v>15232</v>
      </c>
      <c r="AW32" s="342">
        <v>11981</v>
      </c>
      <c r="AX32" s="343">
        <v>14456</v>
      </c>
      <c r="AY32" s="343">
        <v>7774</v>
      </c>
      <c r="AZ32" s="342">
        <v>8373</v>
      </c>
      <c r="BA32" s="342">
        <v>11336</v>
      </c>
      <c r="BB32" s="342">
        <v>14146</v>
      </c>
      <c r="BC32" s="342">
        <v>12600</v>
      </c>
      <c r="BD32" s="342">
        <v>18137</v>
      </c>
      <c r="BE32" s="342">
        <v>18232</v>
      </c>
      <c r="BF32" s="342">
        <v>13644</v>
      </c>
      <c r="BG32" s="342">
        <v>16376</v>
      </c>
      <c r="BH32" s="342">
        <v>15450</v>
      </c>
      <c r="BI32" s="342">
        <v>17228</v>
      </c>
      <c r="BJ32" s="342">
        <v>14812</v>
      </c>
      <c r="BK32" s="342">
        <v>4702</v>
      </c>
    </row>
    <row r="33" spans="2:67" x14ac:dyDescent="0.2">
      <c r="B33" s="233" t="s">
        <v>121</v>
      </c>
      <c r="C33" s="338">
        <v>152</v>
      </c>
      <c r="D33" s="233">
        <v>173</v>
      </c>
      <c r="E33" s="233">
        <v>149</v>
      </c>
      <c r="F33" s="233">
        <v>191</v>
      </c>
      <c r="G33" s="233">
        <v>216</v>
      </c>
      <c r="H33" s="233">
        <v>176</v>
      </c>
      <c r="I33" s="338">
        <v>156</v>
      </c>
      <c r="J33" s="338">
        <v>578</v>
      </c>
      <c r="K33" s="338">
        <v>410</v>
      </c>
      <c r="L33" s="338">
        <v>383</v>
      </c>
      <c r="M33" s="338">
        <v>704</v>
      </c>
      <c r="N33" s="344">
        <v>2419</v>
      </c>
      <c r="O33" s="344">
        <v>3185</v>
      </c>
      <c r="P33" s="344">
        <v>2520</v>
      </c>
      <c r="Q33" s="344">
        <v>2778</v>
      </c>
      <c r="R33" s="344">
        <v>3026</v>
      </c>
      <c r="S33" s="344">
        <v>2331</v>
      </c>
      <c r="T33" s="344">
        <v>3377</v>
      </c>
      <c r="U33" s="344">
        <v>3910</v>
      </c>
      <c r="V33" s="344">
        <v>6195</v>
      </c>
      <c r="W33" s="344">
        <v>6136</v>
      </c>
      <c r="X33" s="344">
        <v>7949</v>
      </c>
      <c r="Y33" s="344">
        <v>8356</v>
      </c>
      <c r="Z33" s="344">
        <v>11687</v>
      </c>
      <c r="AA33" s="344">
        <v>13226</v>
      </c>
      <c r="AB33" s="344">
        <v>22411</v>
      </c>
      <c r="AC33" s="344">
        <v>23455</v>
      </c>
      <c r="AD33" s="344">
        <v>24103</v>
      </c>
      <c r="AE33" s="344">
        <v>30881</v>
      </c>
      <c r="AF33" s="344">
        <v>33076</v>
      </c>
      <c r="AG33" s="344">
        <v>37412</v>
      </c>
      <c r="AH33" s="344">
        <v>49510</v>
      </c>
      <c r="AI33" s="344">
        <v>51490</v>
      </c>
      <c r="AJ33" s="344">
        <v>32555</v>
      </c>
      <c r="AK33" s="344">
        <v>26181</v>
      </c>
      <c r="AL33" s="344">
        <v>26613</v>
      </c>
      <c r="AN33" s="331"/>
      <c r="AO33" s="346" t="s">
        <v>219</v>
      </c>
      <c r="AP33" s="360">
        <v>28406</v>
      </c>
      <c r="AQ33" s="360">
        <v>39270</v>
      </c>
      <c r="AR33" s="360">
        <v>23068</v>
      </c>
      <c r="AS33" s="360">
        <v>21654</v>
      </c>
      <c r="AT33" s="360">
        <v>52525</v>
      </c>
      <c r="AU33" s="360">
        <v>57214</v>
      </c>
      <c r="AV33" s="342">
        <v>60117</v>
      </c>
      <c r="AW33" s="342">
        <v>55266</v>
      </c>
      <c r="AX33" s="343">
        <v>66861</v>
      </c>
      <c r="AY33" s="343">
        <v>20910</v>
      </c>
      <c r="AZ33" s="342">
        <v>20401</v>
      </c>
      <c r="BA33" s="342">
        <v>27609</v>
      </c>
      <c r="BB33" s="342">
        <v>26591</v>
      </c>
      <c r="BC33" s="342">
        <v>47198</v>
      </c>
      <c r="BD33" s="342">
        <v>43305</v>
      </c>
      <c r="BE33" s="342">
        <v>48561</v>
      </c>
      <c r="BF33" s="342">
        <v>21512</v>
      </c>
      <c r="BG33" s="342">
        <v>31750</v>
      </c>
      <c r="BH33" s="342">
        <v>106956</v>
      </c>
      <c r="BI33" s="342">
        <v>27130</v>
      </c>
      <c r="BJ33" s="342">
        <v>17280</v>
      </c>
      <c r="BK33" s="342">
        <v>117217</v>
      </c>
    </row>
    <row r="34" spans="2:67" x14ac:dyDescent="0.2">
      <c r="B34" s="233" t="s">
        <v>122</v>
      </c>
      <c r="C34" s="338">
        <v>211</v>
      </c>
      <c r="D34" s="233">
        <v>216</v>
      </c>
      <c r="E34" s="233">
        <v>169</v>
      </c>
      <c r="F34" s="233">
        <v>348</v>
      </c>
      <c r="G34" s="233">
        <v>283</v>
      </c>
      <c r="H34" s="233">
        <v>367</v>
      </c>
      <c r="I34" s="338">
        <v>315</v>
      </c>
      <c r="J34" s="338">
        <v>354</v>
      </c>
      <c r="K34" s="338">
        <v>262</v>
      </c>
      <c r="L34" s="338">
        <v>355</v>
      </c>
      <c r="M34" s="338">
        <v>397</v>
      </c>
      <c r="N34" s="338">
        <v>916</v>
      </c>
      <c r="O34" s="338">
        <v>912</v>
      </c>
      <c r="P34" s="344">
        <v>1122</v>
      </c>
      <c r="Q34" s="344">
        <v>1083</v>
      </c>
      <c r="R34" s="344">
        <v>1001</v>
      </c>
      <c r="S34" s="344">
        <v>1272</v>
      </c>
      <c r="T34" s="344">
        <v>4487</v>
      </c>
      <c r="U34" s="344">
        <v>5376</v>
      </c>
      <c r="V34" s="344">
        <v>4475</v>
      </c>
      <c r="W34" s="344">
        <v>5369</v>
      </c>
      <c r="X34" s="344">
        <v>7563</v>
      </c>
      <c r="Y34" s="344">
        <v>7614</v>
      </c>
      <c r="Z34" s="344">
        <v>8935</v>
      </c>
      <c r="AA34" s="344">
        <v>7264</v>
      </c>
      <c r="AB34" s="344">
        <v>7069</v>
      </c>
      <c r="AC34" s="344">
        <v>7849</v>
      </c>
      <c r="AD34" s="344">
        <v>11821</v>
      </c>
      <c r="AE34" s="344">
        <v>15800</v>
      </c>
      <c r="AF34" s="344">
        <v>23662</v>
      </c>
      <c r="AG34" s="344">
        <v>20655</v>
      </c>
      <c r="AH34" s="344">
        <v>22753</v>
      </c>
      <c r="AI34" s="344">
        <v>31809</v>
      </c>
      <c r="AJ34" s="344">
        <v>46434</v>
      </c>
      <c r="AK34" s="344">
        <v>30140</v>
      </c>
      <c r="AL34" s="344">
        <v>36385</v>
      </c>
      <c r="AN34" s="350">
        <v>7</v>
      </c>
      <c r="AO34" s="341" t="s">
        <v>220</v>
      </c>
      <c r="AP34" s="342">
        <v>3352</v>
      </c>
      <c r="AQ34" s="342">
        <v>2176</v>
      </c>
      <c r="AR34" s="342">
        <v>1730</v>
      </c>
      <c r="AS34" s="342">
        <v>2228</v>
      </c>
      <c r="AT34" s="342">
        <v>1128</v>
      </c>
      <c r="AU34" s="342">
        <v>1060</v>
      </c>
      <c r="AV34" s="342">
        <v>1878</v>
      </c>
      <c r="AW34" s="342">
        <v>4027</v>
      </c>
      <c r="AX34" s="343">
        <v>3558</v>
      </c>
      <c r="AY34" s="343">
        <v>5266</v>
      </c>
      <c r="AZ34" s="342">
        <v>4322</v>
      </c>
      <c r="BA34" s="342">
        <v>3289</v>
      </c>
      <c r="BB34" s="342">
        <v>7011</v>
      </c>
      <c r="BC34" s="342">
        <v>10578</v>
      </c>
      <c r="BD34" s="342">
        <v>4929</v>
      </c>
      <c r="BE34" s="342">
        <v>5535</v>
      </c>
      <c r="BF34" s="342">
        <v>6964</v>
      </c>
      <c r="BG34" s="342">
        <v>16949</v>
      </c>
      <c r="BH34" s="342">
        <v>6593</v>
      </c>
      <c r="BI34" s="342">
        <v>7874</v>
      </c>
      <c r="BJ34" s="342">
        <v>9441</v>
      </c>
      <c r="BK34" s="342">
        <v>8069</v>
      </c>
    </row>
    <row r="35" spans="2:67" x14ac:dyDescent="0.2">
      <c r="B35" s="233" t="s">
        <v>133</v>
      </c>
      <c r="C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>
        <v>128</v>
      </c>
      <c r="U35" s="338">
        <v>73</v>
      </c>
      <c r="V35" s="338">
        <v>53</v>
      </c>
      <c r="W35" s="338">
        <v>51</v>
      </c>
      <c r="X35" s="338">
        <v>81</v>
      </c>
      <c r="Y35" s="338">
        <v>71</v>
      </c>
      <c r="Z35" s="338">
        <v>58</v>
      </c>
      <c r="AA35" s="338">
        <v>159</v>
      </c>
      <c r="AB35" s="338">
        <v>77</v>
      </c>
      <c r="AC35" s="338">
        <v>90</v>
      </c>
      <c r="AD35" s="338">
        <v>313</v>
      </c>
      <c r="AE35" s="338">
        <v>294</v>
      </c>
      <c r="AF35" s="338">
        <v>63</v>
      </c>
      <c r="AG35" s="338">
        <v>115</v>
      </c>
      <c r="AH35" s="338">
        <v>96</v>
      </c>
      <c r="AI35" s="338">
        <v>173</v>
      </c>
      <c r="AJ35" s="338">
        <v>52</v>
      </c>
      <c r="AK35" s="338">
        <v>0</v>
      </c>
      <c r="AL35" s="338">
        <v>2</v>
      </c>
      <c r="AN35" s="350"/>
      <c r="AO35" s="341"/>
      <c r="AP35" s="342"/>
      <c r="AQ35" s="342"/>
      <c r="AR35" s="342"/>
      <c r="AS35" s="342"/>
      <c r="AT35" s="342"/>
      <c r="AU35" s="342"/>
      <c r="AV35" s="342"/>
      <c r="AW35" s="342"/>
      <c r="AX35" s="343"/>
      <c r="AY35" s="343"/>
      <c r="AZ35" s="342"/>
      <c r="BA35" s="342"/>
      <c r="BB35" s="342"/>
      <c r="BC35" s="342"/>
      <c r="BD35" s="342"/>
      <c r="BE35" s="342"/>
      <c r="BF35" s="342"/>
      <c r="BG35" s="342"/>
      <c r="BH35" s="342"/>
      <c r="BI35" s="342"/>
      <c r="BJ35" s="342"/>
      <c r="BK35" s="342"/>
    </row>
    <row r="36" spans="2:67" x14ac:dyDescent="0.2">
      <c r="B36" s="233" t="s">
        <v>123</v>
      </c>
      <c r="C36" s="338">
        <v>7</v>
      </c>
      <c r="D36" s="233">
        <v>7</v>
      </c>
      <c r="E36" s="233">
        <v>6</v>
      </c>
      <c r="F36" s="233">
        <v>3</v>
      </c>
      <c r="G36" s="233">
        <v>4</v>
      </c>
      <c r="H36" s="233">
        <v>4</v>
      </c>
      <c r="I36" s="338">
        <v>8</v>
      </c>
      <c r="J36" s="338">
        <v>5</v>
      </c>
      <c r="K36" s="338">
        <v>10</v>
      </c>
      <c r="L36" s="338">
        <v>13</v>
      </c>
      <c r="M36" s="338">
        <v>59</v>
      </c>
      <c r="N36" s="338">
        <v>81</v>
      </c>
      <c r="O36" s="338">
        <v>110</v>
      </c>
      <c r="P36" s="338">
        <v>161</v>
      </c>
      <c r="Q36" s="338">
        <v>202</v>
      </c>
      <c r="R36" s="338">
        <v>186</v>
      </c>
      <c r="S36" s="338">
        <v>252</v>
      </c>
      <c r="T36" s="338">
        <v>245</v>
      </c>
      <c r="U36" s="338">
        <v>322</v>
      </c>
      <c r="V36" s="338">
        <v>414</v>
      </c>
      <c r="W36" s="338">
        <v>564</v>
      </c>
      <c r="X36" s="338">
        <v>525</v>
      </c>
      <c r="Y36" s="338">
        <v>655</v>
      </c>
      <c r="Z36" s="338">
        <v>662</v>
      </c>
      <c r="AA36" s="338">
        <v>661</v>
      </c>
      <c r="AB36" s="338">
        <v>437</v>
      </c>
      <c r="AC36" s="338">
        <v>470</v>
      </c>
      <c r="AD36" s="338">
        <v>616</v>
      </c>
      <c r="AE36" s="338">
        <v>711</v>
      </c>
      <c r="AF36" s="344">
        <v>1239</v>
      </c>
      <c r="AG36" s="344">
        <v>1247</v>
      </c>
      <c r="AH36" s="344">
        <v>1700</v>
      </c>
      <c r="AI36" s="344">
        <v>1608</v>
      </c>
      <c r="AJ36" s="344">
        <v>1675</v>
      </c>
      <c r="AK36" s="344">
        <v>1739</v>
      </c>
      <c r="AL36" s="344">
        <v>2275</v>
      </c>
      <c r="AN36" s="335" t="s">
        <v>189</v>
      </c>
      <c r="AO36" s="335" t="s">
        <v>109</v>
      </c>
      <c r="AP36" s="336">
        <v>61315</v>
      </c>
      <c r="AQ36" s="336">
        <v>62729</v>
      </c>
      <c r="AR36" s="336">
        <v>62669</v>
      </c>
      <c r="AS36" s="336">
        <v>79769</v>
      </c>
      <c r="AT36" s="336">
        <v>115463</v>
      </c>
      <c r="AU36" s="336">
        <v>145940</v>
      </c>
      <c r="AV36" s="336">
        <v>198078</v>
      </c>
      <c r="AW36" s="336">
        <v>265937</v>
      </c>
      <c r="AX36" s="337">
        <v>338415</v>
      </c>
      <c r="AY36" s="337">
        <v>433383</v>
      </c>
      <c r="AZ36" s="336">
        <v>407849</v>
      </c>
      <c r="BA36" s="336">
        <v>443681</v>
      </c>
      <c r="BB36" s="336">
        <v>595296</v>
      </c>
      <c r="BC36" s="336">
        <v>502725</v>
      </c>
      <c r="BD36" s="336">
        <v>589993</v>
      </c>
      <c r="BE36" s="336">
        <v>743325</v>
      </c>
      <c r="BF36" s="336">
        <v>861598</v>
      </c>
      <c r="BG36" s="336">
        <v>1087737</v>
      </c>
      <c r="BH36" s="336">
        <v>1362340</v>
      </c>
      <c r="BI36" s="336">
        <v>897771</v>
      </c>
      <c r="BJ36" s="336">
        <v>996372</v>
      </c>
      <c r="BK36" s="336">
        <v>1375524</v>
      </c>
    </row>
    <row r="37" spans="2:67" x14ac:dyDescent="0.2">
      <c r="B37" s="233" t="s">
        <v>126</v>
      </c>
      <c r="C37" s="338">
        <v>409</v>
      </c>
      <c r="D37" s="233">
        <v>457</v>
      </c>
      <c r="E37" s="233">
        <v>436</v>
      </c>
      <c r="F37" s="233">
        <v>522</v>
      </c>
      <c r="G37" s="233">
        <v>453</v>
      </c>
      <c r="H37" s="233">
        <v>452</v>
      </c>
      <c r="I37" s="338">
        <v>488</v>
      </c>
      <c r="J37" s="338">
        <v>536</v>
      </c>
      <c r="K37" s="338">
        <v>540</v>
      </c>
      <c r="L37" s="338">
        <v>581</v>
      </c>
      <c r="M37" s="344">
        <v>1663</v>
      </c>
      <c r="N37" s="344">
        <v>1501</v>
      </c>
      <c r="O37" s="344">
        <v>2315</v>
      </c>
      <c r="P37" s="344">
        <v>3346</v>
      </c>
      <c r="Q37" s="344">
        <v>3123</v>
      </c>
      <c r="R37" s="344">
        <v>3742</v>
      </c>
      <c r="S37" s="344">
        <v>8097</v>
      </c>
      <c r="T37" s="338">
        <v>727</v>
      </c>
      <c r="U37" s="338">
        <v>843</v>
      </c>
      <c r="V37" s="338">
        <v>859</v>
      </c>
      <c r="W37" s="338">
        <v>916</v>
      </c>
      <c r="X37" s="338">
        <v>865</v>
      </c>
      <c r="Y37" s="344">
        <v>1363</v>
      </c>
      <c r="Z37" s="344">
        <v>1871</v>
      </c>
      <c r="AA37" s="344">
        <v>2272</v>
      </c>
      <c r="AB37" s="344">
        <v>1438</v>
      </c>
      <c r="AC37" s="344">
        <v>1322</v>
      </c>
      <c r="AD37" s="344">
        <v>1666</v>
      </c>
      <c r="AE37" s="344">
        <v>2184</v>
      </c>
      <c r="AF37" s="344">
        <v>1949</v>
      </c>
      <c r="AG37" s="344">
        <v>2860</v>
      </c>
      <c r="AH37" s="344">
        <v>2239</v>
      </c>
      <c r="AI37" s="344">
        <v>2221</v>
      </c>
      <c r="AJ37" s="344">
        <v>1722</v>
      </c>
      <c r="AK37" s="344">
        <v>4873</v>
      </c>
      <c r="AL37" s="344">
        <v>3322</v>
      </c>
      <c r="AN37" s="331"/>
      <c r="AO37" s="346" t="s">
        <v>221</v>
      </c>
      <c r="AP37" s="360">
        <v>17412</v>
      </c>
      <c r="AQ37" s="360">
        <v>16749</v>
      </c>
      <c r="AR37" s="360">
        <v>20672</v>
      </c>
      <c r="AS37" s="360">
        <v>22013</v>
      </c>
      <c r="AT37" s="360">
        <v>28791</v>
      </c>
      <c r="AU37" s="360">
        <v>27141</v>
      </c>
      <c r="AV37" s="342">
        <v>37307</v>
      </c>
      <c r="AW37" s="342">
        <v>45056</v>
      </c>
      <c r="AX37" s="343">
        <v>65292</v>
      </c>
      <c r="AY37" s="343">
        <v>115100</v>
      </c>
      <c r="AZ37" s="342">
        <v>130342</v>
      </c>
      <c r="BA37" s="342">
        <v>130832</v>
      </c>
      <c r="BB37" s="342">
        <v>144806</v>
      </c>
      <c r="BC37" s="342">
        <v>147751</v>
      </c>
      <c r="BD37" s="342">
        <v>164736</v>
      </c>
      <c r="BE37" s="342">
        <v>208953</v>
      </c>
      <c r="BF37" s="342">
        <v>229128</v>
      </c>
      <c r="BG37" s="342">
        <v>312699</v>
      </c>
      <c r="BH37" s="342">
        <v>362287</v>
      </c>
      <c r="BI37" s="342">
        <v>353735</v>
      </c>
      <c r="BJ37" s="342">
        <v>388098</v>
      </c>
      <c r="BK37" s="342">
        <v>450561</v>
      </c>
    </row>
    <row r="38" spans="2:67" x14ac:dyDescent="0.2">
      <c r="B38" s="321"/>
      <c r="C38" s="338"/>
      <c r="I38" s="338"/>
      <c r="J38" s="338"/>
      <c r="K38" s="338"/>
      <c r="L38" s="338"/>
      <c r="M38" s="339"/>
      <c r="N38" s="339"/>
      <c r="AN38" s="331"/>
      <c r="AO38" s="346" t="s">
        <v>223</v>
      </c>
      <c r="AP38" s="360">
        <v>35138</v>
      </c>
      <c r="AQ38" s="360">
        <v>34704</v>
      </c>
      <c r="AR38" s="360">
        <v>19613</v>
      </c>
      <c r="AS38" s="360">
        <v>29525</v>
      </c>
      <c r="AT38" s="360">
        <v>54144</v>
      </c>
      <c r="AU38" s="360">
        <v>77407</v>
      </c>
      <c r="AV38" s="342">
        <v>122774</v>
      </c>
      <c r="AW38" s="342">
        <v>153561</v>
      </c>
      <c r="AX38" s="343">
        <v>181294</v>
      </c>
      <c r="AY38" s="343">
        <v>213290</v>
      </c>
      <c r="AZ38" s="342">
        <v>219840</v>
      </c>
      <c r="BA38" s="342">
        <v>242542</v>
      </c>
      <c r="BB38" s="342">
        <v>372721</v>
      </c>
      <c r="BC38" s="342">
        <v>288464</v>
      </c>
      <c r="BD38" s="342">
        <v>358791</v>
      </c>
      <c r="BE38" s="342">
        <v>442650</v>
      </c>
      <c r="BF38" s="342">
        <v>527461</v>
      </c>
      <c r="BG38" s="342">
        <v>686665</v>
      </c>
      <c r="BH38" s="342">
        <v>909116</v>
      </c>
      <c r="BI38" s="342">
        <v>463854</v>
      </c>
      <c r="BJ38" s="342">
        <v>527970</v>
      </c>
      <c r="BK38" s="342">
        <v>777116</v>
      </c>
    </row>
    <row r="39" spans="2:67" ht="12.75" customHeight="1" x14ac:dyDescent="0.2">
      <c r="B39" s="262" t="s">
        <v>128</v>
      </c>
      <c r="C39" s="351">
        <v>661</v>
      </c>
      <c r="D39" s="188">
        <v>729</v>
      </c>
      <c r="E39" s="188">
        <v>566</v>
      </c>
      <c r="F39" s="188">
        <v>695</v>
      </c>
      <c r="G39" s="188">
        <v>738</v>
      </c>
      <c r="H39" s="188">
        <v>736</v>
      </c>
      <c r="I39" s="333">
        <v>1064</v>
      </c>
      <c r="J39" s="351">
        <v>942</v>
      </c>
      <c r="K39" s="351">
        <v>916</v>
      </c>
      <c r="L39" s="333">
        <v>1585</v>
      </c>
      <c r="M39" s="333">
        <v>2684</v>
      </c>
      <c r="N39" s="333">
        <v>3783</v>
      </c>
      <c r="O39" s="333">
        <v>4908</v>
      </c>
      <c r="P39" s="333">
        <v>6005</v>
      </c>
      <c r="Q39" s="333">
        <v>5658</v>
      </c>
      <c r="R39" s="333">
        <v>6580</v>
      </c>
      <c r="S39" s="333">
        <v>6840</v>
      </c>
      <c r="T39" s="333">
        <v>9570</v>
      </c>
      <c r="U39" s="333">
        <v>12679</v>
      </c>
      <c r="V39" s="333">
        <v>13140</v>
      </c>
      <c r="W39" s="333">
        <v>14503</v>
      </c>
      <c r="X39" s="333">
        <v>16249</v>
      </c>
      <c r="Y39" s="333">
        <v>18469</v>
      </c>
      <c r="Z39" s="333">
        <v>21317</v>
      </c>
      <c r="AA39" s="333">
        <v>24611</v>
      </c>
      <c r="AB39" s="333">
        <v>25903</v>
      </c>
      <c r="AC39" s="333">
        <v>28936</v>
      </c>
      <c r="AD39" s="333">
        <v>36906</v>
      </c>
      <c r="AE39" s="333">
        <v>42978</v>
      </c>
      <c r="AF39" s="333">
        <v>48471</v>
      </c>
      <c r="AG39" s="333">
        <v>50858</v>
      </c>
      <c r="AH39" s="333">
        <v>58533</v>
      </c>
      <c r="AI39" s="333">
        <v>62820</v>
      </c>
      <c r="AJ39" s="333">
        <v>52833</v>
      </c>
      <c r="AK39" s="333">
        <v>59578</v>
      </c>
      <c r="AL39" s="333">
        <v>62192</v>
      </c>
      <c r="AN39" s="331"/>
      <c r="AO39" s="346" t="s">
        <v>222</v>
      </c>
      <c r="AP39" s="360">
        <v>8765</v>
      </c>
      <c r="AQ39" s="360">
        <v>11276</v>
      </c>
      <c r="AR39" s="360">
        <v>22384</v>
      </c>
      <c r="AS39" s="360">
        <v>28232</v>
      </c>
      <c r="AT39" s="360">
        <v>32528</v>
      </c>
      <c r="AU39" s="360">
        <v>41393</v>
      </c>
      <c r="AV39" s="342">
        <v>37997</v>
      </c>
      <c r="AW39" s="342">
        <v>67320</v>
      </c>
      <c r="AX39" s="343">
        <v>91829</v>
      </c>
      <c r="AY39" s="343">
        <v>104993</v>
      </c>
      <c r="AZ39" s="342">
        <v>57667</v>
      </c>
      <c r="BA39" s="342">
        <v>70307</v>
      </c>
      <c r="BB39" s="342">
        <v>77769</v>
      </c>
      <c r="BC39" s="342">
        <v>66510</v>
      </c>
      <c r="BD39" s="342">
        <v>66466</v>
      </c>
      <c r="BE39" s="342">
        <v>91722</v>
      </c>
      <c r="BF39" s="342">
        <v>105009</v>
      </c>
      <c r="BG39" s="342">
        <v>88373</v>
      </c>
      <c r="BH39" s="342">
        <v>90937</v>
      </c>
      <c r="BI39" s="342">
        <v>80182</v>
      </c>
      <c r="BJ39" s="342">
        <v>80304</v>
      </c>
      <c r="BK39" s="342">
        <v>147847</v>
      </c>
    </row>
    <row r="40" spans="2:67" ht="13.5" thickBot="1" x14ac:dyDescent="0.25">
      <c r="B40" s="233" t="s">
        <v>129</v>
      </c>
      <c r="C40" s="338">
        <v>95</v>
      </c>
      <c r="D40" s="233">
        <v>129</v>
      </c>
      <c r="E40" s="233">
        <v>168</v>
      </c>
      <c r="F40" s="233">
        <v>155</v>
      </c>
      <c r="G40" s="233">
        <v>169</v>
      </c>
      <c r="H40" s="233">
        <v>201</v>
      </c>
      <c r="I40" s="338">
        <v>352</v>
      </c>
      <c r="J40" s="338">
        <v>300</v>
      </c>
      <c r="K40" s="338">
        <v>352</v>
      </c>
      <c r="L40" s="338">
        <v>571</v>
      </c>
      <c r="M40" s="344">
        <v>1022</v>
      </c>
      <c r="N40" s="344">
        <v>1418</v>
      </c>
      <c r="O40" s="344">
        <v>1816</v>
      </c>
      <c r="P40" s="344">
        <v>2421</v>
      </c>
      <c r="Q40" s="344">
        <v>2311</v>
      </c>
      <c r="R40" s="344">
        <v>2687</v>
      </c>
      <c r="S40" s="344">
        <v>2735</v>
      </c>
      <c r="T40" s="344">
        <v>3443</v>
      </c>
      <c r="U40" s="344">
        <v>5397</v>
      </c>
      <c r="V40" s="344">
        <v>4313</v>
      </c>
      <c r="W40" s="344">
        <v>4696</v>
      </c>
      <c r="X40" s="344">
        <v>5564</v>
      </c>
      <c r="Y40" s="344">
        <v>6245</v>
      </c>
      <c r="Z40" s="344">
        <v>7097</v>
      </c>
      <c r="AA40" s="344">
        <v>7752</v>
      </c>
      <c r="AB40" s="344">
        <v>8927</v>
      </c>
      <c r="AC40" s="344">
        <v>9165</v>
      </c>
      <c r="AD40" s="344">
        <v>11661</v>
      </c>
      <c r="AE40" s="344">
        <v>13378</v>
      </c>
      <c r="AF40" s="344">
        <v>14459</v>
      </c>
      <c r="AG40" s="344">
        <v>15790</v>
      </c>
      <c r="AH40" s="344">
        <v>19586</v>
      </c>
      <c r="AI40" s="344">
        <v>20118</v>
      </c>
      <c r="AJ40" s="344">
        <v>21485</v>
      </c>
      <c r="AK40" s="344">
        <v>23773</v>
      </c>
      <c r="AL40" s="344">
        <v>24351</v>
      </c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3"/>
      <c r="AY40" s="353"/>
      <c r="AZ40" s="352"/>
      <c r="BA40" s="352"/>
      <c r="BB40" s="352"/>
      <c r="BC40" s="352"/>
      <c r="BD40" s="352"/>
      <c r="BE40" s="352"/>
      <c r="BF40" s="352"/>
      <c r="BG40" s="352"/>
      <c r="BH40" s="352"/>
      <c r="BI40" s="352"/>
      <c r="BJ40" s="352"/>
      <c r="BK40" s="352"/>
    </row>
    <row r="41" spans="2:67" ht="13.5" thickTop="1" x14ac:dyDescent="0.2">
      <c r="B41" s="233" t="s">
        <v>130</v>
      </c>
      <c r="C41" s="338">
        <v>471</v>
      </c>
      <c r="D41" s="233">
        <v>497</v>
      </c>
      <c r="E41" s="233">
        <v>285</v>
      </c>
      <c r="F41" s="233">
        <v>418</v>
      </c>
      <c r="G41" s="233">
        <v>438</v>
      </c>
      <c r="H41" s="233">
        <v>393</v>
      </c>
      <c r="I41" s="338">
        <v>560</v>
      </c>
      <c r="J41" s="338">
        <v>487</v>
      </c>
      <c r="K41" s="338">
        <v>373</v>
      </c>
      <c r="L41" s="338">
        <v>813</v>
      </c>
      <c r="M41" s="344">
        <v>1407</v>
      </c>
      <c r="N41" s="344">
        <v>1952</v>
      </c>
      <c r="O41" s="344">
        <v>2633</v>
      </c>
      <c r="P41" s="344">
        <v>3011</v>
      </c>
      <c r="Q41" s="344">
        <v>2895</v>
      </c>
      <c r="R41" s="344">
        <v>3368</v>
      </c>
      <c r="S41" s="344">
        <v>3288</v>
      </c>
      <c r="T41" s="344">
        <v>4211</v>
      </c>
      <c r="U41" s="344">
        <v>5262</v>
      </c>
      <c r="V41" s="344">
        <v>6626</v>
      </c>
      <c r="W41" s="344">
        <v>7568</v>
      </c>
      <c r="X41" s="344">
        <v>8341</v>
      </c>
      <c r="Y41" s="344">
        <v>9314</v>
      </c>
      <c r="Z41" s="344">
        <v>10889</v>
      </c>
      <c r="AA41" s="344">
        <v>12974</v>
      </c>
      <c r="AB41" s="344">
        <v>12373</v>
      </c>
      <c r="AC41" s="344">
        <v>13999</v>
      </c>
      <c r="AD41" s="344">
        <v>18783</v>
      </c>
      <c r="AE41" s="344">
        <v>23029</v>
      </c>
      <c r="AF41" s="344">
        <v>26961</v>
      </c>
      <c r="AG41" s="344">
        <v>27675</v>
      </c>
      <c r="AH41" s="344">
        <v>31195</v>
      </c>
      <c r="AI41" s="344">
        <v>34522</v>
      </c>
      <c r="AJ41" s="344">
        <v>24928</v>
      </c>
      <c r="AK41" s="344">
        <v>27824</v>
      </c>
      <c r="AL41" s="344">
        <v>29081</v>
      </c>
    </row>
    <row r="42" spans="2:67" ht="12.75" customHeight="1" x14ac:dyDescent="0.2">
      <c r="B42" s="354" t="s">
        <v>131</v>
      </c>
      <c r="C42" s="355">
        <v>95</v>
      </c>
      <c r="D42" s="354">
        <v>103</v>
      </c>
      <c r="E42" s="354">
        <v>112</v>
      </c>
      <c r="F42" s="354">
        <v>122</v>
      </c>
      <c r="G42" s="354">
        <v>131</v>
      </c>
      <c r="H42" s="354">
        <v>142</v>
      </c>
      <c r="I42" s="355">
        <v>152</v>
      </c>
      <c r="J42" s="355">
        <v>155</v>
      </c>
      <c r="K42" s="355">
        <v>191</v>
      </c>
      <c r="L42" s="355">
        <v>201</v>
      </c>
      <c r="M42" s="355">
        <v>255</v>
      </c>
      <c r="N42" s="355">
        <v>413</v>
      </c>
      <c r="O42" s="355">
        <v>459</v>
      </c>
      <c r="P42" s="355">
        <v>573</v>
      </c>
      <c r="Q42" s="355">
        <v>452</v>
      </c>
      <c r="R42" s="355">
        <v>525</v>
      </c>
      <c r="S42" s="355">
        <v>817</v>
      </c>
      <c r="T42" s="356">
        <v>1916</v>
      </c>
      <c r="U42" s="356">
        <v>2020</v>
      </c>
      <c r="V42" s="356">
        <v>2201</v>
      </c>
      <c r="W42" s="356">
        <v>2239</v>
      </c>
      <c r="X42" s="356">
        <v>2344</v>
      </c>
      <c r="Y42" s="356">
        <v>2910</v>
      </c>
      <c r="Z42" s="356">
        <v>3331</v>
      </c>
      <c r="AA42" s="356">
        <v>3885</v>
      </c>
      <c r="AB42" s="356">
        <v>4603</v>
      </c>
      <c r="AC42" s="356">
        <v>5772</v>
      </c>
      <c r="AD42" s="356">
        <v>6462</v>
      </c>
      <c r="AE42" s="356">
        <v>6571</v>
      </c>
      <c r="AF42" s="356">
        <v>7051</v>
      </c>
      <c r="AG42" s="356">
        <v>7393</v>
      </c>
      <c r="AH42" s="356">
        <v>7752</v>
      </c>
      <c r="AI42" s="356">
        <v>8180</v>
      </c>
      <c r="AJ42" s="356">
        <v>6420</v>
      </c>
      <c r="AK42" s="356">
        <v>7981</v>
      </c>
      <c r="AL42" s="356">
        <v>8760</v>
      </c>
    </row>
    <row r="43" spans="2:67" ht="13.5" thickBot="1" x14ac:dyDescent="0.25">
      <c r="B43" s="323"/>
      <c r="C43" s="323"/>
      <c r="D43" s="323"/>
      <c r="E43" s="323"/>
      <c r="F43" s="323"/>
      <c r="G43" s="323"/>
      <c r="H43" s="323"/>
      <c r="I43" s="323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</row>
    <row r="44" spans="2:67" ht="13.5" thickTop="1" x14ac:dyDescent="0.2">
      <c r="B44" s="358" t="s">
        <v>230</v>
      </c>
      <c r="C44" s="322"/>
      <c r="D44" s="322"/>
      <c r="E44" s="322"/>
      <c r="F44" s="322"/>
      <c r="G44" s="322"/>
      <c r="H44" s="322"/>
      <c r="I44" s="322"/>
    </row>
    <row r="45" spans="2:67" x14ac:dyDescent="0.2">
      <c r="B45" s="233" t="s">
        <v>282</v>
      </c>
      <c r="AL45" s="315"/>
      <c r="AM45" s="36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292"/>
      <c r="BJ45" s="292"/>
      <c r="BK45" s="292"/>
      <c r="BL45" s="359"/>
      <c r="BM45" s="359"/>
      <c r="BN45" s="359"/>
      <c r="BO45" s="359"/>
    </row>
    <row r="46" spans="2:67" x14ac:dyDescent="0.2">
      <c r="B46" s="233" t="s">
        <v>281</v>
      </c>
      <c r="AL46" s="309"/>
      <c r="AM46" s="363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292"/>
      <c r="BJ46" s="292"/>
      <c r="BK46" s="292"/>
    </row>
    <row r="47" spans="2:67" x14ac:dyDescent="0.2">
      <c r="B47" s="233" t="s">
        <v>298</v>
      </c>
      <c r="AL47" s="315"/>
      <c r="AM47" s="36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292"/>
      <c r="BJ47" s="292"/>
      <c r="BK47" s="292"/>
    </row>
    <row r="48" spans="2:67" x14ac:dyDescent="0.2">
      <c r="B48" s="233" t="s">
        <v>299</v>
      </c>
      <c r="AL48" s="315"/>
      <c r="AM48" s="36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292"/>
      <c r="BJ48" s="292"/>
      <c r="BK48" s="292"/>
    </row>
    <row r="49" spans="38:63" x14ac:dyDescent="0.2">
      <c r="AL49" s="315"/>
      <c r="AM49" s="36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292"/>
      <c r="BJ49" s="292"/>
      <c r="BK49" s="292"/>
    </row>
    <row r="50" spans="38:63" x14ac:dyDescent="0.2">
      <c r="AL50" s="315"/>
      <c r="AM50" s="36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292"/>
      <c r="BJ50" s="292"/>
      <c r="BK50" s="292"/>
    </row>
    <row r="51" spans="38:63" x14ac:dyDescent="0.2">
      <c r="AL51" s="315"/>
      <c r="AM51" s="36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292"/>
      <c r="BJ51" s="292"/>
      <c r="BK51" s="292"/>
    </row>
    <row r="52" spans="38:63" x14ac:dyDescent="0.2">
      <c r="AL52" s="364"/>
      <c r="AM52" s="36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292"/>
      <c r="BJ52" s="292"/>
      <c r="BK52" s="292"/>
    </row>
    <row r="53" spans="38:63" x14ac:dyDescent="0.2">
      <c r="AL53" s="364"/>
      <c r="AM53" s="36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292"/>
      <c r="BJ53" s="292"/>
      <c r="BK53" s="292"/>
    </row>
    <row r="54" spans="38:63" x14ac:dyDescent="0.2">
      <c r="AL54" s="364"/>
      <c r="AM54" s="36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292"/>
      <c r="BJ54" s="292"/>
      <c r="BK54" s="292"/>
    </row>
    <row r="55" spans="38:63" x14ac:dyDescent="0.2">
      <c r="AL55" s="309"/>
      <c r="AM55" s="36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292"/>
      <c r="BJ55" s="292"/>
      <c r="BK55" s="292"/>
    </row>
    <row r="56" spans="38:63" x14ac:dyDescent="0.2">
      <c r="AL56" s="315"/>
      <c r="AM56" s="363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  <c r="BI56" s="291"/>
      <c r="BJ56" s="291"/>
      <c r="BK56" s="291"/>
    </row>
    <row r="57" spans="38:63" x14ac:dyDescent="0.2">
      <c r="AL57" s="362"/>
      <c r="AM57" s="363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2"/>
      <c r="BB57" s="312"/>
      <c r="BC57" s="312"/>
      <c r="BD57" s="312"/>
      <c r="BE57" s="312"/>
      <c r="BF57" s="312"/>
      <c r="BG57" s="312"/>
      <c r="BH57" s="312"/>
      <c r="BI57" s="308"/>
      <c r="BJ57" s="308"/>
      <c r="BK57" s="308"/>
    </row>
    <row r="58" spans="38:63" x14ac:dyDescent="0.2">
      <c r="AL58" s="362"/>
      <c r="AM58" s="363"/>
      <c r="AN58" s="312"/>
      <c r="AO58" s="312"/>
      <c r="AP58" s="312"/>
      <c r="AQ58" s="312"/>
      <c r="AR58" s="312"/>
      <c r="AS58" s="312"/>
      <c r="AT58" s="312"/>
      <c r="AU58" s="312"/>
      <c r="AV58" s="312"/>
      <c r="AW58" s="312"/>
      <c r="AX58" s="312"/>
      <c r="AY58" s="312"/>
      <c r="AZ58" s="312"/>
      <c r="BA58" s="312"/>
      <c r="BB58" s="312"/>
      <c r="BC58" s="312"/>
      <c r="BD58" s="312"/>
      <c r="BE58" s="312"/>
      <c r="BF58" s="312"/>
      <c r="BG58" s="312"/>
      <c r="BH58" s="312"/>
      <c r="BI58" s="308"/>
      <c r="BJ58" s="308"/>
      <c r="BK58" s="308"/>
    </row>
    <row r="59" spans="38:63" x14ac:dyDescent="0.2">
      <c r="AL59" s="362"/>
      <c r="AM59" s="363"/>
      <c r="AN59" s="312"/>
      <c r="AO59" s="312"/>
      <c r="AP59" s="312"/>
      <c r="AQ59" s="312"/>
      <c r="AR59" s="312"/>
      <c r="AS59" s="312"/>
      <c r="AT59" s="312"/>
      <c r="AU59" s="312"/>
      <c r="AV59" s="312"/>
      <c r="AW59" s="312"/>
      <c r="AX59" s="312"/>
      <c r="AY59" s="312"/>
      <c r="AZ59" s="312"/>
      <c r="BA59" s="312"/>
      <c r="BB59" s="312"/>
      <c r="BC59" s="312"/>
      <c r="BD59" s="312"/>
      <c r="BE59" s="312"/>
      <c r="BF59" s="312"/>
      <c r="BG59" s="312"/>
      <c r="BH59" s="312"/>
      <c r="BI59" s="308"/>
      <c r="BJ59" s="308"/>
      <c r="BK59" s="308"/>
    </row>
    <row r="60" spans="38:63" x14ac:dyDescent="0.2">
      <c r="AL60" s="315"/>
      <c r="AM60" s="363"/>
      <c r="AN60" s="316"/>
      <c r="AO60" s="316"/>
      <c r="AP60" s="316"/>
      <c r="AQ60" s="316"/>
      <c r="AR60" s="316"/>
      <c r="AS60" s="316"/>
      <c r="AT60" s="316"/>
      <c r="AU60" s="316"/>
      <c r="AV60" s="316"/>
      <c r="AW60" s="316"/>
      <c r="AX60" s="316"/>
      <c r="AY60" s="316"/>
      <c r="AZ60" s="316"/>
      <c r="BA60" s="316"/>
      <c r="BB60" s="316"/>
      <c r="BC60" s="316"/>
      <c r="BD60" s="316"/>
      <c r="BE60" s="313"/>
      <c r="BF60" s="313"/>
      <c r="BG60" s="313"/>
      <c r="BH60" s="313"/>
      <c r="BI60" s="292"/>
      <c r="BJ60" s="292"/>
      <c r="BK60" s="292"/>
    </row>
    <row r="61" spans="38:63" x14ac:dyDescent="0.2">
      <c r="AL61" s="315"/>
      <c r="AM61" s="36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292"/>
      <c r="BJ61" s="292"/>
      <c r="BK61" s="292"/>
    </row>
    <row r="62" spans="38:63" x14ac:dyDescent="0.2">
      <c r="AL62" s="315"/>
      <c r="AM62" s="36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292"/>
      <c r="BJ62" s="292"/>
      <c r="BK62" s="292"/>
    </row>
    <row r="63" spans="38:63" x14ac:dyDescent="0.2">
      <c r="AL63" s="315"/>
      <c r="AM63" s="36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1"/>
      <c r="BJ63" s="311"/>
      <c r="BK63" s="311"/>
    </row>
    <row r="64" spans="38:63" x14ac:dyDescent="0.2">
      <c r="AL64" s="309"/>
      <c r="AM64" s="36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292"/>
      <c r="BJ64" s="292"/>
      <c r="BK64" s="292"/>
    </row>
    <row r="65" spans="38:64" x14ac:dyDescent="0.2">
      <c r="AL65" s="315"/>
      <c r="AM65" s="363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4"/>
      <c r="BI65" s="292"/>
      <c r="BJ65" s="292"/>
      <c r="BK65" s="292"/>
    </row>
    <row r="66" spans="38:64" x14ac:dyDescent="0.2">
      <c r="AL66" s="315"/>
      <c r="AM66" s="36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292"/>
      <c r="BJ66" s="292"/>
      <c r="BK66" s="292"/>
    </row>
    <row r="67" spans="38:64" x14ac:dyDescent="0.2">
      <c r="AL67" s="315"/>
      <c r="AM67" s="36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292"/>
      <c r="BJ67" s="292"/>
      <c r="BK67" s="292"/>
    </row>
    <row r="68" spans="38:64" x14ac:dyDescent="0.2">
      <c r="AL68" s="315"/>
      <c r="AM68" s="36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292"/>
      <c r="BJ68" s="292"/>
      <c r="BK68" s="292"/>
    </row>
    <row r="69" spans="38:64" x14ac:dyDescent="0.2">
      <c r="AL69" s="315"/>
      <c r="AM69" s="36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292"/>
      <c r="BJ69" s="292"/>
      <c r="BK69" s="292"/>
    </row>
    <row r="70" spans="38:64" x14ac:dyDescent="0.2">
      <c r="AL70" s="309"/>
      <c r="AM70" s="363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7"/>
      <c r="BE70" s="317"/>
      <c r="BF70" s="317"/>
      <c r="BG70" s="317"/>
      <c r="BH70" s="317"/>
      <c r="BI70" s="310"/>
      <c r="BJ70" s="291"/>
      <c r="BK70" s="291"/>
    </row>
    <row r="71" spans="38:64" x14ac:dyDescent="0.2">
      <c r="AL71" s="362"/>
      <c r="AM71" s="363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2"/>
      <c r="BC71" s="312"/>
      <c r="BD71" s="312"/>
      <c r="BE71" s="312"/>
      <c r="BF71" s="312"/>
      <c r="BG71" s="312"/>
      <c r="BH71" s="312"/>
      <c r="BI71" s="308"/>
      <c r="BJ71" s="308"/>
      <c r="BK71" s="308"/>
    </row>
    <row r="72" spans="38:64" x14ac:dyDescent="0.2">
      <c r="AL72" s="315"/>
      <c r="AM72" s="36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292"/>
      <c r="BJ72" s="292"/>
      <c r="BK72" s="292"/>
    </row>
    <row r="73" spans="38:64" x14ac:dyDescent="0.2">
      <c r="AL73" s="315"/>
      <c r="AM73" s="36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292"/>
      <c r="BJ73" s="292"/>
      <c r="BK73" s="292"/>
    </row>
    <row r="74" spans="38:64" x14ac:dyDescent="0.2">
      <c r="AL74" s="315"/>
      <c r="AM74" s="36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292"/>
      <c r="BJ74" s="292"/>
      <c r="BK74" s="292"/>
    </row>
    <row r="75" spans="38:64" x14ac:dyDescent="0.2">
      <c r="AL75" s="354"/>
      <c r="AM75" s="363"/>
      <c r="AN75" s="363"/>
      <c r="AO75" s="363"/>
      <c r="AP75" s="363"/>
      <c r="AQ75" s="363"/>
      <c r="AR75" s="363"/>
      <c r="AS75" s="363"/>
      <c r="AT75" s="363"/>
      <c r="AU75" s="363"/>
      <c r="AV75" s="363"/>
      <c r="AW75" s="363"/>
      <c r="AX75" s="365"/>
      <c r="AY75" s="365"/>
      <c r="AZ75" s="363"/>
      <c r="BA75" s="363"/>
      <c r="BB75" s="363"/>
      <c r="BC75" s="363"/>
      <c r="BD75" s="363"/>
      <c r="BE75" s="363"/>
      <c r="BF75" s="363"/>
      <c r="BG75" s="363"/>
      <c r="BH75" s="363"/>
      <c r="BI75" s="363"/>
      <c r="BJ75" s="363"/>
      <c r="BK75" s="363"/>
    </row>
    <row r="76" spans="38:64" x14ac:dyDescent="0.2">
      <c r="AL76" s="354"/>
      <c r="AM76" s="363"/>
      <c r="AN76" s="363"/>
      <c r="AO76" s="363"/>
      <c r="AP76" s="363"/>
      <c r="AQ76" s="363"/>
      <c r="AR76" s="363"/>
      <c r="AS76" s="363"/>
      <c r="AT76" s="363"/>
      <c r="AU76" s="363"/>
      <c r="AV76" s="366"/>
      <c r="AW76" s="366"/>
      <c r="AX76" s="366"/>
      <c r="AY76" s="366"/>
      <c r="AZ76" s="366"/>
      <c r="BA76" s="366"/>
      <c r="BB76" s="366"/>
      <c r="BC76" s="366"/>
      <c r="BD76" s="366"/>
      <c r="BE76" s="366"/>
      <c r="BF76" s="366"/>
      <c r="BG76" s="366"/>
      <c r="BH76" s="366"/>
      <c r="BI76" s="366"/>
      <c r="BJ76" s="366"/>
      <c r="BK76" s="366"/>
      <c r="BL76" s="359"/>
    </row>
    <row r="77" spans="38:64" x14ac:dyDescent="0.2">
      <c r="AL77" s="354"/>
      <c r="AM77" s="363"/>
      <c r="AN77" s="363"/>
      <c r="AO77" s="363"/>
      <c r="AP77" s="363"/>
      <c r="AQ77" s="363"/>
      <c r="AR77" s="363"/>
      <c r="AS77" s="363"/>
      <c r="AT77" s="363"/>
      <c r="AU77" s="363"/>
      <c r="AV77" s="366"/>
      <c r="AW77" s="366"/>
      <c r="AX77" s="366"/>
      <c r="AY77" s="366"/>
      <c r="AZ77" s="366"/>
      <c r="BA77" s="366"/>
      <c r="BB77" s="366"/>
      <c r="BC77" s="366"/>
      <c r="BD77" s="366"/>
      <c r="BE77" s="366"/>
      <c r="BF77" s="366"/>
      <c r="BG77" s="366"/>
      <c r="BH77" s="366"/>
      <c r="BI77" s="366"/>
      <c r="BJ77" s="366"/>
      <c r="BK77" s="366"/>
      <c r="BL77" s="359"/>
    </row>
    <row r="78" spans="38:64" x14ac:dyDescent="0.2">
      <c r="AL78" s="354"/>
      <c r="AM78" s="363"/>
      <c r="AN78" s="363"/>
      <c r="AO78" s="363"/>
      <c r="AP78" s="363"/>
      <c r="AQ78" s="363"/>
      <c r="AR78" s="363"/>
      <c r="AS78" s="363"/>
      <c r="AT78" s="363"/>
      <c r="AU78" s="363"/>
      <c r="AV78" s="366"/>
      <c r="AW78" s="366"/>
      <c r="AX78" s="366"/>
      <c r="AY78" s="366"/>
      <c r="AZ78" s="366"/>
      <c r="BA78" s="366"/>
      <c r="BB78" s="366"/>
      <c r="BC78" s="366"/>
      <c r="BD78" s="366"/>
      <c r="BE78" s="366"/>
      <c r="BF78" s="366"/>
      <c r="BG78" s="366"/>
      <c r="BH78" s="366"/>
      <c r="BI78" s="366"/>
      <c r="BJ78" s="366"/>
      <c r="BK78" s="366"/>
      <c r="BL78" s="359"/>
    </row>
    <row r="79" spans="38:64" x14ac:dyDescent="0.2">
      <c r="AL79" s="354"/>
      <c r="AM79" s="363"/>
      <c r="AN79" s="363"/>
      <c r="AO79" s="363"/>
      <c r="AP79" s="363"/>
      <c r="AQ79" s="363"/>
      <c r="AR79" s="363"/>
      <c r="AS79" s="363"/>
      <c r="AT79" s="363"/>
      <c r="AU79" s="363"/>
      <c r="AV79" s="366"/>
      <c r="AW79" s="366"/>
      <c r="AX79" s="366"/>
      <c r="AY79" s="366"/>
      <c r="AZ79" s="366"/>
      <c r="BA79" s="366"/>
      <c r="BB79" s="366"/>
      <c r="BC79" s="366"/>
      <c r="BD79" s="366"/>
      <c r="BE79" s="366"/>
      <c r="BF79" s="366"/>
      <c r="BG79" s="366"/>
      <c r="BH79" s="366"/>
      <c r="BI79" s="366"/>
      <c r="BJ79" s="366"/>
      <c r="BK79" s="366"/>
      <c r="BL79" s="359"/>
    </row>
    <row r="80" spans="38:64" x14ac:dyDescent="0.2">
      <c r="AL80" s="354"/>
      <c r="AM80" s="363"/>
      <c r="AN80" s="363"/>
      <c r="AO80" s="363"/>
      <c r="AP80" s="363"/>
      <c r="AQ80" s="363"/>
      <c r="AR80" s="363"/>
      <c r="AS80" s="363"/>
      <c r="AT80" s="363"/>
      <c r="AU80" s="363"/>
      <c r="AV80" s="366"/>
      <c r="AW80" s="366"/>
      <c r="AX80" s="366"/>
      <c r="AY80" s="366"/>
      <c r="AZ80" s="366"/>
      <c r="BA80" s="366"/>
      <c r="BB80" s="366"/>
      <c r="BC80" s="366"/>
      <c r="BD80" s="366"/>
      <c r="BE80" s="366"/>
      <c r="BF80" s="366"/>
      <c r="BG80" s="366"/>
      <c r="BH80" s="366"/>
      <c r="BI80" s="366"/>
      <c r="BJ80" s="366"/>
      <c r="BK80" s="366"/>
      <c r="BL80" s="359"/>
    </row>
    <row r="81" spans="38:64" x14ac:dyDescent="0.2">
      <c r="AL81" s="354"/>
      <c r="AM81" s="363"/>
      <c r="AN81" s="363"/>
      <c r="AO81" s="363"/>
      <c r="AP81" s="363"/>
      <c r="AQ81" s="363"/>
      <c r="AR81" s="363"/>
      <c r="AS81" s="363"/>
      <c r="AT81" s="363"/>
      <c r="AU81" s="363"/>
      <c r="AV81" s="366"/>
      <c r="AW81" s="366"/>
      <c r="AX81" s="366"/>
      <c r="AY81" s="366"/>
      <c r="AZ81" s="366"/>
      <c r="BA81" s="366"/>
      <c r="BB81" s="366"/>
      <c r="BC81" s="366"/>
      <c r="BD81" s="366"/>
      <c r="BE81" s="366"/>
      <c r="BF81" s="366"/>
      <c r="BG81" s="366"/>
      <c r="BH81" s="366"/>
      <c r="BI81" s="366"/>
      <c r="BJ81" s="366"/>
      <c r="BK81" s="366"/>
      <c r="BL81" s="359"/>
    </row>
    <row r="82" spans="38:64" x14ac:dyDescent="0.2">
      <c r="AL82" s="354"/>
      <c r="AM82" s="363"/>
      <c r="AN82" s="363"/>
      <c r="AO82" s="363"/>
      <c r="AP82" s="363"/>
      <c r="AQ82" s="363"/>
      <c r="AR82" s="363"/>
      <c r="AS82" s="363"/>
      <c r="AT82" s="363"/>
      <c r="AU82" s="363"/>
      <c r="AV82" s="366"/>
      <c r="AW82" s="366"/>
      <c r="AX82" s="366"/>
      <c r="AY82" s="366"/>
      <c r="AZ82" s="366"/>
      <c r="BA82" s="366"/>
      <c r="BB82" s="366"/>
      <c r="BC82" s="366"/>
      <c r="BD82" s="366"/>
      <c r="BE82" s="366"/>
      <c r="BF82" s="366"/>
      <c r="BG82" s="366"/>
      <c r="BH82" s="366"/>
      <c r="BI82" s="366"/>
      <c r="BJ82" s="366"/>
      <c r="BK82" s="366"/>
      <c r="BL82" s="359"/>
    </row>
    <row r="83" spans="38:64" x14ac:dyDescent="0.2">
      <c r="AL83" s="354"/>
      <c r="AM83" s="363"/>
      <c r="AN83" s="363"/>
      <c r="AO83" s="363"/>
      <c r="AP83" s="363"/>
      <c r="AQ83" s="363"/>
      <c r="AR83" s="363"/>
      <c r="AS83" s="363"/>
      <c r="AT83" s="363"/>
      <c r="AU83" s="363"/>
      <c r="AV83" s="366"/>
      <c r="AW83" s="366"/>
      <c r="AX83" s="366"/>
      <c r="AY83" s="366"/>
      <c r="AZ83" s="366"/>
      <c r="BA83" s="366"/>
      <c r="BB83" s="366"/>
      <c r="BC83" s="366"/>
      <c r="BD83" s="366"/>
      <c r="BE83" s="366"/>
      <c r="BF83" s="366"/>
      <c r="BG83" s="366"/>
      <c r="BH83" s="366"/>
      <c r="BI83" s="366"/>
      <c r="BJ83" s="366"/>
      <c r="BK83" s="366"/>
      <c r="BL83" s="359"/>
    </row>
    <row r="84" spans="38:64" x14ac:dyDescent="0.2">
      <c r="AL84" s="354"/>
      <c r="AM84" s="363"/>
      <c r="AN84" s="363"/>
      <c r="AO84" s="363"/>
      <c r="AP84" s="363"/>
      <c r="AQ84" s="363"/>
      <c r="AR84" s="363"/>
      <c r="AS84" s="363"/>
      <c r="AT84" s="363"/>
      <c r="AU84" s="363"/>
      <c r="AV84" s="366"/>
      <c r="AW84" s="366"/>
      <c r="AX84" s="366"/>
      <c r="AY84" s="366"/>
      <c r="AZ84" s="366"/>
      <c r="BA84" s="366"/>
      <c r="BB84" s="366"/>
      <c r="BC84" s="366"/>
      <c r="BD84" s="366"/>
      <c r="BE84" s="366"/>
      <c r="BF84" s="366"/>
      <c r="BG84" s="366"/>
      <c r="BH84" s="366"/>
      <c r="BI84" s="366"/>
      <c r="BJ84" s="366"/>
      <c r="BK84" s="366"/>
      <c r="BL84" s="359"/>
    </row>
    <row r="85" spans="38:64" x14ac:dyDescent="0.2">
      <c r="AL85" s="354"/>
      <c r="AM85" s="363"/>
      <c r="AN85" s="363"/>
      <c r="AO85" s="363"/>
      <c r="AP85" s="363"/>
      <c r="AQ85" s="363"/>
      <c r="AR85" s="363"/>
      <c r="AS85" s="363"/>
      <c r="AT85" s="363"/>
      <c r="AU85" s="363"/>
      <c r="AV85" s="366"/>
      <c r="AW85" s="366"/>
      <c r="AX85" s="366"/>
      <c r="AY85" s="366"/>
      <c r="AZ85" s="366"/>
      <c r="BA85" s="366"/>
      <c r="BB85" s="366"/>
      <c r="BC85" s="366"/>
      <c r="BD85" s="366"/>
      <c r="BE85" s="366"/>
      <c r="BF85" s="366"/>
      <c r="BG85" s="366"/>
      <c r="BH85" s="366"/>
      <c r="BI85" s="366"/>
      <c r="BJ85" s="366"/>
      <c r="BK85" s="366"/>
      <c r="BL85" s="359"/>
    </row>
    <row r="86" spans="38:64" x14ac:dyDescent="0.2">
      <c r="AL86" s="354"/>
      <c r="AM86" s="363"/>
      <c r="AN86" s="363"/>
      <c r="AO86" s="363"/>
      <c r="AP86" s="363"/>
      <c r="AQ86" s="363"/>
      <c r="AR86" s="363"/>
      <c r="AS86" s="363"/>
      <c r="AT86" s="363"/>
      <c r="AU86" s="363"/>
      <c r="AV86" s="366"/>
      <c r="AW86" s="366"/>
      <c r="AX86" s="366"/>
      <c r="AY86" s="366"/>
      <c r="AZ86" s="366"/>
      <c r="BA86" s="366"/>
      <c r="BB86" s="366"/>
      <c r="BC86" s="366"/>
      <c r="BD86" s="366"/>
      <c r="BE86" s="366"/>
      <c r="BF86" s="366"/>
      <c r="BG86" s="366"/>
      <c r="BH86" s="366"/>
      <c r="BI86" s="366"/>
      <c r="BJ86" s="366"/>
      <c r="BK86" s="366"/>
      <c r="BL86" s="359"/>
    </row>
    <row r="87" spans="38:64" x14ac:dyDescent="0.2">
      <c r="AL87" s="354"/>
      <c r="AM87" s="363"/>
      <c r="AN87" s="363"/>
      <c r="AO87" s="363"/>
      <c r="AP87" s="363"/>
      <c r="AQ87" s="363"/>
      <c r="AR87" s="363"/>
      <c r="AS87" s="363"/>
      <c r="AT87" s="363"/>
      <c r="AU87" s="363"/>
      <c r="AV87" s="366"/>
      <c r="AW87" s="366"/>
      <c r="AX87" s="366"/>
      <c r="AY87" s="366"/>
      <c r="AZ87" s="366"/>
      <c r="BA87" s="366"/>
      <c r="BB87" s="366"/>
      <c r="BC87" s="366"/>
      <c r="BD87" s="366"/>
      <c r="BE87" s="366"/>
      <c r="BF87" s="366"/>
      <c r="BG87" s="366"/>
      <c r="BH87" s="366"/>
      <c r="BI87" s="366"/>
      <c r="BJ87" s="366"/>
      <c r="BK87" s="366"/>
      <c r="BL87" s="359"/>
    </row>
    <row r="88" spans="38:64" x14ac:dyDescent="0.2">
      <c r="AL88" s="354"/>
      <c r="AM88" s="363"/>
      <c r="AN88" s="363"/>
      <c r="AO88" s="363"/>
      <c r="AP88" s="363"/>
      <c r="AQ88" s="363"/>
      <c r="AR88" s="363"/>
      <c r="AS88" s="363"/>
      <c r="AT88" s="363"/>
      <c r="AU88" s="363"/>
      <c r="AV88" s="366"/>
      <c r="AW88" s="366"/>
      <c r="AX88" s="366"/>
      <c r="AY88" s="366"/>
      <c r="AZ88" s="366"/>
      <c r="BA88" s="366"/>
      <c r="BB88" s="366"/>
      <c r="BC88" s="366"/>
      <c r="BD88" s="366"/>
      <c r="BE88" s="366"/>
      <c r="BF88" s="366"/>
      <c r="BG88" s="366"/>
      <c r="BH88" s="366"/>
      <c r="BI88" s="366"/>
      <c r="BJ88" s="366"/>
      <c r="BK88" s="366"/>
      <c r="BL88" s="359"/>
    </row>
    <row r="89" spans="38:64" x14ac:dyDescent="0.2">
      <c r="AL89" s="354"/>
      <c r="AM89" s="363"/>
      <c r="AN89" s="363"/>
      <c r="AO89" s="363"/>
      <c r="AP89" s="363"/>
      <c r="AQ89" s="363"/>
      <c r="AR89" s="363"/>
      <c r="AS89" s="363"/>
      <c r="AT89" s="363"/>
      <c r="AU89" s="363"/>
      <c r="AV89" s="366"/>
      <c r="AW89" s="366"/>
      <c r="AX89" s="366"/>
      <c r="AY89" s="366"/>
      <c r="AZ89" s="366"/>
      <c r="BA89" s="366"/>
      <c r="BB89" s="366"/>
      <c r="BC89" s="366"/>
      <c r="BD89" s="366"/>
      <c r="BE89" s="366"/>
      <c r="BF89" s="366"/>
      <c r="BG89" s="366"/>
      <c r="BH89" s="366"/>
      <c r="BI89" s="366"/>
      <c r="BJ89" s="366"/>
      <c r="BK89" s="366"/>
      <c r="BL89" s="359"/>
    </row>
    <row r="90" spans="38:64" x14ac:dyDescent="0.2">
      <c r="AL90" s="354"/>
      <c r="AM90" s="363"/>
      <c r="AN90" s="363"/>
      <c r="AO90" s="363"/>
      <c r="AP90" s="363"/>
      <c r="AQ90" s="363"/>
      <c r="AR90" s="363"/>
      <c r="AS90" s="363"/>
      <c r="AT90" s="363"/>
      <c r="AU90" s="363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  <c r="BL90" s="359"/>
    </row>
    <row r="91" spans="38:64" x14ac:dyDescent="0.2">
      <c r="AL91" s="354"/>
      <c r="AM91" s="363"/>
      <c r="AN91" s="363"/>
      <c r="AO91" s="363"/>
      <c r="AP91" s="363"/>
      <c r="AQ91" s="363"/>
      <c r="AR91" s="363"/>
      <c r="AS91" s="363"/>
      <c r="AT91" s="363"/>
      <c r="AU91" s="363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  <c r="BL91" s="359"/>
    </row>
    <row r="92" spans="38:64" x14ac:dyDescent="0.2">
      <c r="AL92" s="354"/>
      <c r="AM92" s="363"/>
      <c r="AN92" s="363"/>
      <c r="AO92" s="363"/>
      <c r="AP92" s="363"/>
      <c r="AQ92" s="363"/>
      <c r="AR92" s="363"/>
      <c r="AS92" s="363"/>
      <c r="AT92" s="363"/>
      <c r="AU92" s="363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  <c r="BL92" s="359"/>
    </row>
    <row r="93" spans="38:64" x14ac:dyDescent="0.2">
      <c r="AL93" s="354"/>
      <c r="AM93" s="363"/>
      <c r="AN93" s="363"/>
      <c r="AO93" s="363"/>
      <c r="AP93" s="363"/>
      <c r="AQ93" s="363"/>
      <c r="AR93" s="363"/>
      <c r="AS93" s="363"/>
      <c r="AT93" s="363"/>
      <c r="AU93" s="363"/>
      <c r="AV93" s="366"/>
      <c r="AW93" s="366"/>
      <c r="AX93" s="366"/>
      <c r="AY93" s="366"/>
      <c r="AZ93" s="366"/>
      <c r="BA93" s="366"/>
      <c r="BB93" s="366"/>
      <c r="BC93" s="366"/>
      <c r="BD93" s="366"/>
      <c r="BE93" s="366"/>
      <c r="BF93" s="366"/>
      <c r="BG93" s="366"/>
      <c r="BH93" s="366"/>
      <c r="BI93" s="366"/>
      <c r="BJ93" s="366"/>
      <c r="BK93" s="366"/>
      <c r="BL93" s="359"/>
    </row>
    <row r="94" spans="38:64" x14ac:dyDescent="0.2">
      <c r="AL94" s="354"/>
      <c r="AM94" s="363"/>
      <c r="AN94" s="363"/>
      <c r="AO94" s="363"/>
      <c r="AP94" s="363"/>
      <c r="AQ94" s="363"/>
      <c r="AR94" s="363"/>
      <c r="AS94" s="363"/>
      <c r="AT94" s="363"/>
      <c r="AU94" s="363"/>
      <c r="AV94" s="366"/>
      <c r="AW94" s="366"/>
      <c r="AX94" s="366"/>
      <c r="AY94" s="366"/>
      <c r="AZ94" s="366"/>
      <c r="BA94" s="366"/>
      <c r="BB94" s="366"/>
      <c r="BC94" s="366"/>
      <c r="BD94" s="366"/>
      <c r="BE94" s="366"/>
      <c r="BF94" s="366"/>
      <c r="BG94" s="366"/>
      <c r="BH94" s="366"/>
      <c r="BI94" s="366"/>
      <c r="BJ94" s="366"/>
      <c r="BK94" s="366"/>
      <c r="BL94" s="359"/>
    </row>
    <row r="95" spans="38:64" x14ac:dyDescent="0.2">
      <c r="AL95" s="354"/>
      <c r="AM95" s="363"/>
      <c r="AN95" s="363"/>
      <c r="AO95" s="363"/>
      <c r="AP95" s="363"/>
      <c r="AQ95" s="363"/>
      <c r="AR95" s="363"/>
      <c r="AS95" s="363"/>
      <c r="AT95" s="363"/>
      <c r="AU95" s="363"/>
      <c r="AV95" s="366"/>
      <c r="AW95" s="366"/>
      <c r="AX95" s="366"/>
      <c r="AY95" s="366"/>
      <c r="AZ95" s="366"/>
      <c r="BA95" s="366"/>
      <c r="BB95" s="366"/>
      <c r="BC95" s="366"/>
      <c r="BD95" s="366"/>
      <c r="BE95" s="366"/>
      <c r="BF95" s="366"/>
      <c r="BG95" s="366"/>
      <c r="BH95" s="366"/>
      <c r="BI95" s="366"/>
      <c r="BJ95" s="366"/>
      <c r="BK95" s="366"/>
      <c r="BL95" s="359"/>
    </row>
    <row r="96" spans="38:64" x14ac:dyDescent="0.2">
      <c r="AL96" s="354"/>
      <c r="AM96" s="363"/>
      <c r="AN96" s="363"/>
      <c r="AO96" s="363"/>
      <c r="AP96" s="363"/>
      <c r="AQ96" s="363"/>
      <c r="AR96" s="363"/>
      <c r="AS96" s="363"/>
      <c r="AT96" s="363"/>
      <c r="AU96" s="363"/>
      <c r="AV96" s="366"/>
      <c r="AW96" s="366"/>
      <c r="AX96" s="366"/>
      <c r="AY96" s="366"/>
      <c r="AZ96" s="366"/>
      <c r="BA96" s="366"/>
      <c r="BB96" s="366"/>
      <c r="BC96" s="366"/>
      <c r="BD96" s="366"/>
      <c r="BE96" s="366"/>
      <c r="BF96" s="366"/>
      <c r="BG96" s="366"/>
      <c r="BH96" s="366"/>
      <c r="BI96" s="366"/>
      <c r="BJ96" s="366"/>
      <c r="BK96" s="366"/>
      <c r="BL96" s="359"/>
    </row>
    <row r="97" spans="38:64" x14ac:dyDescent="0.2">
      <c r="AL97" s="354"/>
      <c r="AM97" s="363"/>
      <c r="AN97" s="363"/>
      <c r="AO97" s="363"/>
      <c r="AP97" s="363"/>
      <c r="AQ97" s="363"/>
      <c r="AR97" s="363"/>
      <c r="AS97" s="363"/>
      <c r="AT97" s="363"/>
      <c r="AU97" s="363"/>
      <c r="AV97" s="366"/>
      <c r="AW97" s="366"/>
      <c r="AX97" s="366"/>
      <c r="AY97" s="366"/>
      <c r="AZ97" s="366"/>
      <c r="BA97" s="366"/>
      <c r="BB97" s="366"/>
      <c r="BC97" s="366"/>
      <c r="BD97" s="366"/>
      <c r="BE97" s="366"/>
      <c r="BF97" s="366"/>
      <c r="BG97" s="366"/>
      <c r="BH97" s="366"/>
      <c r="BI97" s="366"/>
      <c r="BJ97" s="366"/>
      <c r="BK97" s="366"/>
      <c r="BL97" s="359"/>
    </row>
    <row r="98" spans="38:64" x14ac:dyDescent="0.2">
      <c r="AL98" s="354"/>
      <c r="AM98" s="363"/>
      <c r="AN98" s="363"/>
      <c r="AO98" s="363"/>
      <c r="AP98" s="363"/>
      <c r="AQ98" s="363"/>
      <c r="AR98" s="363"/>
      <c r="AS98" s="363"/>
      <c r="AT98" s="363"/>
      <c r="AU98" s="363"/>
      <c r="AV98" s="366"/>
      <c r="AW98" s="366"/>
      <c r="AX98" s="366"/>
      <c r="AY98" s="366"/>
      <c r="AZ98" s="366"/>
      <c r="BA98" s="366"/>
      <c r="BB98" s="366"/>
      <c r="BC98" s="366"/>
      <c r="BD98" s="366"/>
      <c r="BE98" s="366"/>
      <c r="BF98" s="366"/>
      <c r="BG98" s="366"/>
      <c r="BH98" s="366"/>
      <c r="BI98" s="366"/>
      <c r="BJ98" s="366"/>
      <c r="BK98" s="366"/>
      <c r="BL98" s="359"/>
    </row>
    <row r="99" spans="38:64" x14ac:dyDescent="0.2">
      <c r="AL99" s="354"/>
      <c r="AM99" s="363"/>
      <c r="AN99" s="363"/>
      <c r="AO99" s="363"/>
      <c r="AP99" s="363"/>
      <c r="AQ99" s="363"/>
      <c r="AR99" s="363"/>
      <c r="AS99" s="363"/>
      <c r="AT99" s="363"/>
      <c r="AU99" s="363"/>
      <c r="AV99" s="366"/>
      <c r="AW99" s="366"/>
      <c r="AX99" s="366"/>
      <c r="AY99" s="366"/>
      <c r="AZ99" s="366"/>
      <c r="BA99" s="366"/>
      <c r="BB99" s="366"/>
      <c r="BC99" s="366"/>
      <c r="BD99" s="366"/>
      <c r="BE99" s="366"/>
      <c r="BF99" s="366"/>
      <c r="BG99" s="366"/>
      <c r="BH99" s="366"/>
      <c r="BI99" s="366"/>
      <c r="BJ99" s="366"/>
      <c r="BK99" s="366"/>
      <c r="BL99" s="359"/>
    </row>
    <row r="100" spans="38:64" x14ac:dyDescent="0.2">
      <c r="AL100" s="354"/>
      <c r="AM100" s="363"/>
      <c r="AN100" s="363"/>
      <c r="AO100" s="363"/>
      <c r="AP100" s="363"/>
      <c r="AQ100" s="363"/>
      <c r="AR100" s="363"/>
      <c r="AS100" s="363"/>
      <c r="AT100" s="363"/>
      <c r="AU100" s="363"/>
      <c r="AV100" s="366"/>
      <c r="AW100" s="366"/>
      <c r="AX100" s="366"/>
      <c r="AY100" s="366"/>
      <c r="AZ100" s="366"/>
      <c r="BA100" s="366"/>
      <c r="BB100" s="366"/>
      <c r="BC100" s="366"/>
      <c r="BD100" s="366"/>
      <c r="BE100" s="366"/>
      <c r="BF100" s="366"/>
      <c r="BG100" s="366"/>
      <c r="BH100" s="366"/>
      <c r="BI100" s="366"/>
      <c r="BJ100" s="366"/>
      <c r="BK100" s="366"/>
      <c r="BL100" s="359"/>
    </row>
    <row r="101" spans="38:64" x14ac:dyDescent="0.2">
      <c r="AL101" s="354"/>
      <c r="AM101" s="363"/>
      <c r="AN101" s="363"/>
      <c r="AO101" s="363"/>
      <c r="AP101" s="363"/>
      <c r="AQ101" s="363"/>
      <c r="AR101" s="363"/>
      <c r="AS101" s="363"/>
      <c r="AT101" s="363"/>
      <c r="AU101" s="363"/>
      <c r="AV101" s="366"/>
      <c r="AW101" s="366"/>
      <c r="AX101" s="366"/>
      <c r="AY101" s="366"/>
      <c r="AZ101" s="366"/>
      <c r="BA101" s="366"/>
      <c r="BB101" s="366"/>
      <c r="BC101" s="366"/>
      <c r="BD101" s="366"/>
      <c r="BE101" s="366"/>
      <c r="BF101" s="366"/>
      <c r="BG101" s="366"/>
      <c r="BH101" s="366"/>
      <c r="BI101" s="366"/>
      <c r="BJ101" s="366"/>
      <c r="BK101" s="366"/>
      <c r="BL101" s="359"/>
    </row>
    <row r="102" spans="38:64" x14ac:dyDescent="0.2">
      <c r="AL102" s="354"/>
      <c r="AM102" s="363"/>
      <c r="AN102" s="363"/>
      <c r="AO102" s="363"/>
      <c r="AP102" s="363"/>
      <c r="AQ102" s="363"/>
      <c r="AR102" s="363"/>
      <c r="AS102" s="363"/>
      <c r="AT102" s="363"/>
      <c r="AU102" s="363"/>
      <c r="AV102" s="366"/>
      <c r="AW102" s="366"/>
      <c r="AX102" s="366"/>
      <c r="AY102" s="366"/>
      <c r="AZ102" s="366"/>
      <c r="BA102" s="366"/>
      <c r="BB102" s="366"/>
      <c r="BC102" s="366"/>
      <c r="BD102" s="366"/>
      <c r="BE102" s="366"/>
      <c r="BF102" s="366"/>
      <c r="BG102" s="366"/>
      <c r="BH102" s="366"/>
      <c r="BI102" s="366"/>
      <c r="BJ102" s="366"/>
      <c r="BK102" s="366"/>
      <c r="BL102" s="359"/>
    </row>
    <row r="103" spans="38:64" x14ac:dyDescent="0.2">
      <c r="AL103" s="354"/>
      <c r="AM103" s="363"/>
      <c r="AN103" s="363"/>
      <c r="AO103" s="363"/>
      <c r="AP103" s="363"/>
      <c r="AQ103" s="363"/>
      <c r="AR103" s="363"/>
      <c r="AS103" s="363"/>
      <c r="AT103" s="363"/>
      <c r="AU103" s="363"/>
      <c r="AV103" s="366"/>
      <c r="AW103" s="366"/>
      <c r="AX103" s="366"/>
      <c r="AY103" s="366"/>
      <c r="AZ103" s="366"/>
      <c r="BA103" s="366"/>
      <c r="BB103" s="366"/>
      <c r="BC103" s="366"/>
      <c r="BD103" s="366"/>
      <c r="BE103" s="366"/>
      <c r="BF103" s="366"/>
      <c r="BG103" s="366"/>
      <c r="BH103" s="366"/>
      <c r="BI103" s="366"/>
      <c r="BJ103" s="366"/>
      <c r="BK103" s="366"/>
      <c r="BL103" s="359"/>
    </row>
    <row r="104" spans="38:64" x14ac:dyDescent="0.2">
      <c r="AL104" s="354"/>
      <c r="AM104" s="363"/>
      <c r="AN104" s="363"/>
      <c r="AO104" s="363"/>
      <c r="AP104" s="363"/>
      <c r="AQ104" s="363"/>
      <c r="AR104" s="363"/>
      <c r="AS104" s="363"/>
      <c r="AT104" s="363"/>
      <c r="AU104" s="363"/>
      <c r="AV104" s="366"/>
      <c r="AW104" s="366"/>
      <c r="AX104" s="366"/>
      <c r="AY104" s="366"/>
      <c r="AZ104" s="366"/>
      <c r="BA104" s="366"/>
      <c r="BB104" s="366"/>
      <c r="BC104" s="366"/>
      <c r="BD104" s="366"/>
      <c r="BE104" s="366"/>
      <c r="BF104" s="366"/>
      <c r="BG104" s="366"/>
      <c r="BH104" s="366"/>
      <c r="BI104" s="366"/>
      <c r="BJ104" s="366"/>
      <c r="BK104" s="366"/>
      <c r="BL104" s="359"/>
    </row>
    <row r="105" spans="38:64" x14ac:dyDescent="0.2">
      <c r="AL105" s="354"/>
      <c r="AM105" s="363"/>
      <c r="AN105" s="363"/>
      <c r="AO105" s="363"/>
      <c r="AP105" s="363"/>
      <c r="AQ105" s="363"/>
      <c r="AR105" s="363"/>
      <c r="AS105" s="363"/>
      <c r="AT105" s="363"/>
      <c r="AU105" s="363"/>
      <c r="AV105" s="366"/>
      <c r="AW105" s="366"/>
      <c r="AX105" s="366"/>
      <c r="AY105" s="366"/>
      <c r="AZ105" s="366"/>
      <c r="BA105" s="366"/>
      <c r="BB105" s="366"/>
      <c r="BC105" s="366"/>
      <c r="BD105" s="366"/>
      <c r="BE105" s="366"/>
      <c r="BF105" s="366"/>
      <c r="BG105" s="366"/>
      <c r="BH105" s="366"/>
      <c r="BI105" s="366"/>
      <c r="BJ105" s="366"/>
      <c r="BK105" s="366"/>
      <c r="BL105" s="359"/>
    </row>
    <row r="106" spans="38:64" x14ac:dyDescent="0.2">
      <c r="AL106" s="354"/>
      <c r="AM106" s="363"/>
      <c r="AN106" s="363"/>
      <c r="AO106" s="363"/>
      <c r="AP106" s="363"/>
      <c r="AQ106" s="363"/>
      <c r="AR106" s="363"/>
      <c r="AS106" s="363"/>
      <c r="AT106" s="363"/>
      <c r="AU106" s="363"/>
      <c r="AV106" s="366"/>
      <c r="AW106" s="366"/>
      <c r="AX106" s="366"/>
      <c r="AY106" s="366"/>
      <c r="AZ106" s="366"/>
      <c r="BA106" s="366"/>
      <c r="BB106" s="366"/>
      <c r="BC106" s="366"/>
      <c r="BD106" s="366"/>
      <c r="BE106" s="366"/>
      <c r="BF106" s="366"/>
      <c r="BG106" s="366"/>
      <c r="BH106" s="366"/>
      <c r="BI106" s="366"/>
      <c r="BJ106" s="366"/>
      <c r="BK106" s="366"/>
      <c r="BL106" s="359"/>
    </row>
    <row r="107" spans="38:64" x14ac:dyDescent="0.2">
      <c r="AL107" s="354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6"/>
      <c r="AW107" s="366"/>
      <c r="AX107" s="366"/>
      <c r="AY107" s="366"/>
      <c r="AZ107" s="366"/>
      <c r="BA107" s="366"/>
      <c r="BB107" s="366"/>
      <c r="BC107" s="366"/>
      <c r="BD107" s="366"/>
      <c r="BE107" s="366"/>
      <c r="BF107" s="366"/>
      <c r="BG107" s="366"/>
      <c r="BH107" s="366"/>
      <c r="BI107" s="366"/>
      <c r="BJ107" s="366"/>
      <c r="BK107" s="366"/>
      <c r="BL107" s="359"/>
    </row>
    <row r="108" spans="38:64" x14ac:dyDescent="0.2">
      <c r="AV108" s="359"/>
    </row>
    <row r="109" spans="38:64" x14ac:dyDescent="0.2">
      <c r="AV109" s="359"/>
    </row>
    <row r="110" spans="38:64" x14ac:dyDescent="0.2">
      <c r="AV110" s="359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1.1 a</vt:lpstr>
      <vt:lpstr>1.1 b</vt:lpstr>
      <vt:lpstr>1.2a</vt:lpstr>
      <vt:lpstr>1.2b</vt:lpstr>
      <vt:lpstr>1.3</vt:lpstr>
      <vt:lpstr>1.4 a</vt:lpstr>
      <vt:lpstr>1.4 b</vt:lpstr>
      <vt:lpstr>1.5</vt:lpstr>
      <vt:lpstr>1.6 a</vt:lpstr>
      <vt:lpstr>1.6 b</vt:lpstr>
      <vt:lpstr>1.7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salam8449</dc:creator>
  <cp:lastModifiedBy>Muhammad Sajjad Kiani - Statistics &amp; DWH</cp:lastModifiedBy>
  <cp:lastPrinted>2016-02-17T05:07:24Z</cp:lastPrinted>
  <dcterms:created xsi:type="dcterms:W3CDTF">2005-10-01T12:25:46Z</dcterms:created>
  <dcterms:modified xsi:type="dcterms:W3CDTF">2021-07-01T10:36:22Z</dcterms:modified>
</cp:coreProperties>
</file>