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D Data\Haider Ali\Flow of fund Prices and publication Div\Publication\MSB\0526\MSB files\"/>
    </mc:Choice>
  </mc:AlternateContent>
  <xr:revisionPtr revIDLastSave="0" documentId="13_ncr:1_{E9C321D4-61C4-4BAA-907A-6131B7F8A1A6}" xr6:coauthVersionLast="47" xr6:coauthVersionMax="47" xr10:uidLastSave="{00000000-0000-0000-0000-000000000000}"/>
  <bookViews>
    <workbookView xWindow="-120" yWindow="-120" windowWidth="24240" windowHeight="13020" activeTab="3" xr2:uid="{00000000-000D-0000-FFFF-FFFF00000000}"/>
  </bookViews>
  <sheets>
    <sheet name="162" sheetId="1" r:id="rId1"/>
    <sheet name="163" sheetId="2" r:id="rId2"/>
    <sheet name="164" sheetId="3" r:id="rId3"/>
    <sheet name="165" sheetId="4" r:id="rId4"/>
  </sheets>
  <definedNames>
    <definedName name="_xlnm.Print_Area" localSheetId="0">'162'!$A$1:$G$28</definedName>
    <definedName name="_xlnm.Print_Area" localSheetId="1">'163'!$A$1:$F$33</definedName>
    <definedName name="_xlnm.Print_Area" localSheetId="2">'164'!$A$1:$F$31</definedName>
    <definedName name="_xlnm.Print_Area" localSheetId="3">'165'!$A$1:$H$40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4" l="1"/>
  <c r="G22" i="4" l="1"/>
  <c r="G21" i="4"/>
  <c r="H21" i="4" s="1"/>
  <c r="G20" i="4"/>
  <c r="G39" i="4"/>
  <c r="G38" i="4"/>
  <c r="G37" i="4"/>
  <c r="G35" i="4"/>
  <c r="G34" i="4"/>
  <c r="G33" i="4"/>
  <c r="G31" i="4"/>
  <c r="G30" i="4"/>
  <c r="G29" i="4"/>
  <c r="G27" i="4"/>
  <c r="G26" i="4"/>
  <c r="G25" i="4"/>
  <c r="G19" i="4" l="1"/>
  <c r="H19" i="4" s="1"/>
  <c r="D4" i="3" l="1"/>
  <c r="H15" i="4" l="1"/>
</calcChain>
</file>

<file path=xl/sharedStrings.xml><?xml version="1.0" encoding="utf-8"?>
<sst xmlns="http://schemas.openxmlformats.org/spreadsheetml/2006/main" count="152" uniqueCount="123">
  <si>
    <t>10.1 Consolidated Fiscal Operations (Federal &amp; Provincial)</t>
  </si>
  <si>
    <t>FY20</t>
  </si>
  <si>
    <t>FY21</t>
  </si>
  <si>
    <t>FY22</t>
  </si>
  <si>
    <t xml:space="preserve">    (i) Federal</t>
  </si>
  <si>
    <t xml:space="preserve">   (ii) Provinces</t>
  </si>
  <si>
    <t xml:space="preserve">             Of which: Mark-up Payments</t>
  </si>
  <si>
    <t xml:space="preserve">          Defence    </t>
  </si>
  <si>
    <t>-</t>
  </si>
  <si>
    <t xml:space="preserve">Financing  </t>
  </si>
  <si>
    <t xml:space="preserve">   External   </t>
  </si>
  <si>
    <t xml:space="preserve">   Domestic </t>
  </si>
  <si>
    <t xml:space="preserve">      Bank</t>
  </si>
  <si>
    <t xml:space="preserve">      Non-Bank </t>
  </si>
  <si>
    <t xml:space="preserve">      Privatization Proceeds  </t>
  </si>
  <si>
    <t>Source: Ministry of Finance Govt. of Pakistan</t>
  </si>
  <si>
    <t>10.2 Federal Government Revenue Receipts</t>
  </si>
  <si>
    <t>i) Direct Taxes</t>
  </si>
  <si>
    <t>ii) Indirect Taxes</t>
  </si>
  <si>
    <t>Custom Duty</t>
  </si>
  <si>
    <t>Sales Tax</t>
  </si>
  <si>
    <t>Federal Excise Duty</t>
  </si>
  <si>
    <t>2. Non-Tax Revenue</t>
  </si>
  <si>
    <t>Mark-up (Provinces)</t>
  </si>
  <si>
    <t>Mark-up (PSEs &amp; Others)</t>
  </si>
  <si>
    <t>Dividend</t>
  </si>
  <si>
    <t>Surplus profit of Regulators including PTA</t>
  </si>
  <si>
    <t>SBP Profit</t>
  </si>
  <si>
    <t>Defense Receipts</t>
  </si>
  <si>
    <t>Discount Retained on Crude Price</t>
  </si>
  <si>
    <t>Royalties on Oil &amp; Gas</t>
  </si>
  <si>
    <t>Petroleum (PDL)</t>
  </si>
  <si>
    <t>Gas Infrastructure  Development Cess</t>
  </si>
  <si>
    <t>Natural Gas Development  Surcharge</t>
  </si>
  <si>
    <t>Windfall levy against Crude Oil</t>
  </si>
  <si>
    <t>Petroleum Levy on LPG</t>
  </si>
  <si>
    <t>Other Taxes(including ICT)</t>
  </si>
  <si>
    <t>Others</t>
  </si>
  <si>
    <t>3. Gross Federal Receipts (1+2)</t>
  </si>
  <si>
    <t>4. Transfer  to Provinces</t>
  </si>
  <si>
    <t>5. Net Federal Revenue Receipts (3-4)</t>
  </si>
  <si>
    <t>10.3  Federal Government Expenditure and Lending</t>
  </si>
  <si>
    <t xml:space="preserve">(a)Current Expenditures </t>
  </si>
  <si>
    <t>Running of Civil Govt.</t>
  </si>
  <si>
    <t xml:space="preserve">(b)Development Expenditure and net Lending  </t>
  </si>
  <si>
    <t>Total Development Expenditure</t>
  </si>
  <si>
    <t xml:space="preserve"> Public Sector Development Program  </t>
  </si>
  <si>
    <t>Of which: Development Grant to Provinces</t>
  </si>
  <si>
    <t xml:space="preserve"> Net lending   </t>
  </si>
  <si>
    <t xml:space="preserve">      Provinces </t>
  </si>
  <si>
    <t xml:space="preserve">      Other</t>
  </si>
  <si>
    <t xml:space="preserve">(c) Statistical Discrepancy </t>
  </si>
  <si>
    <t xml:space="preserve">Overall Balance   </t>
  </si>
  <si>
    <t>Financing</t>
  </si>
  <si>
    <t xml:space="preserve">     External</t>
  </si>
  <si>
    <t xml:space="preserve">       Bank   </t>
  </si>
  <si>
    <t xml:space="preserve">       Non-Bank  </t>
  </si>
  <si>
    <t xml:space="preserve">       Privatization Proceeds</t>
  </si>
  <si>
    <t>10.4  Federal  Board of Revenue Tax Collection</t>
  </si>
  <si>
    <t>Indirect Taxes</t>
  </si>
  <si>
    <t>Total</t>
  </si>
  <si>
    <t>Tax</t>
  </si>
  <si>
    <t>Collection</t>
  </si>
  <si>
    <t>Sales</t>
  </si>
  <si>
    <t>Excise</t>
  </si>
  <si>
    <t>Customs</t>
  </si>
  <si>
    <t>2020-21</t>
  </si>
  <si>
    <t>Jul-Dec</t>
  </si>
  <si>
    <t>Jul-Mar</t>
  </si>
  <si>
    <t>Jul-Sep</t>
  </si>
  <si>
    <t>Ministry of Finance Govt. of Pakistan</t>
  </si>
  <si>
    <t>2023-24</t>
  </si>
  <si>
    <t>Jul-Jun</t>
  </si>
  <si>
    <t xml:space="preserve">(i) Federal </t>
  </si>
  <si>
    <t>(ii) Provinces</t>
  </si>
  <si>
    <t xml:space="preserve">Domestic   </t>
  </si>
  <si>
    <t xml:space="preserve">Foreign </t>
  </si>
  <si>
    <t>Pension</t>
  </si>
  <si>
    <t xml:space="preserve">Grants </t>
  </si>
  <si>
    <t xml:space="preserve">Provinces  </t>
  </si>
  <si>
    <t xml:space="preserve">Other </t>
  </si>
  <si>
    <t>Subsidies</t>
  </si>
  <si>
    <t>Defense Affairs and Service</t>
  </si>
  <si>
    <t>Interest payments ( Debt Servicing)</t>
  </si>
  <si>
    <t>Overall Budget Balance (A-B)</t>
  </si>
  <si>
    <t>Primary Balance</t>
  </si>
  <si>
    <t>(1) Tax Revenue</t>
  </si>
  <si>
    <t>(2) Non-tax Revenue</t>
  </si>
  <si>
    <t>FY23</t>
  </si>
  <si>
    <t xml:space="preserve">    1. Current expenditure</t>
  </si>
  <si>
    <t>A. Total Revenue(1+2)</t>
  </si>
  <si>
    <t xml:space="preserve">2 (a). Development Expenditure &amp; net Lending    </t>
  </si>
  <si>
    <t xml:space="preserve">2 (b). Statistical Discrepancy   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</si>
  <si>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</si>
  <si>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</si>
  <si>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</si>
  <si>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</si>
  <si>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</si>
  <si>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</si>
  <si>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</si>
  <si>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</si>
  <si>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</si>
  <si>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</si>
  <si>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</si>
  <si>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</si>
  <si>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2024-25</t>
  </si>
  <si>
    <t>FY25</t>
  </si>
  <si>
    <t>1. FBR Taxes</t>
  </si>
  <si>
    <t>FY24</t>
  </si>
  <si>
    <t>Passport Fee</t>
  </si>
  <si>
    <t>Off the Grid (Captive Power Plants) Levy</t>
  </si>
  <si>
    <t>Direct
Taxes</t>
  </si>
  <si>
    <t>2021-22</t>
  </si>
  <si>
    <t>2022-23</t>
  </si>
  <si>
    <t>(Billion Rupees)</t>
  </si>
  <si>
    <t xml:space="preserve"> (Billion Rupees)</t>
  </si>
  <si>
    <t>2025-26</t>
  </si>
  <si>
    <t>Items</t>
  </si>
  <si>
    <r>
      <t>B. Total Expenditure  (1+2)</t>
    </r>
    <r>
      <rPr>
        <sz val="10"/>
        <color theme="1"/>
        <rFont val="Times New Roman"/>
        <family val="1"/>
      </rPr>
      <t xml:space="preserve"> </t>
    </r>
  </si>
  <si>
    <t>Total Expenditure  (a+b+c)</t>
  </si>
  <si>
    <t>Period</t>
  </si>
  <si>
    <t xml:space="preserve">     Domestic</t>
  </si>
  <si>
    <t>Revenue Collections - Federal Board Of Revenue Government Of Pakistan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</si>
</sst>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.5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8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color rgb="FF000000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8" fillId="0" borderId="0" xfId="1" applyNumberFormat="1" applyFont="1" applyAlignment="1">
      <alignment horizontal="left" vertical="center"/>
    </xf>
    <xf numFmtId="164" fontId="8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9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164" fontId="5" fillId="0" borderId="0" xfId="1" applyNumberFormat="1" applyFont="1" applyAlignment="1">
      <alignment horizontal="right" vertical="center"/>
    </xf>
    <xf numFmtId="0" fontId="10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164" fontId="11" fillId="0" borderId="0" xfId="1" applyNumberFormat="1" applyFont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164" fontId="12" fillId="0" borderId="0" xfId="1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/>
    </xf>
    <xf numFmtId="0" fontId="4" fillId="0" borderId="0" xfId="0" applyFont="1" applyAlignment="1">
      <alignment horizontal="justify" vertical="center" wrapText="1"/>
    </xf>
    <xf numFmtId="164" fontId="4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justify" vertical="center" wrapText="1"/>
    </xf>
    <xf numFmtId="0" fontId="10" fillId="0" borderId="0" xfId="0" applyFont="1" applyAlignment="1">
      <alignment horizontal="left" vertical="center" wrapText="1" inden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164" fontId="5" fillId="0" borderId="3" xfId="1" applyNumberFormat="1" applyFont="1" applyBorder="1" applyAlignment="1">
      <alignment horizontal="right" vertical="center"/>
    </xf>
    <xf numFmtId="164" fontId="9" fillId="0" borderId="3" xfId="1" applyNumberFormat="1" applyFont="1" applyBorder="1" applyAlignment="1">
      <alignment horizontal="right" vertical="center"/>
    </xf>
    <xf numFmtId="164" fontId="10" fillId="0" borderId="0" xfId="1" applyNumberFormat="1" applyFont="1" applyAlignment="1">
      <alignment horizontal="right" vertical="center"/>
    </xf>
    <xf numFmtId="164" fontId="13" fillId="0" borderId="0" xfId="1" applyNumberFormat="1" applyFont="1" applyAlignment="1">
      <alignment horizontal="right" vertical="center"/>
    </xf>
    <xf numFmtId="0" fontId="3" fillId="0" borderId="0" xfId="0" applyFont="1"/>
    <xf numFmtId="0" fontId="5" fillId="0" borderId="0" xfId="0" applyFont="1"/>
    <xf numFmtId="3" fontId="3" fillId="0" borderId="0" xfId="0" applyNumberFormat="1" applyFont="1"/>
    <xf numFmtId="3" fontId="14" fillId="0" borderId="0" xfId="0" applyNumberFormat="1" applyFont="1"/>
    <xf numFmtId="0" fontId="14" fillId="0" borderId="0" xfId="0" applyFont="1"/>
    <xf numFmtId="43" fontId="3" fillId="0" borderId="0" xfId="0" applyNumberFormat="1" applyFont="1"/>
    <xf numFmtId="0" fontId="5" fillId="0" borderId="3" xfId="0" applyFont="1" applyBorder="1"/>
    <xf numFmtId="0" fontId="3" fillId="0" borderId="3" xfId="0" applyFont="1" applyBorder="1" applyAlignment="1">
      <alignment vertical="center"/>
    </xf>
    <xf numFmtId="0" fontId="3" fillId="0" borderId="3" xfId="0" applyFont="1" applyBorder="1"/>
    <xf numFmtId="0" fontId="8" fillId="0" borderId="0" xfId="0" applyFont="1" applyAlignment="1">
      <alignment horizontal="right" vertical="center"/>
    </xf>
    <xf numFmtId="3" fontId="15" fillId="0" borderId="0" xfId="0" applyNumberFormat="1" applyFont="1"/>
    <xf numFmtId="0" fontId="15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top"/>
    </xf>
    <xf numFmtId="164" fontId="8" fillId="0" borderId="0" xfId="1" applyNumberFormat="1" applyFont="1" applyFill="1" applyAlignment="1">
      <alignment horizontal="right" vertical="center"/>
    </xf>
    <xf numFmtId="164" fontId="9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164" fontId="8" fillId="0" borderId="0" xfId="1" applyNumberFormat="1" applyFont="1" applyFill="1" applyBorder="1" applyAlignment="1">
      <alignment horizontal="right" vertical="center"/>
    </xf>
    <xf numFmtId="164" fontId="9" fillId="0" borderId="0" xfId="1" applyNumberFormat="1" applyFont="1" applyFill="1" applyBorder="1" applyAlignment="1">
      <alignment horizontal="right" vertical="center"/>
    </xf>
    <xf numFmtId="0" fontId="17" fillId="0" borderId="0" xfId="2"/>
    <xf numFmtId="3" fontId="0" fillId="0" borderId="0" xfId="0" applyNumberFormat="1"/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fbr.gov.pk/revenue-collections/142253/131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zoomScaleNormal="100" zoomScaleSheetLayoutView="115" workbookViewId="0">
      <selection activeCell="F8" sqref="F8"/>
    </sheetView>
  </sheetViews>
  <sheetFormatPr defaultColWidth="9.140625" defaultRowHeight="15" x14ac:dyDescent="0.25"/>
  <cols>
    <col min="1" max="1" width="40.5703125" style="34" bestFit="1" customWidth="1"/>
    <col min="2" max="2" width="8.42578125" style="34" customWidth="1"/>
    <col min="3" max="7" width="9" style="34" bestFit="1" customWidth="1"/>
    <col min="8" max="9" width="11.140625" style="34" bestFit="1" customWidth="1"/>
    <col min="10" max="16384" width="9.140625" style="34"/>
  </cols>
  <sheetData>
    <row r="1" spans="1:9" ht="22.5" x14ac:dyDescent="0.25">
      <c r="A1" s="58" t="s">
        <v>0</v>
      </c>
      <c r="B1" s="58"/>
      <c r="C1" s="58"/>
      <c r="D1" s="58"/>
      <c r="E1" s="58"/>
      <c r="F1" s="58"/>
      <c r="G1" s="58"/>
    </row>
    <row r="2" spans="1:9" ht="15.75" thickBot="1" x14ac:dyDescent="0.3">
      <c r="A2" s="59" t="s">
        <v>115</v>
      </c>
      <c r="B2" s="59"/>
      <c r="C2" s="59"/>
      <c r="D2" s="59"/>
      <c r="E2" s="59"/>
      <c r="F2" s="59"/>
      <c r="G2" s="59"/>
    </row>
    <row r="3" spans="1:9" ht="16.5" thickTop="1" thickBot="1" x14ac:dyDescent="0.3">
      <c r="A3" s="2" t="s">
        <v>117</v>
      </c>
      <c r="B3" s="3" t="s">
        <v>1</v>
      </c>
      <c r="C3" s="3" t="s">
        <v>2</v>
      </c>
      <c r="D3" s="3" t="s">
        <v>3</v>
      </c>
      <c r="E3" s="3" t="s">
        <v>88</v>
      </c>
      <c r="F3" s="3" t="s">
        <v>108</v>
      </c>
      <c r="G3" s="3" t="s">
        <v>106</v>
      </c>
    </row>
    <row r="4" spans="1:9" ht="15.75" thickTop="1" x14ac:dyDescent="0.25">
      <c r="A4" s="8"/>
      <c r="B4" s="4"/>
      <c r="C4" s="4"/>
      <c r="D4" s="4"/>
      <c r="E4" s="4"/>
      <c r="F4" s="35"/>
      <c r="G4" s="35"/>
    </row>
    <row r="5" spans="1:9" ht="26.25" customHeight="1" x14ac:dyDescent="0.25">
      <c r="A5" s="5" t="s">
        <v>90</v>
      </c>
      <c r="B5" s="6">
        <v>6272.2</v>
      </c>
      <c r="C5" s="6">
        <v>6903.4</v>
      </c>
      <c r="D5" s="6">
        <v>8035.4</v>
      </c>
      <c r="E5" s="6">
        <v>9633.5</v>
      </c>
      <c r="F5" s="6">
        <v>13269.037</v>
      </c>
      <c r="G5" s="6">
        <v>17997.486000000001</v>
      </c>
      <c r="H5" s="36"/>
      <c r="I5" s="36"/>
    </row>
    <row r="6" spans="1:9" ht="26.25" customHeight="1" x14ac:dyDescent="0.25">
      <c r="A6" s="7" t="s">
        <v>86</v>
      </c>
      <c r="B6" s="6">
        <v>4747.8</v>
      </c>
      <c r="C6" s="6">
        <v>5272.7</v>
      </c>
      <c r="D6" s="6">
        <v>6755.2</v>
      </c>
      <c r="E6" s="6">
        <v>7818.7</v>
      </c>
      <c r="F6" s="6">
        <v>10085.200999999999</v>
      </c>
      <c r="G6" s="6">
        <v>12722.909</v>
      </c>
      <c r="H6" s="36"/>
    </row>
    <row r="7" spans="1:9" ht="26.25" customHeight="1" x14ac:dyDescent="0.25">
      <c r="A7" s="8" t="s">
        <v>4</v>
      </c>
      <c r="B7" s="9">
        <v>4334.2</v>
      </c>
      <c r="C7" s="9">
        <v>4764.3</v>
      </c>
      <c r="D7" s="9">
        <v>6142.8</v>
      </c>
      <c r="E7" s="9">
        <v>7169.1</v>
      </c>
      <c r="F7" s="9">
        <v>9311.0069999999996</v>
      </c>
      <c r="G7" s="9">
        <v>11744.288</v>
      </c>
      <c r="H7" s="36"/>
    </row>
    <row r="8" spans="1:9" ht="26.25" customHeight="1" x14ac:dyDescent="0.25">
      <c r="A8" s="8" t="s">
        <v>5</v>
      </c>
      <c r="B8" s="9">
        <v>413.6</v>
      </c>
      <c r="C8" s="9">
        <v>508.4</v>
      </c>
      <c r="D8" s="9">
        <v>612.4</v>
      </c>
      <c r="E8" s="9">
        <v>649.6</v>
      </c>
      <c r="F8" s="9">
        <v>774.19399999999996</v>
      </c>
      <c r="G8" s="9">
        <v>978.62099999999998</v>
      </c>
      <c r="H8" s="36"/>
    </row>
    <row r="9" spans="1:9" ht="26.25" customHeight="1" x14ac:dyDescent="0.25">
      <c r="A9" s="7" t="s">
        <v>87</v>
      </c>
      <c r="B9" s="6">
        <v>1524.4</v>
      </c>
      <c r="C9" s="6">
        <v>1630.7</v>
      </c>
      <c r="D9" s="6">
        <v>1280.2</v>
      </c>
      <c r="E9" s="6">
        <v>1814.8</v>
      </c>
      <c r="F9" s="6">
        <v>3183.8359999999998</v>
      </c>
      <c r="G9" s="6">
        <v>5274.576</v>
      </c>
      <c r="H9" s="36"/>
    </row>
    <row r="10" spans="1:9" ht="26.25" customHeight="1" x14ac:dyDescent="0.25">
      <c r="A10" s="10" t="s">
        <v>73</v>
      </c>
      <c r="B10" s="9">
        <v>1422</v>
      </c>
      <c r="C10" s="9">
        <v>1480.4</v>
      </c>
      <c r="D10" s="9">
        <v>1151.9000000000001</v>
      </c>
      <c r="E10" s="9">
        <v>1648.9</v>
      </c>
      <c r="F10" s="9">
        <v>2960.7179999999998</v>
      </c>
      <c r="G10" s="9">
        <v>4960.9849999999997</v>
      </c>
      <c r="H10" s="36"/>
    </row>
    <row r="11" spans="1:9" ht="26.25" customHeight="1" x14ac:dyDescent="0.25">
      <c r="A11" s="10" t="s">
        <v>74</v>
      </c>
      <c r="B11" s="9">
        <v>102.4</v>
      </c>
      <c r="C11" s="9">
        <v>150.30000000000001</v>
      </c>
      <c r="D11" s="9">
        <v>128.30000000000001</v>
      </c>
      <c r="E11" s="9">
        <v>165.9</v>
      </c>
      <c r="F11" s="9">
        <v>223.11799999999999</v>
      </c>
      <c r="G11" s="9">
        <v>313.59100000000001</v>
      </c>
      <c r="H11" s="36"/>
    </row>
    <row r="12" spans="1:9" ht="26.25" customHeight="1" x14ac:dyDescent="0.25">
      <c r="A12" s="8"/>
      <c r="B12" s="11"/>
      <c r="C12" s="11"/>
      <c r="D12" s="9"/>
      <c r="E12" s="9"/>
      <c r="F12" s="6"/>
      <c r="G12" s="35"/>
    </row>
    <row r="13" spans="1:9" ht="26.25" customHeight="1" x14ac:dyDescent="0.25">
      <c r="A13" s="5" t="s">
        <v>118</v>
      </c>
      <c r="B13" s="6">
        <v>9648.5</v>
      </c>
      <c r="C13" s="6">
        <v>10306.700000000001</v>
      </c>
      <c r="D13" s="6">
        <v>13295.3</v>
      </c>
      <c r="E13" s="6">
        <v>16155</v>
      </c>
      <c r="F13" s="6">
        <v>20475.945</v>
      </c>
      <c r="G13" s="6">
        <v>24165.501</v>
      </c>
      <c r="H13" s="36"/>
    </row>
    <row r="14" spans="1:9" ht="26.25" customHeight="1" x14ac:dyDescent="0.25">
      <c r="A14" s="7" t="s">
        <v>89</v>
      </c>
      <c r="B14" s="9">
        <v>8532</v>
      </c>
      <c r="C14" s="9">
        <v>9084</v>
      </c>
      <c r="D14" s="9">
        <v>11521.4</v>
      </c>
      <c r="E14" s="9">
        <v>14447.8</v>
      </c>
      <c r="F14" s="9">
        <v>18570.941999999999</v>
      </c>
      <c r="G14" s="9">
        <v>21528.584999999999</v>
      </c>
      <c r="H14" s="36"/>
    </row>
    <row r="15" spans="1:9" s="38" customFormat="1" ht="26.25" customHeight="1" x14ac:dyDescent="0.25">
      <c r="A15" s="12" t="s">
        <v>6</v>
      </c>
      <c r="B15" s="33">
        <v>2619.6999999999998</v>
      </c>
      <c r="C15" s="33">
        <v>2749.7</v>
      </c>
      <c r="D15" s="33">
        <v>3182.4</v>
      </c>
      <c r="E15" s="33">
        <v>5695.9</v>
      </c>
      <c r="F15" s="33">
        <v>8159.826</v>
      </c>
      <c r="G15" s="33">
        <v>8887.4169999999995</v>
      </c>
      <c r="H15" s="37"/>
    </row>
    <row r="16" spans="1:9" s="38" customFormat="1" ht="26.25" customHeight="1" x14ac:dyDescent="0.25">
      <c r="A16" s="12" t="s">
        <v>7</v>
      </c>
      <c r="B16" s="33">
        <v>1213.3</v>
      </c>
      <c r="C16" s="33">
        <v>1316.4</v>
      </c>
      <c r="D16" s="33">
        <v>1411.6</v>
      </c>
      <c r="E16" s="33">
        <v>1585.5</v>
      </c>
      <c r="F16" s="33">
        <v>1858.8050000000001</v>
      </c>
      <c r="G16" s="33">
        <v>2193.8829999999998</v>
      </c>
      <c r="H16" s="37"/>
    </row>
    <row r="17" spans="1:9" ht="26.25" customHeight="1" x14ac:dyDescent="0.25">
      <c r="A17" s="13" t="s">
        <v>91</v>
      </c>
      <c r="B17" s="9">
        <v>1203.7</v>
      </c>
      <c r="C17" s="9">
        <v>1315.7</v>
      </c>
      <c r="D17" s="9">
        <v>1657.4</v>
      </c>
      <c r="E17" s="9">
        <v>1952.9</v>
      </c>
      <c r="F17" s="9">
        <v>2078.4839999999999</v>
      </c>
      <c r="G17" s="9">
        <v>2965.7550000000001</v>
      </c>
      <c r="H17" s="36"/>
    </row>
    <row r="18" spans="1:9" ht="26.25" customHeight="1" x14ac:dyDescent="0.25">
      <c r="A18" s="13" t="s">
        <v>92</v>
      </c>
      <c r="B18" s="9">
        <v>-87.3</v>
      </c>
      <c r="C18" s="9">
        <v>-93</v>
      </c>
      <c r="D18" s="9">
        <v>116.5</v>
      </c>
      <c r="E18" s="9">
        <v>-245.75</v>
      </c>
      <c r="F18" s="9">
        <v>-173.48099999999999</v>
      </c>
      <c r="G18" s="9">
        <v>-328.839</v>
      </c>
      <c r="H18" s="36"/>
    </row>
    <row r="19" spans="1:9" ht="26.25" customHeight="1" x14ac:dyDescent="0.25">
      <c r="A19" s="7" t="s">
        <v>84</v>
      </c>
      <c r="B19" s="6">
        <v>-3376.3</v>
      </c>
      <c r="C19" s="6">
        <v>-3403.3</v>
      </c>
      <c r="D19" s="6">
        <v>-5259.9</v>
      </c>
      <c r="E19" s="6">
        <v>-6521.4</v>
      </c>
      <c r="F19" s="6">
        <v>-7206.9080000000004</v>
      </c>
      <c r="G19" s="6">
        <v>-6168.0150000000003</v>
      </c>
      <c r="H19" s="36"/>
      <c r="I19" s="39"/>
    </row>
    <row r="20" spans="1:9" ht="26.25" customHeight="1" x14ac:dyDescent="0.25">
      <c r="A20" s="7" t="s">
        <v>85</v>
      </c>
      <c r="B20" s="6">
        <v>-757</v>
      </c>
      <c r="C20" s="6">
        <v>-653.59199999999998</v>
      </c>
      <c r="D20" s="6">
        <v>-2077.46</v>
      </c>
      <c r="E20" s="6">
        <v>-825.529</v>
      </c>
      <c r="F20" s="6">
        <v>952.91800000000001</v>
      </c>
      <c r="G20" s="6">
        <v>2719.402</v>
      </c>
      <c r="H20" s="36"/>
    </row>
    <row r="21" spans="1:9" ht="26.25" customHeight="1" x14ac:dyDescent="0.25">
      <c r="A21" s="8" t="s">
        <v>9</v>
      </c>
      <c r="B21" s="9">
        <v>3376.3</v>
      </c>
      <c r="C21" s="9">
        <v>3403.3</v>
      </c>
      <c r="D21" s="9">
        <v>5259.9</v>
      </c>
      <c r="E21" s="9">
        <v>6521.4</v>
      </c>
      <c r="F21" s="9">
        <v>7206.9080000000004</v>
      </c>
      <c r="G21" s="9">
        <v>6168.0150000000003</v>
      </c>
      <c r="H21" s="36"/>
    </row>
    <row r="22" spans="1:9" ht="26.25" customHeight="1" x14ac:dyDescent="0.25">
      <c r="A22" s="8" t="s">
        <v>10</v>
      </c>
      <c r="B22" s="9">
        <v>895.5</v>
      </c>
      <c r="C22" s="9">
        <v>1338.1</v>
      </c>
      <c r="D22" s="9">
        <v>1178.4000000000001</v>
      </c>
      <c r="E22" s="14">
        <v>-679.8</v>
      </c>
      <c r="F22" s="9">
        <v>320.71300000000002</v>
      </c>
      <c r="G22" s="9">
        <v>618.83900000000006</v>
      </c>
      <c r="H22" s="36"/>
    </row>
    <row r="23" spans="1:9" ht="26.25" customHeight="1" x14ac:dyDescent="0.25">
      <c r="A23" s="8" t="s">
        <v>11</v>
      </c>
      <c r="B23" s="9">
        <v>2480.8000000000002</v>
      </c>
      <c r="C23" s="9">
        <v>2065.1999999999998</v>
      </c>
      <c r="D23" s="9">
        <v>4081.5</v>
      </c>
      <c r="E23" s="9">
        <v>7201.3</v>
      </c>
      <c r="F23" s="9">
        <v>6886.1949999999997</v>
      </c>
      <c r="G23" s="9">
        <v>5549.1760000000004</v>
      </c>
      <c r="H23" s="36"/>
    </row>
    <row r="24" spans="1:9" ht="26.25" customHeight="1" x14ac:dyDescent="0.25">
      <c r="A24" s="8" t="s">
        <v>12</v>
      </c>
      <c r="B24" s="9">
        <v>1940.6</v>
      </c>
      <c r="C24" s="9">
        <v>1869</v>
      </c>
      <c r="D24" s="9">
        <v>3100.9</v>
      </c>
      <c r="E24" s="9">
        <v>3528.59</v>
      </c>
      <c r="F24" s="9">
        <v>7197.6580000000004</v>
      </c>
      <c r="G24" s="9">
        <v>4566.991</v>
      </c>
      <c r="H24" s="36"/>
    </row>
    <row r="25" spans="1:9" ht="26.25" customHeight="1" x14ac:dyDescent="0.25">
      <c r="A25" s="8" t="s">
        <v>13</v>
      </c>
      <c r="B25" s="9">
        <v>540.29999999999995</v>
      </c>
      <c r="C25" s="9">
        <v>196.2</v>
      </c>
      <c r="D25" s="9">
        <v>980.6</v>
      </c>
      <c r="E25" s="9">
        <v>3672.703</v>
      </c>
      <c r="F25" s="9">
        <v>-312.80099999999999</v>
      </c>
      <c r="G25" s="9">
        <v>982.18499999999995</v>
      </c>
      <c r="H25" s="36"/>
    </row>
    <row r="26" spans="1:9" ht="26.25" customHeight="1" x14ac:dyDescent="0.25">
      <c r="A26" s="8" t="s">
        <v>14</v>
      </c>
      <c r="B26" s="9" t="s">
        <v>8</v>
      </c>
      <c r="C26" s="9" t="s">
        <v>8</v>
      </c>
      <c r="D26" s="9" t="s">
        <v>8</v>
      </c>
      <c r="E26" s="9" t="s">
        <v>8</v>
      </c>
      <c r="F26" s="9">
        <v>1.3380000000000001</v>
      </c>
      <c r="G26" s="9"/>
    </row>
    <row r="27" spans="1:9" ht="15.75" thickBot="1" x14ac:dyDescent="0.3">
      <c r="A27" s="40"/>
      <c r="B27" s="41"/>
      <c r="C27" s="41"/>
      <c r="D27" s="1"/>
      <c r="E27" s="1"/>
      <c r="F27" s="42"/>
      <c r="G27" s="42"/>
    </row>
    <row r="28" spans="1:9" x14ac:dyDescent="0.25">
      <c r="A28" s="60" t="s">
        <v>15</v>
      </c>
      <c r="B28" s="60"/>
      <c r="C28" s="60"/>
      <c r="D28" s="60"/>
      <c r="E28" s="60"/>
      <c r="F28" s="60"/>
      <c r="G28" s="60"/>
    </row>
  </sheetData>
  <mergeCells count="3">
    <mergeCell ref="A1:G1"/>
    <mergeCell ref="A2:G2"/>
    <mergeCell ref="A28:G28"/>
  </mergeCells>
  <pageMargins left="0.7" right="0.7" top="0.75" bottom="0.75" header="0.3" footer="0.3"/>
  <pageSetup paperSize="9" scale="96" orientation="portrait" r:id="rId1"/>
  <headerFoot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3"/>
  <sheetViews>
    <sheetView topLeftCell="A19" zoomScaleNormal="100" zoomScaleSheetLayoutView="115" workbookViewId="0">
      <selection activeCell="A12" sqref="A12"/>
    </sheetView>
  </sheetViews>
  <sheetFormatPr defaultColWidth="9.140625" defaultRowHeight="15" x14ac:dyDescent="0.25"/>
  <cols>
    <col min="1" max="1" width="43.7109375" style="34" customWidth="1"/>
    <col min="2" max="4" width="8" style="34" bestFit="1" customWidth="1"/>
    <col min="5" max="6" width="9" style="34" bestFit="1" customWidth="1"/>
    <col min="7" max="8" width="11.140625" style="34" bestFit="1" customWidth="1"/>
    <col min="9" max="16384" width="9.140625" style="34"/>
  </cols>
  <sheetData>
    <row r="1" spans="1:8" ht="22.5" x14ac:dyDescent="0.25">
      <c r="A1" s="58" t="s">
        <v>16</v>
      </c>
      <c r="B1" s="58"/>
      <c r="C1" s="58"/>
      <c r="D1" s="58"/>
      <c r="E1" s="58"/>
      <c r="F1" s="58"/>
    </row>
    <row r="2" spans="1:8" ht="15.75" thickBot="1" x14ac:dyDescent="0.3">
      <c r="A2" s="61" t="s">
        <v>114</v>
      </c>
      <c r="B2" s="61"/>
      <c r="C2" s="61"/>
      <c r="D2" s="61"/>
      <c r="E2" s="61"/>
      <c r="F2" s="61"/>
    </row>
    <row r="3" spans="1:8" ht="15.75" thickBot="1" x14ac:dyDescent="0.3">
      <c r="A3" s="15" t="s">
        <v>117</v>
      </c>
      <c r="B3" s="16" t="s">
        <v>2</v>
      </c>
      <c r="C3" s="17" t="s">
        <v>3</v>
      </c>
      <c r="D3" s="17" t="s">
        <v>88</v>
      </c>
      <c r="E3" s="17" t="s">
        <v>108</v>
      </c>
      <c r="F3" s="17" t="s">
        <v>106</v>
      </c>
    </row>
    <row r="4" spans="1:8" x14ac:dyDescent="0.25">
      <c r="A4" s="20"/>
      <c r="B4" s="43"/>
      <c r="C4" s="43"/>
      <c r="D4" s="43"/>
      <c r="E4" s="35"/>
      <c r="F4" s="35"/>
    </row>
    <row r="5" spans="1:8" s="45" customFormat="1" ht="18.75" customHeight="1" x14ac:dyDescent="0.25">
      <c r="A5" s="18" t="s">
        <v>107</v>
      </c>
      <c r="B5" s="19">
        <v>4764.3</v>
      </c>
      <c r="C5" s="19">
        <v>6142.8</v>
      </c>
      <c r="D5" s="19">
        <v>7169.1</v>
      </c>
      <c r="E5" s="19">
        <v>9311.0069999999996</v>
      </c>
      <c r="F5" s="19">
        <v>11744.288</v>
      </c>
      <c r="G5" s="36"/>
      <c r="H5" s="44"/>
    </row>
    <row r="6" spans="1:8" ht="18.75" customHeight="1" x14ac:dyDescent="0.25">
      <c r="A6" s="20" t="s">
        <v>17</v>
      </c>
      <c r="B6" s="6">
        <v>1731.9</v>
      </c>
      <c r="C6" s="6">
        <v>2280.5</v>
      </c>
      <c r="D6" s="6">
        <v>3272.4</v>
      </c>
      <c r="E6" s="6">
        <v>4530.7219999999998</v>
      </c>
      <c r="F6" s="19">
        <v>5791.6670000000004</v>
      </c>
      <c r="G6" s="36"/>
      <c r="H6" s="44"/>
    </row>
    <row r="7" spans="1:8" ht="18.75" customHeight="1" x14ac:dyDescent="0.25">
      <c r="A7" s="20" t="s">
        <v>18</v>
      </c>
      <c r="B7" s="6">
        <v>3032.4</v>
      </c>
      <c r="C7" s="6">
        <v>3862.3</v>
      </c>
      <c r="D7" s="6">
        <v>3896.7</v>
      </c>
      <c r="E7" s="6">
        <v>4780.2849999999999</v>
      </c>
      <c r="F7" s="19">
        <v>5952.6210000000001</v>
      </c>
      <c r="G7" s="36"/>
      <c r="H7" s="44"/>
    </row>
    <row r="8" spans="1:8" ht="18.75" customHeight="1" x14ac:dyDescent="0.25">
      <c r="A8" s="10" t="s">
        <v>19</v>
      </c>
      <c r="B8" s="9">
        <v>765.2</v>
      </c>
      <c r="C8" s="9">
        <v>1009.5</v>
      </c>
      <c r="D8" s="9">
        <v>934.8</v>
      </c>
      <c r="E8" s="9">
        <v>1104.0630000000001</v>
      </c>
      <c r="F8" s="9">
        <v>1284.6079999999999</v>
      </c>
      <c r="G8" s="36"/>
      <c r="H8" s="44"/>
    </row>
    <row r="9" spans="1:8" ht="18.75" customHeight="1" x14ac:dyDescent="0.25">
      <c r="A9" s="10" t="s">
        <v>20</v>
      </c>
      <c r="B9" s="9">
        <v>1990.2</v>
      </c>
      <c r="C9" s="9">
        <v>2531.9</v>
      </c>
      <c r="D9" s="9">
        <v>2592.1</v>
      </c>
      <c r="E9" s="9">
        <v>3098.7710000000002</v>
      </c>
      <c r="F9" s="9">
        <v>3901.3719999999998</v>
      </c>
      <c r="G9" s="36"/>
      <c r="H9" s="44"/>
    </row>
    <row r="10" spans="1:8" ht="18.75" customHeight="1" x14ac:dyDescent="0.25">
      <c r="A10" s="10" t="s">
        <v>21</v>
      </c>
      <c r="B10" s="9">
        <v>277.10000000000002</v>
      </c>
      <c r="C10" s="9">
        <v>321</v>
      </c>
      <c r="D10" s="9">
        <v>369.8</v>
      </c>
      <c r="E10" s="9">
        <v>577.45100000000002</v>
      </c>
      <c r="F10" s="9">
        <v>766.64099999999996</v>
      </c>
      <c r="G10" s="36"/>
      <c r="H10" s="44"/>
    </row>
    <row r="11" spans="1:8" ht="18.75" customHeight="1" x14ac:dyDescent="0.25">
      <c r="A11" s="20" t="s">
        <v>22</v>
      </c>
      <c r="B11" s="6">
        <v>1505.4</v>
      </c>
      <c r="C11" s="6">
        <v>1185.4000000000001</v>
      </c>
      <c r="D11" s="6">
        <v>1710.7</v>
      </c>
      <c r="E11" s="6">
        <v>3050.4549999999999</v>
      </c>
      <c r="F11" s="6">
        <v>5056.4309999999996</v>
      </c>
      <c r="G11" s="36"/>
      <c r="H11" s="44"/>
    </row>
    <row r="12" spans="1:8" ht="18.75" customHeight="1" x14ac:dyDescent="0.25">
      <c r="A12" s="10" t="s">
        <v>23</v>
      </c>
      <c r="B12" s="9">
        <v>25</v>
      </c>
      <c r="C12" s="9">
        <v>33.5</v>
      </c>
      <c r="D12" s="9">
        <v>61.8</v>
      </c>
      <c r="E12" s="9">
        <v>89.736999999999995</v>
      </c>
      <c r="F12" s="9">
        <v>95.445999999999998</v>
      </c>
      <c r="G12" s="36"/>
      <c r="H12" s="44"/>
    </row>
    <row r="13" spans="1:8" ht="18.75" customHeight="1" x14ac:dyDescent="0.25">
      <c r="A13" s="10" t="s">
        <v>24</v>
      </c>
      <c r="B13" s="9">
        <v>76.2</v>
      </c>
      <c r="C13" s="9">
        <v>87.8</v>
      </c>
      <c r="D13" s="9">
        <v>144.69999999999999</v>
      </c>
      <c r="E13" s="9">
        <v>354.98599999999999</v>
      </c>
      <c r="F13" s="9">
        <v>257.03199999999998</v>
      </c>
      <c r="G13" s="36"/>
      <c r="H13" s="44"/>
    </row>
    <row r="14" spans="1:8" ht="18.75" customHeight="1" x14ac:dyDescent="0.25">
      <c r="A14" s="10" t="s">
        <v>25</v>
      </c>
      <c r="B14" s="9">
        <v>43.9</v>
      </c>
      <c r="C14" s="9">
        <v>42.9</v>
      </c>
      <c r="D14" s="9">
        <v>68.7</v>
      </c>
      <c r="E14" s="9">
        <v>88.742000000000004</v>
      </c>
      <c r="F14" s="9">
        <v>186.91900000000001</v>
      </c>
      <c r="G14" s="36"/>
      <c r="H14" s="44"/>
    </row>
    <row r="15" spans="1:8" ht="18.75" customHeight="1" x14ac:dyDescent="0.25">
      <c r="A15" s="10" t="s">
        <v>26</v>
      </c>
      <c r="B15" s="9">
        <v>39.1</v>
      </c>
      <c r="C15" s="9">
        <v>103.4</v>
      </c>
      <c r="D15" s="9">
        <v>84.6</v>
      </c>
      <c r="E15" s="9">
        <v>42.28</v>
      </c>
      <c r="F15" s="9">
        <v>29.678000000000001</v>
      </c>
      <c r="G15" s="36"/>
      <c r="H15" s="44"/>
    </row>
    <row r="16" spans="1:8" ht="18.75" customHeight="1" x14ac:dyDescent="0.25">
      <c r="A16" s="10" t="s">
        <v>27</v>
      </c>
      <c r="B16" s="9">
        <v>650.5</v>
      </c>
      <c r="C16" s="9">
        <v>473.6</v>
      </c>
      <c r="D16" s="9">
        <v>371.2</v>
      </c>
      <c r="E16" s="9">
        <v>972.18299999999999</v>
      </c>
      <c r="F16" s="9">
        <v>2619.6030000000001</v>
      </c>
      <c r="G16" s="36"/>
      <c r="H16" s="44"/>
    </row>
    <row r="17" spans="1:8" ht="18.75" customHeight="1" x14ac:dyDescent="0.25">
      <c r="A17" s="10" t="s">
        <v>28</v>
      </c>
      <c r="B17" s="9">
        <v>14.9</v>
      </c>
      <c r="C17" s="9">
        <v>17.3</v>
      </c>
      <c r="D17" s="9">
        <v>21.1</v>
      </c>
      <c r="E17" s="9">
        <v>30.616</v>
      </c>
      <c r="F17" s="9">
        <v>31.373999999999999</v>
      </c>
      <c r="G17" s="36"/>
      <c r="H17" s="44"/>
    </row>
    <row r="18" spans="1:8" ht="18.75" customHeight="1" x14ac:dyDescent="0.25">
      <c r="A18" s="10" t="s">
        <v>109</v>
      </c>
      <c r="B18" s="9">
        <v>13</v>
      </c>
      <c r="C18" s="9">
        <v>21.6</v>
      </c>
      <c r="D18" s="9">
        <v>34.5</v>
      </c>
      <c r="E18" s="9">
        <v>50.875999999999998</v>
      </c>
      <c r="F18" s="9">
        <v>64.36</v>
      </c>
      <c r="G18" s="36"/>
      <c r="H18" s="44"/>
    </row>
    <row r="19" spans="1:8" ht="18.75" customHeight="1" x14ac:dyDescent="0.25">
      <c r="A19" s="10" t="s">
        <v>29</v>
      </c>
      <c r="B19" s="9">
        <v>10.3</v>
      </c>
      <c r="C19" s="9">
        <v>16.5</v>
      </c>
      <c r="D19" s="9">
        <v>23.1</v>
      </c>
      <c r="E19" s="9">
        <v>25.545999999999999</v>
      </c>
      <c r="F19" s="9">
        <v>22.678000000000001</v>
      </c>
      <c r="G19" s="36"/>
      <c r="H19" s="44"/>
    </row>
    <row r="20" spans="1:8" ht="18.75" customHeight="1" x14ac:dyDescent="0.25">
      <c r="A20" s="10" t="s">
        <v>30</v>
      </c>
      <c r="B20" s="9">
        <v>70.900000000000006</v>
      </c>
      <c r="C20" s="9">
        <v>90.8</v>
      </c>
      <c r="D20" s="9">
        <v>120.3</v>
      </c>
      <c r="E20" s="9">
        <v>165.36799999999999</v>
      </c>
      <c r="F20" s="9">
        <v>178.75800000000001</v>
      </c>
      <c r="G20" s="36"/>
      <c r="H20" s="44"/>
    </row>
    <row r="21" spans="1:8" ht="18.75" customHeight="1" x14ac:dyDescent="0.25">
      <c r="A21" s="10" t="s">
        <v>31</v>
      </c>
      <c r="B21" s="9">
        <v>424.7</v>
      </c>
      <c r="C21" s="9">
        <v>127.5</v>
      </c>
      <c r="D21" s="9">
        <v>579.9</v>
      </c>
      <c r="E21" s="9">
        <v>1019.223</v>
      </c>
      <c r="F21" s="9">
        <v>1220.213</v>
      </c>
      <c r="G21" s="36"/>
      <c r="H21" s="44"/>
    </row>
    <row r="22" spans="1:8" ht="18.75" customHeight="1" x14ac:dyDescent="0.25">
      <c r="A22" s="10" t="s">
        <v>110</v>
      </c>
      <c r="B22" s="9">
        <v>0</v>
      </c>
      <c r="C22" s="9">
        <v>0</v>
      </c>
      <c r="D22" s="9">
        <v>0</v>
      </c>
      <c r="E22" s="9">
        <v>0</v>
      </c>
      <c r="F22" s="9">
        <v>1.9990000000000001</v>
      </c>
      <c r="G22" s="36"/>
      <c r="H22" s="44"/>
    </row>
    <row r="23" spans="1:8" ht="18.75" customHeight="1" x14ac:dyDescent="0.25">
      <c r="A23" s="10" t="s">
        <v>32</v>
      </c>
      <c r="B23" s="9">
        <v>19.399999999999999</v>
      </c>
      <c r="C23" s="9">
        <v>18.600000000000001</v>
      </c>
      <c r="D23" s="9">
        <v>10.9</v>
      </c>
      <c r="E23" s="9">
        <v>2.8889999999999998</v>
      </c>
      <c r="F23" s="9">
        <v>0.85899999999999999</v>
      </c>
      <c r="H23" s="44"/>
    </row>
    <row r="24" spans="1:8" ht="18.75" customHeight="1" x14ac:dyDescent="0.25">
      <c r="A24" s="10" t="s">
        <v>33</v>
      </c>
      <c r="B24" s="9">
        <v>22.5</v>
      </c>
      <c r="C24" s="9">
        <v>20.399999999999999</v>
      </c>
      <c r="D24" s="9">
        <v>10.7</v>
      </c>
      <c r="E24" s="9">
        <v>30.51</v>
      </c>
      <c r="F24" s="9">
        <v>42.942</v>
      </c>
      <c r="G24" s="36"/>
      <c r="H24" s="44"/>
    </row>
    <row r="25" spans="1:8" ht="18.75" customHeight="1" x14ac:dyDescent="0.25">
      <c r="A25" s="10" t="s">
        <v>34</v>
      </c>
      <c r="B25" s="9">
        <v>3</v>
      </c>
      <c r="C25" s="9">
        <v>14.4</v>
      </c>
      <c r="D25" s="9">
        <v>27.7</v>
      </c>
      <c r="E25" s="9">
        <v>27.763999999999999</v>
      </c>
      <c r="F25" s="9">
        <v>23.238</v>
      </c>
      <c r="G25" s="36"/>
      <c r="H25" s="44"/>
    </row>
    <row r="26" spans="1:8" ht="18.75" customHeight="1" x14ac:dyDescent="0.25">
      <c r="A26" s="10" t="s">
        <v>35</v>
      </c>
      <c r="B26" s="9">
        <v>3.5</v>
      </c>
      <c r="C26" s="9">
        <v>3.7</v>
      </c>
      <c r="D26" s="9">
        <v>3.4</v>
      </c>
      <c r="E26" s="9">
        <v>3.4660000000000002</v>
      </c>
      <c r="F26" s="9">
        <v>3.343</v>
      </c>
      <c r="G26" s="36"/>
      <c r="H26" s="44"/>
    </row>
    <row r="27" spans="1:8" ht="18.75" customHeight="1" x14ac:dyDescent="0.25">
      <c r="A27" s="10" t="s">
        <v>36</v>
      </c>
      <c r="B27" s="9">
        <v>16.899999999999999</v>
      </c>
      <c r="C27" s="9">
        <v>21.6</v>
      </c>
      <c r="D27" s="9">
        <v>17.3</v>
      </c>
      <c r="E27" s="9">
        <v>21.576000000000001</v>
      </c>
      <c r="F27" s="9">
        <v>26.535</v>
      </c>
      <c r="G27" s="36"/>
      <c r="H27" s="44"/>
    </row>
    <row r="28" spans="1:8" ht="18.75" customHeight="1" x14ac:dyDescent="0.25">
      <c r="A28" s="10" t="s">
        <v>37</v>
      </c>
      <c r="B28" s="9">
        <v>71.599999999999994</v>
      </c>
      <c r="C28" s="9">
        <v>91.8</v>
      </c>
      <c r="D28" s="9">
        <v>130.80000000000001</v>
      </c>
      <c r="E28" s="9">
        <v>124.69499999999999</v>
      </c>
      <c r="F28" s="9">
        <v>251.45400000000001</v>
      </c>
      <c r="G28" s="36"/>
      <c r="H28" s="44"/>
    </row>
    <row r="29" spans="1:8" ht="18.75" customHeight="1" x14ac:dyDescent="0.25">
      <c r="A29" s="20" t="s">
        <v>38</v>
      </c>
      <c r="B29" s="6">
        <v>6269.7</v>
      </c>
      <c r="C29" s="6">
        <v>7328.2</v>
      </c>
      <c r="D29" s="6">
        <v>8879.9</v>
      </c>
      <c r="E29" s="6">
        <v>12361.462</v>
      </c>
      <c r="F29" s="6">
        <v>16800.719000000001</v>
      </c>
      <c r="G29" s="36"/>
      <c r="H29" s="44"/>
    </row>
    <row r="30" spans="1:8" ht="18.75" customHeight="1" x14ac:dyDescent="0.25">
      <c r="A30" s="20" t="s">
        <v>39</v>
      </c>
      <c r="B30" s="6">
        <v>2741.9</v>
      </c>
      <c r="C30" s="6">
        <v>3589</v>
      </c>
      <c r="D30" s="6">
        <v>4223.5</v>
      </c>
      <c r="E30" s="6">
        <v>5263.6270000000004</v>
      </c>
      <c r="F30" s="6">
        <v>6854.0159999999996</v>
      </c>
      <c r="G30" s="36"/>
      <c r="H30" s="44"/>
    </row>
    <row r="31" spans="1:8" ht="18.75" customHeight="1" x14ac:dyDescent="0.25">
      <c r="A31" s="20" t="s">
        <v>40</v>
      </c>
      <c r="B31" s="6">
        <v>3527.8</v>
      </c>
      <c r="C31" s="6">
        <v>3739.2</v>
      </c>
      <c r="D31" s="6">
        <v>4656.3999999999996</v>
      </c>
      <c r="E31" s="6">
        <v>7097.835</v>
      </c>
      <c r="F31" s="6">
        <v>9946.7029999999995</v>
      </c>
      <c r="G31" s="36"/>
      <c r="H31" s="44"/>
    </row>
    <row r="32" spans="1:8" ht="15.75" thickBot="1" x14ac:dyDescent="0.3">
      <c r="A32" s="41"/>
      <c r="B32" s="41"/>
      <c r="C32" s="41"/>
      <c r="D32" s="41"/>
      <c r="E32" s="41"/>
      <c r="F32" s="41"/>
    </row>
    <row r="33" spans="1:6" x14ac:dyDescent="0.25">
      <c r="A33" s="60" t="s">
        <v>15</v>
      </c>
      <c r="B33" s="60"/>
      <c r="C33" s="60"/>
      <c r="D33" s="60"/>
      <c r="E33" s="60"/>
      <c r="F33" s="60"/>
    </row>
  </sheetData>
  <mergeCells count="3">
    <mergeCell ref="A1:F1"/>
    <mergeCell ref="A2:F2"/>
    <mergeCell ref="A33:F33"/>
  </mergeCells>
  <pageMargins left="0.7" right="0.7" top="0.75" bottom="0.75" header="0.3" footer="0.3"/>
  <pageSetup paperSize="9" scale="99" orientation="portrait" r:id="rId1"/>
  <headerFooter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1"/>
  <sheetViews>
    <sheetView zoomScaleNormal="100" zoomScaleSheetLayoutView="115" workbookViewId="0">
      <selection activeCell="M9" sqref="M9"/>
    </sheetView>
  </sheetViews>
  <sheetFormatPr defaultColWidth="9.140625" defaultRowHeight="15" x14ac:dyDescent="0.25"/>
  <cols>
    <col min="1" max="1" width="46.42578125" style="46" customWidth="1"/>
    <col min="2" max="3" width="8.85546875" style="34" bestFit="1" customWidth="1"/>
    <col min="4" max="6" width="9" style="34" bestFit="1" customWidth="1"/>
    <col min="7" max="7" width="11.140625" style="34" bestFit="1" customWidth="1"/>
    <col min="8" max="16384" width="9.140625" style="34"/>
  </cols>
  <sheetData>
    <row r="1" spans="1:7" ht="22.5" x14ac:dyDescent="0.25">
      <c r="A1" s="58" t="s">
        <v>41</v>
      </c>
      <c r="B1" s="58"/>
      <c r="C1" s="58"/>
      <c r="D1" s="58"/>
      <c r="E1" s="58"/>
      <c r="F1" s="58"/>
    </row>
    <row r="2" spans="1:7" ht="15.75" thickBot="1" x14ac:dyDescent="0.3">
      <c r="A2" s="60" t="s">
        <v>114</v>
      </c>
      <c r="B2" s="60"/>
      <c r="C2" s="60"/>
      <c r="D2" s="60"/>
      <c r="E2" s="60"/>
      <c r="F2" s="60"/>
    </row>
    <row r="3" spans="1:7" ht="16.5" thickTop="1" thickBot="1" x14ac:dyDescent="0.3">
      <c r="A3" s="21" t="s">
        <v>117</v>
      </c>
      <c r="B3" s="22" t="s">
        <v>2</v>
      </c>
      <c r="C3" s="3" t="s">
        <v>3</v>
      </c>
      <c r="D3" s="3" t="s">
        <v>88</v>
      </c>
      <c r="E3" s="3" t="s">
        <v>108</v>
      </c>
      <c r="F3" s="3" t="s">
        <v>106</v>
      </c>
    </row>
    <row r="4" spans="1:7" ht="24.75" customHeight="1" thickTop="1" x14ac:dyDescent="0.25">
      <c r="A4" s="23" t="s">
        <v>119</v>
      </c>
      <c r="B4" s="24">
        <v>7244.8</v>
      </c>
      <c r="C4" s="6">
        <v>9350.1</v>
      </c>
      <c r="D4" s="6">
        <f>D5+D16+D23</f>
        <v>11250.5</v>
      </c>
      <c r="E4" s="6">
        <v>14822.976000000001</v>
      </c>
      <c r="F4" s="6">
        <v>17036.173999999999</v>
      </c>
      <c r="G4" s="36"/>
    </row>
    <row r="5" spans="1:7" ht="24.75" customHeight="1" x14ac:dyDescent="0.25">
      <c r="A5" s="23" t="s">
        <v>42</v>
      </c>
      <c r="B5" s="24">
        <v>6348.7</v>
      </c>
      <c r="C5" s="6">
        <v>8451.6</v>
      </c>
      <c r="D5" s="6">
        <v>10650</v>
      </c>
      <c r="E5" s="6">
        <v>14073.121999999999</v>
      </c>
      <c r="F5" s="6">
        <v>15814.571</v>
      </c>
      <c r="G5" s="36"/>
    </row>
    <row r="6" spans="1:7" ht="24.75" customHeight="1" x14ac:dyDescent="0.25">
      <c r="A6" s="25" t="s">
        <v>83</v>
      </c>
      <c r="B6" s="11">
        <v>2749.7</v>
      </c>
      <c r="C6" s="9">
        <v>3182.4</v>
      </c>
      <c r="D6" s="9">
        <v>5695.9</v>
      </c>
      <c r="E6" s="9">
        <v>8159.826</v>
      </c>
      <c r="F6" s="9">
        <v>8887.4169999999995</v>
      </c>
      <c r="G6" s="36"/>
    </row>
    <row r="7" spans="1:7" s="38" customFormat="1" ht="24.75" customHeight="1" x14ac:dyDescent="0.25">
      <c r="A7" s="26" t="s">
        <v>75</v>
      </c>
      <c r="B7" s="32">
        <v>2523.8000000000002</v>
      </c>
      <c r="C7" s="33">
        <v>2828.6</v>
      </c>
      <c r="D7" s="33">
        <v>4936</v>
      </c>
      <c r="E7" s="33">
        <v>7163.7209999999995</v>
      </c>
      <c r="F7" s="33">
        <v>7997.1360000000004</v>
      </c>
      <c r="G7" s="37"/>
    </row>
    <row r="8" spans="1:7" s="38" customFormat="1" ht="24.75" customHeight="1" x14ac:dyDescent="0.25">
      <c r="A8" s="26" t="s">
        <v>76</v>
      </c>
      <c r="B8" s="32">
        <v>225.9</v>
      </c>
      <c r="C8" s="33">
        <v>353.9</v>
      </c>
      <c r="D8" s="33">
        <v>759.9</v>
      </c>
      <c r="E8" s="33">
        <v>996.10500000000002</v>
      </c>
      <c r="F8" s="33">
        <v>890.28099999999995</v>
      </c>
      <c r="G8" s="37"/>
    </row>
    <row r="9" spans="1:7" ht="24.75" customHeight="1" x14ac:dyDescent="0.25">
      <c r="A9" s="27" t="s">
        <v>77</v>
      </c>
      <c r="B9" s="11">
        <v>440.1</v>
      </c>
      <c r="C9" s="9">
        <v>541.9</v>
      </c>
      <c r="D9" s="9">
        <v>666.3</v>
      </c>
      <c r="E9" s="9">
        <v>807.84100000000001</v>
      </c>
      <c r="F9" s="9">
        <v>910.89499999999998</v>
      </c>
      <c r="G9" s="36"/>
    </row>
    <row r="10" spans="1:7" ht="24.75" customHeight="1" x14ac:dyDescent="0.25">
      <c r="A10" s="27" t="s">
        <v>43</v>
      </c>
      <c r="B10" s="11">
        <v>505.8</v>
      </c>
      <c r="C10" s="11">
        <v>546.70000000000005</v>
      </c>
      <c r="D10" s="9">
        <v>634</v>
      </c>
      <c r="E10" s="9">
        <v>784.00699999999995</v>
      </c>
      <c r="F10" s="9">
        <v>891.62400000000002</v>
      </c>
      <c r="G10" s="36"/>
    </row>
    <row r="11" spans="1:7" ht="24.75" customHeight="1" x14ac:dyDescent="0.25">
      <c r="A11" s="27" t="s">
        <v>78</v>
      </c>
      <c r="B11" s="11">
        <v>911.6</v>
      </c>
      <c r="C11" s="9">
        <v>1239.3</v>
      </c>
      <c r="D11" s="9">
        <v>1070</v>
      </c>
      <c r="E11" s="9">
        <v>1395.2829999999999</v>
      </c>
      <c r="F11" s="9">
        <v>1632.875</v>
      </c>
      <c r="G11" s="36"/>
    </row>
    <row r="12" spans="1:7" s="38" customFormat="1" ht="24.75" customHeight="1" x14ac:dyDescent="0.25">
      <c r="A12" s="26" t="s">
        <v>79</v>
      </c>
      <c r="B12" s="32">
        <v>83.8</v>
      </c>
      <c r="C12" s="33">
        <v>97.5</v>
      </c>
      <c r="D12" s="33">
        <v>82</v>
      </c>
      <c r="E12" s="33">
        <v>103.07</v>
      </c>
      <c r="F12" s="33">
        <v>118.9</v>
      </c>
      <c r="G12" s="37"/>
    </row>
    <row r="13" spans="1:7" s="38" customFormat="1" ht="24.75" customHeight="1" x14ac:dyDescent="0.25">
      <c r="A13" s="26" t="s">
        <v>80</v>
      </c>
      <c r="B13" s="32">
        <v>827.7</v>
      </c>
      <c r="C13" s="33">
        <v>1141.8</v>
      </c>
      <c r="D13" s="33">
        <v>988</v>
      </c>
      <c r="E13" s="33">
        <v>1292.2139999999999</v>
      </c>
      <c r="F13" s="33">
        <v>1513.9749999999999</v>
      </c>
      <c r="G13" s="37"/>
    </row>
    <row r="14" spans="1:7" ht="24.75" customHeight="1" x14ac:dyDescent="0.25">
      <c r="A14" s="27" t="s">
        <v>81</v>
      </c>
      <c r="B14" s="11">
        <v>425</v>
      </c>
      <c r="C14" s="9">
        <v>1529.6</v>
      </c>
      <c r="D14" s="9">
        <v>1080.3</v>
      </c>
      <c r="E14" s="9">
        <v>1067.3599999999999</v>
      </c>
      <c r="F14" s="9">
        <v>1297.877</v>
      </c>
      <c r="G14" s="36"/>
    </row>
    <row r="15" spans="1:7" ht="24.75" customHeight="1" x14ac:dyDescent="0.25">
      <c r="A15" s="27" t="s">
        <v>82</v>
      </c>
      <c r="B15" s="11">
        <v>1316.4</v>
      </c>
      <c r="C15" s="9">
        <v>1411.6</v>
      </c>
      <c r="D15" s="9">
        <v>1585.5</v>
      </c>
      <c r="E15" s="9">
        <v>1858.8050000000001</v>
      </c>
      <c r="F15" s="9">
        <v>2193.8829999999998</v>
      </c>
      <c r="G15" s="36"/>
    </row>
    <row r="16" spans="1:7" ht="24.75" customHeight="1" x14ac:dyDescent="0.25">
      <c r="A16" s="23" t="s">
        <v>44</v>
      </c>
      <c r="B16" s="24">
        <v>789.1</v>
      </c>
      <c r="C16" s="6">
        <v>701.1</v>
      </c>
      <c r="D16" s="6">
        <v>890.4</v>
      </c>
      <c r="E16" s="6">
        <v>1030.8520000000001</v>
      </c>
      <c r="F16" s="6">
        <v>1414.1769999999999</v>
      </c>
      <c r="G16" s="36"/>
    </row>
    <row r="17" spans="1:7" ht="24.75" customHeight="1" x14ac:dyDescent="0.25">
      <c r="A17" s="25" t="s">
        <v>45</v>
      </c>
      <c r="B17" s="11">
        <v>694.6</v>
      </c>
      <c r="C17" s="9">
        <v>558.1</v>
      </c>
      <c r="D17" s="9">
        <v>743</v>
      </c>
      <c r="E17" s="9">
        <v>732.18100000000004</v>
      </c>
      <c r="F17" s="9">
        <v>1048.972</v>
      </c>
      <c r="G17" s="36"/>
    </row>
    <row r="18" spans="1:7" ht="24.75" customHeight="1" x14ac:dyDescent="0.25">
      <c r="A18" s="25" t="s">
        <v>46</v>
      </c>
      <c r="B18" s="11">
        <v>667.3</v>
      </c>
      <c r="C18" s="9">
        <v>558.1</v>
      </c>
      <c r="D18" s="9">
        <v>743</v>
      </c>
      <c r="E18" s="9">
        <v>732.18100000000004</v>
      </c>
      <c r="F18" s="9">
        <v>1048.972</v>
      </c>
      <c r="G18" s="36"/>
    </row>
    <row r="19" spans="1:7" s="38" customFormat="1" ht="24.75" customHeight="1" x14ac:dyDescent="0.25">
      <c r="A19" s="28" t="s">
        <v>47</v>
      </c>
      <c r="B19" s="32">
        <v>226.1</v>
      </c>
      <c r="C19" s="33">
        <v>157.69999999999999</v>
      </c>
      <c r="D19" s="33">
        <v>91</v>
      </c>
      <c r="E19" s="33">
        <v>97.031999999999996</v>
      </c>
      <c r="F19" s="33">
        <v>263.13600000000002</v>
      </c>
      <c r="G19" s="37"/>
    </row>
    <row r="20" spans="1:7" ht="24.75" customHeight="1" x14ac:dyDescent="0.25">
      <c r="A20" s="25" t="s">
        <v>48</v>
      </c>
      <c r="B20" s="11">
        <v>94.5</v>
      </c>
      <c r="C20" s="9">
        <v>143</v>
      </c>
      <c r="D20" s="9">
        <v>147.30000000000001</v>
      </c>
      <c r="E20" s="9">
        <v>298.67099999999999</v>
      </c>
      <c r="F20" s="9">
        <v>365.20499999999998</v>
      </c>
      <c r="G20" s="36"/>
    </row>
    <row r="21" spans="1:7" ht="24.75" customHeight="1" x14ac:dyDescent="0.25">
      <c r="A21" s="25" t="s">
        <v>49</v>
      </c>
      <c r="B21" s="11">
        <v>17.5</v>
      </c>
      <c r="C21" s="9">
        <v>102.6</v>
      </c>
      <c r="D21" s="9">
        <v>87.5</v>
      </c>
      <c r="E21" s="9">
        <v>247.001</v>
      </c>
      <c r="F21" s="9">
        <v>382.85199999999998</v>
      </c>
      <c r="G21" s="36"/>
    </row>
    <row r="22" spans="1:7" ht="24.75" customHeight="1" x14ac:dyDescent="0.25">
      <c r="A22" s="25" t="s">
        <v>50</v>
      </c>
      <c r="B22" s="11">
        <v>76.900000000000006</v>
      </c>
      <c r="C22" s="9">
        <v>40.4</v>
      </c>
      <c r="D22" s="9">
        <v>59.9</v>
      </c>
      <c r="E22" s="9">
        <v>51.67</v>
      </c>
      <c r="F22" s="9">
        <v>-17.646999999999998</v>
      </c>
      <c r="G22" s="36"/>
    </row>
    <row r="23" spans="1:7" ht="24.75" customHeight="1" x14ac:dyDescent="0.25">
      <c r="A23" s="23" t="s">
        <v>51</v>
      </c>
      <c r="B23" s="24">
        <v>107</v>
      </c>
      <c r="C23" s="24">
        <v>197.4</v>
      </c>
      <c r="D23" s="6">
        <v>-289.89999999999998</v>
      </c>
      <c r="E23" s="6">
        <v>-280.99700000000001</v>
      </c>
      <c r="F23" s="6">
        <v>-192.57400000000001</v>
      </c>
      <c r="G23" s="36"/>
    </row>
    <row r="24" spans="1:7" ht="24.75" customHeight="1" x14ac:dyDescent="0.25">
      <c r="A24" s="23" t="s">
        <v>52</v>
      </c>
      <c r="B24" s="24">
        <v>-3716.9</v>
      </c>
      <c r="C24" s="6">
        <v>-5610.9</v>
      </c>
      <c r="D24" s="6">
        <v>-6676</v>
      </c>
      <c r="E24" s="6">
        <v>-7725.1419999999998</v>
      </c>
      <c r="F24" s="6">
        <v>-7089.4709999999995</v>
      </c>
      <c r="G24" s="36"/>
    </row>
    <row r="25" spans="1:7" ht="24.75" customHeight="1" x14ac:dyDescent="0.25">
      <c r="A25" s="25" t="s">
        <v>53</v>
      </c>
      <c r="B25" s="11">
        <v>3716.9</v>
      </c>
      <c r="C25" s="9">
        <v>5610.9</v>
      </c>
      <c r="D25" s="9">
        <v>6676</v>
      </c>
      <c r="E25" s="9">
        <v>7725.1419999999998</v>
      </c>
      <c r="F25" s="9">
        <v>7089.4709999999995</v>
      </c>
      <c r="G25" s="36"/>
    </row>
    <row r="26" spans="1:7" ht="24.75" customHeight="1" x14ac:dyDescent="0.25">
      <c r="A26" s="25" t="s">
        <v>54</v>
      </c>
      <c r="B26" s="11">
        <v>1338.1</v>
      </c>
      <c r="C26" s="9">
        <v>1178.4000000000001</v>
      </c>
      <c r="D26" s="9">
        <v>-679.8</v>
      </c>
      <c r="E26" s="9">
        <v>320.71300000000002</v>
      </c>
      <c r="F26" s="9">
        <v>618.83900000000006</v>
      </c>
      <c r="G26" s="36"/>
    </row>
    <row r="27" spans="1:7" ht="24.75" customHeight="1" x14ac:dyDescent="0.25">
      <c r="A27" s="25" t="s">
        <v>121</v>
      </c>
      <c r="B27" s="11">
        <v>2378.9</v>
      </c>
      <c r="C27" s="9">
        <v>4432.5</v>
      </c>
      <c r="D27" s="9">
        <v>7355.9</v>
      </c>
      <c r="E27" s="9">
        <v>7404.4290000000001</v>
      </c>
      <c r="F27" s="9">
        <v>6470.6319999999996</v>
      </c>
      <c r="G27" s="36"/>
    </row>
    <row r="28" spans="1:7" ht="24.75" customHeight="1" x14ac:dyDescent="0.25">
      <c r="A28" s="25" t="s">
        <v>55</v>
      </c>
      <c r="B28" s="11">
        <v>2169.6</v>
      </c>
      <c r="C28" s="9">
        <v>3434.9</v>
      </c>
      <c r="D28" s="9">
        <v>3693.2</v>
      </c>
      <c r="E28" s="9">
        <v>7745.12</v>
      </c>
      <c r="F28" s="9">
        <v>5487.4250000000002</v>
      </c>
      <c r="G28" s="36"/>
    </row>
    <row r="29" spans="1:7" ht="24.75" customHeight="1" x14ac:dyDescent="0.25">
      <c r="A29" s="25" t="s">
        <v>56</v>
      </c>
      <c r="B29" s="11">
        <v>209.2</v>
      </c>
      <c r="C29" s="9">
        <v>997.6</v>
      </c>
      <c r="D29" s="9">
        <v>3662.7</v>
      </c>
      <c r="E29" s="9">
        <v>-342.029</v>
      </c>
      <c r="F29" s="9">
        <v>983.20699999999999</v>
      </c>
      <c r="G29" s="36"/>
    </row>
    <row r="30" spans="1:7" ht="24.75" customHeight="1" thickBot="1" x14ac:dyDescent="0.3">
      <c r="A30" s="29" t="s">
        <v>57</v>
      </c>
      <c r="B30" s="30" t="s">
        <v>8</v>
      </c>
      <c r="C30" s="31" t="s">
        <v>8</v>
      </c>
      <c r="D30" s="31" t="s">
        <v>8</v>
      </c>
      <c r="E30" s="31">
        <v>1.3380000000000001</v>
      </c>
      <c r="F30" s="31">
        <v>0</v>
      </c>
    </row>
    <row r="31" spans="1:7" x14ac:dyDescent="0.25">
      <c r="A31" s="60" t="s">
        <v>15</v>
      </c>
      <c r="B31" s="60"/>
      <c r="C31" s="60"/>
      <c r="D31" s="60"/>
      <c r="E31" s="60"/>
      <c r="F31" s="60"/>
    </row>
  </sheetData>
  <mergeCells count="3">
    <mergeCell ref="A1:F1"/>
    <mergeCell ref="A2:F2"/>
    <mergeCell ref="A31:F31"/>
  </mergeCells>
  <pageMargins left="0.7" right="0.7" top="0.75" bottom="0.75" header="0.3" footer="0.3"/>
  <pageSetup paperSize="9" scale="94" orientation="portrait" r:id="rId1"/>
  <headerFooter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0"/>
  <sheetViews>
    <sheetView tabSelected="1" view="pageBreakPreview" topLeftCell="A12" zoomScaleNormal="100" zoomScaleSheetLayoutView="100" workbookViewId="0">
      <selection activeCell="H26" sqref="H26"/>
    </sheetView>
  </sheetViews>
  <sheetFormatPr defaultColWidth="9.140625" defaultRowHeight="15" x14ac:dyDescent="0.25"/>
  <cols>
    <col min="1" max="2" width="9.140625" style="34" customWidth="1"/>
    <col min="3" max="8" width="11.140625" style="34" customWidth="1"/>
    <col min="9" max="16384" width="9.140625" style="34"/>
  </cols>
  <sheetData>
    <row r="1" spans="1:10" ht="18.75" customHeight="1" x14ac:dyDescent="0.25">
      <c r="A1" s="58" t="s">
        <v>58</v>
      </c>
      <c r="B1" s="58"/>
      <c r="C1" s="58"/>
      <c r="D1" s="58"/>
      <c r="E1" s="58"/>
      <c r="F1" s="58"/>
      <c r="G1" s="58"/>
      <c r="H1" s="58"/>
      <c r="J1" s="56" t="s">
        <v>122</v>
      </c>
    </row>
    <row r="2" spans="1:10" x14ac:dyDescent="0.25">
      <c r="A2" s="62"/>
      <c r="B2" s="62"/>
      <c r="C2" s="62"/>
      <c r="D2" s="62"/>
      <c r="E2" s="62"/>
      <c r="F2" s="62"/>
      <c r="G2" s="62"/>
      <c r="H2" s="62"/>
    </row>
    <row r="3" spans="1:10" ht="15.75" thickBot="1" x14ac:dyDescent="0.3">
      <c r="A3" s="59" t="s">
        <v>114</v>
      </c>
      <c r="B3" s="59"/>
      <c r="C3" s="59"/>
      <c r="D3" s="59"/>
      <c r="E3" s="59"/>
      <c r="F3" s="59"/>
      <c r="G3" s="59"/>
      <c r="H3" s="59"/>
    </row>
    <row r="4" spans="1:10" ht="15.75" thickTop="1" x14ac:dyDescent="0.25">
      <c r="A4" s="67" t="s">
        <v>120</v>
      </c>
      <c r="B4" s="68"/>
      <c r="C4" s="63" t="s">
        <v>111</v>
      </c>
      <c r="D4" s="71" t="s">
        <v>59</v>
      </c>
      <c r="E4" s="67"/>
      <c r="F4" s="67"/>
      <c r="G4" s="68"/>
      <c r="H4" s="47" t="s">
        <v>60</v>
      </c>
    </row>
    <row r="5" spans="1:10" ht="15.75" thickBot="1" x14ac:dyDescent="0.3">
      <c r="A5" s="67"/>
      <c r="B5" s="68"/>
      <c r="C5" s="64"/>
      <c r="D5" s="72"/>
      <c r="E5" s="73"/>
      <c r="F5" s="73"/>
      <c r="G5" s="74"/>
      <c r="H5" s="47" t="s">
        <v>61</v>
      </c>
    </row>
    <row r="6" spans="1:10" x14ac:dyDescent="0.25">
      <c r="A6" s="67"/>
      <c r="B6" s="68"/>
      <c r="C6" s="64"/>
      <c r="D6" s="75" t="s">
        <v>63</v>
      </c>
      <c r="E6" s="77" t="s">
        <v>64</v>
      </c>
      <c r="F6" s="77" t="s">
        <v>65</v>
      </c>
      <c r="G6" s="79" t="s">
        <v>60</v>
      </c>
      <c r="H6" s="47" t="s">
        <v>62</v>
      </c>
    </row>
    <row r="7" spans="1:10" ht="15.75" thickBot="1" x14ac:dyDescent="0.3">
      <c r="A7" s="69"/>
      <c r="B7" s="70"/>
      <c r="C7" s="65"/>
      <c r="D7" s="76"/>
      <c r="E7" s="78"/>
      <c r="F7" s="78"/>
      <c r="G7" s="80"/>
      <c r="H7" s="48"/>
    </row>
    <row r="8" spans="1:10" ht="15.75" thickTop="1" x14ac:dyDescent="0.25">
      <c r="A8" s="8"/>
      <c r="B8" s="8"/>
      <c r="C8" s="7"/>
      <c r="D8" s="8"/>
      <c r="E8" s="8"/>
      <c r="F8" s="8"/>
      <c r="G8" s="7"/>
      <c r="H8" s="8"/>
    </row>
    <row r="9" spans="1:10" x14ac:dyDescent="0.25">
      <c r="A9" s="8" t="s">
        <v>66</v>
      </c>
      <c r="B9" s="8"/>
      <c r="C9" s="49">
        <v>1731.9</v>
      </c>
      <c r="D9" s="50">
        <v>1990.2</v>
      </c>
      <c r="E9" s="50">
        <v>277.10000000000002</v>
      </c>
      <c r="F9" s="50">
        <v>765.2</v>
      </c>
      <c r="G9" s="49">
        <v>3032.4</v>
      </c>
      <c r="H9" s="49">
        <v>4764.3</v>
      </c>
    </row>
    <row r="10" spans="1:10" x14ac:dyDescent="0.25">
      <c r="A10" s="8"/>
      <c r="B10" s="8"/>
      <c r="C10" s="49"/>
      <c r="D10" s="50"/>
      <c r="E10" s="50"/>
      <c r="F10" s="50"/>
      <c r="G10" s="49"/>
      <c r="H10" s="49"/>
    </row>
    <row r="11" spans="1:10" x14ac:dyDescent="0.25">
      <c r="A11" s="8" t="s">
        <v>112</v>
      </c>
      <c r="B11" s="8"/>
      <c r="C11" s="49">
        <v>2280.5</v>
      </c>
      <c r="D11" s="50">
        <v>2531.9</v>
      </c>
      <c r="E11" s="50">
        <v>321</v>
      </c>
      <c r="F11" s="50">
        <v>1009.5</v>
      </c>
      <c r="G11" s="49">
        <v>3862.3</v>
      </c>
      <c r="H11" s="49">
        <v>6142.8</v>
      </c>
    </row>
    <row r="12" spans="1:10" x14ac:dyDescent="0.25">
      <c r="A12" s="8"/>
      <c r="B12" s="8"/>
      <c r="C12" s="49"/>
      <c r="D12" s="50"/>
      <c r="E12" s="50"/>
      <c r="F12" s="50"/>
      <c r="G12" s="49"/>
      <c r="H12" s="49"/>
    </row>
    <row r="13" spans="1:10" x14ac:dyDescent="0.25">
      <c r="A13" s="8" t="s">
        <v>113</v>
      </c>
      <c r="B13" s="8"/>
      <c r="C13" s="49">
        <v>3272.4</v>
      </c>
      <c r="D13" s="50">
        <v>2592.1</v>
      </c>
      <c r="E13" s="50">
        <v>369.8</v>
      </c>
      <c r="F13" s="50">
        <v>934.8</v>
      </c>
      <c r="G13" s="49">
        <v>3896.7</v>
      </c>
      <c r="H13" s="49">
        <v>7169.1</v>
      </c>
    </row>
    <row r="14" spans="1:10" x14ac:dyDescent="0.25">
      <c r="A14" s="8"/>
      <c r="B14" s="8"/>
      <c r="C14" s="49"/>
      <c r="D14" s="50"/>
      <c r="E14" s="50"/>
      <c r="F14" s="50"/>
      <c r="G14" s="49"/>
      <c r="H14" s="49"/>
    </row>
    <row r="15" spans="1:10" x14ac:dyDescent="0.25">
      <c r="A15" s="8" t="s">
        <v>71</v>
      </c>
      <c r="B15" s="8"/>
      <c r="C15" s="49">
        <v>4530.7219999999998</v>
      </c>
      <c r="D15" s="50">
        <v>577.45100000000002</v>
      </c>
      <c r="E15" s="50">
        <v>3098.7710000000002</v>
      </c>
      <c r="F15" s="50">
        <v>1104.0630000000001</v>
      </c>
      <c r="G15" s="49">
        <v>4780.2849999999999</v>
      </c>
      <c r="H15" s="49">
        <f>C15+G15</f>
        <v>9311.0069999999996</v>
      </c>
    </row>
    <row r="16" spans="1:10" x14ac:dyDescent="0.25">
      <c r="A16" s="8"/>
      <c r="B16" s="8"/>
      <c r="C16" s="49"/>
      <c r="D16" s="50"/>
      <c r="E16" s="50"/>
      <c r="F16" s="50"/>
      <c r="G16" s="49"/>
      <c r="H16" s="49"/>
    </row>
    <row r="17" spans="1:13" x14ac:dyDescent="0.25">
      <c r="A17" s="8" t="s">
        <v>105</v>
      </c>
      <c r="B17" s="8"/>
      <c r="C17" s="49">
        <v>5791.6670000000004</v>
      </c>
      <c r="D17" s="50">
        <v>3901.3719999999998</v>
      </c>
      <c r="E17" s="50">
        <v>766.64099999999996</v>
      </c>
      <c r="F17" s="50">
        <v>1284.6079999999999</v>
      </c>
      <c r="G17" s="49">
        <v>5952.6210000000001</v>
      </c>
      <c r="H17" s="49">
        <v>11744.288</v>
      </c>
    </row>
    <row r="18" spans="1:13" x14ac:dyDescent="0.25">
      <c r="A18" s="8"/>
      <c r="B18" s="8"/>
      <c r="C18" s="49"/>
      <c r="D18" s="50"/>
      <c r="E18" s="50"/>
      <c r="F18" s="50"/>
      <c r="G18" s="49"/>
      <c r="H18" s="49"/>
    </row>
    <row r="19" spans="1:13" x14ac:dyDescent="0.25">
      <c r="A19" s="8" t="s">
        <v>105</v>
      </c>
      <c r="B19" s="51" t="s">
        <v>68</v>
      </c>
      <c r="C19" s="49">
        <v>4127.8149999999996</v>
      </c>
      <c r="D19" s="50">
        <v>2860.7440000000001</v>
      </c>
      <c r="E19" s="50">
        <v>537.03099999999995</v>
      </c>
      <c r="F19" s="50">
        <v>927.46100000000001</v>
      </c>
      <c r="G19" s="49">
        <f>SUM(D19:F19)</f>
        <v>4325.2359999999999</v>
      </c>
      <c r="H19" s="49">
        <f>G19+C19</f>
        <v>8453.0509999999995</v>
      </c>
    </row>
    <row r="20" spans="1:13" x14ac:dyDescent="0.25">
      <c r="A20" s="8" t="s">
        <v>105</v>
      </c>
      <c r="B20" s="51" t="s">
        <v>72</v>
      </c>
      <c r="C20" s="49">
        <v>5791.6670000000004</v>
      </c>
      <c r="D20" s="50">
        <v>3901.3719999999998</v>
      </c>
      <c r="E20" s="50">
        <v>766.64099999999996</v>
      </c>
      <c r="F20" s="50">
        <v>1284.6079999999999</v>
      </c>
      <c r="G20" s="49">
        <f>SUM(D20:F20)</f>
        <v>5952.6210000000001</v>
      </c>
      <c r="H20" s="49">
        <v>11744.288</v>
      </c>
    </row>
    <row r="21" spans="1:13" x14ac:dyDescent="0.25">
      <c r="A21" s="8" t="s">
        <v>116</v>
      </c>
      <c r="B21" s="51" t="s">
        <v>69</v>
      </c>
      <c r="C21" s="49">
        <v>1364.308</v>
      </c>
      <c r="D21" s="50">
        <v>1018.989</v>
      </c>
      <c r="E21" s="50">
        <v>190.49299999999999</v>
      </c>
      <c r="F21" s="50">
        <v>310.58</v>
      </c>
      <c r="G21" s="49">
        <f>SUM(D21:F21)</f>
        <v>1520.0619999999999</v>
      </c>
      <c r="H21" s="49">
        <f>+G21+C21</f>
        <v>2884.37</v>
      </c>
    </row>
    <row r="22" spans="1:13" x14ac:dyDescent="0.25">
      <c r="A22" s="8" t="s">
        <v>116</v>
      </c>
      <c r="B22" s="51" t="s">
        <v>67</v>
      </c>
      <c r="C22" s="49">
        <v>3030.3119999999999</v>
      </c>
      <c r="D22" s="50">
        <v>2087.154</v>
      </c>
      <c r="E22" s="50">
        <v>400.73200000000003</v>
      </c>
      <c r="F22" s="50">
        <v>642.64400000000001</v>
      </c>
      <c r="G22" s="49">
        <f>SUM(D22:F22)</f>
        <v>3130.5299999999997</v>
      </c>
      <c r="H22" s="49">
        <v>6160.8419999999996</v>
      </c>
    </row>
    <row r="23" spans="1:13" x14ac:dyDescent="0.25">
      <c r="A23" s="8" t="s">
        <v>116</v>
      </c>
      <c r="B23" s="51" t="s">
        <v>68</v>
      </c>
      <c r="C23" s="49">
        <v>4637.8109999999997</v>
      </c>
      <c r="D23" s="50">
        <v>3104.5050000000001</v>
      </c>
      <c r="E23" s="50">
        <v>608.524</v>
      </c>
      <c r="F23" s="50">
        <v>955.06299999999999</v>
      </c>
      <c r="G23" s="49">
        <f>SUM(D23:F23)</f>
        <v>4668.0919999999996</v>
      </c>
      <c r="H23" s="49">
        <v>9305.9030000000002</v>
      </c>
      <c r="I23" s="57"/>
      <c r="J23" s="57"/>
      <c r="K23" s="57"/>
      <c r="L23" s="57"/>
      <c r="M23" s="57"/>
    </row>
    <row r="24" spans="1:13" x14ac:dyDescent="0.25">
      <c r="A24" s="8"/>
      <c r="B24" s="51"/>
      <c r="C24" s="49"/>
      <c r="D24" s="50"/>
      <c r="E24" s="50"/>
      <c r="F24" s="50"/>
      <c r="G24" s="49"/>
      <c r="H24" s="49"/>
    </row>
    <row r="25" spans="1:13" x14ac:dyDescent="0.25">
      <c r="A25" s="52" t="s">
        <v>105</v>
      </c>
      <c r="B25" s="51" t="s">
        <v>99</v>
      </c>
      <c r="C25" s="49">
        <v>284.10000000000002</v>
      </c>
      <c r="D25" s="50">
        <v>256.39999999999998</v>
      </c>
      <c r="E25" s="50">
        <v>37.4</v>
      </c>
      <c r="F25" s="50">
        <v>81.900000000000006</v>
      </c>
      <c r="G25" s="49">
        <f t="shared" ref="G25:G39" si="0">SUM(D25:F25)</f>
        <v>375.69999999999993</v>
      </c>
      <c r="H25" s="49">
        <v>659.8</v>
      </c>
    </row>
    <row r="26" spans="1:13" x14ac:dyDescent="0.25">
      <c r="A26" s="8"/>
      <c r="B26" s="51" t="s">
        <v>100</v>
      </c>
      <c r="C26" s="49">
        <v>332.1</v>
      </c>
      <c r="D26" s="50">
        <v>315.5</v>
      </c>
      <c r="E26" s="50">
        <v>58.2</v>
      </c>
      <c r="F26" s="50">
        <v>90.5</v>
      </c>
      <c r="G26" s="49">
        <f t="shared" si="0"/>
        <v>464.2</v>
      </c>
      <c r="H26" s="49">
        <v>796.3</v>
      </c>
    </row>
    <row r="27" spans="1:13" x14ac:dyDescent="0.25">
      <c r="A27" s="8"/>
      <c r="B27" s="51" t="s">
        <v>101</v>
      </c>
      <c r="C27" s="49">
        <v>614</v>
      </c>
      <c r="D27" s="50">
        <v>332.9</v>
      </c>
      <c r="E27" s="50">
        <v>55.4</v>
      </c>
      <c r="F27" s="50">
        <v>104.5</v>
      </c>
      <c r="G27" s="49">
        <f t="shared" si="0"/>
        <v>492.79999999999995</v>
      </c>
      <c r="H27" s="49">
        <v>1106.8</v>
      </c>
    </row>
    <row r="28" spans="1:13" x14ac:dyDescent="0.25">
      <c r="A28" s="8"/>
      <c r="B28" s="53"/>
      <c r="C28" s="49"/>
      <c r="D28" s="50"/>
      <c r="E28" s="50"/>
      <c r="F28" s="50"/>
      <c r="G28" s="49"/>
      <c r="H28" s="49"/>
    </row>
    <row r="29" spans="1:13" x14ac:dyDescent="0.25">
      <c r="A29" s="8"/>
      <c r="B29" s="51" t="s">
        <v>102</v>
      </c>
      <c r="C29" s="49">
        <v>385.9</v>
      </c>
      <c r="D29" s="50">
        <v>331.6</v>
      </c>
      <c r="E29" s="50">
        <v>62.6</v>
      </c>
      <c r="F29" s="50">
        <v>99.6</v>
      </c>
      <c r="G29" s="49">
        <f t="shared" si="0"/>
        <v>493.80000000000007</v>
      </c>
      <c r="H29" s="49">
        <v>879.7</v>
      </c>
    </row>
    <row r="30" spans="1:13" x14ac:dyDescent="0.25">
      <c r="A30" s="8"/>
      <c r="B30" s="51" t="s">
        <v>103</v>
      </c>
      <c r="C30" s="49">
        <v>374.4</v>
      </c>
      <c r="D30" s="50">
        <v>314.89999999999998</v>
      </c>
      <c r="E30" s="50">
        <v>63.7</v>
      </c>
      <c r="F30" s="50">
        <v>99.3</v>
      </c>
      <c r="G30" s="49">
        <f t="shared" si="0"/>
        <v>477.9</v>
      </c>
      <c r="H30" s="49">
        <v>852.3</v>
      </c>
    </row>
    <row r="31" spans="1:13" x14ac:dyDescent="0.25">
      <c r="A31" s="8"/>
      <c r="B31" s="51" t="s">
        <v>104</v>
      </c>
      <c r="C31" s="49">
        <v>791</v>
      </c>
      <c r="D31" s="50">
        <v>346.9</v>
      </c>
      <c r="E31" s="50">
        <v>69.2</v>
      </c>
      <c r="F31" s="50">
        <v>122.8</v>
      </c>
      <c r="G31" s="49">
        <f t="shared" si="0"/>
        <v>538.9</v>
      </c>
      <c r="H31" s="49">
        <v>1329.9</v>
      </c>
    </row>
    <row r="32" spans="1:13" x14ac:dyDescent="0.25">
      <c r="A32" s="8"/>
      <c r="B32" s="51"/>
      <c r="C32" s="49"/>
      <c r="D32" s="50"/>
      <c r="E32" s="50"/>
      <c r="F32" s="50"/>
      <c r="G32" s="49"/>
      <c r="H32" s="49"/>
    </row>
    <row r="33" spans="1:8" x14ac:dyDescent="0.25">
      <c r="A33" s="8"/>
      <c r="B33" s="53" t="s">
        <v>93</v>
      </c>
      <c r="C33" s="49">
        <v>379.1</v>
      </c>
      <c r="D33" s="50">
        <v>320.89999999999998</v>
      </c>
      <c r="E33" s="50">
        <v>57.5</v>
      </c>
      <c r="F33" s="50">
        <v>115.1</v>
      </c>
      <c r="G33" s="49">
        <f t="shared" si="0"/>
        <v>493.5</v>
      </c>
      <c r="H33" s="49">
        <v>872.6</v>
      </c>
    </row>
    <row r="34" spans="1:8" x14ac:dyDescent="0.25">
      <c r="A34" s="8"/>
      <c r="B34" s="53" t="s">
        <v>94</v>
      </c>
      <c r="C34" s="49">
        <v>366.6</v>
      </c>
      <c r="D34" s="50">
        <v>311.2</v>
      </c>
      <c r="E34" s="50">
        <v>62.7</v>
      </c>
      <c r="F34" s="50">
        <v>106.1</v>
      </c>
      <c r="G34" s="49">
        <f t="shared" si="0"/>
        <v>480</v>
      </c>
      <c r="H34" s="49">
        <v>846.6</v>
      </c>
    </row>
    <row r="35" spans="1:8" x14ac:dyDescent="0.25">
      <c r="A35" s="8"/>
      <c r="B35" s="53" t="s">
        <v>95</v>
      </c>
      <c r="C35" s="49">
        <v>600.6</v>
      </c>
      <c r="D35" s="50">
        <v>330.5</v>
      </c>
      <c r="E35" s="50">
        <v>70.3</v>
      </c>
      <c r="F35" s="50">
        <v>107.7</v>
      </c>
      <c r="G35" s="49">
        <f t="shared" si="0"/>
        <v>508.5</v>
      </c>
      <c r="H35" s="49">
        <v>1109.0999999999999</v>
      </c>
    </row>
    <row r="36" spans="1:8" x14ac:dyDescent="0.25">
      <c r="A36" s="8"/>
      <c r="B36" s="53"/>
      <c r="C36" s="49"/>
      <c r="D36" s="50"/>
      <c r="E36" s="50"/>
      <c r="F36" s="50"/>
      <c r="G36" s="49"/>
      <c r="H36" s="49"/>
    </row>
    <row r="37" spans="1:8" x14ac:dyDescent="0.25">
      <c r="A37" s="8"/>
      <c r="B37" s="53" t="s">
        <v>96</v>
      </c>
      <c r="C37" s="49">
        <v>351.5</v>
      </c>
      <c r="D37" s="50">
        <v>313.3</v>
      </c>
      <c r="E37" s="50">
        <v>66.400000000000006</v>
      </c>
      <c r="F37" s="50">
        <v>115.9</v>
      </c>
      <c r="G37" s="49">
        <f t="shared" si="0"/>
        <v>495.6</v>
      </c>
      <c r="H37" s="49">
        <v>847.1</v>
      </c>
    </row>
    <row r="38" spans="1:8" x14ac:dyDescent="0.25">
      <c r="A38" s="8"/>
      <c r="B38" s="53" t="s">
        <v>97</v>
      </c>
      <c r="C38" s="49">
        <v>421.5</v>
      </c>
      <c r="D38" s="50">
        <v>329.4</v>
      </c>
      <c r="E38" s="50">
        <v>69.5</v>
      </c>
      <c r="F38" s="50">
        <v>113.3</v>
      </c>
      <c r="G38" s="49">
        <f t="shared" si="0"/>
        <v>512.19999999999993</v>
      </c>
      <c r="H38" s="49">
        <v>933.7</v>
      </c>
    </row>
    <row r="39" spans="1:8" ht="15.75" thickBot="1" x14ac:dyDescent="0.3">
      <c r="A39" s="8"/>
      <c r="B39" s="53" t="s">
        <v>98</v>
      </c>
      <c r="C39" s="54">
        <v>890.9</v>
      </c>
      <c r="D39" s="55">
        <v>397.9</v>
      </c>
      <c r="E39" s="55">
        <v>93.7</v>
      </c>
      <c r="F39" s="55">
        <v>127.9</v>
      </c>
      <c r="G39" s="49">
        <f t="shared" si="0"/>
        <v>619.5</v>
      </c>
      <c r="H39" s="54">
        <v>1510.4</v>
      </c>
    </row>
    <row r="40" spans="1:8" ht="15.75" thickTop="1" x14ac:dyDescent="0.25">
      <c r="A40" s="66" t="s">
        <v>70</v>
      </c>
      <c r="B40" s="66"/>
      <c r="C40" s="66"/>
      <c r="D40" s="66"/>
      <c r="E40" s="66"/>
      <c r="F40" s="66"/>
      <c r="G40" s="66"/>
      <c r="H40" s="66"/>
    </row>
  </sheetData>
  <mergeCells count="11">
    <mergeCell ref="A1:H1"/>
    <mergeCell ref="A2:H2"/>
    <mergeCell ref="A3:H3"/>
    <mergeCell ref="C4:C7"/>
    <mergeCell ref="A40:H40"/>
    <mergeCell ref="A4:B7"/>
    <mergeCell ref="D4:G5"/>
    <mergeCell ref="D6:D7"/>
    <mergeCell ref="E6:E7"/>
    <mergeCell ref="F6:F7"/>
    <mergeCell ref="G6:G7"/>
  </mergeCells>
  <phoneticPr fontId="16" type="noConversion"/>
  <hyperlinks>
    <hyperlink ref="J1" r:id="rId1" display="https://www.fbr.gov.pk/revenue-collections/142253/131355" xr:uid="{74DE9B4A-E5E0-413F-A9EF-FF29660CE0E8}"/>
  </hyperlinks>
  <pageMargins left="0.7" right="0.7" top="0.75" bottom="0.75" header="0.3" footer="0.3"/>
  <pageSetup paperSize="9" orientation="portrait" r:id="rId2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162</vt:lpstr>
      <vt:lpstr>163</vt:lpstr>
      <vt:lpstr>164</vt:lpstr>
      <vt:lpstr>165</vt:lpstr>
      <vt:lpstr>'162'!Print_Area</vt:lpstr>
      <vt:lpstr>'163'!Print_Area</vt:lpstr>
      <vt:lpstr>'164'!Print_Area</vt:lpstr>
      <vt:lpstr>'165'!Print_Area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&lt;Outsourced&gt; Alishah Sarwar - DSID</dc:creator>
  <cp:lastModifiedBy>Haider Ali - SDSD</cp:lastModifiedBy>
  <cp:lastPrinted>2026-05-19T12:55:13Z</cp:lastPrinted>
  <dcterms:created xsi:type="dcterms:W3CDTF">2024-02-01T11:27:55Z</dcterms:created>
  <dcterms:modified xsi:type="dcterms:W3CDTF">2026-05-19T13:00:25Z</dcterms:modified>
</cp:coreProperties>
</file>