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hifs\SBP\DMMD\MoneyMarket\Final Web Docs May 11, 2010\GIS\"/>
    </mc:Choice>
  </mc:AlternateContent>
  <bookViews>
    <workbookView xWindow="0" yWindow="0" windowWidth="19200" windowHeight="6930" activeTab="1"/>
  </bookViews>
  <sheets>
    <sheet name="VRR" sheetId="1" r:id="rId1"/>
    <sheet name="VRR Coupon Rates" sheetId="2" r:id="rId2"/>
    <sheet name="FRR" sheetId="3" r:id="rId3"/>
  </sheets>
  <externalReferences>
    <externalReference r:id="rId4"/>
  </externalReferences>
  <definedNames>
    <definedName name="_xlnm._FilterDatabase" localSheetId="2" hidden="1">FRR!$10:$68</definedName>
    <definedName name="_xlnm._FilterDatabase" localSheetId="0" hidden="1">VRR!$A$10:$M$75</definedName>
    <definedName name="_xlnm._FilterDatabase" localSheetId="1" hidden="1">'VRR Coupon Rates'!$A$10:$Q$52</definedName>
    <definedName name="FiveYearMOF">'[1] 05-Year MOF'!$A$11:$I$78</definedName>
    <definedName name="OneYearMOF">'[1]01-Year MOF'!$B$10:$E$73</definedName>
    <definedName name="_xlnm.Print_Area" localSheetId="2">FRR!$A$1:$O$75</definedName>
    <definedName name="_xlnm.Print_Area" localSheetId="0">VRR!$A$1:$M$101</definedName>
    <definedName name="_xlnm.Print_Area" localSheetId="1">'VRR Coupon Rates'!$A$1:$Q$77</definedName>
    <definedName name="_xlnm.Print_Titles" localSheetId="2">FRR!$1:$10</definedName>
    <definedName name="_xlnm.Print_Titles" localSheetId="0">VRR!$1:$10</definedName>
    <definedName name="_xlnm.Print_Titles" localSheetId="1">'VRR Coupon Rates'!$1:$10</definedName>
    <definedName name="ThreeYearMOF">'[1] 03-Year MOF'!$A$11:$I$78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0" i="3" l="1"/>
  <c r="D59" i="3"/>
  <c r="D58" i="3"/>
  <c r="E58" i="3" s="1"/>
  <c r="E22" i="3"/>
  <c r="L21" i="3"/>
  <c r="D21" i="3"/>
  <c r="E21" i="3" s="1"/>
  <c r="L20" i="3"/>
  <c r="E20" i="3"/>
  <c r="E19" i="3"/>
  <c r="E18" i="3"/>
  <c r="L17" i="3"/>
  <c r="D17" i="3"/>
  <c r="L16" i="3"/>
  <c r="L15" i="3"/>
  <c r="E14" i="3"/>
  <c r="E13" i="3"/>
  <c r="E12" i="3"/>
  <c r="E11" i="3"/>
  <c r="D40" i="2"/>
  <c r="E40" i="2" s="1"/>
  <c r="F39" i="2"/>
  <c r="E39" i="2"/>
  <c r="F35" i="2"/>
  <c r="E35" i="2"/>
  <c r="D34" i="2"/>
  <c r="E31" i="2"/>
  <c r="E30" i="2"/>
  <c r="E29" i="2"/>
  <c r="E28" i="2"/>
  <c r="E27" i="2"/>
  <c r="E26" i="2"/>
  <c r="E25" i="2"/>
  <c r="E24" i="2"/>
  <c r="E23" i="2"/>
  <c r="E22" i="2"/>
  <c r="E21" i="2"/>
  <c r="E20" i="2"/>
  <c r="E19" i="2"/>
  <c r="E18" i="2"/>
  <c r="E17" i="2"/>
  <c r="E16" i="2"/>
  <c r="E15" i="2"/>
  <c r="E14" i="2"/>
  <c r="E13" i="2"/>
  <c r="E12" i="2"/>
  <c r="E11" i="2"/>
  <c r="L40" i="1"/>
  <c r="D40" i="1"/>
  <c r="E40" i="1" s="1"/>
  <c r="L39" i="1"/>
  <c r="F39" i="1"/>
  <c r="E39" i="1"/>
  <c r="L36" i="1"/>
  <c r="L35" i="1"/>
  <c r="F35" i="1"/>
  <c r="E35" i="1"/>
  <c r="L34" i="1"/>
  <c r="D34" i="1"/>
  <c r="L33" i="1"/>
  <c r="L32" i="1"/>
  <c r="L31" i="1"/>
  <c r="E31" i="1"/>
  <c r="L30" i="1"/>
  <c r="E30" i="1"/>
  <c r="L29" i="1"/>
  <c r="E29" i="1"/>
  <c r="L28" i="1"/>
  <c r="E28" i="1"/>
  <c r="E27" i="1"/>
  <c r="E26" i="1"/>
  <c r="E25" i="1"/>
  <c r="E24" i="1"/>
  <c r="E23" i="1"/>
  <c r="E22" i="1"/>
  <c r="E21" i="1"/>
  <c r="E20" i="1"/>
  <c r="E19" i="1"/>
  <c r="E18" i="1"/>
  <c r="E17" i="1"/>
  <c r="E16" i="1"/>
  <c r="E15" i="1"/>
  <c r="E14" i="1"/>
  <c r="E13" i="1"/>
  <c r="E12" i="1"/>
  <c r="E11" i="1"/>
</calcChain>
</file>

<file path=xl/sharedStrings.xml><?xml version="1.0" encoding="utf-8"?>
<sst xmlns="http://schemas.openxmlformats.org/spreadsheetml/2006/main" count="675" uniqueCount="332">
  <si>
    <t>D O M E S T I C   M A R K E T S   &amp;   M O N E T A R Y   M A N A G E M E N T   D E P A R T M E N T</t>
  </si>
  <si>
    <t>S T A T E   B A N K   O F   P A K I S T A N</t>
  </si>
  <si>
    <t>AUCTION SUMMARY</t>
  </si>
  <si>
    <t>GOP IJARA SUKUK (VARIABLE RENTAL RATE)</t>
  </si>
  <si>
    <t>FOR THE PERIOD JULY 2008 TO DATE</t>
  </si>
  <si>
    <t>(Rs in Million)</t>
  </si>
  <si>
    <t>Auction Number</t>
  </si>
  <si>
    <t>Tenor</t>
  </si>
  <si>
    <t>Auction Date</t>
  </si>
  <si>
    <t>Settlement Date</t>
  </si>
  <si>
    <t>Issue Date</t>
  </si>
  <si>
    <t>Maturity Date</t>
  </si>
  <si>
    <t>Auction Target</t>
  </si>
  <si>
    <t xml:space="preserve"> Amount Offered</t>
  </si>
  <si>
    <t>Range of Margin/Price</t>
  </si>
  <si>
    <t>Amount Accepted</t>
  </si>
  <si>
    <t>Total Acceptance</t>
  </si>
  <si>
    <r>
      <t>Cut-off Margin/Price</t>
    </r>
    <r>
      <rPr>
        <b/>
        <vertAlign val="superscript"/>
        <sz val="12"/>
        <rFont val="Calibri"/>
        <family val="2"/>
      </rPr>
      <t>3</t>
    </r>
  </si>
  <si>
    <t>Competitive</t>
  </si>
  <si>
    <t>Non-competitive</t>
  </si>
  <si>
    <t>1st</t>
  </si>
  <si>
    <t>2nd</t>
  </si>
  <si>
    <t>3rd</t>
  </si>
  <si>
    <t>4th</t>
  </si>
  <si>
    <t>5th</t>
  </si>
  <si>
    <t>6th</t>
  </si>
  <si>
    <t>7th</t>
  </si>
  <si>
    <t>8th</t>
  </si>
  <si>
    <t>GIS VRR-1</t>
  </si>
  <si>
    <t>3-Year</t>
  </si>
  <si>
    <t>-10 to +100</t>
  </si>
  <si>
    <t>GIS VRR-2</t>
  </si>
  <si>
    <t>-15 to +95</t>
  </si>
  <si>
    <t>GIS VRR-3</t>
  </si>
  <si>
    <t>-25 to +85</t>
  </si>
  <si>
    <t>GIS VRR-4</t>
  </si>
  <si>
    <t>-125 to +40</t>
  </si>
  <si>
    <t>GIS VRR-5</t>
  </si>
  <si>
    <t>-125 to +70</t>
  </si>
  <si>
    <t>GIS VRR-6</t>
  </si>
  <si>
    <t>-25 to +100</t>
  </si>
  <si>
    <t>GIS VRR-7</t>
  </si>
  <si>
    <t>-100 to +75</t>
  </si>
  <si>
    <t>GIS VRR-8</t>
  </si>
  <si>
    <t>-100 to +50</t>
  </si>
  <si>
    <t>GIS VRR-9</t>
  </si>
  <si>
    <r>
      <t xml:space="preserve">21-Nov-15 </t>
    </r>
    <r>
      <rPr>
        <b/>
        <vertAlign val="superscript"/>
        <sz val="12"/>
        <rFont val="Calibri"/>
        <family val="2"/>
      </rPr>
      <t>2</t>
    </r>
  </si>
  <si>
    <t>-100 to +90</t>
  </si>
  <si>
    <t>GIS VRR-10</t>
  </si>
  <si>
    <t>-25 to +45</t>
  </si>
  <si>
    <t>GIS VRR-11</t>
  </si>
  <si>
    <t>-50 to +30</t>
  </si>
  <si>
    <t>GIS VRR-12</t>
  </si>
  <si>
    <t>-25 to +75</t>
  </si>
  <si>
    <t>GIS VRR-13</t>
  </si>
  <si>
    <t>-50 to +00</t>
  </si>
  <si>
    <t>GIS VRR-14</t>
  </si>
  <si>
    <t>-90 to +25</t>
  </si>
  <si>
    <t>GIS VRR-15</t>
  </si>
  <si>
    <t>-355 to -30</t>
  </si>
  <si>
    <t>GIS VRR-161</t>
  </si>
  <si>
    <t>-180 to +25</t>
  </si>
  <si>
    <t>GIS VRR-17</t>
  </si>
  <si>
    <t>5-Year</t>
  </si>
  <si>
    <t xml:space="preserve">-225 to +25 </t>
  </si>
  <si>
    <t>BIDS REJECTED</t>
  </si>
  <si>
    <t>GIS VRR-18</t>
  </si>
  <si>
    <t>-250 to +75</t>
  </si>
  <si>
    <t>GIS VRR-19</t>
  </si>
  <si>
    <t>-150 to +35</t>
  </si>
  <si>
    <t>GIS VRR-20</t>
  </si>
  <si>
    <t>-50 to +54</t>
  </si>
  <si>
    <t>GIS VRR-21</t>
  </si>
  <si>
    <t>GIS VRR-21 (1st RO)</t>
  </si>
  <si>
    <t>100.1000 - 94.4432</t>
  </si>
  <si>
    <t>GIS VRR-21 (2nd RO)</t>
  </si>
  <si>
    <t>100.4727 - 96.3172</t>
  </si>
  <si>
    <t>GIS VRR-21 (3rd RO)</t>
  </si>
  <si>
    <t>100.4727 - 96.2092</t>
  </si>
  <si>
    <t>GIS VRR-22</t>
  </si>
  <si>
    <t>-50 to +20</t>
  </si>
  <si>
    <t>GIS VRR-22 (1st RO)</t>
  </si>
  <si>
    <t>100.2300 - 98.7680</t>
  </si>
  <si>
    <t>GIS VRR-22 (2nd RO)</t>
  </si>
  <si>
    <r>
      <t>GIS VRR-22 (Special RO)</t>
    </r>
    <r>
      <rPr>
        <vertAlign val="superscript"/>
        <sz val="12"/>
        <rFont val="Calibri"/>
        <family val="2"/>
      </rPr>
      <t>4</t>
    </r>
  </si>
  <si>
    <t>GIS VRR-23</t>
  </si>
  <si>
    <t>-60 bps to 50</t>
  </si>
  <si>
    <t>GIS VRR-24</t>
  </si>
  <si>
    <t>-41 to +50</t>
  </si>
  <si>
    <r>
      <t>GIS VRR-24 (Special RO)</t>
    </r>
    <r>
      <rPr>
        <vertAlign val="superscript"/>
        <sz val="12"/>
        <rFont val="Calibri"/>
        <family val="2"/>
      </rPr>
      <t>4</t>
    </r>
  </si>
  <si>
    <t>100.8803 - 99.009</t>
  </si>
  <si>
    <t>GIS VRR-24 (1st RO)</t>
  </si>
  <si>
    <t>GIS VRR-24 (2nd RO)</t>
  </si>
  <si>
    <t>100.0000 - 91.3900</t>
  </si>
  <si>
    <t>GIS VRR-24 (3rd RO)</t>
  </si>
  <si>
    <t>100.5000 - 92.1877</t>
  </si>
  <si>
    <t>GIS VRR-24 (4th RO)</t>
  </si>
  <si>
    <t>99.7128 - 92.5633</t>
  </si>
  <si>
    <t>GIS VRR-24 (5th RO)</t>
  </si>
  <si>
    <t>100.0000 - 99.3000</t>
  </si>
  <si>
    <t>GIS VRR-25</t>
  </si>
  <si>
    <t xml:space="preserve">-30 to +50 </t>
  </si>
  <si>
    <t>GIS VRR-25 (1st RO)</t>
  </si>
  <si>
    <t>100.5000 - 95.8004</t>
  </si>
  <si>
    <t>GIS VRR-25 (2nd RO)</t>
  </si>
  <si>
    <t>100.8265 - 99.0000</t>
  </si>
  <si>
    <r>
      <t>GIS VRR-25 (Special RO)</t>
    </r>
    <r>
      <rPr>
        <vertAlign val="superscript"/>
        <sz val="12"/>
        <rFont val="Calibri"/>
        <family val="2"/>
      </rPr>
      <t>4</t>
    </r>
  </si>
  <si>
    <t>GIS VRR-25 (3rd RO)</t>
  </si>
  <si>
    <t>100.1000 - 98.5500</t>
  </si>
  <si>
    <t>GIS VRR-25 (4th RO)</t>
  </si>
  <si>
    <t>100.2000 - 96.7263</t>
  </si>
  <si>
    <t>GIS VRR-25 (5th RO)</t>
  </si>
  <si>
    <t>100.6402 - 98.4125</t>
  </si>
  <si>
    <t>GIS VRR-26</t>
  </si>
  <si>
    <t>-25 to 25</t>
  </si>
  <si>
    <t>GIS VRR-26 (1st RO)</t>
  </si>
  <si>
    <t>100.4000 - 99.5000</t>
  </si>
  <si>
    <t>GIS VRR-26 (2nd RO)</t>
  </si>
  <si>
    <t>100.2000 - 95.8995</t>
  </si>
  <si>
    <t>GIS VRR-26 (3rd RO)</t>
  </si>
  <si>
    <t>100.1000 - 96.2500</t>
  </si>
  <si>
    <t>GIS VRR-27</t>
  </si>
  <si>
    <t>-10 to +144</t>
  </si>
  <si>
    <t>GIS VRR-26 (4th RO)</t>
  </si>
  <si>
    <t>100.0000 - 98.7800</t>
  </si>
  <si>
    <t>-</t>
  </si>
  <si>
    <t>GIS VRR-28</t>
  </si>
  <si>
    <t>1-Year</t>
  </si>
  <si>
    <t>-50 to +200</t>
  </si>
  <si>
    <t>GIS VRR-27 (1st RO)</t>
  </si>
  <si>
    <t>100.0000 - 100.0000</t>
  </si>
  <si>
    <t>GIS VRR-26 (5th RO)</t>
  </si>
  <si>
    <t>100.0000 - 96.0000</t>
  </si>
  <si>
    <t>GIS VRR-29</t>
  </si>
  <si>
    <t>-50 to +353</t>
  </si>
  <si>
    <t>GIS VRR-27 (2nd RO)</t>
  </si>
  <si>
    <t>NO BID RECEIVED</t>
  </si>
  <si>
    <t>GIS VRR-26 (6th RO)</t>
  </si>
  <si>
    <t>98.0000 - 97.0000</t>
  </si>
  <si>
    <t>GIS VRR-30</t>
  </si>
  <si>
    <t>-50 to +100</t>
  </si>
  <si>
    <t>GIS VRR-27 (3rd RO)</t>
  </si>
  <si>
    <t>98.2000 - 89.1594</t>
  </si>
  <si>
    <t>GIS VRR-26 (7th RO)</t>
  </si>
  <si>
    <t>100.3022 - 99.2000</t>
  </si>
  <si>
    <t>GIS VRR-31</t>
  </si>
  <si>
    <t>-50 to +175</t>
  </si>
  <si>
    <t>GIS VRR-27 (4th RO)</t>
  </si>
  <si>
    <t>98.1400 - 95.0000</t>
  </si>
  <si>
    <t>GIS VRR-26 (8th RO)</t>
  </si>
  <si>
    <t>94.9230 - 94.9230</t>
  </si>
  <si>
    <t>GIS VRR-32</t>
  </si>
  <si>
    <t>GIS VRR-33</t>
  </si>
  <si>
    <t>89 to +139</t>
  </si>
  <si>
    <t>GIS VRR-34</t>
  </si>
  <si>
    <t>95 to +185</t>
  </si>
  <si>
    <t>GIS VRR-35</t>
  </si>
  <si>
    <t>0 to +175</t>
  </si>
  <si>
    <t>GIS VRR-36</t>
  </si>
  <si>
    <t>85 to +85</t>
  </si>
  <si>
    <t>GIS VRR-34 (1st RO)</t>
  </si>
  <si>
    <t>99.9500 - 99.9500</t>
  </si>
  <si>
    <t>GIS VRR-37</t>
  </si>
  <si>
    <t>-50 bps to +90</t>
  </si>
  <si>
    <t>GIS VRR-36 (1st RO)</t>
  </si>
  <si>
    <t>100.0000 - 99.9500</t>
  </si>
  <si>
    <t>GIS VRR-34 (2nd RO)</t>
  </si>
  <si>
    <t>100.0348 - 99.6000</t>
  </si>
  <si>
    <t>GIS VRR-38</t>
  </si>
  <si>
    <t>-200 to +84</t>
  </si>
  <si>
    <t>GIS VRR-36 (2nd RO)</t>
  </si>
  <si>
    <t>100.0000 - 99.8560</t>
  </si>
  <si>
    <t>GIS VRR-34 (3rd RO)</t>
  </si>
  <si>
    <t>100.0000 - 98.7300</t>
  </si>
  <si>
    <t>GIS VRR-39</t>
  </si>
  <si>
    <t>GIS VRR-36 (3rd RO)</t>
  </si>
  <si>
    <t>101.5450 - 99.8000</t>
  </si>
  <si>
    <t>GIS VRR-34 (4th RO)</t>
  </si>
  <si>
    <t>101.8500 - 99.7300</t>
  </si>
  <si>
    <t>GIS VRR-40</t>
  </si>
  <si>
    <t xml:space="preserve">-300 to +104 </t>
  </si>
  <si>
    <t>GIS VRR-41</t>
  </si>
  <si>
    <t xml:space="preserve">-200 to +88 </t>
  </si>
  <si>
    <t>GIS VRR- 42</t>
  </si>
  <si>
    <t>GIS VRR-41 (1st RO)</t>
  </si>
  <si>
    <t>101.7500 - 97.9500</t>
  </si>
  <si>
    <t>101.5000 - 97.1000</t>
  </si>
  <si>
    <t>1:\ The rental rate may be adjusted based on the difference between estimated supplementary rental and actual maintenance expenses of the underlying assets as explained in DMMD Circular No. 10, dated June 17, 2014.</t>
  </si>
  <si>
    <t>2:\ As per SBP press release at http://www.sbp.org.pk/press/2014/IjaraSukuk-12-Dec-2014.pdf, the assets has been replaced while Maturities of GIS 09 to 13 have been extended to 21-Nov-2015</t>
  </si>
  <si>
    <t>3:\ This cut-off margin will be applicable on all accepted bids.</t>
  </si>
  <si>
    <t xml:space="preserve">4:\ Issued by GoP to Independent Power Producers (IPPs) against their receivables from GoP </t>
  </si>
  <si>
    <t>COUPON RATES</t>
  </si>
  <si>
    <t>Target Announced</t>
  </si>
  <si>
    <t>Competitive Accepted</t>
  </si>
  <si>
    <t>Non Competitive Accepted</t>
  </si>
  <si>
    <r>
      <t>Cut-off Margin</t>
    </r>
    <r>
      <rPr>
        <b/>
        <vertAlign val="superscript"/>
        <sz val="12"/>
        <rFont val="Calibri"/>
        <family val="2"/>
      </rPr>
      <t>3</t>
    </r>
  </si>
  <si>
    <t>Rental Rate</t>
  </si>
  <si>
    <t>9th</t>
  </si>
  <si>
    <t>10th</t>
  </si>
  <si>
    <r>
      <t>GIS VRR-15</t>
    </r>
    <r>
      <rPr>
        <vertAlign val="superscript"/>
        <sz val="12"/>
        <rFont val="Calibri"/>
        <family val="2"/>
      </rPr>
      <t>1</t>
    </r>
  </si>
  <si>
    <t>GIS VRR-16</t>
  </si>
  <si>
    <t>GIS VRR-21 (1st) RO</t>
  </si>
  <si>
    <t>GIS VRR-21 (2nd) RO</t>
  </si>
  <si>
    <t>GIS VRR-21 (3rd) RO</t>
  </si>
  <si>
    <t>GIS (VRR)-25 (1st RO)</t>
  </si>
  <si>
    <t>GIS (VRR)-25 (2nd RO)</t>
  </si>
  <si>
    <t>GIS (VRR)-25 (3rd RO)</t>
  </si>
  <si>
    <t>GIS (VRR)-25 (4th RO)</t>
  </si>
  <si>
    <t>GIS (VRR)-25 (5th RO)</t>
  </si>
  <si>
    <t>GIS VRR-42</t>
  </si>
  <si>
    <t xml:space="preserve"> GOP IJARA SUKUK (FIXED RENTAL RATE)</t>
  </si>
  <si>
    <t>FOR THE PERIOD FEB 2016 TO DATE</t>
  </si>
  <si>
    <t>Date of Settlement</t>
  </si>
  <si>
    <t>Amount Offered</t>
  </si>
  <si>
    <t>Range of Rental Rate/Price</t>
  </si>
  <si>
    <t>Fixed Rental Rate</t>
  </si>
  <si>
    <t>Cut off Price</t>
  </si>
  <si>
    <t>Cut off Yield*</t>
  </si>
  <si>
    <t>GIS-FRR 01</t>
  </si>
  <si>
    <t>5.10 to 6.95</t>
  </si>
  <si>
    <t>GIS-FRR 02</t>
  </si>
  <si>
    <t>4.75 to 6.49</t>
  </si>
  <si>
    <t>GIS-FRR 03</t>
  </si>
  <si>
    <t>4.00 to 6.49</t>
  </si>
  <si>
    <t>GIS-FRR 04</t>
  </si>
  <si>
    <t>7.89 to 8.90</t>
  </si>
  <si>
    <t>GIS-FRR 04 (1st RO)</t>
  </si>
  <si>
    <t>101.4713 - 95.6000</t>
  </si>
  <si>
    <t>GIS-FRR 04 (2nd RO)</t>
  </si>
  <si>
    <t>100.0500 - 98.5055</t>
  </si>
  <si>
    <t>GIS-FRR 04 (3rd RO)</t>
  </si>
  <si>
    <t>98.5214 - 97.0000</t>
  </si>
  <si>
    <t>GIS-FRR 05</t>
  </si>
  <si>
    <t>8.65 to 9.15</t>
  </si>
  <si>
    <t>GIS-FRR 06</t>
  </si>
  <si>
    <t>8.80 to 9.15</t>
  </si>
  <si>
    <t>GIS-FRR 07</t>
  </si>
  <si>
    <t>9.25 to 9.52</t>
  </si>
  <si>
    <t>GIS-FRR 08</t>
  </si>
  <si>
    <t>9.65 to 10.75</t>
  </si>
  <si>
    <t>GIS-FRR 09</t>
  </si>
  <si>
    <t>9.98 to 11.10</t>
  </si>
  <si>
    <t>GIS-FRR 10</t>
  </si>
  <si>
    <t xml:space="preserve">9.80 to 10.99 </t>
  </si>
  <si>
    <t>GIS-FRR 11</t>
  </si>
  <si>
    <t>11.00 to 12.84</t>
  </si>
  <si>
    <t>GIS-FRR 11 (1st RO)</t>
  </si>
  <si>
    <t>101.5000 - 96.4087</t>
  </si>
  <si>
    <t>GIS-FRR 11 (2nd RO)</t>
  </si>
  <si>
    <t>104.6493 - 99.9638</t>
  </si>
  <si>
    <t>GIS-FRR 11 (3rd RO)</t>
  </si>
  <si>
    <t>103.0000 - 97.1420</t>
  </si>
  <si>
    <t>GIS-FRR 12</t>
  </si>
  <si>
    <t xml:space="preserve">11.10  to 14.00 </t>
  </si>
  <si>
    <t>GIS-FRR 12 (1st RO)</t>
  </si>
  <si>
    <t>100.2946 - 93.0814</t>
  </si>
  <si>
    <t>GIS-FRR 12 (2nd RO)</t>
  </si>
  <si>
    <t>100.2000 - 91.5545</t>
  </si>
  <si>
    <t>GIS-FRR 12 (3rd RO)</t>
  </si>
  <si>
    <t>100.0000 - 90.8499</t>
  </si>
  <si>
    <t>GIS-FRR 12 (4th RO)</t>
  </si>
  <si>
    <t>100.6181 - 94.9300</t>
  </si>
  <si>
    <t>GIS-FRR 12 (5th RO)</t>
  </si>
  <si>
    <t>98.5885 - 96.6379</t>
  </si>
  <si>
    <t>GIS-FRR 13</t>
  </si>
  <si>
    <t>12.49 to 13.35</t>
  </si>
  <si>
    <t>GIS-FRR 14</t>
  </si>
  <si>
    <t>12.49 to 12.50</t>
  </si>
  <si>
    <t>GIS-FRR 14 (1st RO)</t>
  </si>
  <si>
    <t>GIS-FRR 14 (2nd RO)</t>
  </si>
  <si>
    <t>GIS-FRR 15</t>
  </si>
  <si>
    <t>GIS-FRR 14 (3rd RO)</t>
  </si>
  <si>
    <t>GIS-FRR 16</t>
  </si>
  <si>
    <t>17.50 to 17.50</t>
  </si>
  <si>
    <t>GIS-FRR 17</t>
  </si>
  <si>
    <t>17.10 to 17.10</t>
  </si>
  <si>
    <t>GIS-FRR 14 (4th RO)</t>
  </si>
  <si>
    <t>GIS-FRR 18</t>
  </si>
  <si>
    <t>20.00 to 23.95</t>
  </si>
  <si>
    <t>GIS-FRR 19</t>
  </si>
  <si>
    <t>GIS-FRR 14 (5th RO)</t>
  </si>
  <si>
    <t>GIS-FRR 20</t>
  </si>
  <si>
    <t>20.00 to 22.25</t>
  </si>
  <si>
    <t>GIS-FRR 21</t>
  </si>
  <si>
    <t>17.99 to 18.24</t>
  </si>
  <si>
    <t>GIS-FRR 14 (6th RO)</t>
  </si>
  <si>
    <t>GIS-FRR 22</t>
  </si>
  <si>
    <t>20.99 to 21.30</t>
  </si>
  <si>
    <t>GIS-FRR 21 (1st RO)</t>
  </si>
  <si>
    <t>97.2300 - 97.2300</t>
  </si>
  <si>
    <t>GIS-FRR 14 (7th RO)</t>
  </si>
  <si>
    <t>GIS-FRR 23</t>
  </si>
  <si>
    <t>20.00 to 21.29</t>
  </si>
  <si>
    <t>GIS-FRR 24</t>
  </si>
  <si>
    <t>17.99 to 20.00</t>
  </si>
  <si>
    <t>GIS-FRR 25</t>
  </si>
  <si>
    <t>GIS-FRR 26</t>
  </si>
  <si>
    <t xml:space="preserve">21.29 to 22.15 </t>
  </si>
  <si>
    <t>GIS-FRR 24 (1st RO)</t>
  </si>
  <si>
    <t xml:space="preserve">100.2768 - 98.3331 </t>
  </si>
  <si>
    <t>GIS-FRR 27</t>
  </si>
  <si>
    <t>15.99 to 15.99</t>
  </si>
  <si>
    <t>GIS-FRR 28</t>
  </si>
  <si>
    <t xml:space="preserve">20.00 to 22.25 </t>
  </si>
  <si>
    <t>GIS-FRR 24 (2nd RO)</t>
  </si>
  <si>
    <t xml:space="preserve">99.3648 - 96.7500 </t>
  </si>
  <si>
    <t>GIS-FRR 29</t>
  </si>
  <si>
    <t xml:space="preserve">16.30 to 17.15 </t>
  </si>
  <si>
    <t>GIS-FRR 30</t>
  </si>
  <si>
    <t>21.75 to 24.00</t>
  </si>
  <si>
    <t>GIS-FRR 24 (3rd RO)</t>
  </si>
  <si>
    <t xml:space="preserve">98.8355 - 95.9000 </t>
  </si>
  <si>
    <t>GIS-FRR 31</t>
  </si>
  <si>
    <t xml:space="preserve">16.50 to 18.79 </t>
  </si>
  <si>
    <t>GIS-FRR 32</t>
  </si>
  <si>
    <t>21.50 to 23.49</t>
  </si>
  <si>
    <t>GIS-FRR 24 (4th RO)</t>
  </si>
  <si>
    <t>100.0861 - 98.5048</t>
  </si>
  <si>
    <t>GIS-FRR 31 (1st RO)</t>
  </si>
  <si>
    <t>100.0338 - 96.3493</t>
  </si>
  <si>
    <t>GIS-FRR 33</t>
  </si>
  <si>
    <t xml:space="preserve">15.50 to 20.00 </t>
  </si>
  <si>
    <t>GIS-FRR 34</t>
  </si>
  <si>
    <t xml:space="preserve">14.50 to 16.87 </t>
  </si>
  <si>
    <t>GIS-FRR 33 (1st RO)</t>
  </si>
  <si>
    <t>102.00 - 90.00</t>
  </si>
  <si>
    <t>GIS-FRR 34 (1st RO)</t>
  </si>
  <si>
    <t>100.0022 - 90.0000</t>
  </si>
  <si>
    <t>* This cut-off FRR will be applicable to all accepted bids.</t>
  </si>
  <si>
    <t>Money Market Division</t>
  </si>
  <si>
    <t>Contact: money.market@sbp.org.pk  Ph: 021-3245-3425/3491/3429</t>
  </si>
  <si>
    <t xml:space="preserve">GIS VRR-42 (1st 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</si>
</sst>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409]d\-mmm\-yy;@"/>
    <numFmt numFmtId="165" formatCode="dd\-mmm\-yy_)"/>
    <numFmt numFmtId="166" formatCode="0.0000%"/>
    <numFmt numFmtId="167" formatCode="0_);\(0\)"/>
    <numFmt numFmtId="168" formatCode="0.0000"/>
    <numFmt numFmtId="169" formatCode="0.0000_);\(0.0000\)"/>
    <numFmt numFmtId="170" formatCode="#,##0.000_);\(#,##0.000\)"/>
  </numFmts>
  <fonts count="24" x14ac:knownFonts="1">
    <font>
      <sz val="10"/>
      <name val="Arial"/>
      <family val="2"/>
    </font>
    <font>
      <sz val="10"/>
      <name val="Arial"/>
      <family val="2"/>
    </font>
    <font>
      <b/>
      <sz val="16"/>
      <name val="Palatino Linotype"/>
      <family val="1"/>
    </font>
    <font>
      <sz val="10"/>
      <name val="Palatino Linotype"/>
      <family val="1"/>
    </font>
    <font>
      <sz val="10"/>
      <name val="Calibri"/>
      <family val="2"/>
      <scheme val="minor"/>
    </font>
    <font>
      <b/>
      <sz val="14"/>
      <name val="Calibri"/>
      <family val="2"/>
      <scheme val="minor"/>
    </font>
    <font>
      <sz val="16"/>
      <name val="Palatino Linotype"/>
      <family val="1"/>
    </font>
    <font>
      <b/>
      <i/>
      <sz val="14"/>
      <name val="Calibri"/>
      <family val="2"/>
      <scheme val="minor"/>
    </font>
    <font>
      <b/>
      <sz val="12"/>
      <name val="Calibri"/>
      <family val="2"/>
      <scheme val="minor"/>
    </font>
    <font>
      <b/>
      <vertAlign val="superscript"/>
      <sz val="12"/>
      <name val="Calibri"/>
      <family val="2"/>
    </font>
    <font>
      <sz val="12"/>
      <name val="Calibri"/>
      <family val="2"/>
      <scheme val="minor"/>
    </font>
    <font>
      <vertAlign val="superscript"/>
      <sz val="12"/>
      <name val="Calibri"/>
      <family val="2"/>
    </font>
    <font>
      <i/>
      <sz val="12"/>
      <name val="Calibri"/>
      <family val="2"/>
      <scheme val="minor"/>
    </font>
    <font>
      <sz val="12"/>
      <name val="Palatino Linotype"/>
      <family val="1"/>
    </font>
    <font>
      <b/>
      <sz val="12"/>
      <color rgb="FF1F497D"/>
      <name val="Calibri"/>
      <family val="2"/>
    </font>
    <font>
      <b/>
      <sz val="12"/>
      <name val="Palatino Linotype"/>
      <family val="1"/>
    </font>
    <font>
      <sz val="12"/>
      <name val="Arial"/>
      <family val="2"/>
    </font>
    <font>
      <sz val="10"/>
      <name val="Calibri"/>
      <family val="2"/>
    </font>
    <font>
      <b/>
      <sz val="14"/>
      <name val="Calibri"/>
      <family val="2"/>
    </font>
    <font>
      <b/>
      <sz val="12"/>
      <name val="Calibri"/>
      <family val="2"/>
    </font>
    <font>
      <b/>
      <i/>
      <sz val="12"/>
      <name val="Calibri"/>
      <family val="2"/>
    </font>
    <font>
      <sz val="16"/>
      <name val="Calibri"/>
      <family val="2"/>
    </font>
    <font>
      <sz val="12"/>
      <name val="Calibri"/>
      <family val="2"/>
    </font>
    <font>
      <sz val="14"/>
      <name val="Calibri"/>
      <family val="2"/>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6">
    <xf numFmtId="0" fontId="0" fillId="0" borderId="0" xfId="0"/>
    <xf numFmtId="0" fontId="3" fillId="0" borderId="0" xfId="0" applyFont="1" applyBorder="1"/>
    <xf numFmtId="0" fontId="3" fillId="0" borderId="0" xfId="0" applyFont="1"/>
    <xf numFmtId="0" fontId="4" fillId="0" borderId="0" xfId="0" applyFont="1"/>
    <xf numFmtId="0" fontId="5" fillId="0" borderId="0" xfId="0" applyFont="1" applyBorder="1" applyAlignment="1">
      <alignment horizontal="center"/>
    </xf>
    <xf numFmtId="0" fontId="4" fillId="0" borderId="0" xfId="0" applyFont="1" applyBorder="1"/>
    <xf numFmtId="0" fontId="6" fillId="0" borderId="0" xfId="0" applyFont="1"/>
    <xf numFmtId="0" fontId="6" fillId="0" borderId="0" xfId="0" applyFont="1" applyAlignment="1">
      <alignment wrapText="1"/>
    </xf>
    <xf numFmtId="0" fontId="8" fillId="2" borderId="2" xfId="0" applyFont="1" applyFill="1" applyBorder="1" applyAlignment="1">
      <alignment horizontal="center" vertical="center" wrapText="1"/>
    </xf>
    <xf numFmtId="0" fontId="10" fillId="0" borderId="2" xfId="0" applyFont="1" applyBorder="1" applyAlignment="1">
      <alignment horizontal="center" wrapText="1"/>
    </xf>
    <xf numFmtId="164" fontId="10" fillId="0" borderId="6" xfId="0" applyNumberFormat="1" applyFont="1" applyBorder="1" applyAlignment="1">
      <alignment horizontal="center" wrapText="1"/>
    </xf>
    <xf numFmtId="165" fontId="10" fillId="0" borderId="6" xfId="0" applyNumberFormat="1" applyFont="1" applyBorder="1" applyAlignment="1" applyProtection="1">
      <alignment horizontal="center" wrapText="1"/>
    </xf>
    <xf numFmtId="43" fontId="10" fillId="0" borderId="6" xfId="1" applyNumberFormat="1" applyFont="1" applyBorder="1" applyAlignment="1" applyProtection="1">
      <alignment horizontal="center" wrapText="1"/>
    </xf>
    <xf numFmtId="43" fontId="10" fillId="0" borderId="6" xfId="0" applyNumberFormat="1" applyFont="1" applyBorder="1" applyAlignment="1" applyProtection="1">
      <alignment horizontal="right" wrapText="1"/>
    </xf>
    <xf numFmtId="43" fontId="10" fillId="0" borderId="6" xfId="0" quotePrefix="1" applyNumberFormat="1" applyFont="1" applyBorder="1" applyAlignment="1" applyProtection="1">
      <alignment horizontal="center" wrapText="1"/>
    </xf>
    <xf numFmtId="43" fontId="10" fillId="0" borderId="6" xfId="1" applyNumberFormat="1" applyFont="1" applyBorder="1" applyAlignment="1">
      <alignment horizontal="right" wrapText="1"/>
    </xf>
    <xf numFmtId="1" fontId="10" fillId="0" borderId="6" xfId="1" applyNumberFormat="1" applyFont="1" applyBorder="1" applyAlignment="1">
      <alignment horizontal="center" wrapText="1"/>
    </xf>
    <xf numFmtId="167" fontId="10" fillId="0" borderId="2" xfId="1" applyNumberFormat="1" applyFont="1" applyBorder="1" applyAlignment="1">
      <alignment horizontal="center" wrapText="1"/>
    </xf>
    <xf numFmtId="43" fontId="10" fillId="0" borderId="6" xfId="0" applyNumberFormat="1" applyFont="1" applyBorder="1" applyAlignment="1" applyProtection="1">
      <alignment horizontal="center" wrapText="1"/>
    </xf>
    <xf numFmtId="43" fontId="10" fillId="0" borderId="6" xfId="1" applyNumberFormat="1" applyFont="1" applyBorder="1" applyAlignment="1">
      <alignment horizontal="center" wrapText="1"/>
    </xf>
    <xf numFmtId="0" fontId="10" fillId="0" borderId="2" xfId="0" applyFont="1" applyBorder="1" applyAlignment="1">
      <alignment horizontal="center"/>
    </xf>
    <xf numFmtId="164" fontId="10" fillId="0" borderId="2" xfId="0" applyNumberFormat="1" applyFont="1" applyBorder="1" applyAlignment="1">
      <alignment horizontal="center" wrapText="1"/>
    </xf>
    <xf numFmtId="168" fontId="10" fillId="0" borderId="6" xfId="1" applyNumberFormat="1" applyFont="1" applyBorder="1" applyAlignment="1" applyProtection="1">
      <alignment horizontal="center" wrapText="1"/>
    </xf>
    <xf numFmtId="0" fontId="3" fillId="0" borderId="0" xfId="0" applyFont="1" applyAlignment="1">
      <alignment vertical="center"/>
    </xf>
    <xf numFmtId="0" fontId="10" fillId="0" borderId="2" xfId="0" applyFont="1" applyFill="1" applyBorder="1" applyAlignment="1">
      <alignment horizontal="center"/>
    </xf>
    <xf numFmtId="0" fontId="10" fillId="0" borderId="2" xfId="0" applyFont="1" applyFill="1" applyBorder="1" applyAlignment="1">
      <alignment horizontal="center" wrapText="1"/>
    </xf>
    <xf numFmtId="164" fontId="10" fillId="0" borderId="2" xfId="0" applyNumberFormat="1" applyFont="1" applyFill="1" applyBorder="1" applyAlignment="1">
      <alignment horizontal="center" wrapText="1"/>
    </xf>
    <xf numFmtId="43" fontId="10" fillId="0" borderId="6" xfId="1" applyNumberFormat="1" applyFont="1" applyFill="1" applyBorder="1" applyAlignment="1" applyProtection="1">
      <alignment horizontal="center" wrapText="1"/>
    </xf>
    <xf numFmtId="168" fontId="10" fillId="0" borderId="6" xfId="1" applyNumberFormat="1" applyFont="1" applyFill="1" applyBorder="1" applyAlignment="1" applyProtection="1">
      <alignment horizontal="center" wrapText="1"/>
    </xf>
    <xf numFmtId="168" fontId="10" fillId="0" borderId="6" xfId="1" applyNumberFormat="1" applyFont="1" applyBorder="1" applyAlignment="1">
      <alignment horizontal="center" wrapText="1"/>
    </xf>
    <xf numFmtId="165" fontId="10" fillId="0" borderId="2" xfId="0" applyNumberFormat="1" applyFont="1" applyBorder="1" applyAlignment="1" applyProtection="1">
      <alignment horizontal="center" wrapText="1"/>
    </xf>
    <xf numFmtId="43" fontId="10" fillId="0" borderId="2" xfId="1" applyNumberFormat="1" applyFont="1" applyBorder="1" applyAlignment="1" applyProtection="1">
      <alignment horizontal="center" wrapText="1"/>
    </xf>
    <xf numFmtId="43" fontId="10" fillId="0" borderId="2" xfId="0" applyNumberFormat="1" applyFont="1" applyBorder="1" applyAlignment="1" applyProtection="1">
      <alignment horizontal="right" wrapText="1"/>
    </xf>
    <xf numFmtId="43" fontId="10" fillId="0" borderId="2" xfId="0" quotePrefix="1" applyNumberFormat="1" applyFont="1" applyBorder="1" applyAlignment="1" applyProtection="1">
      <alignment horizontal="center" wrapText="1"/>
    </xf>
    <xf numFmtId="43" fontId="10" fillId="0" borderId="2" xfId="1" applyNumberFormat="1" applyFont="1" applyBorder="1" applyAlignment="1">
      <alignment horizontal="right" wrapText="1"/>
    </xf>
    <xf numFmtId="1" fontId="10" fillId="0" borderId="2" xfId="1" applyNumberFormat="1" applyFont="1" applyBorder="1" applyAlignment="1">
      <alignment horizontal="center" wrapText="1"/>
    </xf>
    <xf numFmtId="168" fontId="10" fillId="0" borderId="2" xfId="1" applyNumberFormat="1" applyFont="1" applyBorder="1" applyAlignment="1">
      <alignment horizontal="center" wrapText="1"/>
    </xf>
    <xf numFmtId="43" fontId="10" fillId="0" borderId="2" xfId="1" applyNumberFormat="1" applyFont="1" applyBorder="1" applyAlignment="1">
      <alignment horizontal="center" wrapText="1"/>
    </xf>
    <xf numFmtId="169" fontId="10" fillId="0" borderId="2" xfId="1" applyNumberFormat="1" applyFont="1" applyBorder="1" applyAlignment="1">
      <alignment horizontal="center" wrapText="1"/>
    </xf>
    <xf numFmtId="39" fontId="8" fillId="2" borderId="5" xfId="0" applyNumberFormat="1" applyFont="1" applyFill="1" applyBorder="1" applyAlignment="1">
      <alignment horizontal="right" vertical="center" wrapText="1"/>
    </xf>
    <xf numFmtId="170" fontId="8" fillId="2" borderId="5" xfId="0" applyNumberFormat="1" applyFont="1" applyFill="1" applyBorder="1" applyAlignment="1">
      <alignment horizontal="right" vertical="center" wrapText="1"/>
    </xf>
    <xf numFmtId="0" fontId="8" fillId="2" borderId="5" xfId="0" applyFont="1" applyFill="1" applyBorder="1" applyAlignment="1">
      <alignment horizontal="right" vertical="center" wrapText="1"/>
    </xf>
    <xf numFmtId="0" fontId="12" fillId="0" borderId="0" xfId="0" applyFont="1"/>
    <xf numFmtId="0" fontId="13" fillId="0" borderId="0" xfId="0" applyFont="1"/>
    <xf numFmtId="168" fontId="14" fillId="4" borderId="0" xfId="0" applyNumberFormat="1" applyFont="1" applyFill="1"/>
    <xf numFmtId="0" fontId="15" fillId="0" borderId="0" xfId="0" applyFont="1" applyAlignment="1">
      <alignment horizontal="center"/>
    </xf>
    <xf numFmtId="0" fontId="15" fillId="0" borderId="0" xfId="0" applyFont="1" applyAlignment="1"/>
    <xf numFmtId="0" fontId="12" fillId="0" borderId="0" xfId="0" applyFont="1" applyFill="1"/>
    <xf numFmtId="0" fontId="15" fillId="0" borderId="0" xfId="0" applyFont="1" applyFill="1" applyAlignment="1"/>
    <xf numFmtId="0" fontId="16" fillId="0" borderId="0" xfId="0" applyFont="1"/>
    <xf numFmtId="167" fontId="10" fillId="0" borderId="6" xfId="1" applyNumberFormat="1" applyFont="1" applyBorder="1" applyAlignment="1">
      <alignment horizontal="center" wrapText="1"/>
    </xf>
    <xf numFmtId="166" fontId="10" fillId="0" borderId="6" xfId="0" applyNumberFormat="1" applyFont="1" applyBorder="1" applyAlignment="1" applyProtection="1">
      <alignment horizontal="center" wrapText="1"/>
    </xf>
    <xf numFmtId="166" fontId="10" fillId="3" borderId="7" xfId="0" applyNumberFormat="1" applyFont="1" applyFill="1" applyBorder="1" applyAlignment="1" applyProtection="1">
      <alignment horizontal="center" wrapText="1"/>
    </xf>
    <xf numFmtId="166" fontId="10" fillId="3" borderId="11" xfId="0" applyNumberFormat="1" applyFont="1" applyFill="1" applyBorder="1" applyAlignment="1" applyProtection="1">
      <alignment horizontal="center" wrapText="1"/>
    </xf>
    <xf numFmtId="166" fontId="10" fillId="3" borderId="8" xfId="0" applyNumberFormat="1" applyFont="1" applyFill="1" applyBorder="1" applyAlignment="1" applyProtection="1">
      <alignment horizontal="center" wrapText="1"/>
    </xf>
    <xf numFmtId="166" fontId="10" fillId="3" borderId="0" xfId="0" applyNumberFormat="1" applyFont="1" applyFill="1" applyBorder="1" applyAlignment="1" applyProtection="1">
      <alignment horizontal="center" wrapText="1"/>
    </xf>
    <xf numFmtId="166" fontId="10" fillId="3" borderId="9" xfId="0" applyNumberFormat="1" applyFont="1" applyFill="1" applyBorder="1" applyAlignment="1" applyProtection="1">
      <alignment horizontal="center" wrapText="1"/>
    </xf>
    <xf numFmtId="166" fontId="10" fillId="3" borderId="1" xfId="0" applyNumberFormat="1" applyFont="1" applyFill="1" applyBorder="1" applyAlignment="1" applyProtection="1">
      <alignment horizontal="center" wrapText="1"/>
    </xf>
    <xf numFmtId="166" fontId="10" fillId="0" borderId="6" xfId="0" applyNumberFormat="1" applyFont="1" applyFill="1" applyBorder="1" applyAlignment="1" applyProtection="1">
      <alignment horizontal="center" wrapText="1"/>
    </xf>
    <xf numFmtId="166" fontId="10" fillId="4" borderId="6" xfId="0" applyNumberFormat="1" applyFont="1" applyFill="1" applyBorder="1" applyAlignment="1" applyProtection="1">
      <alignment horizontal="center" wrapText="1"/>
    </xf>
    <xf numFmtId="166" fontId="10" fillId="3" borderId="3" xfId="0" applyNumberFormat="1" applyFont="1" applyFill="1" applyBorder="1" applyAlignment="1" applyProtection="1">
      <alignment horizontal="center" wrapText="1"/>
    </xf>
    <xf numFmtId="166" fontId="10" fillId="3" borderId="5" xfId="0" applyNumberFormat="1" applyFont="1" applyFill="1" applyBorder="1" applyAlignment="1" applyProtection="1">
      <alignment horizontal="center" wrapText="1"/>
    </xf>
    <xf numFmtId="165" fontId="10" fillId="4" borderId="6" xfId="0" applyNumberFormat="1" applyFont="1" applyFill="1" applyBorder="1" applyAlignment="1" applyProtection="1">
      <alignment horizontal="center" wrapText="1"/>
    </xf>
    <xf numFmtId="167" fontId="10" fillId="4" borderId="6" xfId="1" applyNumberFormat="1" applyFont="1" applyFill="1" applyBorder="1" applyAlignment="1">
      <alignment horizontal="center" wrapText="1"/>
    </xf>
    <xf numFmtId="164" fontId="10" fillId="4" borderId="2" xfId="0" applyNumberFormat="1" applyFont="1" applyFill="1" applyBorder="1" applyAlignment="1">
      <alignment horizontal="center" wrapText="1"/>
    </xf>
    <xf numFmtId="167" fontId="10" fillId="4" borderId="6" xfId="1" applyNumberFormat="1" applyFont="1" applyFill="1" applyBorder="1" applyAlignment="1" applyProtection="1">
      <alignment horizontal="center" wrapText="1"/>
    </xf>
    <xf numFmtId="165" fontId="10" fillId="4" borderId="2" xfId="0" applyNumberFormat="1" applyFont="1" applyFill="1" applyBorder="1" applyAlignment="1" applyProtection="1">
      <alignment horizontal="center" wrapText="1"/>
    </xf>
    <xf numFmtId="167" fontId="10" fillId="4" borderId="2" xfId="1" applyNumberFormat="1" applyFont="1" applyFill="1" applyBorder="1" applyAlignment="1">
      <alignment horizontal="center" wrapText="1"/>
    </xf>
    <xf numFmtId="166" fontId="10" fillId="4" borderId="2" xfId="0" applyNumberFormat="1" applyFont="1" applyFill="1" applyBorder="1" applyAlignment="1" applyProtection="1">
      <alignment horizontal="center" wrapText="1"/>
    </xf>
    <xf numFmtId="166" fontId="10" fillId="0" borderId="2" xfId="0" applyNumberFormat="1" applyFont="1" applyBorder="1" applyAlignment="1" applyProtection="1">
      <alignment horizontal="center" wrapText="1"/>
    </xf>
    <xf numFmtId="166" fontId="10" fillId="0" borderId="2" xfId="0" applyNumberFormat="1" applyFont="1" applyFill="1" applyBorder="1" applyAlignment="1" applyProtection="1">
      <alignment horizontal="center" wrapText="1"/>
    </xf>
    <xf numFmtId="164" fontId="10" fillId="3" borderId="11" xfId="0" applyNumberFormat="1" applyFont="1" applyFill="1" applyBorder="1" applyAlignment="1" applyProtection="1">
      <alignment horizontal="center" wrapText="1"/>
    </xf>
    <xf numFmtId="43" fontId="10" fillId="3" borderId="11" xfId="1" applyFont="1" applyFill="1" applyBorder="1" applyAlignment="1" applyProtection="1">
      <alignment horizontal="center" wrapText="1"/>
    </xf>
    <xf numFmtId="164" fontId="10" fillId="3" borderId="0" xfId="0" applyNumberFormat="1" applyFont="1" applyFill="1" applyBorder="1" applyAlignment="1" applyProtection="1">
      <alignment horizontal="center" wrapText="1"/>
    </xf>
    <xf numFmtId="14" fontId="10" fillId="3" borderId="8" xfId="0" applyNumberFormat="1" applyFont="1" applyFill="1" applyBorder="1" applyAlignment="1" applyProtection="1">
      <alignment horizontal="center" wrapText="1"/>
    </xf>
    <xf numFmtId="164" fontId="10" fillId="3" borderId="1" xfId="0" applyNumberFormat="1" applyFont="1" applyFill="1" applyBorder="1" applyAlignment="1" applyProtection="1">
      <alignment horizontal="center" wrapText="1"/>
    </xf>
    <xf numFmtId="0" fontId="10" fillId="0" borderId="0" xfId="0" applyFont="1" applyFill="1"/>
    <xf numFmtId="0" fontId="17" fillId="0" borderId="0" xfId="0" applyFont="1" applyBorder="1"/>
    <xf numFmtId="0" fontId="18" fillId="0" borderId="0" xfId="0" applyFont="1" applyBorder="1" applyAlignment="1"/>
    <xf numFmtId="0" fontId="18" fillId="0" borderId="0" xfId="0" applyFont="1" applyBorder="1" applyAlignment="1">
      <alignment horizontal="center"/>
    </xf>
    <xf numFmtId="0" fontId="17" fillId="0" borderId="0" xfId="0" applyFont="1"/>
    <xf numFmtId="0" fontId="21" fillId="0" borderId="0" xfId="0" applyFont="1"/>
    <xf numFmtId="0" fontId="22" fillId="0" borderId="2" xfId="0" applyFont="1" applyBorder="1" applyAlignment="1">
      <alignment horizontal="center"/>
    </xf>
    <xf numFmtId="0" fontId="22" fillId="0" borderId="2" xfId="0" applyFont="1" applyBorder="1" applyAlignment="1">
      <alignment horizontal="center" wrapText="1"/>
    </xf>
    <xf numFmtId="164" fontId="22" fillId="0" borderId="6" xfId="0" applyNumberFormat="1" applyFont="1" applyBorder="1" applyAlignment="1">
      <alignment horizontal="center" wrapText="1"/>
    </xf>
    <xf numFmtId="165" fontId="22" fillId="0" borderId="6" xfId="0" applyNumberFormat="1" applyFont="1" applyBorder="1" applyAlignment="1" applyProtection="1">
      <alignment horizontal="center" wrapText="1"/>
    </xf>
    <xf numFmtId="43" fontId="22" fillId="0" borderId="6" xfId="1" applyNumberFormat="1" applyFont="1" applyBorder="1" applyAlignment="1" applyProtection="1">
      <alignment horizontal="center" wrapText="1"/>
    </xf>
    <xf numFmtId="43" fontId="22" fillId="0" borderId="6" xfId="0" applyNumberFormat="1" applyFont="1" applyBorder="1" applyAlignment="1" applyProtection="1">
      <alignment horizontal="right" wrapText="1"/>
    </xf>
    <xf numFmtId="43" fontId="22" fillId="0" borderId="2" xfId="0" quotePrefix="1" applyNumberFormat="1" applyFont="1" applyBorder="1" applyAlignment="1" applyProtection="1">
      <alignment horizontal="center" vertical="center" wrapText="1"/>
    </xf>
    <xf numFmtId="43" fontId="22" fillId="0" borderId="2" xfId="1" applyNumberFormat="1" applyFont="1" applyBorder="1" applyAlignment="1">
      <alignment horizontal="right" wrapText="1"/>
    </xf>
    <xf numFmtId="43" fontId="22" fillId="0" borderId="2" xfId="1" applyNumberFormat="1" applyFont="1" applyBorder="1" applyAlignment="1">
      <alignment horizontal="right" vertical="center" wrapText="1"/>
    </xf>
    <xf numFmtId="166" fontId="22" fillId="0" borderId="2" xfId="2" applyNumberFormat="1" applyFont="1" applyBorder="1" applyAlignment="1">
      <alignment horizontal="center" wrapText="1"/>
    </xf>
    <xf numFmtId="164" fontId="22" fillId="0" borderId="2" xfId="0" applyNumberFormat="1" applyFont="1" applyBorder="1" applyAlignment="1">
      <alignment horizontal="center" wrapText="1"/>
    </xf>
    <xf numFmtId="165" fontId="22" fillId="0" borderId="2" xfId="0" applyNumberFormat="1" applyFont="1" applyBorder="1" applyAlignment="1" applyProtection="1">
      <alignment horizontal="center" wrapText="1"/>
    </xf>
    <xf numFmtId="43" fontId="22" fillId="0" borderId="2" xfId="1" applyNumberFormat="1" applyFont="1" applyBorder="1" applyAlignment="1" applyProtection="1">
      <alignment horizontal="center" wrapText="1"/>
    </xf>
    <xf numFmtId="43" fontId="22" fillId="0" borderId="2" xfId="0" applyNumberFormat="1" applyFont="1" applyBorder="1" applyAlignment="1" applyProtection="1">
      <alignment horizontal="right" wrapText="1"/>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164" fontId="22" fillId="0" borderId="2" xfId="0" applyNumberFormat="1" applyFont="1" applyBorder="1" applyAlignment="1">
      <alignment horizontal="center" vertical="center" wrapText="1"/>
    </xf>
    <xf numFmtId="165" fontId="22" fillId="0" borderId="2" xfId="0" applyNumberFormat="1" applyFont="1" applyBorder="1" applyAlignment="1" applyProtection="1">
      <alignment horizontal="center" vertical="center" wrapText="1"/>
    </xf>
    <xf numFmtId="43" fontId="22" fillId="0" borderId="2" xfId="1" applyNumberFormat="1" applyFont="1" applyBorder="1" applyAlignment="1" applyProtection="1">
      <alignment horizontal="center" vertical="center" wrapText="1"/>
    </xf>
    <xf numFmtId="43" fontId="22" fillId="0" borderId="2" xfId="0" applyNumberFormat="1" applyFont="1" applyBorder="1" applyAlignment="1" applyProtection="1">
      <alignment horizontal="right" vertical="center" wrapText="1"/>
    </xf>
    <xf numFmtId="166" fontId="22" fillId="0" borderId="2" xfId="2" applyNumberFormat="1" applyFont="1" applyBorder="1" applyAlignment="1">
      <alignment horizontal="center" vertical="center" wrapText="1"/>
    </xf>
    <xf numFmtId="168" fontId="22" fillId="0" borderId="2" xfId="0" applyNumberFormat="1" applyFont="1" applyBorder="1" applyAlignment="1">
      <alignment horizontal="center" vertical="center"/>
    </xf>
    <xf numFmtId="166" fontId="22" fillId="0" borderId="2" xfId="0" applyNumberFormat="1" applyFont="1" applyBorder="1" applyAlignment="1">
      <alignment horizontal="center" vertical="center"/>
    </xf>
    <xf numFmtId="43" fontId="22" fillId="0" borderId="2" xfId="1" applyNumberFormat="1" applyFont="1" applyBorder="1" applyAlignment="1">
      <alignment horizontal="center" vertical="center" wrapText="1"/>
    </xf>
    <xf numFmtId="43" fontId="22" fillId="0" borderId="2" xfId="0" applyNumberFormat="1" applyFont="1" applyBorder="1" applyAlignment="1" applyProtection="1">
      <alignment horizontal="center" wrapText="1"/>
    </xf>
    <xf numFmtId="39" fontId="18" fillId="2" borderId="5" xfId="0" applyNumberFormat="1" applyFont="1" applyFill="1" applyBorder="1" applyAlignment="1">
      <alignment horizontal="right" vertical="center" wrapText="1"/>
    </xf>
    <xf numFmtId="170" fontId="18" fillId="2" borderId="5" xfId="0" applyNumberFormat="1" applyFont="1" applyFill="1" applyBorder="1" applyAlignment="1">
      <alignment horizontal="right" vertical="center" wrapText="1"/>
    </xf>
    <xf numFmtId="39" fontId="18" fillId="2" borderId="5" xfId="0" applyNumberFormat="1" applyFont="1" applyFill="1" applyBorder="1" applyAlignment="1">
      <alignment horizontal="right" vertical="center"/>
    </xf>
    <xf numFmtId="39" fontId="18" fillId="2" borderId="4" xfId="0" applyNumberFormat="1" applyFont="1" applyFill="1" applyBorder="1" applyAlignment="1">
      <alignment horizontal="right" vertical="center"/>
    </xf>
    <xf numFmtId="0" fontId="23" fillId="0" borderId="0" xfId="0" applyFont="1"/>
    <xf numFmtId="9" fontId="17" fillId="0" borderId="0" xfId="2" applyFont="1"/>
    <xf numFmtId="43" fontId="17" fillId="0" borderId="0" xfId="1" applyFont="1"/>
    <xf numFmtId="9" fontId="17" fillId="0" borderId="0" xfId="2" applyNumberFormat="1" applyFont="1"/>
    <xf numFmtId="166" fontId="10" fillId="3" borderId="12" xfId="0" applyNumberFormat="1" applyFont="1" applyFill="1" applyBorder="1" applyAlignment="1" applyProtection="1">
      <alignment horizontal="center" wrapText="1"/>
    </xf>
    <xf numFmtId="166" fontId="10" fillId="3" borderId="13" xfId="0" applyNumberFormat="1" applyFont="1" applyFill="1" applyBorder="1" applyAlignment="1" applyProtection="1">
      <alignment horizontal="center" wrapText="1"/>
    </xf>
    <xf numFmtId="166" fontId="10" fillId="3" borderId="14" xfId="0" applyNumberFormat="1" applyFont="1" applyFill="1" applyBorder="1" applyAlignment="1" applyProtection="1">
      <alignment horizontal="center" wrapText="1"/>
    </xf>
    <xf numFmtId="166" fontId="10" fillId="3" borderId="10" xfId="0" applyNumberFormat="1" applyFont="1" applyFill="1" applyBorder="1" applyAlignment="1" applyProtection="1">
      <alignment horizontal="center" wrapText="1"/>
    </xf>
    <xf numFmtId="166" fontId="10" fillId="3" borderId="15" xfId="0" applyNumberFormat="1" applyFont="1" applyFill="1" applyBorder="1" applyAlignment="1" applyProtection="1">
      <alignment horizontal="center" wrapText="1"/>
    </xf>
    <xf numFmtId="0" fontId="8" fillId="2" borderId="4" xfId="0" applyFont="1" applyFill="1" applyBorder="1" applyAlignment="1">
      <alignment horizontal="right" vertical="center" wrapText="1"/>
    </xf>
    <xf numFmtId="0" fontId="7" fillId="0" borderId="1" xfId="0" applyFont="1" applyBorder="1" applyAlignment="1">
      <alignment horizontal="right"/>
    </xf>
    <xf numFmtId="0" fontId="2" fillId="0" borderId="0" xfId="0" applyFont="1" applyBorder="1" applyAlignment="1">
      <alignment horizontal="center"/>
    </xf>
    <xf numFmtId="0" fontId="5" fillId="0" borderId="0" xfId="0" applyFont="1" applyAlignment="1">
      <alignment horizontal="center"/>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5" fillId="0" borderId="0" xfId="0" applyFont="1" applyAlignment="1">
      <alignment horizontal="center"/>
    </xf>
    <xf numFmtId="0" fontId="13" fillId="0" borderId="0" xfId="0" applyFont="1" applyAlignment="1">
      <alignment horizontal="center"/>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20" fillId="0" borderId="1" xfId="0" applyFont="1" applyBorder="1" applyAlignment="1">
      <alignment horizontal="right"/>
    </xf>
    <xf numFmtId="0" fontId="19" fillId="2" borderId="10"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MMD/MoneyMarket/GOP%20Ijara%20Sukuk-VRR/BID%20REPORTS/54.GIS-VRR%20(03-08-23)%20(1Y%2037th%20Fresh,%203Y%2036th%201st%20RO,%205Y%2034th%202nd%20RO)/1%20-%20GIS-VRR%20(03-08-23)%20(1Y%2037th%20Fresh,%203Y%2036th%201st%20RO,%205Y%2034th%202nd%20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Year GIS VRR KO"/>
      <sheetName val="01-Year NCBs"/>
      <sheetName val="03-Year NCBs"/>
      <sheetName val="05-Year NCBs"/>
      <sheetName val="01-Year"/>
      <sheetName val="03-Year"/>
      <sheetName val="05-Year"/>
      <sheetName val="01-Year MOF"/>
      <sheetName val=" 03-Year MOF"/>
      <sheetName val=" 05-Year MOF"/>
      <sheetName val="Proposal"/>
      <sheetName val="Decision Sheet"/>
      <sheetName val="Web"/>
      <sheetName val="Banks"/>
      <sheetName val="BLOOMBERG"/>
      <sheetName val="JFA Table"/>
    </sheetNames>
    <sheetDataSet>
      <sheetData sheetId="0" refreshError="1"/>
      <sheetData sheetId="1"/>
      <sheetData sheetId="2" refreshError="1"/>
      <sheetData sheetId="3"/>
      <sheetData sheetId="4" refreshError="1"/>
      <sheetData sheetId="5" refreshError="1"/>
      <sheetData sheetId="6" refreshError="1"/>
      <sheetData sheetId="7">
        <row r="10">
          <cell r="B10" t="str">
            <v>BID NO.</v>
          </cell>
          <cell r="C10" t="str">
            <v>BID AMOUNT</v>
          </cell>
          <cell r="D10" t="str">
            <v>MARGIN (BPS)</v>
          </cell>
          <cell r="E10" t="str">
            <v>CUMULATIVE AMOUNT</v>
          </cell>
        </row>
        <row r="11">
          <cell r="B11">
            <v>1</v>
          </cell>
          <cell r="C11">
            <v>16.100000000000001</v>
          </cell>
          <cell r="D11">
            <v>-50</v>
          </cell>
          <cell r="E11">
            <v>16.100000000000001</v>
          </cell>
        </row>
        <row r="12">
          <cell r="B12">
            <v>2</v>
          </cell>
          <cell r="C12">
            <v>1</v>
          </cell>
          <cell r="D12">
            <v>-10</v>
          </cell>
          <cell r="E12">
            <v>17.100000000000001</v>
          </cell>
        </row>
        <row r="13">
          <cell r="B13">
            <v>3</v>
          </cell>
          <cell r="C13">
            <v>23306.2</v>
          </cell>
          <cell r="D13">
            <v>0</v>
          </cell>
          <cell r="E13">
            <v>23323.3</v>
          </cell>
        </row>
        <row r="14">
          <cell r="B14">
            <v>4</v>
          </cell>
          <cell r="C14">
            <v>9000</v>
          </cell>
          <cell r="D14">
            <v>15</v>
          </cell>
          <cell r="E14">
            <v>32323.3</v>
          </cell>
        </row>
        <row r="15">
          <cell r="B15">
            <v>5</v>
          </cell>
          <cell r="C15">
            <v>6610.5</v>
          </cell>
          <cell r="D15">
            <v>20</v>
          </cell>
          <cell r="E15">
            <v>38933.800000000003</v>
          </cell>
        </row>
        <row r="16">
          <cell r="B16">
            <v>6</v>
          </cell>
          <cell r="C16">
            <v>6100</v>
          </cell>
          <cell r="D16">
            <v>25</v>
          </cell>
          <cell r="E16">
            <v>45033.8</v>
          </cell>
        </row>
        <row r="17">
          <cell r="B17">
            <v>7</v>
          </cell>
          <cell r="C17">
            <v>1500</v>
          </cell>
          <cell r="D17">
            <v>30</v>
          </cell>
          <cell r="E17">
            <v>46533.8</v>
          </cell>
        </row>
        <row r="18">
          <cell r="B18">
            <v>8</v>
          </cell>
          <cell r="C18">
            <v>2000</v>
          </cell>
          <cell r="D18">
            <v>40</v>
          </cell>
          <cell r="E18">
            <v>48533.8</v>
          </cell>
        </row>
        <row r="19">
          <cell r="B19">
            <v>9</v>
          </cell>
          <cell r="C19">
            <v>1000</v>
          </cell>
          <cell r="D19">
            <v>45</v>
          </cell>
          <cell r="E19">
            <v>49533.8</v>
          </cell>
        </row>
        <row r="20">
          <cell r="B20">
            <v>10</v>
          </cell>
          <cell r="C20">
            <v>100</v>
          </cell>
          <cell r="D20">
            <v>49</v>
          </cell>
          <cell r="E20">
            <v>49633.8</v>
          </cell>
        </row>
        <row r="21">
          <cell r="B21">
            <v>11</v>
          </cell>
          <cell r="C21">
            <v>3263</v>
          </cell>
          <cell r="D21">
            <v>50</v>
          </cell>
          <cell r="E21">
            <v>52896.800000000003</v>
          </cell>
        </row>
        <row r="22">
          <cell r="B22">
            <v>12</v>
          </cell>
          <cell r="C22">
            <v>100</v>
          </cell>
          <cell r="D22">
            <v>59</v>
          </cell>
          <cell r="E22">
            <v>52996.800000000003</v>
          </cell>
        </row>
        <row r="23">
          <cell r="B23">
            <v>13</v>
          </cell>
          <cell r="C23">
            <v>301</v>
          </cell>
          <cell r="D23">
            <v>60</v>
          </cell>
          <cell r="E23">
            <v>53297.8</v>
          </cell>
        </row>
        <row r="24">
          <cell r="B24">
            <v>14</v>
          </cell>
          <cell r="C24">
            <v>10000</v>
          </cell>
          <cell r="D24">
            <v>64</v>
          </cell>
          <cell r="E24">
            <v>63297.8</v>
          </cell>
        </row>
        <row r="25">
          <cell r="B25">
            <v>15</v>
          </cell>
          <cell r="C25">
            <v>2650</v>
          </cell>
          <cell r="D25">
            <v>65</v>
          </cell>
          <cell r="E25">
            <v>65947.8</v>
          </cell>
        </row>
        <row r="26">
          <cell r="B26">
            <v>16</v>
          </cell>
          <cell r="C26">
            <v>100</v>
          </cell>
          <cell r="D26">
            <v>69</v>
          </cell>
          <cell r="E26">
            <v>66047.8</v>
          </cell>
        </row>
        <row r="27">
          <cell r="B27">
            <v>17</v>
          </cell>
          <cell r="C27">
            <v>4350</v>
          </cell>
          <cell r="D27">
            <v>70</v>
          </cell>
          <cell r="E27">
            <v>70397.8</v>
          </cell>
        </row>
        <row r="28">
          <cell r="B28">
            <v>18</v>
          </cell>
          <cell r="C28">
            <v>500</v>
          </cell>
          <cell r="D28">
            <v>73</v>
          </cell>
          <cell r="E28">
            <v>70897.8</v>
          </cell>
        </row>
        <row r="29">
          <cell r="B29">
            <v>19</v>
          </cell>
          <cell r="C29">
            <v>10000</v>
          </cell>
          <cell r="D29">
            <v>74</v>
          </cell>
          <cell r="E29">
            <v>80897.8</v>
          </cell>
        </row>
        <row r="30">
          <cell r="B30">
            <v>20</v>
          </cell>
          <cell r="C30">
            <v>2508</v>
          </cell>
          <cell r="D30">
            <v>75</v>
          </cell>
          <cell r="E30">
            <v>83405.8</v>
          </cell>
        </row>
        <row r="31">
          <cell r="B31">
            <v>21</v>
          </cell>
          <cell r="C31">
            <v>500</v>
          </cell>
          <cell r="D31">
            <v>77</v>
          </cell>
          <cell r="E31">
            <v>83905.8</v>
          </cell>
        </row>
        <row r="32">
          <cell r="B32">
            <v>22</v>
          </cell>
          <cell r="C32">
            <v>200</v>
          </cell>
          <cell r="D32">
            <v>79</v>
          </cell>
          <cell r="E32">
            <v>84105.8</v>
          </cell>
        </row>
        <row r="33">
          <cell r="B33">
            <v>23</v>
          </cell>
          <cell r="C33">
            <v>4600</v>
          </cell>
          <cell r="D33">
            <v>80</v>
          </cell>
          <cell r="E33">
            <v>88705.8</v>
          </cell>
        </row>
        <row r="34">
          <cell r="B34">
            <v>24</v>
          </cell>
          <cell r="C34">
            <v>500</v>
          </cell>
          <cell r="D34">
            <v>81</v>
          </cell>
          <cell r="E34">
            <v>89205.8</v>
          </cell>
        </row>
        <row r="35">
          <cell r="B35">
            <v>25</v>
          </cell>
          <cell r="C35">
            <v>10000</v>
          </cell>
          <cell r="D35">
            <v>84</v>
          </cell>
          <cell r="E35">
            <v>99205.8</v>
          </cell>
        </row>
        <row r="36">
          <cell r="B36">
            <v>26</v>
          </cell>
          <cell r="C36">
            <v>500</v>
          </cell>
          <cell r="D36">
            <v>90</v>
          </cell>
          <cell r="E36">
            <v>99705.8</v>
          </cell>
        </row>
        <row r="37">
          <cell r="B37">
            <v>27</v>
          </cell>
          <cell r="E37">
            <v>99705.8</v>
          </cell>
        </row>
        <row r="38">
          <cell r="B38">
            <v>28</v>
          </cell>
          <cell r="E38">
            <v>99705.8</v>
          </cell>
        </row>
        <row r="39">
          <cell r="B39">
            <v>29</v>
          </cell>
          <cell r="E39">
            <v>99705.8</v>
          </cell>
        </row>
        <row r="40">
          <cell r="B40">
            <v>30</v>
          </cell>
          <cell r="E40">
            <v>99705.8</v>
          </cell>
        </row>
        <row r="41">
          <cell r="B41">
            <v>31</v>
          </cell>
          <cell r="E41">
            <v>99705.8</v>
          </cell>
        </row>
        <row r="42">
          <cell r="B42">
            <v>32</v>
          </cell>
          <cell r="E42">
            <v>99705.8</v>
          </cell>
        </row>
        <row r="43">
          <cell r="B43">
            <v>33</v>
          </cell>
          <cell r="E43">
            <v>99705.8</v>
          </cell>
        </row>
        <row r="44">
          <cell r="B44">
            <v>34</v>
          </cell>
          <cell r="E44">
            <v>99705.8</v>
          </cell>
        </row>
        <row r="45">
          <cell r="B45">
            <v>35</v>
          </cell>
          <cell r="E45">
            <v>99705.8</v>
          </cell>
        </row>
        <row r="46">
          <cell r="B46">
            <v>36</v>
          </cell>
          <cell r="E46">
            <v>99705.8</v>
          </cell>
        </row>
        <row r="47">
          <cell r="B47">
            <v>37</v>
          </cell>
          <cell r="E47">
            <v>99705.8</v>
          </cell>
        </row>
        <row r="48">
          <cell r="B48">
            <v>38</v>
          </cell>
          <cell r="E48">
            <v>99705.8</v>
          </cell>
        </row>
        <row r="49">
          <cell r="B49">
            <v>39</v>
          </cell>
          <cell r="E49">
            <v>99705.8</v>
          </cell>
        </row>
        <row r="50">
          <cell r="B50">
            <v>40</v>
          </cell>
          <cell r="E50">
            <v>99705.8</v>
          </cell>
        </row>
        <row r="51">
          <cell r="B51">
            <v>41</v>
          </cell>
          <cell r="E51">
            <v>99705.8</v>
          </cell>
        </row>
        <row r="52">
          <cell r="B52">
            <v>42</v>
          </cell>
          <cell r="E52">
            <v>99705.8</v>
          </cell>
        </row>
        <row r="53">
          <cell r="B53">
            <v>43</v>
          </cell>
          <cell r="E53">
            <v>99705.8</v>
          </cell>
        </row>
        <row r="54">
          <cell r="B54">
            <v>44</v>
          </cell>
          <cell r="E54">
            <v>99705.8</v>
          </cell>
        </row>
        <row r="55">
          <cell r="B55">
            <v>45</v>
          </cell>
          <cell r="E55">
            <v>99705.8</v>
          </cell>
        </row>
        <row r="56">
          <cell r="B56">
            <v>46</v>
          </cell>
          <cell r="E56">
            <v>99705.8</v>
          </cell>
        </row>
        <row r="57">
          <cell r="B57">
            <v>47</v>
          </cell>
          <cell r="E57">
            <v>99705.8</v>
          </cell>
        </row>
        <row r="58">
          <cell r="B58">
            <v>48</v>
          </cell>
          <cell r="E58">
            <v>99705.8</v>
          </cell>
        </row>
        <row r="59">
          <cell r="B59">
            <v>49</v>
          </cell>
          <cell r="E59">
            <v>99705.8</v>
          </cell>
        </row>
        <row r="60">
          <cell r="B60">
            <v>50</v>
          </cell>
          <cell r="E60">
            <v>99705.8</v>
          </cell>
        </row>
        <row r="61">
          <cell r="B61">
            <v>51</v>
          </cell>
          <cell r="E61">
            <v>99705.8</v>
          </cell>
        </row>
        <row r="62">
          <cell r="B62">
            <v>52</v>
          </cell>
          <cell r="E62">
            <v>99705.8</v>
          </cell>
        </row>
        <row r="63">
          <cell r="B63">
            <v>53</v>
          </cell>
          <cell r="E63">
            <v>99705.8</v>
          </cell>
        </row>
        <row r="64">
          <cell r="B64">
            <v>54</v>
          </cell>
          <cell r="E64">
            <v>99705.8</v>
          </cell>
        </row>
        <row r="65">
          <cell r="B65">
            <v>55</v>
          </cell>
          <cell r="E65">
            <v>99705.8</v>
          </cell>
        </row>
        <row r="66">
          <cell r="B66">
            <v>56</v>
          </cell>
          <cell r="E66">
            <v>99705.8</v>
          </cell>
        </row>
        <row r="67">
          <cell r="B67">
            <v>57</v>
          </cell>
          <cell r="E67">
            <v>99705.8</v>
          </cell>
        </row>
        <row r="68">
          <cell r="B68">
            <v>58</v>
          </cell>
          <cell r="E68">
            <v>99705.8</v>
          </cell>
        </row>
        <row r="69">
          <cell r="B69">
            <v>59</v>
          </cell>
          <cell r="E69">
            <v>99705.8</v>
          </cell>
        </row>
        <row r="70">
          <cell r="B70">
            <v>60</v>
          </cell>
          <cell r="E70">
            <v>99705.8</v>
          </cell>
        </row>
        <row r="71">
          <cell r="B71">
            <v>61</v>
          </cell>
          <cell r="E71">
            <v>99705.8</v>
          </cell>
        </row>
        <row r="72">
          <cell r="B72">
            <v>62</v>
          </cell>
          <cell r="E72">
            <v>99705.8</v>
          </cell>
        </row>
        <row r="73">
          <cell r="B73">
            <v>63</v>
          </cell>
          <cell r="E73">
            <v>99705.8</v>
          </cell>
        </row>
      </sheetData>
      <sheetData sheetId="8">
        <row r="11">
          <cell r="A11" t="str">
            <v>BID NO.</v>
          </cell>
          <cell r="B11" t="str">
            <v>BID AMOUNT</v>
          </cell>
          <cell r="C11" t="str">
            <v>BID PRICE PER RS. 100</v>
          </cell>
          <cell r="D11" t="str">
            <v>RUNNING TOTAL</v>
          </cell>
          <cell r="E11" t="str">
            <v xml:space="preserve">CUM. REALIZED AMOUNT  </v>
          </cell>
          <cell r="F11" t="str">
            <v>BID RENTAL</v>
          </cell>
          <cell r="G11" t="str">
            <v>PRICE PREMIUM</v>
          </cell>
          <cell r="H11" t="str">
            <v>CUM. PRICE PREMIUM</v>
          </cell>
          <cell r="I11" t="str">
            <v>CUM. REALIZED AMOUNT (FINAL)</v>
          </cell>
        </row>
        <row r="12">
          <cell r="A12">
            <v>1</v>
          </cell>
          <cell r="B12">
            <v>2000</v>
          </cell>
          <cell r="C12">
            <v>100</v>
          </cell>
          <cell r="D12">
            <v>2000</v>
          </cell>
          <cell r="E12">
            <v>2000</v>
          </cell>
          <cell r="F12">
            <v>0.22736571199098793</v>
          </cell>
          <cell r="G12">
            <v>32.443013698630139</v>
          </cell>
          <cell r="H12">
            <v>32.443013698630139</v>
          </cell>
          <cell r="I12">
            <v>2032.4430136986302</v>
          </cell>
        </row>
        <row r="13">
          <cell r="A13">
            <v>2</v>
          </cell>
          <cell r="B13">
            <v>2000</v>
          </cell>
          <cell r="C13">
            <v>99.99</v>
          </cell>
          <cell r="D13">
            <v>4000</v>
          </cell>
          <cell r="E13">
            <v>3999.6</v>
          </cell>
          <cell r="F13">
            <v>0.22741422453731164</v>
          </cell>
          <cell r="G13">
            <v>32.443013698630139</v>
          </cell>
          <cell r="H13">
            <v>64.886027397260278</v>
          </cell>
          <cell r="I13">
            <v>4064.4860273972604</v>
          </cell>
        </row>
        <row r="14">
          <cell r="A14">
            <v>3</v>
          </cell>
          <cell r="B14">
            <v>1000</v>
          </cell>
          <cell r="C14">
            <v>99.95</v>
          </cell>
          <cell r="D14">
            <v>5000</v>
          </cell>
          <cell r="E14">
            <v>4997.5</v>
          </cell>
          <cell r="F14">
            <v>0.22760834084541209</v>
          </cell>
          <cell r="G14">
            <v>16.22150684931507</v>
          </cell>
          <cell r="H14">
            <v>81.107534246575341</v>
          </cell>
          <cell r="I14">
            <v>5078.6075342465756</v>
          </cell>
        </row>
        <row r="15">
          <cell r="A15">
            <v>4</v>
          </cell>
          <cell r="D15">
            <v>5000</v>
          </cell>
          <cell r="E15">
            <v>0</v>
          </cell>
          <cell r="F15" t="e">
            <v>#NUM!</v>
          </cell>
          <cell r="G15">
            <v>0</v>
          </cell>
          <cell r="H15">
            <v>81.107534246575341</v>
          </cell>
          <cell r="I15">
            <v>81.107534246575341</v>
          </cell>
        </row>
        <row r="16">
          <cell r="A16">
            <v>5</v>
          </cell>
          <cell r="D16">
            <v>5000</v>
          </cell>
          <cell r="E16">
            <v>0</v>
          </cell>
          <cell r="F16" t="e">
            <v>#NUM!</v>
          </cell>
          <cell r="G16">
            <v>0</v>
          </cell>
          <cell r="H16">
            <v>81.107534246575341</v>
          </cell>
          <cell r="I16">
            <v>81.107534246575341</v>
          </cell>
        </row>
        <row r="17">
          <cell r="A17">
            <v>6</v>
          </cell>
          <cell r="D17">
            <v>5000</v>
          </cell>
          <cell r="E17">
            <v>0</v>
          </cell>
          <cell r="F17" t="e">
            <v>#NUM!</v>
          </cell>
          <cell r="G17">
            <v>0</v>
          </cell>
          <cell r="H17">
            <v>81.107534246575341</v>
          </cell>
          <cell r="I17">
            <v>81.107534246575341</v>
          </cell>
        </row>
        <row r="18">
          <cell r="A18">
            <v>7</v>
          </cell>
          <cell r="D18">
            <v>5000</v>
          </cell>
          <cell r="E18">
            <v>0</v>
          </cell>
          <cell r="F18" t="e">
            <v>#NUM!</v>
          </cell>
          <cell r="G18">
            <v>0</v>
          </cell>
          <cell r="H18">
            <v>81.107534246575341</v>
          </cell>
          <cell r="I18">
            <v>81.107534246575341</v>
          </cell>
        </row>
        <row r="19">
          <cell r="A19">
            <v>8</v>
          </cell>
          <cell r="D19">
            <v>5000</v>
          </cell>
          <cell r="E19">
            <v>0</v>
          </cell>
          <cell r="F19" t="e">
            <v>#NUM!</v>
          </cell>
          <cell r="G19">
            <v>0</v>
          </cell>
          <cell r="H19">
            <v>81.107534246575341</v>
          </cell>
          <cell r="I19">
            <v>81.107534246575341</v>
          </cell>
        </row>
        <row r="20">
          <cell r="A20">
            <v>9</v>
          </cell>
          <cell r="D20">
            <v>5000</v>
          </cell>
          <cell r="E20">
            <v>0</v>
          </cell>
          <cell r="F20" t="e">
            <v>#NUM!</v>
          </cell>
          <cell r="G20">
            <v>0</v>
          </cell>
          <cell r="H20">
            <v>81.107534246575341</v>
          </cell>
          <cell r="I20">
            <v>81.107534246575341</v>
          </cell>
        </row>
        <row r="21">
          <cell r="A21">
            <v>10</v>
          </cell>
          <cell r="D21">
            <v>5000</v>
          </cell>
          <cell r="E21">
            <v>0</v>
          </cell>
          <cell r="F21" t="e">
            <v>#NUM!</v>
          </cell>
          <cell r="G21">
            <v>0</v>
          </cell>
          <cell r="H21">
            <v>81.107534246575341</v>
          </cell>
          <cell r="I21">
            <v>81.107534246575341</v>
          </cell>
        </row>
        <row r="22">
          <cell r="A22">
            <v>11</v>
          </cell>
          <cell r="D22">
            <v>5000</v>
          </cell>
          <cell r="E22">
            <v>0</v>
          </cell>
          <cell r="F22" t="e">
            <v>#NUM!</v>
          </cell>
          <cell r="G22">
            <v>0</v>
          </cell>
          <cell r="H22">
            <v>81.107534246575341</v>
          </cell>
          <cell r="I22">
            <v>81.107534246575341</v>
          </cell>
        </row>
        <row r="23">
          <cell r="A23">
            <v>12</v>
          </cell>
          <cell r="D23">
            <v>5000</v>
          </cell>
          <cell r="E23">
            <v>0</v>
          </cell>
          <cell r="F23" t="e">
            <v>#NUM!</v>
          </cell>
          <cell r="G23">
            <v>0</v>
          </cell>
          <cell r="H23">
            <v>81.107534246575341</v>
          </cell>
          <cell r="I23">
            <v>81.107534246575341</v>
          </cell>
        </row>
        <row r="24">
          <cell r="A24">
            <v>13</v>
          </cell>
          <cell r="D24">
            <v>5000</v>
          </cell>
          <cell r="E24">
            <v>0</v>
          </cell>
          <cell r="F24" t="e">
            <v>#NUM!</v>
          </cell>
          <cell r="G24">
            <v>0</v>
          </cell>
          <cell r="H24">
            <v>81.107534246575341</v>
          </cell>
          <cell r="I24">
            <v>81.107534246575341</v>
          </cell>
        </row>
        <row r="25">
          <cell r="A25">
            <v>14</v>
          </cell>
          <cell r="D25">
            <v>5000</v>
          </cell>
          <cell r="E25">
            <v>0</v>
          </cell>
          <cell r="F25" t="e">
            <v>#NUM!</v>
          </cell>
          <cell r="G25">
            <v>0</v>
          </cell>
          <cell r="H25">
            <v>81.107534246575341</v>
          </cell>
          <cell r="I25">
            <v>81.107534246575341</v>
          </cell>
        </row>
        <row r="26">
          <cell r="A26">
            <v>15</v>
          </cell>
          <cell r="D26">
            <v>5000</v>
          </cell>
          <cell r="E26">
            <v>0</v>
          </cell>
          <cell r="F26" t="e">
            <v>#NUM!</v>
          </cell>
          <cell r="G26">
            <v>0</v>
          </cell>
          <cell r="H26">
            <v>81.107534246575341</v>
          </cell>
          <cell r="I26">
            <v>81.107534246575341</v>
          </cell>
        </row>
        <row r="27">
          <cell r="A27">
            <v>16</v>
          </cell>
          <cell r="D27">
            <v>5000</v>
          </cell>
          <cell r="E27">
            <v>0</v>
          </cell>
          <cell r="F27" t="e">
            <v>#NUM!</v>
          </cell>
          <cell r="G27">
            <v>0</v>
          </cell>
          <cell r="H27">
            <v>81.107534246575341</v>
          </cell>
          <cell r="I27">
            <v>81.107534246575341</v>
          </cell>
        </row>
        <row r="28">
          <cell r="A28">
            <v>17</v>
          </cell>
          <cell r="D28">
            <v>5000</v>
          </cell>
          <cell r="E28">
            <v>0</v>
          </cell>
          <cell r="F28" t="e">
            <v>#NUM!</v>
          </cell>
          <cell r="G28">
            <v>0</v>
          </cell>
          <cell r="H28">
            <v>81.107534246575341</v>
          </cell>
          <cell r="I28">
            <v>81.107534246575341</v>
          </cell>
        </row>
        <row r="29">
          <cell r="A29">
            <v>18</v>
          </cell>
          <cell r="D29">
            <v>5000</v>
          </cell>
          <cell r="E29">
            <v>0</v>
          </cell>
          <cell r="F29" t="e">
            <v>#NUM!</v>
          </cell>
          <cell r="G29">
            <v>0</v>
          </cell>
          <cell r="H29">
            <v>81.107534246575341</v>
          </cell>
          <cell r="I29">
            <v>81.107534246575341</v>
          </cell>
        </row>
        <row r="30">
          <cell r="A30">
            <v>19</v>
          </cell>
          <cell r="D30">
            <v>5000</v>
          </cell>
          <cell r="E30">
            <v>0</v>
          </cell>
          <cell r="F30" t="e">
            <v>#NUM!</v>
          </cell>
          <cell r="G30">
            <v>0</v>
          </cell>
          <cell r="H30">
            <v>81.107534246575341</v>
          </cell>
          <cell r="I30">
            <v>81.107534246575341</v>
          </cell>
        </row>
        <row r="31">
          <cell r="A31">
            <v>20</v>
          </cell>
          <cell r="D31">
            <v>5000</v>
          </cell>
          <cell r="E31">
            <v>0</v>
          </cell>
          <cell r="F31" t="e">
            <v>#NUM!</v>
          </cell>
          <cell r="G31">
            <v>0</v>
          </cell>
          <cell r="H31">
            <v>81.107534246575341</v>
          </cell>
          <cell r="I31">
            <v>81.107534246575341</v>
          </cell>
        </row>
        <row r="32">
          <cell r="A32">
            <v>21</v>
          </cell>
          <cell r="D32">
            <v>5000</v>
          </cell>
          <cell r="E32">
            <v>0</v>
          </cell>
          <cell r="F32" t="e">
            <v>#NUM!</v>
          </cell>
          <cell r="G32">
            <v>0</v>
          </cell>
          <cell r="H32">
            <v>81.107534246575341</v>
          </cell>
          <cell r="I32">
            <v>81.107534246575341</v>
          </cell>
        </row>
        <row r="33">
          <cell r="A33">
            <v>22</v>
          </cell>
          <cell r="D33">
            <v>5000</v>
          </cell>
          <cell r="E33">
            <v>0</v>
          </cell>
          <cell r="F33" t="e">
            <v>#NUM!</v>
          </cell>
          <cell r="G33">
            <v>0</v>
          </cell>
          <cell r="H33">
            <v>81.107534246575341</v>
          </cell>
          <cell r="I33">
            <v>81.107534246575341</v>
          </cell>
        </row>
        <row r="34">
          <cell r="A34">
            <v>23</v>
          </cell>
          <cell r="D34">
            <v>5000</v>
          </cell>
          <cell r="E34">
            <v>0</v>
          </cell>
          <cell r="F34" t="e">
            <v>#NUM!</v>
          </cell>
          <cell r="G34">
            <v>0</v>
          </cell>
          <cell r="H34">
            <v>81.107534246575341</v>
          </cell>
          <cell r="I34">
            <v>81.107534246575341</v>
          </cell>
        </row>
        <row r="35">
          <cell r="A35">
            <v>24</v>
          </cell>
          <cell r="D35">
            <v>5000</v>
          </cell>
          <cell r="E35">
            <v>0</v>
          </cell>
          <cell r="F35" t="e">
            <v>#NUM!</v>
          </cell>
          <cell r="G35">
            <v>0</v>
          </cell>
          <cell r="H35">
            <v>81.107534246575341</v>
          </cell>
          <cell r="I35">
            <v>81.107534246575341</v>
          </cell>
        </row>
        <row r="36">
          <cell r="A36">
            <v>25</v>
          </cell>
          <cell r="D36">
            <v>5000</v>
          </cell>
          <cell r="E36">
            <v>0</v>
          </cell>
          <cell r="F36" t="e">
            <v>#NUM!</v>
          </cell>
          <cell r="G36">
            <v>0</v>
          </cell>
          <cell r="H36">
            <v>81.107534246575341</v>
          </cell>
          <cell r="I36">
            <v>81.107534246575341</v>
          </cell>
        </row>
        <row r="37">
          <cell r="A37">
            <v>26</v>
          </cell>
          <cell r="D37">
            <v>5000</v>
          </cell>
          <cell r="E37">
            <v>0</v>
          </cell>
          <cell r="F37" t="e">
            <v>#NUM!</v>
          </cell>
          <cell r="G37">
            <v>0</v>
          </cell>
          <cell r="H37">
            <v>81.107534246575341</v>
          </cell>
          <cell r="I37">
            <v>81.107534246575341</v>
          </cell>
        </row>
        <row r="38">
          <cell r="A38">
            <v>27</v>
          </cell>
          <cell r="D38">
            <v>5000</v>
          </cell>
          <cell r="E38">
            <v>0</v>
          </cell>
          <cell r="F38" t="e">
            <v>#NUM!</v>
          </cell>
          <cell r="G38">
            <v>0</v>
          </cell>
          <cell r="H38">
            <v>81.107534246575341</v>
          </cell>
          <cell r="I38">
            <v>81.107534246575341</v>
          </cell>
        </row>
        <row r="39">
          <cell r="A39">
            <v>28</v>
          </cell>
          <cell r="D39">
            <v>5000</v>
          </cell>
          <cell r="E39">
            <v>0</v>
          </cell>
          <cell r="F39" t="e">
            <v>#NUM!</v>
          </cell>
          <cell r="G39">
            <v>0</v>
          </cell>
          <cell r="H39">
            <v>81.107534246575341</v>
          </cell>
          <cell r="I39">
            <v>81.107534246575341</v>
          </cell>
        </row>
        <row r="40">
          <cell r="A40">
            <v>29</v>
          </cell>
          <cell r="D40">
            <v>5000</v>
          </cell>
          <cell r="E40">
            <v>0</v>
          </cell>
          <cell r="F40" t="e">
            <v>#NUM!</v>
          </cell>
          <cell r="G40">
            <v>0</v>
          </cell>
          <cell r="H40">
            <v>81.107534246575341</v>
          </cell>
          <cell r="I40">
            <v>81.107534246575341</v>
          </cell>
        </row>
        <row r="41">
          <cell r="A41">
            <v>30</v>
          </cell>
          <cell r="D41">
            <v>5000</v>
          </cell>
          <cell r="E41">
            <v>0</v>
          </cell>
          <cell r="F41" t="e">
            <v>#NUM!</v>
          </cell>
          <cell r="G41">
            <v>0</v>
          </cell>
          <cell r="H41">
            <v>81.107534246575341</v>
          </cell>
          <cell r="I41">
            <v>81.107534246575341</v>
          </cell>
        </row>
        <row r="42">
          <cell r="A42">
            <v>31</v>
          </cell>
          <cell r="D42">
            <v>5000</v>
          </cell>
          <cell r="E42">
            <v>0</v>
          </cell>
          <cell r="F42" t="e">
            <v>#NUM!</v>
          </cell>
          <cell r="G42">
            <v>0</v>
          </cell>
          <cell r="H42">
            <v>81.107534246575341</v>
          </cell>
          <cell r="I42">
            <v>81.107534246575341</v>
          </cell>
        </row>
        <row r="43">
          <cell r="A43">
            <v>32</v>
          </cell>
          <cell r="D43">
            <v>5000</v>
          </cell>
          <cell r="E43">
            <v>0</v>
          </cell>
          <cell r="F43" t="e">
            <v>#NUM!</v>
          </cell>
          <cell r="G43">
            <v>0</v>
          </cell>
          <cell r="H43">
            <v>81.107534246575341</v>
          </cell>
          <cell r="I43">
            <v>81.107534246575341</v>
          </cell>
        </row>
        <row r="44">
          <cell r="A44">
            <v>33</v>
          </cell>
          <cell r="D44">
            <v>5000</v>
          </cell>
          <cell r="E44">
            <v>0</v>
          </cell>
          <cell r="F44" t="e">
            <v>#NUM!</v>
          </cell>
          <cell r="G44">
            <v>0</v>
          </cell>
          <cell r="H44">
            <v>81.107534246575341</v>
          </cell>
          <cell r="I44">
            <v>81.107534246575341</v>
          </cell>
        </row>
        <row r="45">
          <cell r="A45">
            <v>34</v>
          </cell>
          <cell r="D45">
            <v>5000</v>
          </cell>
          <cell r="E45">
            <v>0</v>
          </cell>
          <cell r="F45" t="e">
            <v>#NUM!</v>
          </cell>
          <cell r="G45">
            <v>0</v>
          </cell>
          <cell r="H45">
            <v>81.107534246575341</v>
          </cell>
          <cell r="I45">
            <v>81.107534246575341</v>
          </cell>
        </row>
        <row r="46">
          <cell r="A46">
            <v>35</v>
          </cell>
          <cell r="D46">
            <v>5000</v>
          </cell>
          <cell r="E46">
            <v>0</v>
          </cell>
          <cell r="F46" t="e">
            <v>#NUM!</v>
          </cell>
          <cell r="G46">
            <v>0</v>
          </cell>
          <cell r="H46">
            <v>81.107534246575341</v>
          </cell>
          <cell r="I46">
            <v>81.107534246575341</v>
          </cell>
        </row>
        <row r="47">
          <cell r="A47">
            <v>36</v>
          </cell>
          <cell r="D47">
            <v>5000</v>
          </cell>
          <cell r="E47">
            <v>0</v>
          </cell>
          <cell r="F47" t="e">
            <v>#NUM!</v>
          </cell>
          <cell r="G47">
            <v>0</v>
          </cell>
          <cell r="H47">
            <v>81.107534246575341</v>
          </cell>
          <cell r="I47">
            <v>81.107534246575341</v>
          </cell>
        </row>
        <row r="48">
          <cell r="A48">
            <v>37</v>
          </cell>
          <cell r="D48">
            <v>5000</v>
          </cell>
          <cell r="E48">
            <v>0</v>
          </cell>
          <cell r="F48" t="e">
            <v>#NUM!</v>
          </cell>
          <cell r="G48">
            <v>0</v>
          </cell>
          <cell r="H48">
            <v>81.107534246575341</v>
          </cell>
          <cell r="I48">
            <v>81.107534246575341</v>
          </cell>
        </row>
        <row r="49">
          <cell r="A49">
            <v>38</v>
          </cell>
          <cell r="D49">
            <v>5000</v>
          </cell>
          <cell r="E49">
            <v>0</v>
          </cell>
          <cell r="F49" t="e">
            <v>#NUM!</v>
          </cell>
          <cell r="G49">
            <v>0</v>
          </cell>
          <cell r="H49">
            <v>81.107534246575341</v>
          </cell>
          <cell r="I49">
            <v>81.107534246575341</v>
          </cell>
        </row>
        <row r="50">
          <cell r="A50">
            <v>39</v>
          </cell>
          <cell r="D50">
            <v>5000</v>
          </cell>
          <cell r="E50">
            <v>0</v>
          </cell>
          <cell r="F50" t="e">
            <v>#NUM!</v>
          </cell>
          <cell r="G50">
            <v>0</v>
          </cell>
          <cell r="H50">
            <v>81.107534246575341</v>
          </cell>
          <cell r="I50">
            <v>81.107534246575341</v>
          </cell>
        </row>
        <row r="51">
          <cell r="A51">
            <v>40</v>
          </cell>
          <cell r="D51">
            <v>5000</v>
          </cell>
          <cell r="E51">
            <v>0</v>
          </cell>
          <cell r="F51" t="e">
            <v>#NUM!</v>
          </cell>
          <cell r="G51">
            <v>0</v>
          </cell>
          <cell r="H51">
            <v>81.107534246575341</v>
          </cell>
          <cell r="I51">
            <v>81.107534246575341</v>
          </cell>
        </row>
        <row r="52">
          <cell r="A52">
            <v>41</v>
          </cell>
          <cell r="D52">
            <v>5000</v>
          </cell>
          <cell r="E52">
            <v>0</v>
          </cell>
          <cell r="F52" t="e">
            <v>#NUM!</v>
          </cell>
          <cell r="G52">
            <v>0</v>
          </cell>
          <cell r="H52">
            <v>81.107534246575341</v>
          </cell>
          <cell r="I52">
            <v>81.107534246575341</v>
          </cell>
        </row>
        <row r="53">
          <cell r="A53">
            <v>42</v>
          </cell>
          <cell r="D53">
            <v>5000</v>
          </cell>
          <cell r="E53">
            <v>0</v>
          </cell>
          <cell r="F53" t="e">
            <v>#NUM!</v>
          </cell>
          <cell r="G53">
            <v>0</v>
          </cell>
          <cell r="H53">
            <v>81.107534246575341</v>
          </cell>
          <cell r="I53">
            <v>81.107534246575341</v>
          </cell>
        </row>
        <row r="54">
          <cell r="A54">
            <v>43</v>
          </cell>
          <cell r="D54">
            <v>5000</v>
          </cell>
          <cell r="E54">
            <v>0</v>
          </cell>
          <cell r="F54" t="e">
            <v>#NUM!</v>
          </cell>
          <cell r="G54">
            <v>0</v>
          </cell>
          <cell r="H54">
            <v>81.107534246575341</v>
          </cell>
          <cell r="I54">
            <v>81.107534246575341</v>
          </cell>
        </row>
        <row r="55">
          <cell r="A55">
            <v>44</v>
          </cell>
          <cell r="D55">
            <v>5000</v>
          </cell>
          <cell r="E55">
            <v>0</v>
          </cell>
          <cell r="F55" t="e">
            <v>#NUM!</v>
          </cell>
          <cell r="G55">
            <v>0</v>
          </cell>
          <cell r="H55">
            <v>81.107534246575341</v>
          </cell>
          <cell r="I55">
            <v>81.107534246575341</v>
          </cell>
        </row>
        <row r="56">
          <cell r="A56">
            <v>45</v>
          </cell>
          <cell r="D56">
            <v>5000</v>
          </cell>
          <cell r="E56">
            <v>0</v>
          </cell>
          <cell r="F56" t="e">
            <v>#NUM!</v>
          </cell>
          <cell r="G56">
            <v>0</v>
          </cell>
          <cell r="H56">
            <v>81.107534246575341</v>
          </cell>
          <cell r="I56">
            <v>81.107534246575341</v>
          </cell>
        </row>
        <row r="57">
          <cell r="A57">
            <v>46</v>
          </cell>
          <cell r="D57">
            <v>5000</v>
          </cell>
          <cell r="E57">
            <v>0</v>
          </cell>
          <cell r="F57" t="e">
            <v>#NUM!</v>
          </cell>
          <cell r="G57">
            <v>0</v>
          </cell>
          <cell r="H57">
            <v>81.107534246575341</v>
          </cell>
          <cell r="I57">
            <v>81.107534246575341</v>
          </cell>
        </row>
        <row r="58">
          <cell r="A58">
            <v>47</v>
          </cell>
          <cell r="D58">
            <v>5000</v>
          </cell>
          <cell r="E58">
            <v>0</v>
          </cell>
          <cell r="F58" t="e">
            <v>#NUM!</v>
          </cell>
          <cell r="G58">
            <v>0</v>
          </cell>
          <cell r="H58">
            <v>81.107534246575341</v>
          </cell>
          <cell r="I58">
            <v>81.107534246575341</v>
          </cell>
        </row>
        <row r="59">
          <cell r="A59">
            <v>48</v>
          </cell>
          <cell r="D59">
            <v>5000</v>
          </cell>
          <cell r="E59">
            <v>0</v>
          </cell>
          <cell r="F59" t="e">
            <v>#NUM!</v>
          </cell>
          <cell r="G59">
            <v>0</v>
          </cell>
          <cell r="H59">
            <v>81.107534246575341</v>
          </cell>
          <cell r="I59">
            <v>81.107534246575341</v>
          </cell>
        </row>
        <row r="60">
          <cell r="A60">
            <v>49</v>
          </cell>
          <cell r="D60">
            <v>5000</v>
          </cell>
          <cell r="E60">
            <v>0</v>
          </cell>
          <cell r="F60" t="e">
            <v>#NUM!</v>
          </cell>
          <cell r="G60">
            <v>0</v>
          </cell>
          <cell r="H60">
            <v>81.107534246575341</v>
          </cell>
          <cell r="I60">
            <v>81.107534246575341</v>
          </cell>
        </row>
        <row r="61">
          <cell r="A61">
            <v>50</v>
          </cell>
          <cell r="D61">
            <v>5000</v>
          </cell>
          <cell r="E61">
            <v>0</v>
          </cell>
          <cell r="F61" t="e">
            <v>#NUM!</v>
          </cell>
          <cell r="G61">
            <v>0</v>
          </cell>
          <cell r="H61">
            <v>81.107534246575341</v>
          </cell>
          <cell r="I61">
            <v>81.107534246575341</v>
          </cell>
        </row>
        <row r="62">
          <cell r="A62">
            <v>51</v>
          </cell>
          <cell r="D62">
            <v>5000</v>
          </cell>
          <cell r="E62">
            <v>0</v>
          </cell>
          <cell r="F62" t="e">
            <v>#NUM!</v>
          </cell>
          <cell r="G62">
            <v>0</v>
          </cell>
          <cell r="H62">
            <v>81.107534246575341</v>
          </cell>
          <cell r="I62">
            <v>81.107534246575341</v>
          </cell>
        </row>
        <row r="63">
          <cell r="A63">
            <v>52</v>
          </cell>
          <cell r="D63">
            <v>5000</v>
          </cell>
          <cell r="E63">
            <v>0</v>
          </cell>
          <cell r="F63" t="e">
            <v>#NUM!</v>
          </cell>
          <cell r="G63">
            <v>0</v>
          </cell>
          <cell r="H63">
            <v>81.107534246575341</v>
          </cell>
          <cell r="I63">
            <v>81.107534246575341</v>
          </cell>
        </row>
        <row r="64">
          <cell r="A64">
            <v>53</v>
          </cell>
          <cell r="D64">
            <v>5000</v>
          </cell>
          <cell r="E64">
            <v>0</v>
          </cell>
          <cell r="F64" t="e">
            <v>#NUM!</v>
          </cell>
          <cell r="G64">
            <v>0</v>
          </cell>
          <cell r="H64">
            <v>81.107534246575341</v>
          </cell>
          <cell r="I64">
            <v>81.107534246575341</v>
          </cell>
        </row>
        <row r="65">
          <cell r="A65">
            <v>54</v>
          </cell>
          <cell r="D65">
            <v>5000</v>
          </cell>
          <cell r="E65">
            <v>0</v>
          </cell>
          <cell r="F65" t="e">
            <v>#NUM!</v>
          </cell>
          <cell r="G65">
            <v>0</v>
          </cell>
          <cell r="H65">
            <v>81.107534246575341</v>
          </cell>
          <cell r="I65">
            <v>81.107534246575341</v>
          </cell>
        </row>
        <row r="66">
          <cell r="A66">
            <v>55</v>
          </cell>
          <cell r="D66">
            <v>5000</v>
          </cell>
          <cell r="E66">
            <v>0</v>
          </cell>
          <cell r="F66" t="e">
            <v>#NUM!</v>
          </cell>
          <cell r="G66">
            <v>0</v>
          </cell>
          <cell r="H66">
            <v>81.107534246575341</v>
          </cell>
          <cell r="I66">
            <v>81.107534246575341</v>
          </cell>
        </row>
        <row r="67">
          <cell r="A67">
            <v>56</v>
          </cell>
          <cell r="D67">
            <v>5000</v>
          </cell>
          <cell r="E67">
            <v>0</v>
          </cell>
          <cell r="F67" t="e">
            <v>#NUM!</v>
          </cell>
          <cell r="G67">
            <v>0</v>
          </cell>
          <cell r="H67">
            <v>81.107534246575341</v>
          </cell>
          <cell r="I67">
            <v>81.107534246575341</v>
          </cell>
        </row>
        <row r="68">
          <cell r="A68">
            <v>57</v>
          </cell>
          <cell r="D68">
            <v>5000</v>
          </cell>
          <cell r="E68">
            <v>0</v>
          </cell>
          <cell r="F68" t="e">
            <v>#NUM!</v>
          </cell>
          <cell r="G68">
            <v>0</v>
          </cell>
          <cell r="H68">
            <v>81.107534246575341</v>
          </cell>
          <cell r="I68">
            <v>81.107534246575341</v>
          </cell>
        </row>
        <row r="69">
          <cell r="A69">
            <v>58</v>
          </cell>
          <cell r="D69">
            <v>5000</v>
          </cell>
          <cell r="E69">
            <v>0</v>
          </cell>
          <cell r="F69" t="e">
            <v>#NUM!</v>
          </cell>
          <cell r="G69">
            <v>0</v>
          </cell>
          <cell r="H69">
            <v>81.107534246575341</v>
          </cell>
          <cell r="I69">
            <v>81.107534246575341</v>
          </cell>
        </row>
        <row r="70">
          <cell r="A70">
            <v>59</v>
          </cell>
          <cell r="D70">
            <v>5000</v>
          </cell>
          <cell r="E70">
            <v>0</v>
          </cell>
          <cell r="F70" t="e">
            <v>#NUM!</v>
          </cell>
          <cell r="G70">
            <v>0</v>
          </cell>
          <cell r="H70">
            <v>81.107534246575341</v>
          </cell>
          <cell r="I70">
            <v>81.107534246575341</v>
          </cell>
        </row>
        <row r="71">
          <cell r="A71">
            <v>60</v>
          </cell>
          <cell r="D71">
            <v>5000</v>
          </cell>
          <cell r="E71">
            <v>0</v>
          </cell>
          <cell r="F71" t="e">
            <v>#NUM!</v>
          </cell>
          <cell r="G71">
            <v>0</v>
          </cell>
          <cell r="H71">
            <v>81.107534246575341</v>
          </cell>
          <cell r="I71">
            <v>81.107534246575341</v>
          </cell>
        </row>
        <row r="72">
          <cell r="A72">
            <v>61</v>
          </cell>
          <cell r="D72">
            <v>5000</v>
          </cell>
          <cell r="E72">
            <v>0</v>
          </cell>
          <cell r="F72" t="e">
            <v>#NUM!</v>
          </cell>
          <cell r="G72">
            <v>0</v>
          </cell>
          <cell r="H72">
            <v>81.107534246575341</v>
          </cell>
          <cell r="I72">
            <v>81.107534246575341</v>
          </cell>
        </row>
        <row r="73">
          <cell r="A73">
            <v>62</v>
          </cell>
          <cell r="D73">
            <v>5000</v>
          </cell>
          <cell r="E73">
            <v>0</v>
          </cell>
          <cell r="F73" t="e">
            <v>#NUM!</v>
          </cell>
          <cell r="G73">
            <v>0</v>
          </cell>
          <cell r="H73">
            <v>81.107534246575341</v>
          </cell>
          <cell r="I73">
            <v>81.107534246575341</v>
          </cell>
        </row>
        <row r="74">
          <cell r="A74">
            <v>63</v>
          </cell>
          <cell r="D74">
            <v>5000</v>
          </cell>
          <cell r="E74">
            <v>0</v>
          </cell>
          <cell r="F74" t="e">
            <v>#NUM!</v>
          </cell>
          <cell r="G74">
            <v>0</v>
          </cell>
          <cell r="H74">
            <v>81.107534246575341</v>
          </cell>
          <cell r="I74">
            <v>81.107534246575341</v>
          </cell>
        </row>
        <row r="75">
          <cell r="A75">
            <v>64</v>
          </cell>
          <cell r="D75">
            <v>5000</v>
          </cell>
          <cell r="E75">
            <v>0</v>
          </cell>
          <cell r="F75" t="e">
            <v>#NUM!</v>
          </cell>
          <cell r="G75">
            <v>0</v>
          </cell>
          <cell r="H75">
            <v>81.107534246575341</v>
          </cell>
          <cell r="I75">
            <v>81.107534246575341</v>
          </cell>
        </row>
        <row r="76">
          <cell r="A76">
            <v>65</v>
          </cell>
          <cell r="D76">
            <v>5000</v>
          </cell>
          <cell r="E76">
            <v>0</v>
          </cell>
          <cell r="F76" t="e">
            <v>#NUM!</v>
          </cell>
          <cell r="G76">
            <v>0</v>
          </cell>
          <cell r="H76">
            <v>81.107534246575341</v>
          </cell>
          <cell r="I76">
            <v>81.107534246575341</v>
          </cell>
        </row>
        <row r="77">
          <cell r="A77">
            <v>66</v>
          </cell>
          <cell r="D77">
            <v>5000</v>
          </cell>
          <cell r="E77">
            <v>0</v>
          </cell>
          <cell r="F77" t="e">
            <v>#NUM!</v>
          </cell>
          <cell r="G77">
            <v>0</v>
          </cell>
          <cell r="H77">
            <v>81.107534246575341</v>
          </cell>
          <cell r="I77">
            <v>81.107534246575341</v>
          </cell>
        </row>
        <row r="78">
          <cell r="A78">
            <v>67</v>
          </cell>
          <cell r="D78">
            <v>5000</v>
          </cell>
          <cell r="E78">
            <v>0</v>
          </cell>
          <cell r="F78" t="e">
            <v>#NUM!</v>
          </cell>
          <cell r="G78">
            <v>0</v>
          </cell>
          <cell r="H78">
            <v>81.107534246575341</v>
          </cell>
          <cell r="I78">
            <v>81.107534246575341</v>
          </cell>
        </row>
      </sheetData>
      <sheetData sheetId="9">
        <row r="11">
          <cell r="A11" t="str">
            <v>BID NO.</v>
          </cell>
          <cell r="B11" t="str">
            <v>BID AMOUNT</v>
          </cell>
          <cell r="C11" t="str">
            <v>BID PRICE PER RS. 100</v>
          </cell>
          <cell r="D11" t="str">
            <v>RUNNING TOTAL</v>
          </cell>
          <cell r="E11" t="str">
            <v xml:space="preserve">CUM. REALIZED AMOUNT  </v>
          </cell>
          <cell r="F11" t="str">
            <v>BID RENTAL</v>
          </cell>
          <cell r="G11" t="str">
            <v>PRICE PREMIUM</v>
          </cell>
          <cell r="H11" t="str">
            <v>CUM. PRICE PREMIUM</v>
          </cell>
          <cell r="I11" t="str">
            <v>CUM. REALIZED AMOUNT (FINAL)</v>
          </cell>
        </row>
        <row r="12">
          <cell r="A12">
            <v>1</v>
          </cell>
          <cell r="B12">
            <v>5000</v>
          </cell>
          <cell r="C12">
            <v>100.0348</v>
          </cell>
          <cell r="D12">
            <v>5000</v>
          </cell>
          <cell r="E12">
            <v>5001.74</v>
          </cell>
          <cell r="F12">
            <v>0.22822382139298394</v>
          </cell>
          <cell r="G12">
            <v>131.59520547945206</v>
          </cell>
          <cell r="H12">
            <v>131.59520547945206</v>
          </cell>
          <cell r="I12">
            <v>5133.3352054794523</v>
          </cell>
        </row>
        <row r="13">
          <cell r="A13">
            <v>2</v>
          </cell>
          <cell r="B13">
            <v>40200</v>
          </cell>
          <cell r="C13">
            <v>100</v>
          </cell>
          <cell r="D13">
            <v>45200</v>
          </cell>
          <cell r="E13">
            <v>45200</v>
          </cell>
          <cell r="F13">
            <v>0.22834534031655104</v>
          </cell>
          <cell r="G13">
            <v>1058.0254520547946</v>
          </cell>
          <cell r="H13">
            <v>1189.6206575342467</v>
          </cell>
          <cell r="I13">
            <v>46389.620657534244</v>
          </cell>
        </row>
        <row r="14">
          <cell r="A14">
            <v>3</v>
          </cell>
          <cell r="B14">
            <v>150000</v>
          </cell>
          <cell r="C14">
            <v>99.7</v>
          </cell>
          <cell r="D14">
            <v>195200</v>
          </cell>
          <cell r="E14">
            <v>194614.39999999999</v>
          </cell>
          <cell r="F14">
            <v>0.22939542089740422</v>
          </cell>
          <cell r="G14">
            <v>3947.8561643835615</v>
          </cell>
          <cell r="H14">
            <v>5137.4768219178077</v>
          </cell>
          <cell r="I14">
            <v>199751.8768219178</v>
          </cell>
        </row>
        <row r="15">
          <cell r="A15">
            <v>4</v>
          </cell>
          <cell r="B15">
            <v>50000</v>
          </cell>
          <cell r="C15">
            <v>99.6</v>
          </cell>
          <cell r="D15">
            <v>245200</v>
          </cell>
          <cell r="E15">
            <v>244219.2</v>
          </cell>
          <cell r="F15">
            <v>0.2297464485792825</v>
          </cell>
          <cell r="G15">
            <v>1315.9520547945206</v>
          </cell>
          <cell r="H15">
            <v>6453.428876712328</v>
          </cell>
          <cell r="I15">
            <v>250672.62887671235</v>
          </cell>
        </row>
        <row r="16">
          <cell r="A16">
            <v>5</v>
          </cell>
          <cell r="D16">
            <v>245200</v>
          </cell>
          <cell r="E16">
            <v>0</v>
          </cell>
          <cell r="F16" t="e">
            <v>#NUM!</v>
          </cell>
          <cell r="G16">
            <v>0</v>
          </cell>
          <cell r="H16">
            <v>6453.428876712328</v>
          </cell>
          <cell r="I16">
            <v>6453.428876712328</v>
          </cell>
        </row>
        <row r="17">
          <cell r="A17">
            <v>6</v>
          </cell>
          <cell r="D17">
            <v>245200</v>
          </cell>
          <cell r="E17">
            <v>0</v>
          </cell>
          <cell r="F17" t="e">
            <v>#NUM!</v>
          </cell>
          <cell r="G17">
            <v>0</v>
          </cell>
          <cell r="H17">
            <v>6453.428876712328</v>
          </cell>
          <cell r="I17">
            <v>6453.428876712328</v>
          </cell>
        </row>
        <row r="18">
          <cell r="A18">
            <v>7</v>
          </cell>
          <cell r="D18">
            <v>245200</v>
          </cell>
          <cell r="E18">
            <v>0</v>
          </cell>
          <cell r="F18" t="e">
            <v>#NUM!</v>
          </cell>
          <cell r="G18">
            <v>0</v>
          </cell>
          <cell r="H18">
            <v>6453.428876712328</v>
          </cell>
          <cell r="I18">
            <v>6453.428876712328</v>
          </cell>
        </row>
        <row r="19">
          <cell r="A19">
            <v>8</v>
          </cell>
          <cell r="D19">
            <v>245200</v>
          </cell>
          <cell r="E19">
            <v>0</v>
          </cell>
          <cell r="F19" t="e">
            <v>#NUM!</v>
          </cell>
          <cell r="G19">
            <v>0</v>
          </cell>
          <cell r="H19">
            <v>6453.428876712328</v>
          </cell>
          <cell r="I19">
            <v>6453.428876712328</v>
          </cell>
        </row>
        <row r="20">
          <cell r="A20">
            <v>9</v>
          </cell>
          <cell r="D20">
            <v>245200</v>
          </cell>
          <cell r="E20">
            <v>0</v>
          </cell>
          <cell r="F20" t="e">
            <v>#NUM!</v>
          </cell>
          <cell r="G20">
            <v>0</v>
          </cell>
          <cell r="H20">
            <v>6453.428876712328</v>
          </cell>
          <cell r="I20">
            <v>6453.428876712328</v>
          </cell>
        </row>
        <row r="21">
          <cell r="A21">
            <v>10</v>
          </cell>
          <cell r="D21">
            <v>245200</v>
          </cell>
          <cell r="E21">
            <v>0</v>
          </cell>
          <cell r="F21" t="e">
            <v>#NUM!</v>
          </cell>
          <cell r="G21">
            <v>0</v>
          </cell>
          <cell r="H21">
            <v>6453.428876712328</v>
          </cell>
          <cell r="I21">
            <v>6453.428876712328</v>
          </cell>
        </row>
        <row r="22">
          <cell r="A22">
            <v>11</v>
          </cell>
          <cell r="D22">
            <v>245200</v>
          </cell>
          <cell r="E22">
            <v>0</v>
          </cell>
          <cell r="F22" t="e">
            <v>#NUM!</v>
          </cell>
          <cell r="G22">
            <v>0</v>
          </cell>
          <cell r="H22">
            <v>6453.428876712328</v>
          </cell>
          <cell r="I22">
            <v>6453.428876712328</v>
          </cell>
        </row>
        <row r="23">
          <cell r="A23">
            <v>12</v>
          </cell>
          <cell r="D23">
            <v>245200</v>
          </cell>
          <cell r="E23">
            <v>0</v>
          </cell>
          <cell r="F23" t="e">
            <v>#NUM!</v>
          </cell>
          <cell r="G23">
            <v>0</v>
          </cell>
          <cell r="H23">
            <v>6453.428876712328</v>
          </cell>
          <cell r="I23">
            <v>6453.428876712328</v>
          </cell>
        </row>
        <row r="24">
          <cell r="A24">
            <v>13</v>
          </cell>
          <cell r="D24">
            <v>245200</v>
          </cell>
          <cell r="E24">
            <v>0</v>
          </cell>
          <cell r="F24" t="e">
            <v>#NUM!</v>
          </cell>
          <cell r="G24">
            <v>0</v>
          </cell>
          <cell r="H24">
            <v>6453.428876712328</v>
          </cell>
          <cell r="I24">
            <v>6453.428876712328</v>
          </cell>
        </row>
        <row r="25">
          <cell r="A25">
            <v>14</v>
          </cell>
          <cell r="D25">
            <v>245200</v>
          </cell>
          <cell r="E25">
            <v>0</v>
          </cell>
          <cell r="F25" t="e">
            <v>#NUM!</v>
          </cell>
          <cell r="G25">
            <v>0</v>
          </cell>
          <cell r="H25">
            <v>6453.428876712328</v>
          </cell>
          <cell r="I25">
            <v>6453.428876712328</v>
          </cell>
        </row>
        <row r="26">
          <cell r="A26">
            <v>15</v>
          </cell>
          <cell r="D26">
            <v>245200</v>
          </cell>
          <cell r="E26">
            <v>0</v>
          </cell>
          <cell r="F26" t="e">
            <v>#NUM!</v>
          </cell>
          <cell r="G26">
            <v>0</v>
          </cell>
          <cell r="H26">
            <v>6453.428876712328</v>
          </cell>
          <cell r="I26">
            <v>6453.428876712328</v>
          </cell>
        </row>
        <row r="27">
          <cell r="A27">
            <v>16</v>
          </cell>
          <cell r="D27">
            <v>245200</v>
          </cell>
          <cell r="E27">
            <v>0</v>
          </cell>
          <cell r="F27" t="e">
            <v>#NUM!</v>
          </cell>
          <cell r="G27">
            <v>0</v>
          </cell>
          <cell r="H27">
            <v>6453.428876712328</v>
          </cell>
          <cell r="I27">
            <v>6453.428876712328</v>
          </cell>
        </row>
        <row r="28">
          <cell r="A28">
            <v>17</v>
          </cell>
          <cell r="D28">
            <v>245200</v>
          </cell>
          <cell r="E28">
            <v>0</v>
          </cell>
          <cell r="F28" t="e">
            <v>#NUM!</v>
          </cell>
          <cell r="G28">
            <v>0</v>
          </cell>
          <cell r="H28">
            <v>6453.428876712328</v>
          </cell>
          <cell r="I28">
            <v>6453.428876712328</v>
          </cell>
        </row>
        <row r="29">
          <cell r="A29">
            <v>18</v>
          </cell>
          <cell r="D29">
            <v>245200</v>
          </cell>
          <cell r="E29">
            <v>0</v>
          </cell>
          <cell r="F29" t="e">
            <v>#NUM!</v>
          </cell>
          <cell r="G29">
            <v>0</v>
          </cell>
          <cell r="H29">
            <v>6453.428876712328</v>
          </cell>
          <cell r="I29">
            <v>6453.428876712328</v>
          </cell>
        </row>
        <row r="30">
          <cell r="A30">
            <v>19</v>
          </cell>
          <cell r="D30">
            <v>245200</v>
          </cell>
          <cell r="E30">
            <v>0</v>
          </cell>
          <cell r="F30" t="e">
            <v>#NUM!</v>
          </cell>
          <cell r="G30">
            <v>0</v>
          </cell>
          <cell r="H30">
            <v>6453.428876712328</v>
          </cell>
          <cell r="I30">
            <v>6453.428876712328</v>
          </cell>
        </row>
        <row r="31">
          <cell r="A31">
            <v>20</v>
          </cell>
          <cell r="D31">
            <v>245200</v>
          </cell>
          <cell r="E31">
            <v>0</v>
          </cell>
          <cell r="F31" t="e">
            <v>#NUM!</v>
          </cell>
          <cell r="G31">
            <v>0</v>
          </cell>
          <cell r="H31">
            <v>6453.428876712328</v>
          </cell>
          <cell r="I31">
            <v>6453.428876712328</v>
          </cell>
        </row>
        <row r="32">
          <cell r="A32">
            <v>21</v>
          </cell>
          <cell r="D32">
            <v>245200</v>
          </cell>
          <cell r="E32">
            <v>0</v>
          </cell>
          <cell r="F32" t="e">
            <v>#NUM!</v>
          </cell>
          <cell r="G32">
            <v>0</v>
          </cell>
          <cell r="H32">
            <v>6453.428876712328</v>
          </cell>
          <cell r="I32">
            <v>6453.428876712328</v>
          </cell>
        </row>
        <row r="33">
          <cell r="A33">
            <v>22</v>
          </cell>
          <cell r="D33">
            <v>245200</v>
          </cell>
          <cell r="E33">
            <v>0</v>
          </cell>
          <cell r="F33" t="e">
            <v>#NUM!</v>
          </cell>
          <cell r="G33">
            <v>0</v>
          </cell>
          <cell r="H33">
            <v>6453.428876712328</v>
          </cell>
          <cell r="I33">
            <v>6453.428876712328</v>
          </cell>
        </row>
        <row r="34">
          <cell r="A34">
            <v>23</v>
          </cell>
          <cell r="D34">
            <v>245200</v>
          </cell>
          <cell r="E34">
            <v>0</v>
          </cell>
          <cell r="F34" t="e">
            <v>#NUM!</v>
          </cell>
          <cell r="G34">
            <v>0</v>
          </cell>
          <cell r="H34">
            <v>6453.428876712328</v>
          </cell>
          <cell r="I34">
            <v>6453.428876712328</v>
          </cell>
        </row>
        <row r="35">
          <cell r="A35">
            <v>24</v>
          </cell>
          <cell r="D35">
            <v>245200</v>
          </cell>
          <cell r="E35">
            <v>0</v>
          </cell>
          <cell r="F35" t="e">
            <v>#NUM!</v>
          </cell>
          <cell r="G35">
            <v>0</v>
          </cell>
          <cell r="H35">
            <v>6453.428876712328</v>
          </cell>
          <cell r="I35">
            <v>6453.428876712328</v>
          </cell>
        </row>
        <row r="36">
          <cell r="A36">
            <v>25</v>
          </cell>
          <cell r="D36">
            <v>245200</v>
          </cell>
          <cell r="E36">
            <v>0</v>
          </cell>
          <cell r="F36" t="e">
            <v>#NUM!</v>
          </cell>
          <cell r="G36">
            <v>0</v>
          </cell>
          <cell r="H36">
            <v>6453.428876712328</v>
          </cell>
          <cell r="I36">
            <v>6453.428876712328</v>
          </cell>
        </row>
        <row r="37">
          <cell r="A37">
            <v>26</v>
          </cell>
          <cell r="D37">
            <v>245200</v>
          </cell>
          <cell r="E37">
            <v>0</v>
          </cell>
          <cell r="F37" t="e">
            <v>#NUM!</v>
          </cell>
          <cell r="G37">
            <v>0</v>
          </cell>
          <cell r="H37">
            <v>6453.428876712328</v>
          </cell>
          <cell r="I37">
            <v>6453.428876712328</v>
          </cell>
        </row>
        <row r="38">
          <cell r="A38">
            <v>27</v>
          </cell>
          <cell r="D38">
            <v>245200</v>
          </cell>
          <cell r="E38">
            <v>0</v>
          </cell>
          <cell r="F38" t="e">
            <v>#NUM!</v>
          </cell>
          <cell r="G38">
            <v>0</v>
          </cell>
          <cell r="H38">
            <v>6453.428876712328</v>
          </cell>
          <cell r="I38">
            <v>6453.428876712328</v>
          </cell>
        </row>
        <row r="39">
          <cell r="A39">
            <v>28</v>
          </cell>
          <cell r="D39">
            <v>245200</v>
          </cell>
          <cell r="E39">
            <v>0</v>
          </cell>
          <cell r="F39" t="e">
            <v>#NUM!</v>
          </cell>
          <cell r="G39">
            <v>0</v>
          </cell>
          <cell r="H39">
            <v>6453.428876712328</v>
          </cell>
          <cell r="I39">
            <v>6453.428876712328</v>
          </cell>
        </row>
        <row r="40">
          <cell r="A40">
            <v>29</v>
          </cell>
          <cell r="D40">
            <v>245200</v>
          </cell>
          <cell r="E40">
            <v>0</v>
          </cell>
          <cell r="F40" t="e">
            <v>#NUM!</v>
          </cell>
          <cell r="G40">
            <v>0</v>
          </cell>
          <cell r="H40">
            <v>6453.428876712328</v>
          </cell>
          <cell r="I40">
            <v>6453.428876712328</v>
          </cell>
        </row>
        <row r="41">
          <cell r="A41">
            <v>30</v>
          </cell>
          <cell r="D41">
            <v>245200</v>
          </cell>
          <cell r="E41">
            <v>0</v>
          </cell>
          <cell r="F41" t="e">
            <v>#NUM!</v>
          </cell>
          <cell r="G41">
            <v>0</v>
          </cell>
          <cell r="H41">
            <v>6453.428876712328</v>
          </cell>
          <cell r="I41">
            <v>6453.428876712328</v>
          </cell>
        </row>
        <row r="42">
          <cell r="A42">
            <v>31</v>
          </cell>
          <cell r="D42">
            <v>245200</v>
          </cell>
          <cell r="E42">
            <v>0</v>
          </cell>
          <cell r="F42" t="e">
            <v>#NUM!</v>
          </cell>
          <cell r="G42">
            <v>0</v>
          </cell>
          <cell r="H42">
            <v>6453.428876712328</v>
          </cell>
          <cell r="I42">
            <v>6453.428876712328</v>
          </cell>
        </row>
        <row r="43">
          <cell r="A43">
            <v>32</v>
          </cell>
          <cell r="D43">
            <v>245200</v>
          </cell>
          <cell r="E43">
            <v>0</v>
          </cell>
          <cell r="F43" t="e">
            <v>#NUM!</v>
          </cell>
          <cell r="G43">
            <v>0</v>
          </cell>
          <cell r="H43">
            <v>6453.428876712328</v>
          </cell>
          <cell r="I43">
            <v>6453.428876712328</v>
          </cell>
        </row>
        <row r="44">
          <cell r="A44">
            <v>33</v>
          </cell>
          <cell r="D44">
            <v>245200</v>
          </cell>
          <cell r="E44">
            <v>0</v>
          </cell>
          <cell r="F44" t="e">
            <v>#NUM!</v>
          </cell>
          <cell r="G44">
            <v>0</v>
          </cell>
          <cell r="H44">
            <v>6453.428876712328</v>
          </cell>
          <cell r="I44">
            <v>6453.428876712328</v>
          </cell>
        </row>
        <row r="45">
          <cell r="A45">
            <v>34</v>
          </cell>
          <cell r="D45">
            <v>245200</v>
          </cell>
          <cell r="E45">
            <v>0</v>
          </cell>
          <cell r="F45" t="e">
            <v>#NUM!</v>
          </cell>
          <cell r="G45">
            <v>0</v>
          </cell>
          <cell r="H45">
            <v>6453.428876712328</v>
          </cell>
          <cell r="I45">
            <v>6453.428876712328</v>
          </cell>
        </row>
        <row r="46">
          <cell r="A46">
            <v>35</v>
          </cell>
          <cell r="D46">
            <v>245200</v>
          </cell>
          <cell r="E46">
            <v>0</v>
          </cell>
          <cell r="F46" t="e">
            <v>#NUM!</v>
          </cell>
          <cell r="G46">
            <v>0</v>
          </cell>
          <cell r="H46">
            <v>6453.428876712328</v>
          </cell>
          <cell r="I46">
            <v>6453.428876712328</v>
          </cell>
        </row>
        <row r="47">
          <cell r="A47">
            <v>36</v>
          </cell>
          <cell r="D47">
            <v>245200</v>
          </cell>
          <cell r="E47">
            <v>0</v>
          </cell>
          <cell r="F47" t="e">
            <v>#NUM!</v>
          </cell>
          <cell r="G47">
            <v>0</v>
          </cell>
          <cell r="H47">
            <v>6453.428876712328</v>
          </cell>
          <cell r="I47">
            <v>6453.428876712328</v>
          </cell>
        </row>
        <row r="48">
          <cell r="A48">
            <v>37</v>
          </cell>
          <cell r="D48">
            <v>245200</v>
          </cell>
          <cell r="E48">
            <v>0</v>
          </cell>
          <cell r="F48" t="e">
            <v>#NUM!</v>
          </cell>
          <cell r="G48">
            <v>0</v>
          </cell>
          <cell r="H48">
            <v>6453.428876712328</v>
          </cell>
          <cell r="I48">
            <v>6453.428876712328</v>
          </cell>
        </row>
        <row r="49">
          <cell r="A49">
            <v>38</v>
          </cell>
          <cell r="D49">
            <v>245200</v>
          </cell>
          <cell r="E49">
            <v>0</v>
          </cell>
          <cell r="F49" t="e">
            <v>#NUM!</v>
          </cell>
          <cell r="G49">
            <v>0</v>
          </cell>
          <cell r="H49">
            <v>6453.428876712328</v>
          </cell>
          <cell r="I49">
            <v>6453.428876712328</v>
          </cell>
        </row>
        <row r="50">
          <cell r="A50">
            <v>39</v>
          </cell>
          <cell r="D50">
            <v>245200</v>
          </cell>
          <cell r="E50">
            <v>0</v>
          </cell>
          <cell r="F50" t="e">
            <v>#NUM!</v>
          </cell>
          <cell r="G50">
            <v>0</v>
          </cell>
          <cell r="H50">
            <v>6453.428876712328</v>
          </cell>
          <cell r="I50">
            <v>6453.428876712328</v>
          </cell>
        </row>
        <row r="51">
          <cell r="A51">
            <v>40</v>
          </cell>
          <cell r="D51">
            <v>245200</v>
          </cell>
          <cell r="E51">
            <v>0</v>
          </cell>
          <cell r="F51" t="e">
            <v>#NUM!</v>
          </cell>
          <cell r="G51">
            <v>0</v>
          </cell>
          <cell r="H51">
            <v>6453.428876712328</v>
          </cell>
          <cell r="I51">
            <v>6453.428876712328</v>
          </cell>
        </row>
        <row r="52">
          <cell r="A52">
            <v>41</v>
          </cell>
          <cell r="D52">
            <v>245200</v>
          </cell>
          <cell r="E52">
            <v>0</v>
          </cell>
          <cell r="F52" t="e">
            <v>#NUM!</v>
          </cell>
          <cell r="G52">
            <v>0</v>
          </cell>
          <cell r="H52">
            <v>6453.428876712328</v>
          </cell>
          <cell r="I52">
            <v>6453.428876712328</v>
          </cell>
        </row>
        <row r="53">
          <cell r="A53">
            <v>42</v>
          </cell>
          <cell r="D53">
            <v>245200</v>
          </cell>
          <cell r="E53">
            <v>0</v>
          </cell>
          <cell r="F53" t="e">
            <v>#NUM!</v>
          </cell>
          <cell r="G53">
            <v>0</v>
          </cell>
          <cell r="H53">
            <v>6453.428876712328</v>
          </cell>
          <cell r="I53">
            <v>6453.428876712328</v>
          </cell>
        </row>
        <row r="54">
          <cell r="A54">
            <v>43</v>
          </cell>
          <cell r="D54">
            <v>245200</v>
          </cell>
          <cell r="E54">
            <v>0</v>
          </cell>
          <cell r="F54" t="e">
            <v>#NUM!</v>
          </cell>
          <cell r="G54">
            <v>0</v>
          </cell>
          <cell r="H54">
            <v>6453.428876712328</v>
          </cell>
          <cell r="I54">
            <v>6453.428876712328</v>
          </cell>
        </row>
        <row r="55">
          <cell r="A55">
            <v>44</v>
          </cell>
          <cell r="D55">
            <v>245200</v>
          </cell>
          <cell r="E55">
            <v>0</v>
          </cell>
          <cell r="F55" t="e">
            <v>#NUM!</v>
          </cell>
          <cell r="G55">
            <v>0</v>
          </cell>
          <cell r="H55">
            <v>6453.428876712328</v>
          </cell>
          <cell r="I55">
            <v>6453.428876712328</v>
          </cell>
        </row>
        <row r="56">
          <cell r="A56">
            <v>45</v>
          </cell>
          <cell r="D56">
            <v>245200</v>
          </cell>
          <cell r="E56">
            <v>0</v>
          </cell>
          <cell r="F56" t="e">
            <v>#NUM!</v>
          </cell>
          <cell r="G56">
            <v>0</v>
          </cell>
          <cell r="H56">
            <v>6453.428876712328</v>
          </cell>
          <cell r="I56">
            <v>6453.428876712328</v>
          </cell>
        </row>
        <row r="57">
          <cell r="A57">
            <v>46</v>
          </cell>
          <cell r="D57">
            <v>245200</v>
          </cell>
          <cell r="E57">
            <v>0</v>
          </cell>
          <cell r="F57" t="e">
            <v>#NUM!</v>
          </cell>
          <cell r="G57">
            <v>0</v>
          </cell>
          <cell r="H57">
            <v>6453.428876712328</v>
          </cell>
          <cell r="I57">
            <v>6453.428876712328</v>
          </cell>
        </row>
        <row r="58">
          <cell r="A58">
            <v>47</v>
          </cell>
          <cell r="D58">
            <v>245200</v>
          </cell>
          <cell r="E58">
            <v>0</v>
          </cell>
          <cell r="F58" t="e">
            <v>#NUM!</v>
          </cell>
          <cell r="G58">
            <v>0</v>
          </cell>
          <cell r="H58">
            <v>6453.428876712328</v>
          </cell>
          <cell r="I58">
            <v>6453.428876712328</v>
          </cell>
        </row>
        <row r="59">
          <cell r="A59">
            <v>48</v>
          </cell>
          <cell r="D59">
            <v>245200</v>
          </cell>
          <cell r="E59">
            <v>0</v>
          </cell>
          <cell r="F59" t="e">
            <v>#NUM!</v>
          </cell>
          <cell r="G59">
            <v>0</v>
          </cell>
          <cell r="H59">
            <v>6453.428876712328</v>
          </cell>
          <cell r="I59">
            <v>6453.428876712328</v>
          </cell>
        </row>
        <row r="60">
          <cell r="A60">
            <v>49</v>
          </cell>
          <cell r="D60">
            <v>245200</v>
          </cell>
          <cell r="E60">
            <v>0</v>
          </cell>
          <cell r="F60" t="e">
            <v>#NUM!</v>
          </cell>
          <cell r="G60">
            <v>0</v>
          </cell>
          <cell r="H60">
            <v>6453.428876712328</v>
          </cell>
          <cell r="I60">
            <v>6453.428876712328</v>
          </cell>
        </row>
        <row r="61">
          <cell r="A61">
            <v>50</v>
          </cell>
          <cell r="D61">
            <v>245200</v>
          </cell>
          <cell r="E61">
            <v>0</v>
          </cell>
          <cell r="F61" t="e">
            <v>#NUM!</v>
          </cell>
          <cell r="G61">
            <v>0</v>
          </cell>
          <cell r="H61">
            <v>6453.428876712328</v>
          </cell>
          <cell r="I61">
            <v>6453.428876712328</v>
          </cell>
        </row>
        <row r="62">
          <cell r="A62">
            <v>51</v>
          </cell>
          <cell r="D62">
            <v>245200</v>
          </cell>
          <cell r="E62">
            <v>0</v>
          </cell>
          <cell r="F62" t="e">
            <v>#NUM!</v>
          </cell>
          <cell r="G62">
            <v>0</v>
          </cell>
          <cell r="H62">
            <v>6453.428876712328</v>
          </cell>
          <cell r="I62">
            <v>6453.428876712328</v>
          </cell>
        </row>
        <row r="63">
          <cell r="A63">
            <v>52</v>
          </cell>
          <cell r="D63">
            <v>245200</v>
          </cell>
          <cell r="E63">
            <v>0</v>
          </cell>
          <cell r="F63" t="e">
            <v>#NUM!</v>
          </cell>
          <cell r="G63">
            <v>0</v>
          </cell>
          <cell r="H63">
            <v>6453.428876712328</v>
          </cell>
          <cell r="I63">
            <v>6453.428876712328</v>
          </cell>
        </row>
        <row r="64">
          <cell r="A64">
            <v>53</v>
          </cell>
          <cell r="D64">
            <v>245200</v>
          </cell>
          <cell r="E64">
            <v>0</v>
          </cell>
          <cell r="F64" t="e">
            <v>#NUM!</v>
          </cell>
          <cell r="G64">
            <v>0</v>
          </cell>
          <cell r="H64">
            <v>6453.428876712328</v>
          </cell>
          <cell r="I64">
            <v>6453.428876712328</v>
          </cell>
        </row>
        <row r="65">
          <cell r="A65">
            <v>54</v>
          </cell>
          <cell r="D65">
            <v>245200</v>
          </cell>
          <cell r="E65">
            <v>0</v>
          </cell>
          <cell r="F65" t="e">
            <v>#NUM!</v>
          </cell>
          <cell r="G65">
            <v>0</v>
          </cell>
          <cell r="H65">
            <v>6453.428876712328</v>
          </cell>
          <cell r="I65">
            <v>6453.428876712328</v>
          </cell>
        </row>
        <row r="66">
          <cell r="A66">
            <v>55</v>
          </cell>
          <cell r="D66">
            <v>245200</v>
          </cell>
          <cell r="E66">
            <v>0</v>
          </cell>
          <cell r="F66" t="e">
            <v>#NUM!</v>
          </cell>
          <cell r="G66">
            <v>0</v>
          </cell>
          <cell r="H66">
            <v>6453.428876712328</v>
          </cell>
          <cell r="I66">
            <v>6453.428876712328</v>
          </cell>
        </row>
        <row r="67">
          <cell r="A67">
            <v>56</v>
          </cell>
          <cell r="D67">
            <v>245200</v>
          </cell>
          <cell r="E67">
            <v>0</v>
          </cell>
          <cell r="F67" t="e">
            <v>#NUM!</v>
          </cell>
          <cell r="G67">
            <v>0</v>
          </cell>
          <cell r="H67">
            <v>6453.428876712328</v>
          </cell>
          <cell r="I67">
            <v>6453.428876712328</v>
          </cell>
        </row>
        <row r="68">
          <cell r="A68">
            <v>57</v>
          </cell>
          <cell r="D68">
            <v>245200</v>
          </cell>
          <cell r="E68">
            <v>0</v>
          </cell>
          <cell r="F68" t="e">
            <v>#NUM!</v>
          </cell>
          <cell r="G68">
            <v>0</v>
          </cell>
          <cell r="H68">
            <v>6453.428876712328</v>
          </cell>
          <cell r="I68">
            <v>6453.428876712328</v>
          </cell>
        </row>
        <row r="69">
          <cell r="A69">
            <v>58</v>
          </cell>
          <cell r="D69">
            <v>245200</v>
          </cell>
          <cell r="E69">
            <v>0</v>
          </cell>
          <cell r="F69" t="e">
            <v>#NUM!</v>
          </cell>
          <cell r="G69">
            <v>0</v>
          </cell>
          <cell r="H69">
            <v>6453.428876712328</v>
          </cell>
          <cell r="I69">
            <v>6453.428876712328</v>
          </cell>
        </row>
        <row r="70">
          <cell r="A70">
            <v>59</v>
          </cell>
          <cell r="D70">
            <v>245200</v>
          </cell>
          <cell r="E70">
            <v>0</v>
          </cell>
          <cell r="F70" t="e">
            <v>#NUM!</v>
          </cell>
          <cell r="G70">
            <v>0</v>
          </cell>
          <cell r="H70">
            <v>6453.428876712328</v>
          </cell>
          <cell r="I70">
            <v>6453.428876712328</v>
          </cell>
        </row>
        <row r="71">
          <cell r="A71">
            <v>60</v>
          </cell>
          <cell r="D71">
            <v>245200</v>
          </cell>
          <cell r="E71">
            <v>0</v>
          </cell>
          <cell r="F71" t="e">
            <v>#NUM!</v>
          </cell>
          <cell r="G71">
            <v>0</v>
          </cell>
          <cell r="H71">
            <v>6453.428876712328</v>
          </cell>
          <cell r="I71">
            <v>6453.428876712328</v>
          </cell>
        </row>
        <row r="72">
          <cell r="A72">
            <v>61</v>
          </cell>
          <cell r="D72">
            <v>245200</v>
          </cell>
          <cell r="E72">
            <v>0</v>
          </cell>
          <cell r="F72" t="e">
            <v>#NUM!</v>
          </cell>
          <cell r="G72">
            <v>0</v>
          </cell>
          <cell r="H72">
            <v>6453.428876712328</v>
          </cell>
          <cell r="I72">
            <v>6453.428876712328</v>
          </cell>
        </row>
        <row r="73">
          <cell r="A73">
            <v>62</v>
          </cell>
          <cell r="D73">
            <v>245200</v>
          </cell>
          <cell r="E73">
            <v>0</v>
          </cell>
          <cell r="F73" t="e">
            <v>#NUM!</v>
          </cell>
          <cell r="G73">
            <v>0</v>
          </cell>
          <cell r="H73">
            <v>6453.428876712328</v>
          </cell>
          <cell r="I73">
            <v>6453.428876712328</v>
          </cell>
        </row>
        <row r="74">
          <cell r="A74">
            <v>63</v>
          </cell>
          <cell r="D74">
            <v>245200</v>
          </cell>
          <cell r="E74">
            <v>0</v>
          </cell>
          <cell r="F74" t="e">
            <v>#NUM!</v>
          </cell>
          <cell r="G74">
            <v>0</v>
          </cell>
          <cell r="H74">
            <v>6453.428876712328</v>
          </cell>
          <cell r="I74">
            <v>6453.428876712328</v>
          </cell>
        </row>
        <row r="75">
          <cell r="A75">
            <v>64</v>
          </cell>
          <cell r="D75">
            <v>245200</v>
          </cell>
          <cell r="E75">
            <v>0</v>
          </cell>
          <cell r="F75" t="e">
            <v>#NUM!</v>
          </cell>
          <cell r="G75">
            <v>0</v>
          </cell>
          <cell r="H75">
            <v>6453.428876712328</v>
          </cell>
          <cell r="I75">
            <v>6453.428876712328</v>
          </cell>
        </row>
        <row r="76">
          <cell r="A76">
            <v>65</v>
          </cell>
          <cell r="D76">
            <v>245200</v>
          </cell>
          <cell r="E76">
            <v>0</v>
          </cell>
          <cell r="F76" t="e">
            <v>#NUM!</v>
          </cell>
          <cell r="G76">
            <v>0</v>
          </cell>
          <cell r="H76">
            <v>6453.428876712328</v>
          </cell>
          <cell r="I76">
            <v>6453.428876712328</v>
          </cell>
        </row>
        <row r="77">
          <cell r="A77">
            <v>66</v>
          </cell>
          <cell r="D77">
            <v>245200</v>
          </cell>
          <cell r="E77">
            <v>0</v>
          </cell>
          <cell r="F77" t="e">
            <v>#NUM!</v>
          </cell>
          <cell r="G77">
            <v>0</v>
          </cell>
          <cell r="H77">
            <v>6453.428876712328</v>
          </cell>
          <cell r="I77">
            <v>6453.428876712328</v>
          </cell>
        </row>
        <row r="78">
          <cell r="A78">
            <v>67</v>
          </cell>
          <cell r="D78">
            <v>245200</v>
          </cell>
          <cell r="E78">
            <v>0</v>
          </cell>
          <cell r="F78" t="e">
            <v>#NUM!</v>
          </cell>
          <cell r="G78">
            <v>0</v>
          </cell>
          <cell r="H78">
            <v>6453.428876712328</v>
          </cell>
          <cell r="I78">
            <v>6453.428876712328</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01"/>
  <sheetViews>
    <sheetView zoomScale="85" zoomScaleNormal="85" zoomScaleSheetLayoutView="70" zoomScalePageLayoutView="40" workbookViewId="0">
      <pane ySplit="10" topLeftCell="A91" activePane="bottomLeft" state="frozen"/>
      <selection activeCell="Q64" sqref="Q64"/>
      <selection pane="bottomLeft" activeCell="A92" sqref="A92"/>
    </sheetView>
  </sheetViews>
  <sheetFormatPr defaultColWidth="14.26953125" defaultRowHeight="18.75" customHeight="1" x14ac:dyDescent="0.4"/>
  <cols>
    <col min="1" max="1" width="25" style="2" customWidth="1"/>
    <col min="2" max="6" width="14.453125" style="2" customWidth="1"/>
    <col min="7" max="12" width="21.54296875" style="2" customWidth="1"/>
    <col min="13" max="13" width="14.54296875" style="2" customWidth="1"/>
    <col min="14" max="16384" width="14.26953125" style="2"/>
  </cols>
  <sheetData>
    <row r="2" spans="1:13" s="1" customFormat="1" ht="18.75" customHeight="1" x14ac:dyDescent="0.65">
      <c r="A2" s="122" t="s">
        <v>0</v>
      </c>
      <c r="B2" s="122"/>
      <c r="C2" s="122"/>
      <c r="D2" s="122"/>
      <c r="E2" s="122"/>
      <c r="F2" s="122"/>
      <c r="G2" s="122"/>
      <c r="H2" s="122"/>
      <c r="I2" s="122"/>
      <c r="J2" s="122"/>
      <c r="K2" s="122"/>
      <c r="L2" s="122"/>
      <c r="M2" s="122"/>
    </row>
    <row r="3" spans="1:13" ht="18.75" customHeight="1" x14ac:dyDescent="0.65">
      <c r="A3" s="122" t="s">
        <v>1</v>
      </c>
      <c r="B3" s="122"/>
      <c r="C3" s="122"/>
      <c r="D3" s="122"/>
      <c r="E3" s="122"/>
      <c r="F3" s="122"/>
      <c r="G3" s="122"/>
      <c r="H3" s="122"/>
      <c r="I3" s="122"/>
      <c r="J3" s="122"/>
      <c r="K3" s="122"/>
      <c r="L3" s="122"/>
      <c r="M3" s="122"/>
    </row>
    <row r="4" spans="1:13" ht="18.75" customHeight="1" x14ac:dyDescent="0.45">
      <c r="A4" s="3"/>
      <c r="B4" s="4"/>
      <c r="C4" s="4"/>
      <c r="D4" s="4"/>
      <c r="E4" s="4"/>
      <c r="F4" s="4"/>
      <c r="G4" s="4"/>
      <c r="H4" s="4"/>
      <c r="I4" s="4"/>
      <c r="J4" s="4"/>
      <c r="K4" s="4"/>
      <c r="L4" s="4"/>
      <c r="M4" s="4"/>
    </row>
    <row r="5" spans="1:13" s="6" customFormat="1" ht="18.75" customHeight="1" x14ac:dyDescent="0.65">
      <c r="A5" s="123" t="s">
        <v>2</v>
      </c>
      <c r="B5" s="123"/>
      <c r="C5" s="123"/>
      <c r="D5" s="123"/>
      <c r="E5" s="123"/>
      <c r="F5" s="123"/>
      <c r="G5" s="123"/>
      <c r="H5" s="123"/>
      <c r="I5" s="123"/>
      <c r="J5" s="123"/>
      <c r="K5" s="123"/>
      <c r="L5" s="123"/>
      <c r="M5" s="123"/>
    </row>
    <row r="6" spans="1:13" s="6" customFormat="1" ht="18.75" customHeight="1" x14ac:dyDescent="0.65">
      <c r="A6" s="123" t="s">
        <v>3</v>
      </c>
      <c r="B6" s="123"/>
      <c r="C6" s="123"/>
      <c r="D6" s="123"/>
      <c r="E6" s="123"/>
      <c r="F6" s="123"/>
      <c r="G6" s="123"/>
      <c r="H6" s="123"/>
      <c r="I6" s="123"/>
      <c r="J6" s="123"/>
      <c r="K6" s="123"/>
      <c r="L6" s="123"/>
      <c r="M6" s="123"/>
    </row>
    <row r="7" spans="1:13" s="6" customFormat="1" ht="18.75" customHeight="1" x14ac:dyDescent="0.65">
      <c r="A7" s="123" t="s">
        <v>4</v>
      </c>
      <c r="B7" s="123"/>
      <c r="C7" s="123"/>
      <c r="D7" s="123"/>
      <c r="E7" s="123"/>
      <c r="F7" s="123"/>
      <c r="G7" s="123"/>
      <c r="H7" s="123"/>
      <c r="I7" s="123"/>
      <c r="J7" s="123"/>
      <c r="K7" s="123"/>
      <c r="L7" s="123"/>
      <c r="M7" s="123"/>
    </row>
    <row r="8" spans="1:13" ht="18.75" customHeight="1" x14ac:dyDescent="0.45">
      <c r="A8" s="121" t="s">
        <v>5</v>
      </c>
      <c r="B8" s="121"/>
      <c r="C8" s="121"/>
      <c r="D8" s="121"/>
      <c r="E8" s="121"/>
      <c r="F8" s="121"/>
      <c r="G8" s="121"/>
      <c r="H8" s="121"/>
      <c r="I8" s="121"/>
      <c r="J8" s="121"/>
      <c r="K8" s="121"/>
      <c r="L8" s="121"/>
      <c r="M8" s="121"/>
    </row>
    <row r="9" spans="1:13" s="7" customFormat="1" ht="18.75" customHeight="1" x14ac:dyDescent="0.65">
      <c r="A9" s="128" t="s">
        <v>6</v>
      </c>
      <c r="B9" s="128" t="s">
        <v>7</v>
      </c>
      <c r="C9" s="128" t="s">
        <v>8</v>
      </c>
      <c r="D9" s="128" t="s">
        <v>9</v>
      </c>
      <c r="E9" s="128" t="s">
        <v>10</v>
      </c>
      <c r="F9" s="128" t="s">
        <v>11</v>
      </c>
      <c r="G9" s="128" t="s">
        <v>12</v>
      </c>
      <c r="H9" s="128" t="s">
        <v>13</v>
      </c>
      <c r="I9" s="128" t="s">
        <v>14</v>
      </c>
      <c r="J9" s="124" t="s">
        <v>15</v>
      </c>
      <c r="K9" s="129"/>
      <c r="L9" s="128" t="s">
        <v>16</v>
      </c>
      <c r="M9" s="128" t="s">
        <v>17</v>
      </c>
    </row>
    <row r="10" spans="1:13" s="7" customFormat="1" ht="18.75" customHeight="1" x14ac:dyDescent="0.65">
      <c r="A10" s="128"/>
      <c r="B10" s="128"/>
      <c r="C10" s="128"/>
      <c r="D10" s="128"/>
      <c r="E10" s="128"/>
      <c r="F10" s="128"/>
      <c r="G10" s="128"/>
      <c r="H10" s="128"/>
      <c r="I10" s="128"/>
      <c r="J10" s="8" t="s">
        <v>18</v>
      </c>
      <c r="K10" s="8" t="s">
        <v>19</v>
      </c>
      <c r="L10" s="128"/>
      <c r="M10" s="128"/>
    </row>
    <row r="11" spans="1:13" ht="18.75" customHeight="1" x14ac:dyDescent="0.4">
      <c r="A11" s="9" t="s">
        <v>28</v>
      </c>
      <c r="B11" s="9" t="s">
        <v>29</v>
      </c>
      <c r="C11" s="10">
        <v>39706</v>
      </c>
      <c r="D11" s="11">
        <v>39717</v>
      </c>
      <c r="E11" s="11">
        <f>D11</f>
        <v>39717</v>
      </c>
      <c r="F11" s="11">
        <v>40812</v>
      </c>
      <c r="G11" s="12">
        <v>10000</v>
      </c>
      <c r="H11" s="13">
        <v>9522.5</v>
      </c>
      <c r="I11" s="14" t="s">
        <v>30</v>
      </c>
      <c r="J11" s="15">
        <v>6522.5</v>
      </c>
      <c r="K11" s="15">
        <v>0</v>
      </c>
      <c r="L11" s="15">
        <v>6522.5</v>
      </c>
      <c r="M11" s="16">
        <v>45</v>
      </c>
    </row>
    <row r="12" spans="1:13" ht="18.75" customHeight="1" x14ac:dyDescent="0.4">
      <c r="A12" s="9" t="s">
        <v>31</v>
      </c>
      <c r="B12" s="9" t="s">
        <v>29</v>
      </c>
      <c r="C12" s="10">
        <v>39802</v>
      </c>
      <c r="D12" s="11">
        <v>39811</v>
      </c>
      <c r="E12" s="11">
        <f t="shared" ref="E12:E31" si="0">D12</f>
        <v>39811</v>
      </c>
      <c r="F12" s="11">
        <v>40906</v>
      </c>
      <c r="G12" s="12">
        <v>10000</v>
      </c>
      <c r="H12" s="13">
        <v>7350</v>
      </c>
      <c r="I12" s="14" t="s">
        <v>32</v>
      </c>
      <c r="J12" s="15">
        <v>6000</v>
      </c>
      <c r="K12" s="15">
        <v>0</v>
      </c>
      <c r="L12" s="15">
        <v>6000</v>
      </c>
      <c r="M12" s="16">
        <v>75</v>
      </c>
    </row>
    <row r="13" spans="1:13" ht="18.75" customHeight="1" x14ac:dyDescent="0.4">
      <c r="A13" s="9" t="s">
        <v>33</v>
      </c>
      <c r="B13" s="9" t="s">
        <v>29</v>
      </c>
      <c r="C13" s="10">
        <v>39876</v>
      </c>
      <c r="D13" s="11">
        <v>39883</v>
      </c>
      <c r="E13" s="11">
        <f t="shared" si="0"/>
        <v>39883</v>
      </c>
      <c r="F13" s="11">
        <v>40979</v>
      </c>
      <c r="G13" s="12">
        <v>10000</v>
      </c>
      <c r="H13" s="13">
        <v>21425</v>
      </c>
      <c r="I13" s="14" t="s">
        <v>34</v>
      </c>
      <c r="J13" s="15">
        <v>15325</v>
      </c>
      <c r="K13" s="15">
        <v>0</v>
      </c>
      <c r="L13" s="15">
        <v>15325</v>
      </c>
      <c r="M13" s="16">
        <v>0</v>
      </c>
    </row>
    <row r="14" spans="1:13" ht="18.75" customHeight="1" x14ac:dyDescent="0.4">
      <c r="A14" s="9" t="s">
        <v>35</v>
      </c>
      <c r="B14" s="9" t="s">
        <v>29</v>
      </c>
      <c r="C14" s="10">
        <v>40061</v>
      </c>
      <c r="D14" s="11">
        <v>40073</v>
      </c>
      <c r="E14" s="11">
        <f t="shared" si="0"/>
        <v>40073</v>
      </c>
      <c r="F14" s="11">
        <v>41169</v>
      </c>
      <c r="G14" s="12">
        <v>10000</v>
      </c>
      <c r="H14" s="13">
        <v>30381</v>
      </c>
      <c r="I14" s="14" t="s">
        <v>36</v>
      </c>
      <c r="J14" s="15">
        <v>14396</v>
      </c>
      <c r="K14" s="15">
        <v>0</v>
      </c>
      <c r="L14" s="15">
        <v>14396</v>
      </c>
      <c r="M14" s="17">
        <v>-5</v>
      </c>
    </row>
    <row r="15" spans="1:13" ht="18.75" customHeight="1" x14ac:dyDescent="0.4">
      <c r="A15" s="9" t="s">
        <v>37</v>
      </c>
      <c r="B15" s="9" t="s">
        <v>29</v>
      </c>
      <c r="C15" s="10">
        <v>40490</v>
      </c>
      <c r="D15" s="11">
        <v>40497</v>
      </c>
      <c r="E15" s="11">
        <f t="shared" si="0"/>
        <v>40497</v>
      </c>
      <c r="F15" s="11">
        <v>41593</v>
      </c>
      <c r="G15" s="12">
        <v>40000</v>
      </c>
      <c r="H15" s="13">
        <v>64712</v>
      </c>
      <c r="I15" s="14" t="s">
        <v>38</v>
      </c>
      <c r="J15" s="15">
        <v>51837</v>
      </c>
      <c r="K15" s="15">
        <v>0</v>
      </c>
      <c r="L15" s="15">
        <v>51837</v>
      </c>
      <c r="M15" s="16">
        <v>0</v>
      </c>
    </row>
    <row r="16" spans="1:13" ht="18.75" customHeight="1" x14ac:dyDescent="0.4">
      <c r="A16" s="9" t="s">
        <v>39</v>
      </c>
      <c r="B16" s="9" t="s">
        <v>29</v>
      </c>
      <c r="C16" s="10">
        <v>40525</v>
      </c>
      <c r="D16" s="11">
        <v>40532</v>
      </c>
      <c r="E16" s="11">
        <f t="shared" si="0"/>
        <v>40532</v>
      </c>
      <c r="F16" s="11">
        <v>41628</v>
      </c>
      <c r="G16" s="12">
        <v>40000</v>
      </c>
      <c r="H16" s="13">
        <v>57754</v>
      </c>
      <c r="I16" s="14" t="s">
        <v>40</v>
      </c>
      <c r="J16" s="15">
        <v>37174</v>
      </c>
      <c r="K16" s="15">
        <v>0</v>
      </c>
      <c r="L16" s="15">
        <v>37174</v>
      </c>
      <c r="M16" s="16">
        <v>0</v>
      </c>
    </row>
    <row r="17" spans="1:13" ht="18.75" customHeight="1" x14ac:dyDescent="0.4">
      <c r="A17" s="9" t="s">
        <v>41</v>
      </c>
      <c r="B17" s="9" t="s">
        <v>29</v>
      </c>
      <c r="C17" s="10">
        <v>40603</v>
      </c>
      <c r="D17" s="11">
        <v>40609</v>
      </c>
      <c r="E17" s="11">
        <f t="shared" si="0"/>
        <v>40609</v>
      </c>
      <c r="F17" s="11">
        <v>41705</v>
      </c>
      <c r="G17" s="12">
        <v>45000</v>
      </c>
      <c r="H17" s="13">
        <v>56839.7</v>
      </c>
      <c r="I17" s="14" t="s">
        <v>42</v>
      </c>
      <c r="J17" s="15">
        <v>47539.7</v>
      </c>
      <c r="K17" s="15">
        <v>0</v>
      </c>
      <c r="L17" s="15">
        <v>47539.7</v>
      </c>
      <c r="M17" s="16">
        <v>0</v>
      </c>
    </row>
    <row r="18" spans="1:13" ht="18.75" customHeight="1" x14ac:dyDescent="0.4">
      <c r="A18" s="9" t="s">
        <v>43</v>
      </c>
      <c r="B18" s="9" t="s">
        <v>29</v>
      </c>
      <c r="C18" s="10">
        <v>40672</v>
      </c>
      <c r="D18" s="11">
        <v>40679</v>
      </c>
      <c r="E18" s="11">
        <f t="shared" si="0"/>
        <v>40679</v>
      </c>
      <c r="F18" s="11">
        <v>41775</v>
      </c>
      <c r="G18" s="12">
        <v>45000</v>
      </c>
      <c r="H18" s="13">
        <v>51253.7</v>
      </c>
      <c r="I18" s="14" t="s">
        <v>44</v>
      </c>
      <c r="J18" s="15">
        <v>45803.7</v>
      </c>
      <c r="K18" s="15">
        <v>0</v>
      </c>
      <c r="L18" s="15">
        <v>45803.7</v>
      </c>
      <c r="M18" s="16">
        <v>0</v>
      </c>
    </row>
    <row r="19" spans="1:13" ht="18.75" customHeight="1" x14ac:dyDescent="0.4">
      <c r="A19" s="9" t="s">
        <v>45</v>
      </c>
      <c r="B19" s="9" t="s">
        <v>29</v>
      </c>
      <c r="C19" s="10">
        <v>40897</v>
      </c>
      <c r="D19" s="11">
        <v>40903</v>
      </c>
      <c r="E19" s="11">
        <f t="shared" si="0"/>
        <v>40903</v>
      </c>
      <c r="F19" s="11" t="s">
        <v>46</v>
      </c>
      <c r="G19" s="12">
        <v>50000</v>
      </c>
      <c r="H19" s="13">
        <v>84169.1</v>
      </c>
      <c r="I19" s="14" t="s">
        <v>47</v>
      </c>
      <c r="J19" s="15">
        <v>70269.100000000006</v>
      </c>
      <c r="K19" s="15">
        <v>0</v>
      </c>
      <c r="L19" s="15">
        <v>70269.100000000006</v>
      </c>
      <c r="M19" s="16">
        <v>0</v>
      </c>
    </row>
    <row r="20" spans="1:13" ht="18.75" customHeight="1" x14ac:dyDescent="0.4">
      <c r="A20" s="9" t="s">
        <v>48</v>
      </c>
      <c r="B20" s="9" t="s">
        <v>29</v>
      </c>
      <c r="C20" s="10">
        <v>40962</v>
      </c>
      <c r="D20" s="11">
        <v>40970</v>
      </c>
      <c r="E20" s="11">
        <f t="shared" si="0"/>
        <v>40970</v>
      </c>
      <c r="F20" s="11" t="s">
        <v>46</v>
      </c>
      <c r="G20" s="12">
        <v>50000</v>
      </c>
      <c r="H20" s="13">
        <v>55723.9</v>
      </c>
      <c r="I20" s="14" t="s">
        <v>49</v>
      </c>
      <c r="J20" s="15">
        <v>38123.9</v>
      </c>
      <c r="K20" s="15">
        <v>0</v>
      </c>
      <c r="L20" s="15">
        <v>38123.9</v>
      </c>
      <c r="M20" s="16">
        <v>0</v>
      </c>
    </row>
    <row r="21" spans="1:13" ht="18.75" customHeight="1" x14ac:dyDescent="0.4">
      <c r="A21" s="9" t="s">
        <v>50</v>
      </c>
      <c r="B21" s="9" t="s">
        <v>29</v>
      </c>
      <c r="C21" s="10">
        <v>41022</v>
      </c>
      <c r="D21" s="11">
        <v>41029</v>
      </c>
      <c r="E21" s="11">
        <f t="shared" si="0"/>
        <v>41029</v>
      </c>
      <c r="F21" s="11" t="s">
        <v>46</v>
      </c>
      <c r="G21" s="12">
        <v>25000</v>
      </c>
      <c r="H21" s="13">
        <v>50432</v>
      </c>
      <c r="I21" s="14" t="s">
        <v>51</v>
      </c>
      <c r="J21" s="15">
        <v>29632</v>
      </c>
      <c r="K21" s="15">
        <v>0</v>
      </c>
      <c r="L21" s="15">
        <v>29632</v>
      </c>
      <c r="M21" s="16">
        <v>0</v>
      </c>
    </row>
    <row r="22" spans="1:13" ht="18.75" customHeight="1" x14ac:dyDescent="0.4">
      <c r="A22" s="9" t="s">
        <v>52</v>
      </c>
      <c r="B22" s="9" t="s">
        <v>29</v>
      </c>
      <c r="C22" s="10">
        <v>41080</v>
      </c>
      <c r="D22" s="11">
        <v>41088</v>
      </c>
      <c r="E22" s="11">
        <f t="shared" si="0"/>
        <v>41088</v>
      </c>
      <c r="F22" s="11" t="s">
        <v>46</v>
      </c>
      <c r="G22" s="12">
        <v>25000</v>
      </c>
      <c r="H22" s="13">
        <v>57965.8</v>
      </c>
      <c r="I22" s="14" t="s">
        <v>53</v>
      </c>
      <c r="J22" s="15">
        <v>48765.8</v>
      </c>
      <c r="K22" s="15">
        <v>0</v>
      </c>
      <c r="L22" s="15">
        <v>48765.8</v>
      </c>
      <c r="M22" s="16">
        <v>0</v>
      </c>
    </row>
    <row r="23" spans="1:13" ht="18.75" customHeight="1" x14ac:dyDescent="0.4">
      <c r="A23" s="9" t="s">
        <v>54</v>
      </c>
      <c r="B23" s="9" t="s">
        <v>29</v>
      </c>
      <c r="C23" s="10">
        <v>41163</v>
      </c>
      <c r="D23" s="11">
        <v>41170</v>
      </c>
      <c r="E23" s="11">
        <f t="shared" si="0"/>
        <v>41170</v>
      </c>
      <c r="F23" s="11" t="s">
        <v>46</v>
      </c>
      <c r="G23" s="12">
        <v>45000</v>
      </c>
      <c r="H23" s="13">
        <v>110599.90000000001</v>
      </c>
      <c r="I23" s="14" t="s">
        <v>55</v>
      </c>
      <c r="J23" s="15">
        <v>47017.8</v>
      </c>
      <c r="K23" s="15">
        <v>0</v>
      </c>
      <c r="L23" s="15">
        <v>47017.8</v>
      </c>
      <c r="M23" s="17">
        <v>-25</v>
      </c>
    </row>
    <row r="24" spans="1:13" ht="18.75" customHeight="1" x14ac:dyDescent="0.4">
      <c r="A24" s="9" t="s">
        <v>56</v>
      </c>
      <c r="B24" s="9" t="s">
        <v>29</v>
      </c>
      <c r="C24" s="10">
        <v>41359</v>
      </c>
      <c r="D24" s="11">
        <v>41361</v>
      </c>
      <c r="E24" s="11">
        <f t="shared" si="0"/>
        <v>41361</v>
      </c>
      <c r="F24" s="11">
        <v>42457</v>
      </c>
      <c r="G24" s="12">
        <v>43000</v>
      </c>
      <c r="H24" s="13">
        <v>86255.3</v>
      </c>
      <c r="I24" s="14" t="s">
        <v>57</v>
      </c>
      <c r="J24" s="15">
        <v>43018</v>
      </c>
      <c r="K24" s="15">
        <v>0</v>
      </c>
      <c r="L24" s="15">
        <v>43018</v>
      </c>
      <c r="M24" s="17">
        <v>-30</v>
      </c>
    </row>
    <row r="25" spans="1:13" ht="18.75" customHeight="1" x14ac:dyDescent="0.4">
      <c r="A25" s="9" t="s">
        <v>58</v>
      </c>
      <c r="B25" s="9" t="s">
        <v>29</v>
      </c>
      <c r="C25" s="10">
        <v>41810</v>
      </c>
      <c r="D25" s="11">
        <v>41815</v>
      </c>
      <c r="E25" s="11">
        <f t="shared" si="0"/>
        <v>41815</v>
      </c>
      <c r="F25" s="11">
        <v>42911</v>
      </c>
      <c r="G25" s="12">
        <v>49500</v>
      </c>
      <c r="H25" s="13">
        <v>113720</v>
      </c>
      <c r="I25" s="14" t="s">
        <v>59</v>
      </c>
      <c r="J25" s="15">
        <v>49537</v>
      </c>
      <c r="K25" s="15">
        <v>0</v>
      </c>
      <c r="L25" s="15">
        <v>49537</v>
      </c>
      <c r="M25" s="17">
        <v>-200</v>
      </c>
    </row>
    <row r="26" spans="1:13" ht="18.75" customHeight="1" x14ac:dyDescent="0.4">
      <c r="A26" s="9" t="s">
        <v>60</v>
      </c>
      <c r="B26" s="9" t="s">
        <v>29</v>
      </c>
      <c r="C26" s="10">
        <v>42353</v>
      </c>
      <c r="D26" s="11">
        <v>42356</v>
      </c>
      <c r="E26" s="11">
        <f t="shared" si="0"/>
        <v>42356</v>
      </c>
      <c r="F26" s="11">
        <v>43452</v>
      </c>
      <c r="G26" s="12">
        <v>100000</v>
      </c>
      <c r="H26" s="13">
        <v>273303</v>
      </c>
      <c r="I26" s="14" t="s">
        <v>61</v>
      </c>
      <c r="J26" s="15">
        <v>117723</v>
      </c>
      <c r="K26" s="15">
        <v>0</v>
      </c>
      <c r="L26" s="15">
        <v>117723</v>
      </c>
      <c r="M26" s="17">
        <v>-50</v>
      </c>
    </row>
    <row r="27" spans="1:13" ht="18.75" customHeight="1" x14ac:dyDescent="0.4">
      <c r="A27" s="9" t="s">
        <v>62</v>
      </c>
      <c r="B27" s="9" t="s">
        <v>63</v>
      </c>
      <c r="C27" s="10">
        <v>43937</v>
      </c>
      <c r="D27" s="11">
        <v>43943</v>
      </c>
      <c r="E27" s="11">
        <f t="shared" si="0"/>
        <v>43943</v>
      </c>
      <c r="F27" s="11">
        <v>45769</v>
      </c>
      <c r="G27" s="12">
        <v>75000</v>
      </c>
      <c r="H27" s="13">
        <v>176897.5</v>
      </c>
      <c r="I27" s="18" t="s">
        <v>64</v>
      </c>
      <c r="J27" s="19" t="s">
        <v>65</v>
      </c>
      <c r="K27" s="15">
        <v>0</v>
      </c>
      <c r="L27" s="15">
        <v>0</v>
      </c>
      <c r="M27" s="16"/>
    </row>
    <row r="28" spans="1:13" ht="18.75" customHeight="1" x14ac:dyDescent="0.4">
      <c r="A28" s="20" t="s">
        <v>66</v>
      </c>
      <c r="B28" s="9" t="s">
        <v>63</v>
      </c>
      <c r="C28" s="10">
        <v>43944</v>
      </c>
      <c r="D28" s="11">
        <v>43951</v>
      </c>
      <c r="E28" s="11">
        <f t="shared" si="0"/>
        <v>43951</v>
      </c>
      <c r="F28" s="11">
        <v>45777</v>
      </c>
      <c r="G28" s="12">
        <v>75000</v>
      </c>
      <c r="H28" s="13">
        <v>190305</v>
      </c>
      <c r="I28" s="18" t="s">
        <v>67</v>
      </c>
      <c r="J28" s="15">
        <v>66190</v>
      </c>
      <c r="K28" s="15">
        <v>10194.5</v>
      </c>
      <c r="L28" s="15">
        <f t="shared" ref="L28:L34" si="1">SUM(J28:K28)</f>
        <v>76384.5</v>
      </c>
      <c r="M28" s="17">
        <v>-125</v>
      </c>
    </row>
    <row r="29" spans="1:13" ht="18.75" customHeight="1" x14ac:dyDescent="0.4">
      <c r="A29" s="20" t="s">
        <v>68</v>
      </c>
      <c r="B29" s="9" t="s">
        <v>63</v>
      </c>
      <c r="C29" s="10">
        <v>43972</v>
      </c>
      <c r="D29" s="11">
        <v>43980</v>
      </c>
      <c r="E29" s="11">
        <f t="shared" si="0"/>
        <v>43980</v>
      </c>
      <c r="F29" s="11">
        <v>45806</v>
      </c>
      <c r="G29" s="12">
        <v>75000</v>
      </c>
      <c r="H29" s="13">
        <v>114490</v>
      </c>
      <c r="I29" s="18" t="s">
        <v>69</v>
      </c>
      <c r="J29" s="15">
        <v>73460</v>
      </c>
      <c r="K29" s="15">
        <v>1157.5</v>
      </c>
      <c r="L29" s="15">
        <f t="shared" si="1"/>
        <v>74617.5</v>
      </c>
      <c r="M29" s="17">
        <v>-10</v>
      </c>
    </row>
    <row r="30" spans="1:13" ht="18.75" customHeight="1" x14ac:dyDescent="0.4">
      <c r="A30" s="20" t="s">
        <v>70</v>
      </c>
      <c r="B30" s="9" t="s">
        <v>63</v>
      </c>
      <c r="C30" s="10">
        <v>44000</v>
      </c>
      <c r="D30" s="11">
        <v>44006</v>
      </c>
      <c r="E30" s="11">
        <f t="shared" si="0"/>
        <v>44006</v>
      </c>
      <c r="F30" s="11">
        <v>45832</v>
      </c>
      <c r="G30" s="12">
        <v>75000</v>
      </c>
      <c r="H30" s="13">
        <v>115298.5</v>
      </c>
      <c r="I30" s="18" t="s">
        <v>71</v>
      </c>
      <c r="J30" s="15">
        <v>46442</v>
      </c>
      <c r="K30" s="15">
        <v>797.5</v>
      </c>
      <c r="L30" s="15">
        <f t="shared" si="1"/>
        <v>47239.5</v>
      </c>
      <c r="M30" s="17">
        <v>-10</v>
      </c>
    </row>
    <row r="31" spans="1:13" ht="18.75" customHeight="1" x14ac:dyDescent="0.4">
      <c r="A31" s="20" t="s">
        <v>72</v>
      </c>
      <c r="B31" s="9" t="s">
        <v>63</v>
      </c>
      <c r="C31" s="10">
        <v>44035</v>
      </c>
      <c r="D31" s="11">
        <v>44041</v>
      </c>
      <c r="E31" s="11">
        <f t="shared" si="0"/>
        <v>44041</v>
      </c>
      <c r="F31" s="11">
        <v>45867</v>
      </c>
      <c r="G31" s="12">
        <v>25000</v>
      </c>
      <c r="H31" s="13">
        <v>61429.5</v>
      </c>
      <c r="I31" s="18" t="s">
        <v>44</v>
      </c>
      <c r="J31" s="15">
        <v>25529.5</v>
      </c>
      <c r="K31" s="15">
        <v>1202</v>
      </c>
      <c r="L31" s="15">
        <f t="shared" si="1"/>
        <v>26731.5</v>
      </c>
      <c r="M31" s="17">
        <v>-20</v>
      </c>
    </row>
    <row r="32" spans="1:13" ht="18.75" customHeight="1" x14ac:dyDescent="0.4">
      <c r="A32" s="20" t="s">
        <v>73</v>
      </c>
      <c r="B32" s="9" t="s">
        <v>63</v>
      </c>
      <c r="C32" s="21">
        <v>44063</v>
      </c>
      <c r="D32" s="21">
        <v>44069</v>
      </c>
      <c r="E32" s="21">
        <v>44041</v>
      </c>
      <c r="F32" s="21">
        <v>45867</v>
      </c>
      <c r="G32" s="12">
        <v>30000</v>
      </c>
      <c r="H32" s="12">
        <v>60700</v>
      </c>
      <c r="I32" s="12" t="s">
        <v>74</v>
      </c>
      <c r="J32" s="12">
        <v>21500</v>
      </c>
      <c r="K32" s="12">
        <v>70</v>
      </c>
      <c r="L32" s="12">
        <f t="shared" si="1"/>
        <v>21570</v>
      </c>
      <c r="M32" s="22">
        <v>99.6</v>
      </c>
    </row>
    <row r="33" spans="1:13" ht="18.75" customHeight="1" x14ac:dyDescent="0.4">
      <c r="A33" s="20" t="s">
        <v>75</v>
      </c>
      <c r="B33" s="9" t="s">
        <v>63</v>
      </c>
      <c r="C33" s="21">
        <v>44091</v>
      </c>
      <c r="D33" s="21">
        <v>44097</v>
      </c>
      <c r="E33" s="21">
        <v>44041</v>
      </c>
      <c r="F33" s="21">
        <v>45867</v>
      </c>
      <c r="G33" s="12">
        <v>35000</v>
      </c>
      <c r="H33" s="12">
        <v>93310.7</v>
      </c>
      <c r="I33" s="12" t="s">
        <v>76</v>
      </c>
      <c r="J33" s="12">
        <v>69030.7</v>
      </c>
      <c r="K33" s="12">
        <v>97.5</v>
      </c>
      <c r="L33" s="12">
        <f t="shared" si="1"/>
        <v>69128.2</v>
      </c>
      <c r="M33" s="22">
        <v>99.6</v>
      </c>
    </row>
    <row r="34" spans="1:13" ht="18.75" customHeight="1" x14ac:dyDescent="0.4">
      <c r="A34" s="20" t="s">
        <v>77</v>
      </c>
      <c r="B34" s="9" t="s">
        <v>63</v>
      </c>
      <c r="C34" s="21">
        <v>44119</v>
      </c>
      <c r="D34" s="21">
        <f>C34+6</f>
        <v>44125</v>
      </c>
      <c r="E34" s="21">
        <v>44041</v>
      </c>
      <c r="F34" s="21">
        <v>45867</v>
      </c>
      <c r="G34" s="12">
        <v>35000</v>
      </c>
      <c r="H34" s="12">
        <v>108477</v>
      </c>
      <c r="I34" s="12" t="s">
        <v>78</v>
      </c>
      <c r="J34" s="12">
        <v>69277</v>
      </c>
      <c r="K34" s="12">
        <v>205.5</v>
      </c>
      <c r="L34" s="12">
        <f t="shared" si="1"/>
        <v>69482.5</v>
      </c>
      <c r="M34" s="22">
        <v>99.6</v>
      </c>
    </row>
    <row r="35" spans="1:13" s="23" customFormat="1" ht="18.75" customHeight="1" x14ac:dyDescent="0.35">
      <c r="A35" s="20" t="s">
        <v>79</v>
      </c>
      <c r="B35" s="9" t="s">
        <v>63</v>
      </c>
      <c r="C35" s="10">
        <v>44168</v>
      </c>
      <c r="D35" s="11">
        <v>44174</v>
      </c>
      <c r="E35" s="21">
        <f>D35</f>
        <v>44174</v>
      </c>
      <c r="F35" s="21">
        <f>EDATE(D35,60)</f>
        <v>46000</v>
      </c>
      <c r="G35" s="12">
        <v>35000</v>
      </c>
      <c r="H35" s="13">
        <v>84672.5</v>
      </c>
      <c r="I35" s="14" t="s">
        <v>80</v>
      </c>
      <c r="J35" s="15">
        <v>68772.5</v>
      </c>
      <c r="K35" s="15">
        <v>87.5</v>
      </c>
      <c r="L35" s="15">
        <f>SUM(J35:K35)</f>
        <v>68860</v>
      </c>
      <c r="M35" s="17">
        <v>-10</v>
      </c>
    </row>
    <row r="36" spans="1:13" ht="18.75" customHeight="1" x14ac:dyDescent="0.4">
      <c r="A36" s="20" t="s">
        <v>81</v>
      </c>
      <c r="B36" s="9" t="s">
        <v>63</v>
      </c>
      <c r="C36" s="21">
        <v>44182</v>
      </c>
      <c r="D36" s="21">
        <v>44188</v>
      </c>
      <c r="E36" s="21">
        <v>44174</v>
      </c>
      <c r="F36" s="21">
        <v>46000</v>
      </c>
      <c r="G36" s="12">
        <v>35000</v>
      </c>
      <c r="H36" s="12">
        <v>107130</v>
      </c>
      <c r="I36" s="12" t="s">
        <v>82</v>
      </c>
      <c r="J36" s="12">
        <v>62630</v>
      </c>
      <c r="K36" s="12">
        <v>203</v>
      </c>
      <c r="L36" s="12">
        <f>SUM(J36:K36)</f>
        <v>62833</v>
      </c>
      <c r="M36" s="22">
        <v>100.0369</v>
      </c>
    </row>
    <row r="37" spans="1:13" ht="18.75" customHeight="1" x14ac:dyDescent="0.4">
      <c r="A37" s="20" t="s">
        <v>83</v>
      </c>
      <c r="B37" s="9" t="s">
        <v>63</v>
      </c>
      <c r="C37" s="21">
        <v>44210</v>
      </c>
      <c r="D37" s="21">
        <v>44216</v>
      </c>
      <c r="E37" s="21">
        <v>44174</v>
      </c>
      <c r="F37" s="21">
        <v>46000</v>
      </c>
      <c r="G37" s="12">
        <v>35000</v>
      </c>
      <c r="H37" s="12">
        <v>89511</v>
      </c>
      <c r="I37" s="12" t="s">
        <v>82</v>
      </c>
      <c r="J37" s="12">
        <v>66510</v>
      </c>
      <c r="K37" s="12">
        <v>97</v>
      </c>
      <c r="L37" s="12">
        <v>66607</v>
      </c>
      <c r="M37" s="22">
        <v>100.06</v>
      </c>
    </row>
    <row r="38" spans="1:13" ht="18.75" customHeight="1" x14ac:dyDescent="0.4">
      <c r="A38" s="24" t="s">
        <v>84</v>
      </c>
      <c r="B38" s="25" t="s">
        <v>63</v>
      </c>
      <c r="C38" s="26"/>
      <c r="D38" s="26">
        <v>44351</v>
      </c>
      <c r="E38" s="26">
        <v>44174</v>
      </c>
      <c r="F38" s="26">
        <v>46000</v>
      </c>
      <c r="G38" s="27"/>
      <c r="H38" s="27"/>
      <c r="I38" s="27"/>
      <c r="J38" s="27"/>
      <c r="K38" s="27"/>
      <c r="L38" s="27">
        <v>28957.200000000001</v>
      </c>
      <c r="M38" s="28">
        <v>100</v>
      </c>
    </row>
    <row r="39" spans="1:13" ht="18.75" customHeight="1" x14ac:dyDescent="0.4">
      <c r="A39" s="20" t="s">
        <v>85</v>
      </c>
      <c r="B39" s="9" t="s">
        <v>63</v>
      </c>
      <c r="C39" s="10">
        <v>44469</v>
      </c>
      <c r="D39" s="10">
        <v>44475</v>
      </c>
      <c r="E39" s="26">
        <f>D39</f>
        <v>44475</v>
      </c>
      <c r="F39" s="26">
        <f>EDATE(D39,60)</f>
        <v>46301</v>
      </c>
      <c r="G39" s="12">
        <v>75000</v>
      </c>
      <c r="H39" s="13">
        <v>193111</v>
      </c>
      <c r="I39" s="14" t="s">
        <v>86</v>
      </c>
      <c r="J39" s="15">
        <v>189861</v>
      </c>
      <c r="K39" s="15">
        <v>672.5</v>
      </c>
      <c r="L39" s="15">
        <f>SUM(J39:K39)</f>
        <v>190533.5</v>
      </c>
      <c r="M39" s="17">
        <v>-10</v>
      </c>
    </row>
    <row r="40" spans="1:13" ht="18.75" customHeight="1" x14ac:dyDescent="0.4">
      <c r="A40" s="20" t="s">
        <v>87</v>
      </c>
      <c r="B40" s="9" t="s">
        <v>63</v>
      </c>
      <c r="C40" s="10">
        <v>44495</v>
      </c>
      <c r="D40" s="10">
        <f>C40+3</f>
        <v>44498</v>
      </c>
      <c r="E40" s="11">
        <f>D40</f>
        <v>44498</v>
      </c>
      <c r="F40" s="11">
        <v>46324</v>
      </c>
      <c r="G40" s="12">
        <v>75000</v>
      </c>
      <c r="H40" s="13">
        <v>222709</v>
      </c>
      <c r="I40" s="14" t="s">
        <v>88</v>
      </c>
      <c r="J40" s="15">
        <v>168395</v>
      </c>
      <c r="K40" s="15">
        <v>187.5</v>
      </c>
      <c r="L40" s="15">
        <f>SUM(J40:K40)</f>
        <v>168582.5</v>
      </c>
      <c r="M40" s="17">
        <v>-10</v>
      </c>
    </row>
    <row r="41" spans="1:13" ht="18.75" customHeight="1" x14ac:dyDescent="0.4">
      <c r="A41" s="24" t="s">
        <v>89</v>
      </c>
      <c r="B41" s="9" t="s">
        <v>63</v>
      </c>
      <c r="C41" s="10">
        <v>44511</v>
      </c>
      <c r="D41" s="10">
        <v>44517</v>
      </c>
      <c r="E41" s="11">
        <v>44498</v>
      </c>
      <c r="F41" s="11">
        <v>46324</v>
      </c>
      <c r="G41" s="12">
        <v>75000</v>
      </c>
      <c r="H41" s="13">
        <v>162477</v>
      </c>
      <c r="I41" s="14" t="s">
        <v>90</v>
      </c>
      <c r="J41" s="15">
        <v>147927</v>
      </c>
      <c r="K41" s="15">
        <v>93</v>
      </c>
      <c r="L41" s="15">
        <v>148020</v>
      </c>
      <c r="M41" s="29">
        <v>100.0301</v>
      </c>
    </row>
    <row r="42" spans="1:13" ht="18.75" customHeight="1" x14ac:dyDescent="0.4">
      <c r="A42" s="24" t="s">
        <v>91</v>
      </c>
      <c r="B42" s="9" t="s">
        <v>63</v>
      </c>
      <c r="C42" s="10"/>
      <c r="D42" s="10">
        <v>44529</v>
      </c>
      <c r="E42" s="11">
        <v>44498</v>
      </c>
      <c r="F42" s="11">
        <v>46324</v>
      </c>
      <c r="G42" s="12"/>
      <c r="H42" s="13"/>
      <c r="I42" s="14"/>
      <c r="J42" s="15"/>
      <c r="K42" s="15"/>
      <c r="L42" s="15">
        <v>44597.3</v>
      </c>
      <c r="M42" s="29">
        <v>100</v>
      </c>
    </row>
    <row r="43" spans="1:13" ht="18.75" customHeight="1" x14ac:dyDescent="0.4">
      <c r="A43" s="20" t="s">
        <v>92</v>
      </c>
      <c r="B43" s="9" t="s">
        <v>63</v>
      </c>
      <c r="C43" s="10">
        <v>44539</v>
      </c>
      <c r="D43" s="10">
        <v>44545</v>
      </c>
      <c r="E43" s="10">
        <v>44498</v>
      </c>
      <c r="F43" s="11">
        <v>46324</v>
      </c>
      <c r="G43" s="12">
        <v>75000</v>
      </c>
      <c r="H43" s="13">
        <v>8115</v>
      </c>
      <c r="I43" s="14" t="s">
        <v>93</v>
      </c>
      <c r="J43" s="15">
        <v>15</v>
      </c>
      <c r="K43" s="15">
        <v>32</v>
      </c>
      <c r="L43" s="15">
        <v>47</v>
      </c>
      <c r="M43" s="29">
        <v>100</v>
      </c>
    </row>
    <row r="44" spans="1:13" ht="18.75" customHeight="1" x14ac:dyDescent="0.4">
      <c r="A44" s="24" t="s">
        <v>89</v>
      </c>
      <c r="B44" s="9" t="s">
        <v>63</v>
      </c>
      <c r="C44" s="10"/>
      <c r="D44" s="10">
        <v>44567</v>
      </c>
      <c r="E44" s="10">
        <v>44498</v>
      </c>
      <c r="F44" s="11">
        <v>46324</v>
      </c>
      <c r="G44" s="12"/>
      <c r="H44" s="13"/>
      <c r="I44" s="14"/>
      <c r="J44" s="15"/>
      <c r="K44" s="15"/>
      <c r="L44" s="15">
        <v>21016.6</v>
      </c>
      <c r="M44" s="29">
        <v>100</v>
      </c>
    </row>
    <row r="45" spans="1:13" ht="18.75" customHeight="1" x14ac:dyDescent="0.4">
      <c r="A45" s="20" t="s">
        <v>94</v>
      </c>
      <c r="B45" s="9" t="s">
        <v>63</v>
      </c>
      <c r="C45" s="10">
        <v>44567</v>
      </c>
      <c r="D45" s="10">
        <v>44573</v>
      </c>
      <c r="E45" s="10">
        <v>44498</v>
      </c>
      <c r="F45" s="11">
        <v>46324</v>
      </c>
      <c r="G45" s="12">
        <v>75000</v>
      </c>
      <c r="H45" s="13">
        <v>9550.1</v>
      </c>
      <c r="I45" s="14" t="s">
        <v>95</v>
      </c>
      <c r="J45" s="15">
        <v>50</v>
      </c>
      <c r="K45" s="15">
        <v>0</v>
      </c>
      <c r="L45" s="15">
        <v>50</v>
      </c>
      <c r="M45" s="29">
        <v>100.5</v>
      </c>
    </row>
    <row r="46" spans="1:13" ht="18.75" customHeight="1" x14ac:dyDescent="0.4">
      <c r="A46" s="20" t="s">
        <v>96</v>
      </c>
      <c r="B46" s="9" t="s">
        <v>63</v>
      </c>
      <c r="C46" s="10">
        <v>44602</v>
      </c>
      <c r="D46" s="10">
        <v>44608</v>
      </c>
      <c r="E46" s="10">
        <v>44498</v>
      </c>
      <c r="F46" s="11">
        <v>46324</v>
      </c>
      <c r="G46" s="12">
        <v>75000</v>
      </c>
      <c r="H46" s="13">
        <v>101670</v>
      </c>
      <c r="I46" s="14" t="s">
        <v>97</v>
      </c>
      <c r="J46" s="19" t="s">
        <v>65</v>
      </c>
      <c r="K46" s="15">
        <v>0</v>
      </c>
      <c r="L46" s="15">
        <v>0</v>
      </c>
      <c r="M46" s="29"/>
    </row>
    <row r="47" spans="1:13" ht="18.75" customHeight="1" x14ac:dyDescent="0.4">
      <c r="A47" s="20" t="s">
        <v>98</v>
      </c>
      <c r="B47" s="9" t="s">
        <v>63</v>
      </c>
      <c r="C47" s="10">
        <v>44637</v>
      </c>
      <c r="D47" s="10">
        <v>44642</v>
      </c>
      <c r="E47" s="10">
        <v>44498</v>
      </c>
      <c r="F47" s="11">
        <v>46324</v>
      </c>
      <c r="G47" s="12">
        <v>75000</v>
      </c>
      <c r="H47" s="13">
        <v>201770</v>
      </c>
      <c r="I47" s="14" t="s">
        <v>99</v>
      </c>
      <c r="J47" s="15">
        <v>201670</v>
      </c>
      <c r="K47" s="15">
        <v>0</v>
      </c>
      <c r="L47" s="15">
        <v>201670</v>
      </c>
      <c r="M47" s="29">
        <v>100</v>
      </c>
    </row>
    <row r="48" spans="1:13" ht="18.75" customHeight="1" x14ac:dyDescent="0.4">
      <c r="A48" s="20" t="s">
        <v>100</v>
      </c>
      <c r="B48" s="9" t="s">
        <v>63</v>
      </c>
      <c r="C48" s="21">
        <v>44672</v>
      </c>
      <c r="D48" s="21">
        <v>44678</v>
      </c>
      <c r="E48" s="21">
        <v>44678</v>
      </c>
      <c r="F48" s="30">
        <v>46504</v>
      </c>
      <c r="G48" s="31">
        <v>75000</v>
      </c>
      <c r="H48" s="32">
        <v>157784</v>
      </c>
      <c r="I48" s="33" t="s">
        <v>101</v>
      </c>
      <c r="J48" s="34">
        <v>119284</v>
      </c>
      <c r="K48" s="34">
        <v>212.5</v>
      </c>
      <c r="L48" s="34">
        <v>119496.5</v>
      </c>
      <c r="M48" s="35">
        <v>0</v>
      </c>
    </row>
    <row r="49" spans="1:13" ht="18.75" customHeight="1" x14ac:dyDescent="0.4">
      <c r="A49" s="20" t="s">
        <v>102</v>
      </c>
      <c r="B49" s="9" t="s">
        <v>63</v>
      </c>
      <c r="C49" s="21">
        <v>44707</v>
      </c>
      <c r="D49" s="21">
        <v>44713</v>
      </c>
      <c r="E49" s="21">
        <v>44678</v>
      </c>
      <c r="F49" s="30">
        <v>46504</v>
      </c>
      <c r="G49" s="31">
        <v>75000</v>
      </c>
      <c r="H49" s="32">
        <v>287000.8</v>
      </c>
      <c r="I49" s="33" t="s">
        <v>103</v>
      </c>
      <c r="J49" s="34">
        <v>251300.8</v>
      </c>
      <c r="K49" s="34">
        <v>48</v>
      </c>
      <c r="L49" s="34">
        <v>251348.8</v>
      </c>
      <c r="M49" s="36">
        <v>100.15</v>
      </c>
    </row>
    <row r="50" spans="1:13" ht="18.75" customHeight="1" x14ac:dyDescent="0.4">
      <c r="A50" s="20" t="s">
        <v>104</v>
      </c>
      <c r="B50" s="9" t="s">
        <v>63</v>
      </c>
      <c r="C50" s="21">
        <v>44732</v>
      </c>
      <c r="D50" s="21">
        <v>44735</v>
      </c>
      <c r="E50" s="21">
        <v>44678</v>
      </c>
      <c r="F50" s="30">
        <v>46504</v>
      </c>
      <c r="G50" s="31">
        <v>75000</v>
      </c>
      <c r="H50" s="32">
        <v>70111</v>
      </c>
      <c r="I50" s="33" t="s">
        <v>105</v>
      </c>
      <c r="J50" s="34">
        <v>60111</v>
      </c>
      <c r="K50" s="34">
        <v>0</v>
      </c>
      <c r="L50" s="34">
        <v>60111</v>
      </c>
      <c r="M50" s="36">
        <v>99.55</v>
      </c>
    </row>
    <row r="51" spans="1:13" ht="18.75" customHeight="1" x14ac:dyDescent="0.4">
      <c r="A51" s="24" t="s">
        <v>106</v>
      </c>
      <c r="B51" s="9" t="s">
        <v>63</v>
      </c>
      <c r="C51" s="21"/>
      <c r="D51" s="21">
        <v>44742</v>
      </c>
      <c r="E51" s="21">
        <v>44678</v>
      </c>
      <c r="F51" s="30">
        <v>46504</v>
      </c>
      <c r="G51" s="31"/>
      <c r="H51" s="32"/>
      <c r="I51" s="33"/>
      <c r="J51" s="34"/>
      <c r="K51" s="34"/>
      <c r="L51" s="34">
        <v>31301.7</v>
      </c>
      <c r="M51" s="36">
        <v>100</v>
      </c>
    </row>
    <row r="52" spans="1:13" ht="18.75" customHeight="1" x14ac:dyDescent="0.4">
      <c r="A52" s="20" t="s">
        <v>107</v>
      </c>
      <c r="B52" s="9" t="s">
        <v>63</v>
      </c>
      <c r="C52" s="21">
        <v>44755</v>
      </c>
      <c r="D52" s="21">
        <v>44761</v>
      </c>
      <c r="E52" s="21">
        <v>44678</v>
      </c>
      <c r="F52" s="30">
        <v>46504</v>
      </c>
      <c r="G52" s="31">
        <v>75000</v>
      </c>
      <c r="H52" s="32">
        <v>83004</v>
      </c>
      <c r="I52" s="33" t="s">
        <v>108</v>
      </c>
      <c r="J52" s="34">
        <v>35004</v>
      </c>
      <c r="K52" s="34">
        <v>29.5</v>
      </c>
      <c r="L52" s="34">
        <v>35033.5</v>
      </c>
      <c r="M52" s="36">
        <v>99.6</v>
      </c>
    </row>
    <row r="53" spans="1:13" ht="18.75" customHeight="1" x14ac:dyDescent="0.4">
      <c r="A53" s="20" t="s">
        <v>109</v>
      </c>
      <c r="B53" s="9" t="s">
        <v>63</v>
      </c>
      <c r="C53" s="21">
        <v>44791</v>
      </c>
      <c r="D53" s="21">
        <v>44797</v>
      </c>
      <c r="E53" s="21">
        <v>44678</v>
      </c>
      <c r="F53" s="30">
        <v>46504</v>
      </c>
      <c r="G53" s="31">
        <v>70000</v>
      </c>
      <c r="H53" s="32">
        <v>94234.1</v>
      </c>
      <c r="I53" s="33" t="s">
        <v>110</v>
      </c>
      <c r="J53" s="34">
        <v>48154.1</v>
      </c>
      <c r="K53" s="34">
        <v>305.5</v>
      </c>
      <c r="L53" s="34">
        <v>48459.6</v>
      </c>
      <c r="M53" s="36">
        <v>99.611699999999999</v>
      </c>
    </row>
    <row r="54" spans="1:13" ht="18.75" customHeight="1" x14ac:dyDescent="0.4">
      <c r="A54" s="20" t="s">
        <v>111</v>
      </c>
      <c r="B54" s="9" t="s">
        <v>63</v>
      </c>
      <c r="C54" s="21">
        <v>44826</v>
      </c>
      <c r="D54" s="21">
        <v>44832</v>
      </c>
      <c r="E54" s="21">
        <v>44678</v>
      </c>
      <c r="F54" s="30">
        <v>46504</v>
      </c>
      <c r="G54" s="31">
        <v>50000</v>
      </c>
      <c r="H54" s="32">
        <v>43034</v>
      </c>
      <c r="I54" s="33" t="s">
        <v>112</v>
      </c>
      <c r="J54" s="34">
        <v>17534</v>
      </c>
      <c r="K54" s="34">
        <v>36</v>
      </c>
      <c r="L54" s="34">
        <v>17570</v>
      </c>
      <c r="M54" s="36">
        <v>99.670500000000004</v>
      </c>
    </row>
    <row r="55" spans="1:13" ht="18.75" customHeight="1" x14ac:dyDescent="0.4">
      <c r="A55" s="20" t="s">
        <v>113</v>
      </c>
      <c r="B55" s="9" t="s">
        <v>63</v>
      </c>
      <c r="C55" s="21">
        <v>44854</v>
      </c>
      <c r="D55" s="21">
        <v>44860</v>
      </c>
      <c r="E55" s="21">
        <v>44860</v>
      </c>
      <c r="F55" s="30">
        <v>46686</v>
      </c>
      <c r="G55" s="31">
        <v>70000</v>
      </c>
      <c r="H55" s="32">
        <v>106206.5</v>
      </c>
      <c r="I55" s="33" t="s">
        <v>114</v>
      </c>
      <c r="J55" s="34">
        <v>45206.5</v>
      </c>
      <c r="K55" s="34">
        <v>1229.0999999999999</v>
      </c>
      <c r="L55" s="34">
        <v>46435.6</v>
      </c>
      <c r="M55" s="35">
        <v>0</v>
      </c>
    </row>
    <row r="56" spans="1:13" ht="18.75" customHeight="1" x14ac:dyDescent="0.4">
      <c r="A56" s="20" t="s">
        <v>115</v>
      </c>
      <c r="B56" s="9" t="s">
        <v>63</v>
      </c>
      <c r="C56" s="21">
        <v>44875</v>
      </c>
      <c r="D56" s="21">
        <v>44881</v>
      </c>
      <c r="E56" s="21">
        <v>44860</v>
      </c>
      <c r="F56" s="30">
        <v>46686</v>
      </c>
      <c r="G56" s="31">
        <v>70000</v>
      </c>
      <c r="H56" s="32">
        <v>177234</v>
      </c>
      <c r="I56" s="33" t="s">
        <v>116</v>
      </c>
      <c r="J56" s="34">
        <v>132234</v>
      </c>
      <c r="K56" s="34">
        <v>1664</v>
      </c>
      <c r="L56" s="34">
        <v>133898</v>
      </c>
      <c r="M56" s="36">
        <v>100</v>
      </c>
    </row>
    <row r="57" spans="1:13" ht="18.75" customHeight="1" x14ac:dyDescent="0.4">
      <c r="A57" s="20" t="s">
        <v>117</v>
      </c>
      <c r="B57" s="9" t="s">
        <v>63</v>
      </c>
      <c r="C57" s="21">
        <v>44896</v>
      </c>
      <c r="D57" s="21">
        <v>44902</v>
      </c>
      <c r="E57" s="21">
        <v>44860</v>
      </c>
      <c r="F57" s="30">
        <v>46686</v>
      </c>
      <c r="G57" s="31">
        <v>70000</v>
      </c>
      <c r="H57" s="32">
        <v>14057.5</v>
      </c>
      <c r="I57" s="33" t="s">
        <v>118</v>
      </c>
      <c r="J57" s="37" t="s">
        <v>65</v>
      </c>
      <c r="K57" s="34">
        <v>0</v>
      </c>
      <c r="L57" s="34">
        <v>0</v>
      </c>
      <c r="M57" s="36"/>
    </row>
    <row r="58" spans="1:13" ht="18.75" customHeight="1" x14ac:dyDescent="0.4">
      <c r="A58" s="20" t="s">
        <v>119</v>
      </c>
      <c r="B58" s="9" t="s">
        <v>63</v>
      </c>
      <c r="C58" s="21">
        <v>44903</v>
      </c>
      <c r="D58" s="21">
        <v>44907</v>
      </c>
      <c r="E58" s="21">
        <v>44860</v>
      </c>
      <c r="F58" s="30">
        <v>46686</v>
      </c>
      <c r="G58" s="31">
        <v>70000</v>
      </c>
      <c r="H58" s="32">
        <v>74507</v>
      </c>
      <c r="I58" s="33" t="s">
        <v>120</v>
      </c>
      <c r="J58" s="37">
        <v>63507</v>
      </c>
      <c r="K58" s="34">
        <v>0</v>
      </c>
      <c r="L58" s="34">
        <v>63507</v>
      </c>
      <c r="M58" s="36">
        <v>98.78</v>
      </c>
    </row>
    <row r="59" spans="1:13" ht="18.75" customHeight="1" x14ac:dyDescent="0.4">
      <c r="A59" s="20" t="s">
        <v>121</v>
      </c>
      <c r="B59" s="9" t="s">
        <v>29</v>
      </c>
      <c r="C59" s="21">
        <v>44929</v>
      </c>
      <c r="D59" s="21">
        <v>44931</v>
      </c>
      <c r="E59" s="21">
        <v>44931</v>
      </c>
      <c r="F59" s="30">
        <v>46027</v>
      </c>
      <c r="G59" s="31">
        <v>50000</v>
      </c>
      <c r="H59" s="32">
        <v>60933.5</v>
      </c>
      <c r="I59" s="33" t="s">
        <v>122</v>
      </c>
      <c r="J59" s="37">
        <v>10000</v>
      </c>
      <c r="K59" s="34">
        <v>0</v>
      </c>
      <c r="L59" s="34">
        <v>10000</v>
      </c>
      <c r="M59" s="17">
        <v>-25</v>
      </c>
    </row>
    <row r="60" spans="1:13" ht="18.75" customHeight="1" x14ac:dyDescent="0.4">
      <c r="A60" s="20" t="s">
        <v>123</v>
      </c>
      <c r="B60" s="9" t="s">
        <v>63</v>
      </c>
      <c r="C60" s="21">
        <v>44929</v>
      </c>
      <c r="D60" s="21">
        <v>44931</v>
      </c>
      <c r="E60" s="21">
        <v>44860</v>
      </c>
      <c r="F60" s="30">
        <v>46686</v>
      </c>
      <c r="G60" s="31">
        <v>70000</v>
      </c>
      <c r="H60" s="32">
        <v>1308</v>
      </c>
      <c r="I60" s="33" t="s">
        <v>124</v>
      </c>
      <c r="J60" s="37" t="s">
        <v>65</v>
      </c>
      <c r="K60" s="34">
        <v>0</v>
      </c>
      <c r="L60" s="34">
        <v>0</v>
      </c>
      <c r="M60" s="36"/>
    </row>
    <row r="61" spans="1:13" ht="18.75" customHeight="1" x14ac:dyDescent="0.4">
      <c r="A61" s="20" t="s">
        <v>126</v>
      </c>
      <c r="B61" s="9" t="s">
        <v>127</v>
      </c>
      <c r="C61" s="21">
        <v>44973</v>
      </c>
      <c r="D61" s="21">
        <v>44977</v>
      </c>
      <c r="E61" s="21">
        <v>44977</v>
      </c>
      <c r="F61" s="30">
        <v>45342</v>
      </c>
      <c r="G61" s="31">
        <v>30000</v>
      </c>
      <c r="H61" s="32">
        <v>10621.8</v>
      </c>
      <c r="I61" s="33" t="s">
        <v>128</v>
      </c>
      <c r="J61" s="37">
        <v>5514.8</v>
      </c>
      <c r="K61" s="34">
        <v>30</v>
      </c>
      <c r="L61" s="34">
        <v>5544.8</v>
      </c>
      <c r="M61" s="35">
        <v>0</v>
      </c>
    </row>
    <row r="62" spans="1:13" ht="18.75" customHeight="1" x14ac:dyDescent="0.4">
      <c r="A62" s="20" t="s">
        <v>129</v>
      </c>
      <c r="B62" s="9" t="s">
        <v>29</v>
      </c>
      <c r="C62" s="21">
        <v>44973</v>
      </c>
      <c r="D62" s="21">
        <v>44977</v>
      </c>
      <c r="E62" s="21">
        <v>44931</v>
      </c>
      <c r="F62" s="30">
        <v>46027</v>
      </c>
      <c r="G62" s="31">
        <v>40000</v>
      </c>
      <c r="H62" s="32">
        <v>28.1</v>
      </c>
      <c r="I62" s="33" t="s">
        <v>130</v>
      </c>
      <c r="J62" s="37">
        <v>28.1</v>
      </c>
      <c r="K62" s="34">
        <v>100</v>
      </c>
      <c r="L62" s="34">
        <v>128.1</v>
      </c>
      <c r="M62" s="36">
        <v>100</v>
      </c>
    </row>
    <row r="63" spans="1:13" ht="18.75" customHeight="1" x14ac:dyDescent="0.4">
      <c r="A63" s="20" t="s">
        <v>131</v>
      </c>
      <c r="B63" s="9" t="s">
        <v>63</v>
      </c>
      <c r="C63" s="21">
        <v>44973</v>
      </c>
      <c r="D63" s="21">
        <v>44977</v>
      </c>
      <c r="E63" s="21">
        <v>44860</v>
      </c>
      <c r="F63" s="30">
        <v>46686</v>
      </c>
      <c r="G63" s="31">
        <v>50000</v>
      </c>
      <c r="H63" s="32">
        <v>13.5</v>
      </c>
      <c r="I63" s="33" t="s">
        <v>132</v>
      </c>
      <c r="J63" s="37">
        <v>3</v>
      </c>
      <c r="K63" s="34">
        <v>125</v>
      </c>
      <c r="L63" s="34">
        <v>128</v>
      </c>
      <c r="M63" s="36">
        <v>100</v>
      </c>
    </row>
    <row r="64" spans="1:13" ht="18.75" customHeight="1" x14ac:dyDescent="0.4">
      <c r="A64" s="20" t="s">
        <v>133</v>
      </c>
      <c r="B64" s="9" t="s">
        <v>127</v>
      </c>
      <c r="C64" s="21">
        <v>44991</v>
      </c>
      <c r="D64" s="21">
        <v>44993</v>
      </c>
      <c r="E64" s="21">
        <v>44993</v>
      </c>
      <c r="F64" s="30">
        <v>45359</v>
      </c>
      <c r="G64" s="31">
        <v>30000</v>
      </c>
      <c r="H64" s="32">
        <v>39735</v>
      </c>
      <c r="I64" s="33" t="s">
        <v>134</v>
      </c>
      <c r="J64" s="37">
        <v>19735</v>
      </c>
      <c r="K64" s="34">
        <v>0</v>
      </c>
      <c r="L64" s="34">
        <v>19735</v>
      </c>
      <c r="M64" s="35">
        <v>75</v>
      </c>
    </row>
    <row r="65" spans="1:13" ht="18.75" customHeight="1" x14ac:dyDescent="0.4">
      <c r="A65" s="20" t="s">
        <v>135</v>
      </c>
      <c r="B65" s="9" t="s">
        <v>29</v>
      </c>
      <c r="C65" s="21">
        <v>44991</v>
      </c>
      <c r="D65" s="21">
        <v>44993</v>
      </c>
      <c r="E65" s="21">
        <v>44931</v>
      </c>
      <c r="F65" s="30">
        <v>46027</v>
      </c>
      <c r="G65" s="31">
        <v>40000</v>
      </c>
      <c r="H65" s="32">
        <v>0</v>
      </c>
      <c r="I65" s="33" t="s">
        <v>125</v>
      </c>
      <c r="J65" s="37" t="s">
        <v>136</v>
      </c>
      <c r="K65" s="34">
        <v>0</v>
      </c>
      <c r="L65" s="34">
        <v>0</v>
      </c>
      <c r="M65" s="35" t="s">
        <v>125</v>
      </c>
    </row>
    <row r="66" spans="1:13" ht="18.75" customHeight="1" x14ac:dyDescent="0.4">
      <c r="A66" s="20" t="s">
        <v>137</v>
      </c>
      <c r="B66" s="9" t="s">
        <v>63</v>
      </c>
      <c r="C66" s="21">
        <v>44991</v>
      </c>
      <c r="D66" s="21">
        <v>44993</v>
      </c>
      <c r="E66" s="21">
        <v>44860</v>
      </c>
      <c r="F66" s="30">
        <v>46686</v>
      </c>
      <c r="G66" s="31">
        <v>50000</v>
      </c>
      <c r="H66" s="32">
        <v>150</v>
      </c>
      <c r="I66" s="33" t="s">
        <v>138</v>
      </c>
      <c r="J66" s="37" t="s">
        <v>65</v>
      </c>
      <c r="K66" s="34">
        <v>0</v>
      </c>
      <c r="L66" s="34">
        <v>0</v>
      </c>
      <c r="M66" s="35" t="s">
        <v>125</v>
      </c>
    </row>
    <row r="67" spans="1:13" ht="18.75" customHeight="1" x14ac:dyDescent="0.4">
      <c r="A67" s="20" t="s">
        <v>139</v>
      </c>
      <c r="B67" s="9" t="s">
        <v>127</v>
      </c>
      <c r="C67" s="21">
        <v>45029</v>
      </c>
      <c r="D67" s="21">
        <v>45033</v>
      </c>
      <c r="E67" s="21">
        <v>45033</v>
      </c>
      <c r="F67" s="30">
        <v>45399</v>
      </c>
      <c r="G67" s="31">
        <v>30000</v>
      </c>
      <c r="H67" s="32">
        <v>100876.9</v>
      </c>
      <c r="I67" s="33" t="s">
        <v>140</v>
      </c>
      <c r="J67" s="37">
        <v>97876.9</v>
      </c>
      <c r="K67" s="34">
        <v>580</v>
      </c>
      <c r="L67" s="34">
        <v>98456.9</v>
      </c>
      <c r="M67" s="35">
        <v>75</v>
      </c>
    </row>
    <row r="68" spans="1:13" ht="18.75" customHeight="1" x14ac:dyDescent="0.4">
      <c r="A68" s="20" t="s">
        <v>141</v>
      </c>
      <c r="B68" s="9" t="s">
        <v>29</v>
      </c>
      <c r="C68" s="21">
        <v>45029</v>
      </c>
      <c r="D68" s="21">
        <v>45033</v>
      </c>
      <c r="E68" s="21">
        <v>44931</v>
      </c>
      <c r="F68" s="30">
        <v>46027</v>
      </c>
      <c r="G68" s="31">
        <v>40000</v>
      </c>
      <c r="H68" s="32">
        <v>47460</v>
      </c>
      <c r="I68" s="33" t="s">
        <v>142</v>
      </c>
      <c r="J68" s="37">
        <v>45960</v>
      </c>
      <c r="K68" s="34">
        <v>0</v>
      </c>
      <c r="L68" s="34">
        <v>45960</v>
      </c>
      <c r="M68" s="36">
        <v>98.003699999999995</v>
      </c>
    </row>
    <row r="69" spans="1:13" ht="18.75" customHeight="1" x14ac:dyDescent="0.4">
      <c r="A69" s="20" t="s">
        <v>143</v>
      </c>
      <c r="B69" s="9" t="s">
        <v>63</v>
      </c>
      <c r="C69" s="21">
        <v>45029</v>
      </c>
      <c r="D69" s="21">
        <v>45033</v>
      </c>
      <c r="E69" s="21">
        <v>44860</v>
      </c>
      <c r="F69" s="30">
        <v>46686</v>
      </c>
      <c r="G69" s="31">
        <v>50000</v>
      </c>
      <c r="H69" s="32">
        <v>1051.5</v>
      </c>
      <c r="I69" s="33" t="s">
        <v>144</v>
      </c>
      <c r="J69" s="37" t="s">
        <v>65</v>
      </c>
      <c r="K69" s="34">
        <v>0</v>
      </c>
      <c r="L69" s="34">
        <v>0</v>
      </c>
      <c r="M69" s="35" t="s">
        <v>125</v>
      </c>
    </row>
    <row r="70" spans="1:13" ht="18.75" customHeight="1" x14ac:dyDescent="0.4">
      <c r="A70" s="20" t="s">
        <v>145</v>
      </c>
      <c r="B70" s="9" t="s">
        <v>127</v>
      </c>
      <c r="C70" s="21">
        <v>45064</v>
      </c>
      <c r="D70" s="21">
        <v>45068</v>
      </c>
      <c r="E70" s="21">
        <v>45068</v>
      </c>
      <c r="F70" s="30">
        <v>45434</v>
      </c>
      <c r="G70" s="31">
        <v>30000</v>
      </c>
      <c r="H70" s="32">
        <v>105808.8</v>
      </c>
      <c r="I70" s="33" t="s">
        <v>146</v>
      </c>
      <c r="J70" s="37">
        <v>79808.800000000003</v>
      </c>
      <c r="K70" s="34">
        <v>391.8</v>
      </c>
      <c r="L70" s="34">
        <v>80200.600000000006</v>
      </c>
      <c r="M70" s="35">
        <v>75</v>
      </c>
    </row>
    <row r="71" spans="1:13" ht="18.75" customHeight="1" x14ac:dyDescent="0.4">
      <c r="A71" s="20" t="s">
        <v>147</v>
      </c>
      <c r="B71" s="9" t="s">
        <v>29</v>
      </c>
      <c r="C71" s="21">
        <v>45064</v>
      </c>
      <c r="D71" s="21">
        <v>45068</v>
      </c>
      <c r="E71" s="21">
        <v>44931</v>
      </c>
      <c r="F71" s="30">
        <v>46027</v>
      </c>
      <c r="G71" s="31">
        <v>40000</v>
      </c>
      <c r="H71" s="32">
        <v>65000.1</v>
      </c>
      <c r="I71" s="33" t="s">
        <v>148</v>
      </c>
      <c r="J71" s="37">
        <v>50000</v>
      </c>
      <c r="K71" s="34">
        <v>0</v>
      </c>
      <c r="L71" s="34">
        <v>50000</v>
      </c>
      <c r="M71" s="36">
        <v>98.125</v>
      </c>
    </row>
    <row r="72" spans="1:13" ht="18.75" customHeight="1" x14ac:dyDescent="0.4">
      <c r="A72" s="20" t="s">
        <v>149</v>
      </c>
      <c r="B72" s="9" t="s">
        <v>63</v>
      </c>
      <c r="C72" s="21">
        <v>45064</v>
      </c>
      <c r="D72" s="21">
        <v>45068</v>
      </c>
      <c r="E72" s="21">
        <v>44860</v>
      </c>
      <c r="F72" s="30">
        <v>46686</v>
      </c>
      <c r="G72" s="31">
        <v>50000</v>
      </c>
      <c r="H72" s="32">
        <v>20000</v>
      </c>
      <c r="I72" s="33" t="s">
        <v>150</v>
      </c>
      <c r="J72" s="37" t="s">
        <v>65</v>
      </c>
      <c r="K72" s="34">
        <v>0</v>
      </c>
      <c r="L72" s="34">
        <v>0</v>
      </c>
      <c r="M72" s="35" t="s">
        <v>125</v>
      </c>
    </row>
    <row r="73" spans="1:13" ht="18.75" customHeight="1" x14ac:dyDescent="0.4">
      <c r="A73" s="20" t="s">
        <v>151</v>
      </c>
      <c r="B73" s="9" t="s">
        <v>127</v>
      </c>
      <c r="C73" s="21">
        <v>45099</v>
      </c>
      <c r="D73" s="21">
        <v>45103</v>
      </c>
      <c r="E73" s="21">
        <v>45103</v>
      </c>
      <c r="F73" s="30">
        <v>45469</v>
      </c>
      <c r="G73" s="31">
        <v>50000</v>
      </c>
      <c r="H73" s="32">
        <v>184410.9</v>
      </c>
      <c r="I73" s="33" t="s">
        <v>140</v>
      </c>
      <c r="J73" s="37">
        <v>55187.4</v>
      </c>
      <c r="K73" s="34">
        <v>680</v>
      </c>
      <c r="L73" s="34">
        <v>55867.4</v>
      </c>
      <c r="M73" s="35">
        <v>65</v>
      </c>
    </row>
    <row r="74" spans="1:13" ht="18.75" customHeight="1" x14ac:dyDescent="0.4">
      <c r="A74" s="20" t="s">
        <v>152</v>
      </c>
      <c r="B74" s="9" t="s">
        <v>29</v>
      </c>
      <c r="C74" s="21">
        <v>45099</v>
      </c>
      <c r="D74" s="21">
        <v>45103</v>
      </c>
      <c r="E74" s="21">
        <v>45103</v>
      </c>
      <c r="F74" s="30">
        <v>46199</v>
      </c>
      <c r="G74" s="31">
        <v>40000</v>
      </c>
      <c r="H74" s="32">
        <v>29500</v>
      </c>
      <c r="I74" s="33" t="s">
        <v>153</v>
      </c>
      <c r="J74" s="37" t="s">
        <v>65</v>
      </c>
      <c r="K74" s="34">
        <v>0</v>
      </c>
      <c r="L74" s="34">
        <v>0</v>
      </c>
      <c r="M74" s="35" t="s">
        <v>125</v>
      </c>
    </row>
    <row r="75" spans="1:13" ht="18.75" customHeight="1" x14ac:dyDescent="0.4">
      <c r="A75" s="20" t="s">
        <v>154</v>
      </c>
      <c r="B75" s="9" t="s">
        <v>63</v>
      </c>
      <c r="C75" s="21">
        <v>45099</v>
      </c>
      <c r="D75" s="21">
        <v>45103</v>
      </c>
      <c r="E75" s="21">
        <v>45103</v>
      </c>
      <c r="F75" s="30">
        <v>46930</v>
      </c>
      <c r="G75" s="31">
        <v>40000</v>
      </c>
      <c r="H75" s="32">
        <v>37000</v>
      </c>
      <c r="I75" s="33" t="s">
        <v>155</v>
      </c>
      <c r="J75" s="37">
        <v>25000</v>
      </c>
      <c r="K75" s="34">
        <v>0</v>
      </c>
      <c r="L75" s="34">
        <v>25000</v>
      </c>
      <c r="M75" s="35">
        <v>95</v>
      </c>
    </row>
    <row r="76" spans="1:13" ht="18.75" customHeight="1" x14ac:dyDescent="0.4">
      <c r="A76" s="20" t="s">
        <v>156</v>
      </c>
      <c r="B76" s="9" t="s">
        <v>127</v>
      </c>
      <c r="C76" s="21">
        <v>45117</v>
      </c>
      <c r="D76" s="21">
        <v>45119</v>
      </c>
      <c r="E76" s="21">
        <v>45119</v>
      </c>
      <c r="F76" s="30">
        <v>45485</v>
      </c>
      <c r="G76" s="31">
        <v>60000</v>
      </c>
      <c r="H76" s="32">
        <v>93946.1</v>
      </c>
      <c r="I76" s="33" t="s">
        <v>157</v>
      </c>
      <c r="J76" s="37">
        <v>61173</v>
      </c>
      <c r="K76" s="34">
        <v>255</v>
      </c>
      <c r="L76" s="34">
        <v>61428</v>
      </c>
      <c r="M76" s="35">
        <v>84</v>
      </c>
    </row>
    <row r="77" spans="1:13" ht="18.75" customHeight="1" x14ac:dyDescent="0.4">
      <c r="A77" s="20" t="s">
        <v>158</v>
      </c>
      <c r="B77" s="9" t="s">
        <v>29</v>
      </c>
      <c r="C77" s="21">
        <v>45117</v>
      </c>
      <c r="D77" s="21">
        <v>45119</v>
      </c>
      <c r="E77" s="21">
        <v>45119</v>
      </c>
      <c r="F77" s="30">
        <v>46215</v>
      </c>
      <c r="G77" s="31">
        <v>50000</v>
      </c>
      <c r="H77" s="32">
        <v>5000</v>
      </c>
      <c r="I77" s="33" t="s">
        <v>159</v>
      </c>
      <c r="J77" s="37">
        <v>5000</v>
      </c>
      <c r="K77" s="34" t="s">
        <v>125</v>
      </c>
      <c r="L77" s="34">
        <v>5000</v>
      </c>
      <c r="M77" s="35">
        <v>85</v>
      </c>
    </row>
    <row r="78" spans="1:13" ht="18.75" customHeight="1" x14ac:dyDescent="0.4">
      <c r="A78" s="20" t="s">
        <v>160</v>
      </c>
      <c r="B78" s="9" t="s">
        <v>63</v>
      </c>
      <c r="C78" s="21">
        <v>45117</v>
      </c>
      <c r="D78" s="21">
        <v>45119</v>
      </c>
      <c r="E78" s="21">
        <v>45103</v>
      </c>
      <c r="F78" s="30">
        <v>46930</v>
      </c>
      <c r="G78" s="31">
        <v>40000</v>
      </c>
      <c r="H78" s="32">
        <v>5000</v>
      </c>
      <c r="I78" s="33" t="s">
        <v>161</v>
      </c>
      <c r="J78" s="37">
        <v>5000</v>
      </c>
      <c r="K78" s="34" t="s">
        <v>125</v>
      </c>
      <c r="L78" s="34">
        <v>5000</v>
      </c>
      <c r="M78" s="36">
        <v>99.95</v>
      </c>
    </row>
    <row r="79" spans="1:13" ht="18.75" customHeight="1" x14ac:dyDescent="0.4">
      <c r="A79" s="20" t="s">
        <v>162</v>
      </c>
      <c r="B79" s="9" t="s">
        <v>127</v>
      </c>
      <c r="C79" s="21">
        <v>45141</v>
      </c>
      <c r="D79" s="21">
        <v>45145</v>
      </c>
      <c r="E79" s="21">
        <v>45145</v>
      </c>
      <c r="F79" s="30">
        <v>45511</v>
      </c>
      <c r="G79" s="31">
        <v>60000</v>
      </c>
      <c r="H79" s="32">
        <v>99705.8</v>
      </c>
      <c r="I79" s="33" t="s">
        <v>163</v>
      </c>
      <c r="J79" s="37">
        <v>99205.8</v>
      </c>
      <c r="K79" s="34">
        <v>1140.5</v>
      </c>
      <c r="L79" s="34">
        <v>100346.3</v>
      </c>
      <c r="M79" s="35">
        <v>84</v>
      </c>
    </row>
    <row r="80" spans="1:13" ht="18.75" customHeight="1" x14ac:dyDescent="0.4">
      <c r="A80" s="20" t="s">
        <v>164</v>
      </c>
      <c r="B80" s="9" t="s">
        <v>29</v>
      </c>
      <c r="C80" s="21">
        <v>45141</v>
      </c>
      <c r="D80" s="21">
        <v>45145</v>
      </c>
      <c r="E80" s="21">
        <v>45119</v>
      </c>
      <c r="F80" s="30">
        <v>46215</v>
      </c>
      <c r="G80" s="31">
        <v>50000</v>
      </c>
      <c r="H80" s="32">
        <v>5000</v>
      </c>
      <c r="I80" s="33" t="s">
        <v>165</v>
      </c>
      <c r="J80" s="37">
        <v>5000</v>
      </c>
      <c r="K80" s="34">
        <v>0</v>
      </c>
      <c r="L80" s="34">
        <v>5000</v>
      </c>
      <c r="M80" s="36">
        <v>99.95</v>
      </c>
    </row>
    <row r="81" spans="1:13" ht="18.75" customHeight="1" x14ac:dyDescent="0.4">
      <c r="A81" s="20" t="s">
        <v>166</v>
      </c>
      <c r="B81" s="9" t="s">
        <v>63</v>
      </c>
      <c r="C81" s="21">
        <v>45141</v>
      </c>
      <c r="D81" s="21">
        <v>45145</v>
      </c>
      <c r="E81" s="21">
        <v>45103</v>
      </c>
      <c r="F81" s="30">
        <v>46930</v>
      </c>
      <c r="G81" s="31">
        <v>40000</v>
      </c>
      <c r="H81" s="32">
        <v>245200</v>
      </c>
      <c r="I81" s="33" t="s">
        <v>167</v>
      </c>
      <c r="J81" s="37">
        <v>195200</v>
      </c>
      <c r="K81" s="34">
        <v>50</v>
      </c>
      <c r="L81" s="34">
        <v>195250</v>
      </c>
      <c r="M81" s="36">
        <v>99.7</v>
      </c>
    </row>
    <row r="82" spans="1:13" ht="18.75" customHeight="1" x14ac:dyDescent="0.4">
      <c r="A82" s="20" t="s">
        <v>168</v>
      </c>
      <c r="B82" s="9" t="s">
        <v>127</v>
      </c>
      <c r="C82" s="21">
        <v>45187</v>
      </c>
      <c r="D82" s="21">
        <v>45189</v>
      </c>
      <c r="E82" s="21">
        <v>45189</v>
      </c>
      <c r="F82" s="30">
        <v>45555</v>
      </c>
      <c r="G82" s="31">
        <v>50000</v>
      </c>
      <c r="H82" s="32">
        <v>433126.00000000006</v>
      </c>
      <c r="I82" s="33" t="s">
        <v>169</v>
      </c>
      <c r="J82" s="37">
        <v>1500</v>
      </c>
      <c r="K82" s="34">
        <v>4288.3999999999996</v>
      </c>
      <c r="L82" s="34">
        <v>5788.4</v>
      </c>
      <c r="M82" s="17">
        <v>-200</v>
      </c>
    </row>
    <row r="83" spans="1:13" ht="18.75" customHeight="1" x14ac:dyDescent="0.4">
      <c r="A83" s="20" t="s">
        <v>170</v>
      </c>
      <c r="B83" s="9" t="s">
        <v>29</v>
      </c>
      <c r="C83" s="21">
        <v>45187</v>
      </c>
      <c r="D83" s="21">
        <v>45189</v>
      </c>
      <c r="E83" s="21">
        <v>45119</v>
      </c>
      <c r="F83" s="30">
        <v>46215</v>
      </c>
      <c r="G83" s="31">
        <v>40000</v>
      </c>
      <c r="H83" s="32">
        <v>2700</v>
      </c>
      <c r="I83" s="33" t="s">
        <v>171</v>
      </c>
      <c r="J83" s="37">
        <v>2700</v>
      </c>
      <c r="K83" s="34">
        <v>200</v>
      </c>
      <c r="L83" s="34">
        <v>2900</v>
      </c>
      <c r="M83" s="36">
        <v>99.855999999999995</v>
      </c>
    </row>
    <row r="84" spans="1:13" ht="18.75" customHeight="1" x14ac:dyDescent="0.4">
      <c r="A84" s="20" t="s">
        <v>172</v>
      </c>
      <c r="B84" s="9" t="s">
        <v>63</v>
      </c>
      <c r="C84" s="21">
        <v>45187</v>
      </c>
      <c r="D84" s="21">
        <v>45189</v>
      </c>
      <c r="E84" s="21">
        <v>45103</v>
      </c>
      <c r="F84" s="30">
        <v>46930</v>
      </c>
      <c r="G84" s="31">
        <v>30000</v>
      </c>
      <c r="H84" s="32">
        <v>95100</v>
      </c>
      <c r="I84" s="33" t="s">
        <v>173</v>
      </c>
      <c r="J84" s="37">
        <v>75100</v>
      </c>
      <c r="K84" s="34">
        <v>300</v>
      </c>
      <c r="L84" s="34">
        <v>75400</v>
      </c>
      <c r="M84" s="36">
        <v>99.72</v>
      </c>
    </row>
    <row r="85" spans="1:13" ht="18.75" customHeight="1" x14ac:dyDescent="0.4">
      <c r="A85" s="20" t="s">
        <v>174</v>
      </c>
      <c r="B85" s="9" t="s">
        <v>127</v>
      </c>
      <c r="C85" s="21">
        <v>45204</v>
      </c>
      <c r="D85" s="21">
        <v>45208</v>
      </c>
      <c r="E85" s="21">
        <v>45208</v>
      </c>
      <c r="F85" s="30">
        <v>45574</v>
      </c>
      <c r="G85" s="31">
        <v>70000</v>
      </c>
      <c r="H85" s="32">
        <v>177724.4</v>
      </c>
      <c r="I85" s="33" t="s">
        <v>47</v>
      </c>
      <c r="J85" s="37">
        <v>36737.5</v>
      </c>
      <c r="K85" s="34">
        <v>810</v>
      </c>
      <c r="L85" s="34">
        <v>37547.5</v>
      </c>
      <c r="M85" s="17">
        <v>-36</v>
      </c>
    </row>
    <row r="86" spans="1:13" ht="18.75" customHeight="1" x14ac:dyDescent="0.4">
      <c r="A86" s="20" t="s">
        <v>175</v>
      </c>
      <c r="B86" s="9" t="s">
        <v>29</v>
      </c>
      <c r="C86" s="21">
        <v>45204</v>
      </c>
      <c r="D86" s="21">
        <v>45208</v>
      </c>
      <c r="E86" s="21">
        <v>45119</v>
      </c>
      <c r="F86" s="30">
        <v>46215</v>
      </c>
      <c r="G86" s="31">
        <v>60000</v>
      </c>
      <c r="H86" s="32">
        <v>26002.2</v>
      </c>
      <c r="I86" s="33" t="s">
        <v>176</v>
      </c>
      <c r="J86" s="37">
        <v>19501.599999999999</v>
      </c>
      <c r="K86" s="34">
        <v>0</v>
      </c>
      <c r="L86" s="34">
        <v>19501.599999999999</v>
      </c>
      <c r="M86" s="36">
        <v>101.0415</v>
      </c>
    </row>
    <row r="87" spans="1:13" ht="18.75" customHeight="1" x14ac:dyDescent="0.4">
      <c r="A87" s="20" t="s">
        <v>177</v>
      </c>
      <c r="B87" s="9" t="s">
        <v>63</v>
      </c>
      <c r="C87" s="21">
        <v>45204</v>
      </c>
      <c r="D87" s="21">
        <v>45208</v>
      </c>
      <c r="E87" s="21">
        <v>45103</v>
      </c>
      <c r="F87" s="30">
        <v>46930</v>
      </c>
      <c r="G87" s="31">
        <v>50000</v>
      </c>
      <c r="H87" s="32">
        <v>109725</v>
      </c>
      <c r="I87" s="33" t="s">
        <v>178</v>
      </c>
      <c r="J87" s="37">
        <v>26500</v>
      </c>
      <c r="K87" s="34">
        <v>75</v>
      </c>
      <c r="L87" s="34">
        <v>26575</v>
      </c>
      <c r="M87" s="36">
        <v>100.3</v>
      </c>
    </row>
    <row r="88" spans="1:13" ht="18.75" customHeight="1" x14ac:dyDescent="0.4">
      <c r="A88" s="20" t="s">
        <v>179</v>
      </c>
      <c r="B88" s="9" t="s">
        <v>127</v>
      </c>
      <c r="C88" s="21">
        <v>45260</v>
      </c>
      <c r="D88" s="21">
        <v>45264</v>
      </c>
      <c r="E88" s="21">
        <v>45264</v>
      </c>
      <c r="F88" s="30">
        <v>45630</v>
      </c>
      <c r="G88" s="31">
        <v>10000</v>
      </c>
      <c r="H88" s="32">
        <v>58850.3</v>
      </c>
      <c r="I88" s="33" t="s">
        <v>180</v>
      </c>
      <c r="J88" s="37">
        <v>11383</v>
      </c>
      <c r="K88" s="34">
        <v>1837.2</v>
      </c>
      <c r="L88" s="34">
        <v>13220.2</v>
      </c>
      <c r="M88" s="17">
        <v>-100</v>
      </c>
    </row>
    <row r="89" spans="1:13" ht="18.75" customHeight="1" x14ac:dyDescent="0.4">
      <c r="A89" s="20" t="s">
        <v>181</v>
      </c>
      <c r="B89" s="9" t="s">
        <v>29</v>
      </c>
      <c r="C89" s="21">
        <v>45260</v>
      </c>
      <c r="D89" s="21">
        <v>45264</v>
      </c>
      <c r="E89" s="21">
        <v>45264</v>
      </c>
      <c r="F89" s="30">
        <v>46360</v>
      </c>
      <c r="G89" s="31">
        <v>30000</v>
      </c>
      <c r="H89" s="32">
        <v>96581.8</v>
      </c>
      <c r="I89" s="33" t="s">
        <v>182</v>
      </c>
      <c r="J89" s="37">
        <v>45802.8</v>
      </c>
      <c r="K89" s="34">
        <v>3647.2</v>
      </c>
      <c r="L89" s="34">
        <v>49450</v>
      </c>
      <c r="M89" s="17">
        <v>-21</v>
      </c>
    </row>
    <row r="90" spans="1:13" ht="18.75" customHeight="1" x14ac:dyDescent="0.4">
      <c r="A90" s="20" t="s">
        <v>183</v>
      </c>
      <c r="B90" s="9" t="s">
        <v>63</v>
      </c>
      <c r="C90" s="21">
        <v>45260</v>
      </c>
      <c r="D90" s="21">
        <v>45264</v>
      </c>
      <c r="E90" s="21">
        <v>45264</v>
      </c>
      <c r="F90" s="30">
        <v>47091</v>
      </c>
      <c r="G90" s="31">
        <v>40000</v>
      </c>
      <c r="H90" s="32">
        <v>181275</v>
      </c>
      <c r="I90" s="33" t="s">
        <v>140</v>
      </c>
      <c r="J90" s="37">
        <v>23075</v>
      </c>
      <c r="K90" s="34">
        <v>4780.5</v>
      </c>
      <c r="L90" s="34">
        <v>27855.5</v>
      </c>
      <c r="M90" s="17">
        <v>-10</v>
      </c>
    </row>
    <row r="91" spans="1:13" ht="18.75" customHeight="1" x14ac:dyDescent="0.4">
      <c r="A91" s="20" t="s">
        <v>184</v>
      </c>
      <c r="B91" s="9" t="s">
        <v>29</v>
      </c>
      <c r="C91" s="21">
        <v>45281</v>
      </c>
      <c r="D91" s="21">
        <v>45286</v>
      </c>
      <c r="E91" s="21">
        <v>45264</v>
      </c>
      <c r="F91" s="30">
        <v>46360</v>
      </c>
      <c r="G91" s="31">
        <v>30000</v>
      </c>
      <c r="H91" s="32">
        <v>54947.7</v>
      </c>
      <c r="I91" s="33" t="s">
        <v>185</v>
      </c>
      <c r="J91" s="37">
        <v>31697.7</v>
      </c>
      <c r="K91" s="34">
        <v>538.9</v>
      </c>
      <c r="L91" s="34">
        <v>32236.600000000002</v>
      </c>
      <c r="M91" s="38">
        <v>99.08</v>
      </c>
    </row>
    <row r="92" spans="1:13" ht="18.75" customHeight="1" x14ac:dyDescent="0.4">
      <c r="A92" s="20" t="s">
        <v>331</v>
      </c>
      <c r="B92" s="9" t="s">
        <v>63</v>
      </c>
      <c r="C92" s="21">
        <v>45281</v>
      </c>
      <c r="D92" s="21">
        <v>45286</v>
      </c>
      <c r="E92" s="21">
        <v>45264</v>
      </c>
      <c r="F92" s="30">
        <v>47091</v>
      </c>
      <c r="G92" s="31">
        <v>30000</v>
      </c>
      <c r="H92" s="32">
        <v>107360</v>
      </c>
      <c r="I92" s="33" t="s">
        <v>186</v>
      </c>
      <c r="J92" s="37">
        <v>71110</v>
      </c>
      <c r="K92" s="34">
        <v>1007.5</v>
      </c>
      <c r="L92" s="34">
        <v>72117.5</v>
      </c>
      <c r="M92" s="38">
        <v>98.76</v>
      </c>
    </row>
    <row r="93" spans="1:13" ht="18.75" customHeight="1" x14ac:dyDescent="0.4">
      <c r="A93" s="124"/>
      <c r="B93" s="125"/>
      <c r="C93" s="125"/>
      <c r="D93" s="125"/>
      <c r="E93" s="125"/>
      <c r="F93" s="125"/>
      <c r="G93" s="125"/>
      <c r="H93" s="39"/>
      <c r="I93" s="40"/>
      <c r="J93" s="39"/>
      <c r="K93" s="39"/>
      <c r="L93" s="39"/>
      <c r="M93" s="40"/>
    </row>
    <row r="94" spans="1:13" ht="18.75" customHeight="1" x14ac:dyDescent="0.45">
      <c r="A94" s="42" t="s">
        <v>187</v>
      </c>
      <c r="B94" s="43"/>
      <c r="C94" s="43"/>
      <c r="D94" s="43"/>
      <c r="E94" s="43"/>
      <c r="F94" s="43"/>
      <c r="G94" s="43"/>
      <c r="H94" s="43"/>
      <c r="I94" s="43"/>
      <c r="J94" s="43"/>
      <c r="K94" s="43"/>
      <c r="L94" s="43"/>
      <c r="M94" s="43"/>
    </row>
    <row r="95" spans="1:13" ht="18.75" customHeight="1" x14ac:dyDescent="0.45">
      <c r="A95" s="42" t="s">
        <v>188</v>
      </c>
      <c r="B95" s="43"/>
      <c r="C95" s="43"/>
      <c r="D95" s="43"/>
      <c r="E95" s="43"/>
      <c r="F95" s="43"/>
      <c r="G95" s="43"/>
      <c r="H95" s="43"/>
      <c r="I95" s="43"/>
      <c r="J95" s="43"/>
      <c r="K95" s="43"/>
      <c r="L95" s="43"/>
      <c r="M95" s="43"/>
    </row>
    <row r="96" spans="1:13" ht="18.75" customHeight="1" x14ac:dyDescent="0.45">
      <c r="A96" s="42" t="s">
        <v>189</v>
      </c>
      <c r="B96" s="43"/>
      <c r="C96" s="43"/>
      <c r="D96" s="43"/>
      <c r="E96" s="43"/>
      <c r="F96" s="43"/>
      <c r="G96" s="43"/>
      <c r="H96" s="43"/>
      <c r="I96" s="43"/>
      <c r="J96" s="43"/>
      <c r="K96" s="45"/>
      <c r="L96" s="45"/>
      <c r="M96" s="46"/>
    </row>
    <row r="97" spans="1:13" ht="18.75" customHeight="1" x14ac:dyDescent="0.45">
      <c r="A97" s="47" t="s">
        <v>190</v>
      </c>
      <c r="B97" s="48"/>
      <c r="C97" s="48"/>
      <c r="D97" s="48"/>
      <c r="E97" s="46"/>
      <c r="F97" s="46"/>
      <c r="G97" s="46"/>
      <c r="H97" s="46"/>
      <c r="I97" s="46"/>
      <c r="J97" s="46"/>
      <c r="K97" s="45"/>
      <c r="L97" s="45"/>
      <c r="M97" s="46"/>
    </row>
    <row r="98" spans="1:13" ht="18.75" customHeight="1" x14ac:dyDescent="0.4">
      <c r="A98" s="49"/>
      <c r="B98" s="49"/>
      <c r="C98" s="49"/>
      <c r="D98" s="49"/>
      <c r="E98" s="49"/>
      <c r="F98" s="49"/>
      <c r="G98" s="49"/>
      <c r="H98" s="49"/>
      <c r="I98" s="49"/>
      <c r="J98" s="49"/>
      <c r="K98" s="49"/>
      <c r="L98" s="49"/>
      <c r="M98" s="49"/>
    </row>
    <row r="99" spans="1:13" ht="18.75" customHeight="1" x14ac:dyDescent="0.4">
      <c r="A99" s="49"/>
      <c r="B99" s="49"/>
      <c r="C99" s="49"/>
      <c r="D99" s="49"/>
      <c r="E99" s="49"/>
      <c r="F99" s="49"/>
      <c r="G99" s="49"/>
      <c r="H99" s="49"/>
      <c r="I99" s="49"/>
      <c r="J99" s="49"/>
      <c r="K99" s="49"/>
      <c r="L99" s="49"/>
      <c r="M99" s="49"/>
    </row>
    <row r="100" spans="1:13" ht="18.75" customHeight="1" x14ac:dyDescent="0.45">
      <c r="A100" s="126" t="s">
        <v>329</v>
      </c>
      <c r="B100" s="126"/>
      <c r="C100" s="126"/>
      <c r="D100" s="126"/>
      <c r="E100" s="126"/>
      <c r="F100" s="126"/>
      <c r="G100" s="126"/>
      <c r="H100" s="126"/>
      <c r="I100" s="126"/>
      <c r="J100" s="126"/>
      <c r="K100" s="126"/>
      <c r="L100" s="126"/>
      <c r="M100" s="126"/>
    </row>
    <row r="101" spans="1:13" ht="18.75" customHeight="1" x14ac:dyDescent="0.45">
      <c r="A101" s="127" t="s">
        <v>330</v>
      </c>
      <c r="B101" s="127"/>
      <c r="C101" s="127"/>
      <c r="D101" s="127"/>
      <c r="E101" s="127"/>
      <c r="F101" s="127"/>
      <c r="G101" s="127"/>
      <c r="H101" s="127"/>
      <c r="I101" s="127"/>
      <c r="J101" s="127"/>
      <c r="K101" s="127"/>
      <c r="L101" s="127"/>
      <c r="M101" s="127"/>
    </row>
  </sheetData>
  <mergeCells count="21">
    <mergeCell ref="A93:G93"/>
    <mergeCell ref="A100:M100"/>
    <mergeCell ref="A101:M101"/>
    <mergeCell ref="G9:G10"/>
    <mergeCell ref="H9:H10"/>
    <mergeCell ref="I9:I10"/>
    <mergeCell ref="J9:K9"/>
    <mergeCell ref="L9:L10"/>
    <mergeCell ref="M9:M10"/>
    <mergeCell ref="A9:A10"/>
    <mergeCell ref="B9:B10"/>
    <mergeCell ref="C9:C10"/>
    <mergeCell ref="D9:D10"/>
    <mergeCell ref="E9:E10"/>
    <mergeCell ref="F9:F10"/>
    <mergeCell ref="A8:M8"/>
    <mergeCell ref="A2:M2"/>
    <mergeCell ref="A3:M3"/>
    <mergeCell ref="A5:M5"/>
    <mergeCell ref="A6:M6"/>
    <mergeCell ref="A7:M7"/>
  </mergeCells>
  <printOptions horizontalCentered="1"/>
  <pageMargins left="0.25" right="0.25" top="0.25" bottom="0.25" header="0.3" footer="0.3"/>
  <pageSetup paperSize="9" scale="6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77"/>
  <sheetViews>
    <sheetView tabSelected="1" zoomScale="70" zoomScaleNormal="70" zoomScaleSheetLayoutView="70" zoomScalePageLayoutView="40" workbookViewId="0">
      <pane ySplit="10" topLeftCell="A11" activePane="bottomLeft" state="frozen"/>
      <selection activeCell="Q64" sqref="Q64"/>
      <selection pane="bottomLeft" activeCell="Q70" sqref="Q70"/>
    </sheetView>
  </sheetViews>
  <sheetFormatPr defaultColWidth="14.26953125" defaultRowHeight="18.75" customHeight="1" x14ac:dyDescent="0.4"/>
  <cols>
    <col min="1" max="1" width="25" style="2" customWidth="1"/>
    <col min="2" max="6" width="13.54296875" style="2" customWidth="1"/>
    <col min="7" max="7" width="14.54296875" style="2" customWidth="1"/>
    <col min="8" max="17" width="13.7265625" style="2" customWidth="1"/>
    <col min="18" max="16384" width="14.26953125" style="2"/>
  </cols>
  <sheetData>
    <row r="2" spans="1:17" s="1" customFormat="1" ht="18.75" customHeight="1" x14ac:dyDescent="0.65">
      <c r="A2" s="122" t="s">
        <v>0</v>
      </c>
      <c r="B2" s="122"/>
      <c r="C2" s="122"/>
      <c r="D2" s="122"/>
      <c r="E2" s="122"/>
      <c r="F2" s="122"/>
      <c r="G2" s="122"/>
      <c r="H2" s="122"/>
      <c r="I2" s="122"/>
      <c r="J2" s="122"/>
      <c r="K2" s="122"/>
      <c r="L2" s="122"/>
      <c r="M2" s="122"/>
      <c r="N2" s="122"/>
      <c r="O2" s="122"/>
      <c r="P2" s="122"/>
      <c r="Q2" s="122"/>
    </row>
    <row r="3" spans="1:17" ht="18.75" customHeight="1" x14ac:dyDescent="0.65">
      <c r="A3" s="122" t="s">
        <v>1</v>
      </c>
      <c r="B3" s="122"/>
      <c r="C3" s="122"/>
      <c r="D3" s="122"/>
      <c r="E3" s="122"/>
      <c r="F3" s="122"/>
      <c r="G3" s="122"/>
      <c r="H3" s="122"/>
      <c r="I3" s="122"/>
      <c r="J3" s="122"/>
      <c r="K3" s="122"/>
      <c r="L3" s="122"/>
      <c r="M3" s="122"/>
      <c r="N3" s="122"/>
      <c r="O3" s="122"/>
      <c r="P3" s="122"/>
      <c r="Q3" s="122"/>
    </row>
    <row r="4" spans="1:17" ht="18.75" customHeight="1" x14ac:dyDescent="0.45">
      <c r="A4" s="3"/>
      <c r="B4" s="4"/>
      <c r="C4" s="4"/>
      <c r="D4" s="4"/>
      <c r="E4" s="4"/>
      <c r="F4" s="4"/>
      <c r="G4" s="4"/>
      <c r="H4" s="4"/>
      <c r="I4" s="4"/>
      <c r="J4" s="4"/>
      <c r="K4" s="4"/>
      <c r="L4" s="4"/>
      <c r="M4" s="4"/>
      <c r="N4" s="3"/>
      <c r="O4" s="3"/>
      <c r="P4" s="3"/>
      <c r="Q4" s="5"/>
    </row>
    <row r="5" spans="1:17" s="6" customFormat="1" ht="18.75" customHeight="1" x14ac:dyDescent="0.65">
      <c r="A5" s="123" t="s">
        <v>191</v>
      </c>
      <c r="B5" s="123"/>
      <c r="C5" s="123"/>
      <c r="D5" s="123"/>
      <c r="E5" s="123"/>
      <c r="F5" s="123"/>
      <c r="G5" s="123"/>
      <c r="H5" s="123"/>
      <c r="I5" s="123"/>
      <c r="J5" s="123"/>
      <c r="K5" s="123"/>
      <c r="L5" s="123"/>
      <c r="M5" s="123"/>
      <c r="N5" s="123"/>
      <c r="O5" s="123"/>
      <c r="P5" s="123"/>
      <c r="Q5" s="123"/>
    </row>
    <row r="6" spans="1:17" s="6" customFormat="1" ht="18.75" customHeight="1" x14ac:dyDescent="0.65">
      <c r="A6" s="123" t="s">
        <v>3</v>
      </c>
      <c r="B6" s="123"/>
      <c r="C6" s="123"/>
      <c r="D6" s="123"/>
      <c r="E6" s="123"/>
      <c r="F6" s="123"/>
      <c r="G6" s="123"/>
      <c r="H6" s="123"/>
      <c r="I6" s="123"/>
      <c r="J6" s="123"/>
      <c r="K6" s="123"/>
      <c r="L6" s="123"/>
      <c r="M6" s="123"/>
      <c r="N6" s="123"/>
      <c r="O6" s="123"/>
      <c r="P6" s="123"/>
      <c r="Q6" s="123"/>
    </row>
    <row r="7" spans="1:17" s="6" customFormat="1" ht="18.75" customHeight="1" x14ac:dyDescent="0.65">
      <c r="A7" s="123" t="s">
        <v>4</v>
      </c>
      <c r="B7" s="123"/>
      <c r="C7" s="123"/>
      <c r="D7" s="123"/>
      <c r="E7" s="123"/>
      <c r="F7" s="123"/>
      <c r="G7" s="123"/>
      <c r="H7" s="123"/>
      <c r="I7" s="123"/>
      <c r="J7" s="123"/>
      <c r="K7" s="123"/>
      <c r="L7" s="123"/>
      <c r="M7" s="123"/>
      <c r="N7" s="123"/>
      <c r="O7" s="123"/>
      <c r="P7" s="123"/>
      <c r="Q7" s="123"/>
    </row>
    <row r="8" spans="1:17" ht="18.75" customHeight="1" x14ac:dyDescent="0.45">
      <c r="A8" s="121"/>
      <c r="B8" s="121"/>
      <c r="C8" s="121"/>
      <c r="D8" s="121"/>
      <c r="E8" s="121"/>
      <c r="F8" s="121"/>
      <c r="G8" s="121"/>
      <c r="H8" s="121"/>
      <c r="I8" s="121"/>
      <c r="J8" s="121"/>
      <c r="K8" s="121"/>
      <c r="L8" s="121"/>
      <c r="M8" s="121"/>
      <c r="N8" s="121"/>
      <c r="O8" s="121"/>
      <c r="P8" s="121"/>
      <c r="Q8" s="121"/>
    </row>
    <row r="9" spans="1:17" s="7" customFormat="1" ht="18.75" customHeight="1" x14ac:dyDescent="0.65">
      <c r="A9" s="128" t="s">
        <v>6</v>
      </c>
      <c r="B9" s="128" t="s">
        <v>7</v>
      </c>
      <c r="C9" s="128" t="s">
        <v>8</v>
      </c>
      <c r="D9" s="128" t="s">
        <v>9</v>
      </c>
      <c r="E9" s="128" t="s">
        <v>10</v>
      </c>
      <c r="F9" s="128" t="s">
        <v>11</v>
      </c>
      <c r="G9" s="128" t="s">
        <v>195</v>
      </c>
      <c r="H9" s="124" t="s">
        <v>196</v>
      </c>
      <c r="I9" s="125"/>
      <c r="J9" s="125"/>
      <c r="K9" s="125"/>
      <c r="L9" s="125"/>
      <c r="M9" s="125"/>
      <c r="N9" s="125"/>
      <c r="O9" s="125"/>
      <c r="P9" s="125"/>
      <c r="Q9" s="129"/>
    </row>
    <row r="10" spans="1:17" s="7" customFormat="1" ht="18.75" customHeight="1" x14ac:dyDescent="0.65">
      <c r="A10" s="128"/>
      <c r="B10" s="128"/>
      <c r="C10" s="128"/>
      <c r="D10" s="128"/>
      <c r="E10" s="128"/>
      <c r="F10" s="128"/>
      <c r="G10" s="128"/>
      <c r="H10" s="8" t="s">
        <v>20</v>
      </c>
      <c r="I10" s="8" t="s">
        <v>21</v>
      </c>
      <c r="J10" s="8" t="s">
        <v>22</v>
      </c>
      <c r="K10" s="8" t="s">
        <v>23</v>
      </c>
      <c r="L10" s="8" t="s">
        <v>24</v>
      </c>
      <c r="M10" s="8" t="s">
        <v>25</v>
      </c>
      <c r="N10" s="8" t="s">
        <v>26</v>
      </c>
      <c r="O10" s="8" t="s">
        <v>27</v>
      </c>
      <c r="P10" s="8" t="s">
        <v>197</v>
      </c>
      <c r="Q10" s="8" t="s">
        <v>198</v>
      </c>
    </row>
    <row r="11" spans="1:17" ht="18.75" customHeight="1" x14ac:dyDescent="0.4">
      <c r="A11" s="9" t="s">
        <v>28</v>
      </c>
      <c r="B11" s="9" t="s">
        <v>29</v>
      </c>
      <c r="C11" s="10">
        <v>39706</v>
      </c>
      <c r="D11" s="11">
        <v>39717</v>
      </c>
      <c r="E11" s="11">
        <f>D11</f>
        <v>39717</v>
      </c>
      <c r="F11" s="11">
        <v>40812</v>
      </c>
      <c r="G11" s="50">
        <v>45</v>
      </c>
      <c r="H11" s="51">
        <v>0.13137599999999999</v>
      </c>
      <c r="I11" s="51">
        <v>0.121184</v>
      </c>
      <c r="J11" s="51">
        <v>0.13028500000000001</v>
      </c>
      <c r="K11" s="51">
        <v>0.12785099999999999</v>
      </c>
      <c r="L11" s="51">
        <v>0.13272600000000001</v>
      </c>
      <c r="M11" s="51">
        <v>0.14058500000000002</v>
      </c>
      <c r="N11" s="52"/>
      <c r="O11" s="53"/>
      <c r="P11" s="53"/>
      <c r="Q11" s="115"/>
    </row>
    <row r="12" spans="1:17" ht="18.75" customHeight="1" x14ac:dyDescent="0.4">
      <c r="A12" s="9" t="s">
        <v>31</v>
      </c>
      <c r="B12" s="9" t="s">
        <v>29</v>
      </c>
      <c r="C12" s="10">
        <v>39802</v>
      </c>
      <c r="D12" s="11">
        <v>39811</v>
      </c>
      <c r="E12" s="11">
        <f t="shared" ref="E12:E31" si="0">D12</f>
        <v>39811</v>
      </c>
      <c r="F12" s="11">
        <v>40906</v>
      </c>
      <c r="G12" s="50">
        <v>75</v>
      </c>
      <c r="H12" s="51">
        <v>0.14760800000000002</v>
      </c>
      <c r="I12" s="51">
        <v>0.12755900000000001</v>
      </c>
      <c r="J12" s="51">
        <v>0.12968399999999999</v>
      </c>
      <c r="K12" s="51">
        <v>0.13020499999999999</v>
      </c>
      <c r="L12" s="51">
        <v>0.14138800000000001</v>
      </c>
      <c r="M12" s="51">
        <v>0.14457700000000001</v>
      </c>
      <c r="N12" s="54"/>
      <c r="O12" s="55"/>
      <c r="P12" s="55"/>
      <c r="Q12" s="116"/>
    </row>
    <row r="13" spans="1:17" ht="18.75" customHeight="1" x14ac:dyDescent="0.4">
      <c r="A13" s="9" t="s">
        <v>33</v>
      </c>
      <c r="B13" s="9" t="s">
        <v>29</v>
      </c>
      <c r="C13" s="10">
        <v>39876</v>
      </c>
      <c r="D13" s="11">
        <v>39883</v>
      </c>
      <c r="E13" s="11">
        <f t="shared" si="0"/>
        <v>39883</v>
      </c>
      <c r="F13" s="11">
        <v>40979</v>
      </c>
      <c r="G13" s="50">
        <v>0</v>
      </c>
      <c r="H13" s="51">
        <v>0.12959999999999999</v>
      </c>
      <c r="I13" s="51">
        <v>0.12578500000000001</v>
      </c>
      <c r="J13" s="51">
        <v>0.12214999999999999</v>
      </c>
      <c r="K13" s="51">
        <v>0.12689900000000001</v>
      </c>
      <c r="L13" s="51">
        <v>0.13645299999999999</v>
      </c>
      <c r="M13" s="51">
        <v>0.132631</v>
      </c>
      <c r="N13" s="54"/>
      <c r="O13" s="55"/>
      <c r="P13" s="55"/>
      <c r="Q13" s="116"/>
    </row>
    <row r="14" spans="1:17" ht="18.75" customHeight="1" x14ac:dyDescent="0.4">
      <c r="A14" s="9" t="s">
        <v>35</v>
      </c>
      <c r="B14" s="9" t="s">
        <v>29</v>
      </c>
      <c r="C14" s="10">
        <v>40061</v>
      </c>
      <c r="D14" s="11">
        <v>40073</v>
      </c>
      <c r="E14" s="11">
        <f t="shared" si="0"/>
        <v>40073</v>
      </c>
      <c r="F14" s="11">
        <v>41169</v>
      </c>
      <c r="G14" s="50">
        <v>-5</v>
      </c>
      <c r="H14" s="51">
        <v>0.12528500000000001</v>
      </c>
      <c r="I14" s="51">
        <v>0.1225</v>
      </c>
      <c r="J14" s="51">
        <v>0.12639900000000001</v>
      </c>
      <c r="K14" s="51">
        <v>0.13595299999999999</v>
      </c>
      <c r="L14" s="51">
        <v>0.132131</v>
      </c>
      <c r="M14" s="51">
        <v>0.118177</v>
      </c>
      <c r="N14" s="54"/>
      <c r="O14" s="55"/>
      <c r="P14" s="55"/>
      <c r="Q14" s="116"/>
    </row>
    <row r="15" spans="1:17" ht="18.75" customHeight="1" x14ac:dyDescent="0.4">
      <c r="A15" s="9" t="s">
        <v>37</v>
      </c>
      <c r="B15" s="9" t="s">
        <v>29</v>
      </c>
      <c r="C15" s="10">
        <v>40490</v>
      </c>
      <c r="D15" s="11">
        <v>40497</v>
      </c>
      <c r="E15" s="11">
        <f t="shared" si="0"/>
        <v>40497</v>
      </c>
      <c r="F15" s="11">
        <v>41593</v>
      </c>
      <c r="G15" s="50">
        <v>0</v>
      </c>
      <c r="H15" s="51">
        <v>0.13109899999999999</v>
      </c>
      <c r="I15" s="51">
        <v>0.13452800000000001</v>
      </c>
      <c r="J15" s="51">
        <v>0.11790299999999999</v>
      </c>
      <c r="K15" s="51">
        <v>0.119405</v>
      </c>
      <c r="L15" s="51">
        <v>9.2253000000000002E-2</v>
      </c>
      <c r="M15" s="51">
        <v>9.4291E-2</v>
      </c>
      <c r="N15" s="54"/>
      <c r="O15" s="55"/>
      <c r="P15" s="55"/>
      <c r="Q15" s="116"/>
    </row>
    <row r="16" spans="1:17" ht="18.75" customHeight="1" x14ac:dyDescent="0.4">
      <c r="A16" s="9" t="s">
        <v>39</v>
      </c>
      <c r="B16" s="9" t="s">
        <v>29</v>
      </c>
      <c r="C16" s="10">
        <v>40525</v>
      </c>
      <c r="D16" s="11">
        <v>40532</v>
      </c>
      <c r="E16" s="11">
        <f t="shared" si="0"/>
        <v>40532</v>
      </c>
      <c r="F16" s="11">
        <v>41628</v>
      </c>
      <c r="G16" s="50">
        <v>0</v>
      </c>
      <c r="H16" s="51">
        <v>0.13388800000000001</v>
      </c>
      <c r="I16" s="51">
        <v>0.137077</v>
      </c>
      <c r="J16" s="51">
        <v>0.1187</v>
      </c>
      <c r="K16" s="51">
        <v>0.119366</v>
      </c>
      <c r="L16" s="51">
        <v>9.2840000000000006E-2</v>
      </c>
      <c r="M16" s="51">
        <v>9.2246999999999996E-2</v>
      </c>
      <c r="N16" s="54"/>
      <c r="O16" s="55"/>
      <c r="P16" s="55"/>
      <c r="Q16" s="116"/>
    </row>
    <row r="17" spans="1:17" ht="18.75" customHeight="1" x14ac:dyDescent="0.4">
      <c r="A17" s="9" t="s">
        <v>41</v>
      </c>
      <c r="B17" s="9" t="s">
        <v>29</v>
      </c>
      <c r="C17" s="10">
        <v>40603</v>
      </c>
      <c r="D17" s="11">
        <v>40609</v>
      </c>
      <c r="E17" s="11">
        <f t="shared" si="0"/>
        <v>40609</v>
      </c>
      <c r="F17" s="11">
        <v>41705</v>
      </c>
      <c r="G17" s="50">
        <v>0</v>
      </c>
      <c r="H17" s="51">
        <v>0.13675000000000001</v>
      </c>
      <c r="I17" s="51">
        <v>0.132772</v>
      </c>
      <c r="J17" s="51">
        <v>0.11806999999999999</v>
      </c>
      <c r="K17" s="51">
        <v>0.10278</v>
      </c>
      <c r="L17" s="51">
        <v>9.3373999999999999E-2</v>
      </c>
      <c r="M17" s="51">
        <v>9.0200000000000002E-2</v>
      </c>
      <c r="N17" s="54"/>
      <c r="O17" s="55"/>
      <c r="P17" s="55"/>
      <c r="Q17" s="116"/>
    </row>
    <row r="18" spans="1:17" ht="18.75" customHeight="1" x14ac:dyDescent="0.4">
      <c r="A18" s="9" t="s">
        <v>43</v>
      </c>
      <c r="B18" s="9" t="s">
        <v>29</v>
      </c>
      <c r="C18" s="10">
        <v>40672</v>
      </c>
      <c r="D18" s="11">
        <v>40679</v>
      </c>
      <c r="E18" s="11">
        <f t="shared" si="0"/>
        <v>40679</v>
      </c>
      <c r="F18" s="11">
        <v>41775</v>
      </c>
      <c r="G18" s="50">
        <v>0</v>
      </c>
      <c r="H18" s="51">
        <v>0.13452800000000001</v>
      </c>
      <c r="I18" s="51">
        <v>0.11790299999999999</v>
      </c>
      <c r="J18" s="51">
        <v>0.119405</v>
      </c>
      <c r="K18" s="51">
        <v>9.264E-2</v>
      </c>
      <c r="L18" s="51">
        <v>9.4291E-2</v>
      </c>
      <c r="M18" s="51">
        <v>9.4640000000000002E-2</v>
      </c>
      <c r="N18" s="56"/>
      <c r="O18" s="57"/>
      <c r="P18" s="57"/>
      <c r="Q18" s="117"/>
    </row>
    <row r="19" spans="1:17" ht="18.75" customHeight="1" x14ac:dyDescent="0.4">
      <c r="A19" s="9" t="s">
        <v>45</v>
      </c>
      <c r="B19" s="9" t="s">
        <v>29</v>
      </c>
      <c r="C19" s="10">
        <v>40897</v>
      </c>
      <c r="D19" s="11">
        <v>40903</v>
      </c>
      <c r="E19" s="11">
        <f t="shared" si="0"/>
        <v>40903</v>
      </c>
      <c r="F19" s="11" t="s">
        <v>46</v>
      </c>
      <c r="G19" s="50">
        <v>0</v>
      </c>
      <c r="H19" s="51">
        <v>0.11940000000000001</v>
      </c>
      <c r="I19" s="51">
        <v>0.119366</v>
      </c>
      <c r="J19" s="51">
        <v>9.2840000000000006E-2</v>
      </c>
      <c r="K19" s="51">
        <v>9.2246999999999996E-2</v>
      </c>
      <c r="L19" s="51">
        <v>9.9791000000000005E-2</v>
      </c>
      <c r="M19" s="51">
        <v>9.9763000000000004E-2</v>
      </c>
      <c r="N19" s="58">
        <v>9.4939999999999997E-2</v>
      </c>
      <c r="O19" s="58">
        <v>6.9355E-2</v>
      </c>
      <c r="P19" s="59"/>
      <c r="Q19" s="59"/>
    </row>
    <row r="20" spans="1:17" ht="18.75" customHeight="1" x14ac:dyDescent="0.4">
      <c r="A20" s="9" t="s">
        <v>48</v>
      </c>
      <c r="B20" s="9" t="s">
        <v>29</v>
      </c>
      <c r="C20" s="10">
        <v>40962</v>
      </c>
      <c r="D20" s="11">
        <v>40970</v>
      </c>
      <c r="E20" s="11">
        <f t="shared" si="0"/>
        <v>40970</v>
      </c>
      <c r="F20" s="11" t="s">
        <v>46</v>
      </c>
      <c r="G20" s="50">
        <v>0</v>
      </c>
      <c r="H20" s="51">
        <v>0.11806999999999999</v>
      </c>
      <c r="I20" s="51">
        <v>0.104314</v>
      </c>
      <c r="J20" s="51">
        <v>9.3373999999999999E-2</v>
      </c>
      <c r="K20" s="51">
        <v>8.9892E-2</v>
      </c>
      <c r="L20" s="51">
        <v>9.9775000000000003E-2</v>
      </c>
      <c r="M20" s="51">
        <v>9.9791000000000005E-2</v>
      </c>
      <c r="N20" s="58">
        <v>8.3377000000000007E-2</v>
      </c>
      <c r="O20" s="58">
        <v>6.9477999999999998E-2</v>
      </c>
      <c r="P20" s="59"/>
      <c r="Q20" s="59"/>
    </row>
    <row r="21" spans="1:17" ht="18.75" customHeight="1" x14ac:dyDescent="0.4">
      <c r="A21" s="9" t="s">
        <v>50</v>
      </c>
      <c r="B21" s="9" t="s">
        <v>29</v>
      </c>
      <c r="C21" s="10">
        <v>41022</v>
      </c>
      <c r="D21" s="11">
        <v>41029</v>
      </c>
      <c r="E21" s="11">
        <f t="shared" si="0"/>
        <v>41029</v>
      </c>
      <c r="F21" s="11" t="s">
        <v>46</v>
      </c>
      <c r="G21" s="50">
        <v>0</v>
      </c>
      <c r="H21" s="51">
        <v>0.11941400000000001</v>
      </c>
      <c r="I21" s="51">
        <v>9.6466999999999997E-2</v>
      </c>
      <c r="J21" s="51">
        <v>9.4280000000000003E-2</v>
      </c>
      <c r="K21" s="51">
        <v>9.4600000000000004E-2</v>
      </c>
      <c r="L21" s="51">
        <v>9.9791000000000005E-2</v>
      </c>
      <c r="M21" s="51">
        <v>9.9791000000000005E-2</v>
      </c>
      <c r="N21" s="58">
        <v>7.8409000000000006E-2</v>
      </c>
      <c r="O21" s="58">
        <v>6.3034999999999994E-2</v>
      </c>
      <c r="P21" s="59"/>
      <c r="Q21" s="59"/>
    </row>
    <row r="22" spans="1:17" ht="18.75" customHeight="1" x14ac:dyDescent="0.4">
      <c r="A22" s="9" t="s">
        <v>52</v>
      </c>
      <c r="B22" s="9" t="s">
        <v>29</v>
      </c>
      <c r="C22" s="10">
        <v>41080</v>
      </c>
      <c r="D22" s="11">
        <v>41088</v>
      </c>
      <c r="E22" s="11">
        <f t="shared" si="0"/>
        <v>41088</v>
      </c>
      <c r="F22" s="11" t="s">
        <v>46</v>
      </c>
      <c r="G22" s="50">
        <v>0</v>
      </c>
      <c r="H22" s="51">
        <v>0.119366</v>
      </c>
      <c r="I22" s="51">
        <v>9.3299999999999994E-2</v>
      </c>
      <c r="J22" s="51">
        <v>8.9161000000000004E-2</v>
      </c>
      <c r="K22" s="51">
        <v>9.9791000000000005E-2</v>
      </c>
      <c r="L22" s="51">
        <v>9.9684999999999996E-2</v>
      </c>
      <c r="M22" s="51">
        <v>9.4733999999999999E-2</v>
      </c>
      <c r="N22" s="58">
        <v>6.9355E-2</v>
      </c>
      <c r="O22" s="59"/>
      <c r="P22" s="59"/>
      <c r="Q22" s="118"/>
    </row>
    <row r="23" spans="1:17" ht="18.75" customHeight="1" x14ac:dyDescent="0.4">
      <c r="A23" s="9" t="s">
        <v>54</v>
      </c>
      <c r="B23" s="9" t="s">
        <v>29</v>
      </c>
      <c r="C23" s="10">
        <v>41163</v>
      </c>
      <c r="D23" s="11">
        <v>41170</v>
      </c>
      <c r="E23" s="11">
        <f t="shared" si="0"/>
        <v>41170</v>
      </c>
      <c r="F23" s="11" t="s">
        <v>46</v>
      </c>
      <c r="G23" s="50">
        <v>-25</v>
      </c>
      <c r="H23" s="51">
        <v>0.10027999999999999</v>
      </c>
      <c r="I23" s="51">
        <v>9.1544E-2</v>
      </c>
      <c r="J23" s="51">
        <v>9.0499999999999997E-2</v>
      </c>
      <c r="K23" s="51">
        <v>9.7290000000000001E-2</v>
      </c>
      <c r="L23" s="51">
        <v>9.7291000000000002E-2</v>
      </c>
      <c r="M23" s="51">
        <v>7.8709000000000001E-2</v>
      </c>
      <c r="N23" s="58">
        <v>6.2023000000000002E-2</v>
      </c>
      <c r="O23" s="59"/>
      <c r="P23" s="59"/>
      <c r="Q23" s="119"/>
    </row>
    <row r="24" spans="1:17" ht="18.75" customHeight="1" x14ac:dyDescent="0.4">
      <c r="A24" s="9" t="s">
        <v>56</v>
      </c>
      <c r="B24" s="9" t="s">
        <v>29</v>
      </c>
      <c r="C24" s="10">
        <v>41359</v>
      </c>
      <c r="D24" s="11">
        <v>41361</v>
      </c>
      <c r="E24" s="11">
        <f t="shared" si="0"/>
        <v>41361</v>
      </c>
      <c r="F24" s="11">
        <v>42457</v>
      </c>
      <c r="G24" s="50">
        <v>-30</v>
      </c>
      <c r="H24" s="51">
        <v>9.1185000000000002E-2</v>
      </c>
      <c r="I24" s="51">
        <v>9.1499999999999998E-2</v>
      </c>
      <c r="J24" s="51">
        <v>9.6786999999999998E-2</v>
      </c>
      <c r="K24" s="51">
        <v>9.7000000000000003E-2</v>
      </c>
      <c r="L24" s="51">
        <v>7.5919E-2</v>
      </c>
      <c r="M24" s="51">
        <v>6.1523000000000001E-2</v>
      </c>
      <c r="N24" s="53"/>
      <c r="O24" s="53"/>
      <c r="P24" s="55"/>
      <c r="Q24" s="116"/>
    </row>
    <row r="25" spans="1:17" ht="18.75" customHeight="1" x14ac:dyDescent="0.4">
      <c r="A25" s="9" t="s">
        <v>199</v>
      </c>
      <c r="B25" s="9" t="s">
        <v>29</v>
      </c>
      <c r="C25" s="10">
        <v>41810</v>
      </c>
      <c r="D25" s="11">
        <v>41815</v>
      </c>
      <c r="E25" s="11">
        <f t="shared" si="0"/>
        <v>41815</v>
      </c>
      <c r="F25" s="11">
        <v>42911</v>
      </c>
      <c r="G25" s="50">
        <v>-200</v>
      </c>
      <c r="H25" s="51">
        <v>7.9760999999999999E-2</v>
      </c>
      <c r="I25" s="51">
        <v>7.4922000000000002E-2</v>
      </c>
      <c r="J25" s="51">
        <v>4.7495000000000002E-2</v>
      </c>
      <c r="K25" s="51">
        <v>4.3943999999999997E-2</v>
      </c>
      <c r="L25" s="51">
        <v>3.8907999999999998E-2</v>
      </c>
      <c r="M25" s="51">
        <v>3.9788999999999998E-2</v>
      </c>
      <c r="N25" s="55"/>
      <c r="O25" s="55"/>
      <c r="P25" s="55"/>
      <c r="Q25" s="116"/>
    </row>
    <row r="26" spans="1:17" ht="18.75" customHeight="1" x14ac:dyDescent="0.4">
      <c r="A26" s="9" t="s">
        <v>200</v>
      </c>
      <c r="B26" s="9" t="s">
        <v>29</v>
      </c>
      <c r="C26" s="10">
        <v>42353</v>
      </c>
      <c r="D26" s="11">
        <v>42356</v>
      </c>
      <c r="E26" s="11">
        <f t="shared" si="0"/>
        <v>42356</v>
      </c>
      <c r="F26" s="11">
        <v>43452</v>
      </c>
      <c r="G26" s="50">
        <v>-50</v>
      </c>
      <c r="H26" s="51">
        <v>5.8945999999999998E-2</v>
      </c>
      <c r="I26" s="51">
        <v>5.4553000000000004E-2</v>
      </c>
      <c r="J26" s="51">
        <v>5.4470999999999999E-2</v>
      </c>
      <c r="K26" s="51">
        <v>5.5108999999999998E-2</v>
      </c>
      <c r="L26" s="51">
        <v>5.5108999999999998E-2</v>
      </c>
      <c r="M26" s="51">
        <v>6.3322000000000003E-2</v>
      </c>
      <c r="N26" s="55"/>
      <c r="O26" s="55"/>
      <c r="P26" s="55"/>
      <c r="Q26" s="116"/>
    </row>
    <row r="27" spans="1:17" ht="18.75" customHeight="1" x14ac:dyDescent="0.4">
      <c r="A27" s="9" t="s">
        <v>62</v>
      </c>
      <c r="B27" s="9" t="s">
        <v>63</v>
      </c>
      <c r="C27" s="10">
        <v>43937</v>
      </c>
      <c r="D27" s="11">
        <v>43943</v>
      </c>
      <c r="E27" s="11">
        <f t="shared" si="0"/>
        <v>43943</v>
      </c>
      <c r="F27" s="11">
        <v>45769</v>
      </c>
      <c r="G27" s="50"/>
      <c r="H27" s="60"/>
      <c r="I27" s="61"/>
      <c r="J27" s="61"/>
      <c r="K27" s="61"/>
      <c r="L27" s="61"/>
      <c r="M27" s="61"/>
      <c r="N27" s="57"/>
      <c r="O27" s="57"/>
      <c r="P27" s="57"/>
      <c r="Q27" s="117"/>
    </row>
    <row r="28" spans="1:17" ht="18.75" customHeight="1" x14ac:dyDescent="0.4">
      <c r="A28" s="20" t="s">
        <v>66</v>
      </c>
      <c r="B28" s="9" t="s">
        <v>63</v>
      </c>
      <c r="C28" s="10">
        <v>43944</v>
      </c>
      <c r="D28" s="11">
        <v>43951</v>
      </c>
      <c r="E28" s="11">
        <f t="shared" si="0"/>
        <v>43951</v>
      </c>
      <c r="F28" s="11">
        <v>45777</v>
      </c>
      <c r="G28" s="50">
        <v>-125</v>
      </c>
      <c r="H28" s="51">
        <v>6.6328999999999999E-2</v>
      </c>
      <c r="I28" s="51">
        <v>5.9499999999999997E-2</v>
      </c>
      <c r="J28" s="51">
        <v>6.3963000000000006E-2</v>
      </c>
      <c r="K28" s="51">
        <v>7.5300000000000006E-2</v>
      </c>
      <c r="L28" s="51">
        <v>0.13461300000000001</v>
      </c>
      <c r="M28" s="51">
        <v>0.144403</v>
      </c>
      <c r="N28" s="51">
        <v>0.20694499999999999</v>
      </c>
      <c r="O28" s="51">
        <v>0.21137600000000001</v>
      </c>
      <c r="P28" s="51">
        <v>0.20066800000000001</v>
      </c>
      <c r="Q28" s="58">
        <v>0.12904499999999999</v>
      </c>
    </row>
    <row r="29" spans="1:17" ht="18.75" customHeight="1" x14ac:dyDescent="0.4">
      <c r="A29" s="20" t="s">
        <v>68</v>
      </c>
      <c r="B29" s="9" t="s">
        <v>63</v>
      </c>
      <c r="C29" s="10">
        <v>43972</v>
      </c>
      <c r="D29" s="11">
        <v>43980</v>
      </c>
      <c r="E29" s="11">
        <f t="shared" si="0"/>
        <v>43980</v>
      </c>
      <c r="F29" s="11">
        <v>45806</v>
      </c>
      <c r="G29" s="50">
        <v>-10</v>
      </c>
      <c r="H29" s="51">
        <v>7.6465000000000005E-2</v>
      </c>
      <c r="I29" s="51">
        <v>7.0958999999999994E-2</v>
      </c>
      <c r="J29" s="51">
        <v>7.4686000000000002E-2</v>
      </c>
      <c r="K29" s="51">
        <v>0.1008</v>
      </c>
      <c r="L29" s="51">
        <v>0.14599999999999999</v>
      </c>
      <c r="M29" s="51">
        <v>0.15628900000000001</v>
      </c>
      <c r="N29" s="51">
        <v>0.21815699999999999</v>
      </c>
      <c r="O29" s="51">
        <v>0.213583</v>
      </c>
      <c r="P29" s="51">
        <v>0.21184500000000001</v>
      </c>
      <c r="Q29" s="58">
        <v>0.127192</v>
      </c>
    </row>
    <row r="30" spans="1:17" ht="18.75" customHeight="1" x14ac:dyDescent="0.4">
      <c r="A30" s="20" t="s">
        <v>70</v>
      </c>
      <c r="B30" s="9" t="s">
        <v>63</v>
      </c>
      <c r="C30" s="10">
        <v>44000</v>
      </c>
      <c r="D30" s="11">
        <v>44006</v>
      </c>
      <c r="E30" s="11">
        <f t="shared" si="0"/>
        <v>44006</v>
      </c>
      <c r="F30" s="62">
        <v>45832</v>
      </c>
      <c r="G30" s="63">
        <v>-10</v>
      </c>
      <c r="H30" s="59">
        <v>7.3786000000000004E-2</v>
      </c>
      <c r="I30" s="59">
        <v>7.0693000000000006E-2</v>
      </c>
      <c r="J30" s="59">
        <v>7.4718999999999994E-2</v>
      </c>
      <c r="K30" s="59">
        <v>0.112789</v>
      </c>
      <c r="L30" s="59">
        <v>0.14850099999999999</v>
      </c>
      <c r="M30" s="59">
        <v>0.16750799999999999</v>
      </c>
      <c r="N30" s="59">
        <v>0.218225</v>
      </c>
      <c r="O30" s="59">
        <v>0.21255399999999999</v>
      </c>
      <c r="P30" s="59">
        <v>0.19828299999999999</v>
      </c>
      <c r="Q30" s="59">
        <v>0.118313</v>
      </c>
    </row>
    <row r="31" spans="1:17" ht="18.75" customHeight="1" x14ac:dyDescent="0.4">
      <c r="A31" s="20" t="s">
        <v>72</v>
      </c>
      <c r="B31" s="9" t="s">
        <v>63</v>
      </c>
      <c r="C31" s="10">
        <v>44035</v>
      </c>
      <c r="D31" s="11">
        <v>44041</v>
      </c>
      <c r="E31" s="11">
        <f t="shared" si="0"/>
        <v>44041</v>
      </c>
      <c r="F31" s="62">
        <v>45867</v>
      </c>
      <c r="G31" s="63">
        <v>-20</v>
      </c>
      <c r="H31" s="59">
        <v>6.2665999999999999E-2</v>
      </c>
      <c r="I31" s="59">
        <v>7.2000999999999996E-2</v>
      </c>
      <c r="J31" s="59">
        <v>7.3205999999999993E-2</v>
      </c>
      <c r="K31" s="59">
        <v>0.10452699999999999</v>
      </c>
      <c r="L31" s="59">
        <v>0.154806</v>
      </c>
      <c r="M31" s="59">
        <v>0.17649999999999999</v>
      </c>
      <c r="N31" s="59">
        <v>0.22670100000000001</v>
      </c>
      <c r="O31" s="59">
        <v>0.20195099999999999</v>
      </c>
      <c r="P31" s="59">
        <v>0.18990799999999999</v>
      </c>
      <c r="Q31" s="59">
        <v>0.11204799999999999</v>
      </c>
    </row>
    <row r="32" spans="1:17" ht="18.75" hidden="1" customHeight="1" x14ac:dyDescent="0.4">
      <c r="A32" s="20" t="s">
        <v>201</v>
      </c>
      <c r="B32" s="9" t="s">
        <v>63</v>
      </c>
      <c r="C32" s="21">
        <v>44063</v>
      </c>
      <c r="D32" s="21">
        <v>44069</v>
      </c>
      <c r="E32" s="21">
        <v>44041</v>
      </c>
      <c r="F32" s="64">
        <v>45867</v>
      </c>
      <c r="G32" s="65">
        <v>99.6</v>
      </c>
      <c r="H32" s="59">
        <v>6.2665999999999999E-2</v>
      </c>
      <c r="I32" s="59">
        <v>7.2000999999999996E-2</v>
      </c>
      <c r="J32" s="59">
        <v>7.3205999999999993E-2</v>
      </c>
      <c r="K32" s="59">
        <v>0.10452699999999999</v>
      </c>
      <c r="L32" s="59">
        <v>0.154806</v>
      </c>
      <c r="M32" s="59"/>
      <c r="N32" s="59"/>
      <c r="O32" s="59"/>
      <c r="P32" s="59"/>
      <c r="Q32" s="59"/>
    </row>
    <row r="33" spans="1:17" ht="18.75" hidden="1" customHeight="1" x14ac:dyDescent="0.4">
      <c r="A33" s="20" t="s">
        <v>202</v>
      </c>
      <c r="B33" s="9" t="s">
        <v>63</v>
      </c>
      <c r="C33" s="21">
        <v>44091</v>
      </c>
      <c r="D33" s="21">
        <v>44097</v>
      </c>
      <c r="E33" s="21">
        <v>44041</v>
      </c>
      <c r="F33" s="64">
        <v>45867</v>
      </c>
      <c r="G33" s="65">
        <v>99.6</v>
      </c>
      <c r="H33" s="59">
        <v>6.2665999999999999E-2</v>
      </c>
      <c r="I33" s="59">
        <v>7.2000999999999996E-2</v>
      </c>
      <c r="J33" s="59">
        <v>7.3205999999999993E-2</v>
      </c>
      <c r="K33" s="59">
        <v>0.10452699999999999</v>
      </c>
      <c r="L33" s="59">
        <v>0.154806</v>
      </c>
      <c r="M33" s="59"/>
      <c r="N33" s="59"/>
      <c r="O33" s="59"/>
      <c r="P33" s="59"/>
      <c r="Q33" s="59"/>
    </row>
    <row r="34" spans="1:17" ht="18.75" hidden="1" customHeight="1" x14ac:dyDescent="0.4">
      <c r="A34" s="20" t="s">
        <v>203</v>
      </c>
      <c r="B34" s="9" t="s">
        <v>63</v>
      </c>
      <c r="C34" s="21">
        <v>44119</v>
      </c>
      <c r="D34" s="21">
        <f>C34+6</f>
        <v>44125</v>
      </c>
      <c r="E34" s="21">
        <v>44041</v>
      </c>
      <c r="F34" s="64">
        <v>45867</v>
      </c>
      <c r="G34" s="65">
        <v>99.6</v>
      </c>
      <c r="H34" s="59">
        <v>6.2665999999999999E-2</v>
      </c>
      <c r="I34" s="59">
        <v>7.2000999999999996E-2</v>
      </c>
      <c r="J34" s="59">
        <v>7.3205999999999993E-2</v>
      </c>
      <c r="K34" s="59">
        <v>0.10452699999999999</v>
      </c>
      <c r="L34" s="59">
        <v>0.154806</v>
      </c>
      <c r="M34" s="59"/>
      <c r="N34" s="59"/>
      <c r="O34" s="59"/>
      <c r="P34" s="59"/>
      <c r="Q34" s="59"/>
    </row>
    <row r="35" spans="1:17" s="23" customFormat="1" ht="18.75" customHeight="1" x14ac:dyDescent="0.35">
      <c r="A35" s="20" t="s">
        <v>79</v>
      </c>
      <c r="B35" s="9" t="s">
        <v>63</v>
      </c>
      <c r="C35" s="10">
        <v>44168</v>
      </c>
      <c r="D35" s="11">
        <v>44174</v>
      </c>
      <c r="E35" s="21">
        <f>D35</f>
        <v>44174</v>
      </c>
      <c r="F35" s="64">
        <f>EDATE(D35,60)</f>
        <v>46000</v>
      </c>
      <c r="G35" s="63">
        <v>-10</v>
      </c>
      <c r="H35" s="59">
        <v>7.0848999999999995E-2</v>
      </c>
      <c r="I35" s="59">
        <v>7.4787000000000006E-2</v>
      </c>
      <c r="J35" s="59">
        <v>0.109587</v>
      </c>
      <c r="K35" s="59">
        <v>0.14854400000000001</v>
      </c>
      <c r="L35" s="59">
        <v>0.16422900000000001</v>
      </c>
      <c r="M35" s="59">
        <v>0.21842900000000001</v>
      </c>
      <c r="N35" s="59">
        <v>0.21226300000000001</v>
      </c>
      <c r="O35" s="59">
        <v>0.20760500000000001</v>
      </c>
      <c r="P35" s="59">
        <v>0.127192</v>
      </c>
      <c r="Q35" s="59">
        <v>0.110128</v>
      </c>
    </row>
    <row r="36" spans="1:17" ht="18.75" hidden="1" customHeight="1" x14ac:dyDescent="0.4">
      <c r="A36" s="20" t="s">
        <v>81</v>
      </c>
      <c r="B36" s="9" t="s">
        <v>63</v>
      </c>
      <c r="C36" s="21">
        <v>44182</v>
      </c>
      <c r="D36" s="21">
        <v>44188</v>
      </c>
      <c r="E36" s="21">
        <v>44174</v>
      </c>
      <c r="F36" s="64">
        <v>46000</v>
      </c>
      <c r="G36" s="65">
        <v>100.0369</v>
      </c>
      <c r="H36" s="59">
        <v>7.0848999999999995E-2</v>
      </c>
      <c r="I36" s="59">
        <v>7.4787000000000006E-2</v>
      </c>
      <c r="J36" s="59">
        <v>0.109587</v>
      </c>
      <c r="K36" s="59">
        <v>0.14854400000000001</v>
      </c>
      <c r="L36" s="59"/>
      <c r="M36" s="59"/>
      <c r="N36" s="59"/>
      <c r="O36" s="59"/>
      <c r="P36" s="59"/>
      <c r="Q36" s="59"/>
    </row>
    <row r="37" spans="1:17" ht="18.75" hidden="1" customHeight="1" x14ac:dyDescent="0.4">
      <c r="A37" s="20" t="s">
        <v>83</v>
      </c>
      <c r="B37" s="9" t="s">
        <v>63</v>
      </c>
      <c r="C37" s="21">
        <v>44210</v>
      </c>
      <c r="D37" s="21">
        <v>44216</v>
      </c>
      <c r="E37" s="21">
        <v>44174</v>
      </c>
      <c r="F37" s="64">
        <v>46000</v>
      </c>
      <c r="G37" s="65">
        <v>100.06</v>
      </c>
      <c r="H37" s="59">
        <v>7.0848999999999995E-2</v>
      </c>
      <c r="I37" s="59">
        <v>7.4787000000000006E-2</v>
      </c>
      <c r="J37" s="59">
        <v>0.109587</v>
      </c>
      <c r="K37" s="59">
        <v>0.14854400000000001</v>
      </c>
      <c r="L37" s="59"/>
      <c r="M37" s="59"/>
      <c r="N37" s="59"/>
      <c r="O37" s="59"/>
      <c r="P37" s="59"/>
      <c r="Q37" s="59"/>
    </row>
    <row r="38" spans="1:17" ht="18.75" hidden="1" customHeight="1" x14ac:dyDescent="0.4">
      <c r="A38" s="24" t="s">
        <v>84</v>
      </c>
      <c r="B38" s="25" t="s">
        <v>63</v>
      </c>
      <c r="C38" s="26"/>
      <c r="D38" s="26">
        <v>44351</v>
      </c>
      <c r="E38" s="26">
        <v>44174</v>
      </c>
      <c r="F38" s="64">
        <v>46000</v>
      </c>
      <c r="G38" s="65">
        <v>100</v>
      </c>
      <c r="H38" s="59">
        <v>7.0848999999999995E-2</v>
      </c>
      <c r="I38" s="59">
        <v>7.4787000000000006E-2</v>
      </c>
      <c r="J38" s="59">
        <v>0.109587</v>
      </c>
      <c r="K38" s="59">
        <v>0.14854400000000001</v>
      </c>
      <c r="L38" s="59"/>
      <c r="M38" s="59"/>
      <c r="N38" s="59"/>
      <c r="O38" s="59"/>
      <c r="P38" s="59"/>
      <c r="Q38" s="59"/>
    </row>
    <row r="39" spans="1:17" ht="18.75" customHeight="1" x14ac:dyDescent="0.4">
      <c r="A39" s="20" t="s">
        <v>85</v>
      </c>
      <c r="B39" s="9" t="s">
        <v>63</v>
      </c>
      <c r="C39" s="10">
        <v>44469</v>
      </c>
      <c r="D39" s="10">
        <v>44475</v>
      </c>
      <c r="E39" s="26">
        <f>D39</f>
        <v>44475</v>
      </c>
      <c r="F39" s="64">
        <f>EDATE(D39,60)</f>
        <v>46301</v>
      </c>
      <c r="G39" s="63">
        <v>-10</v>
      </c>
      <c r="H39" s="59">
        <v>7.8488000000000002E-2</v>
      </c>
      <c r="I39" s="59">
        <v>0.12145</v>
      </c>
      <c r="J39" s="59">
        <v>0.15846099999999999</v>
      </c>
      <c r="K39" s="59">
        <v>0.21856600000000001</v>
      </c>
      <c r="L39" s="59">
        <v>0.22750000000000001</v>
      </c>
      <c r="M39" s="59">
        <v>0.212035</v>
      </c>
      <c r="N39" s="58">
        <v>0.14133000000000001</v>
      </c>
      <c r="O39" s="58">
        <v>0.11823</v>
      </c>
      <c r="P39" s="58">
        <v>0.107196</v>
      </c>
      <c r="Q39" s="59">
        <v>0.11268499999999999</v>
      </c>
    </row>
    <row r="40" spans="1:17" ht="18.75" customHeight="1" x14ac:dyDescent="0.4">
      <c r="A40" s="20" t="s">
        <v>87</v>
      </c>
      <c r="B40" s="9" t="s">
        <v>63</v>
      </c>
      <c r="C40" s="10">
        <v>44495</v>
      </c>
      <c r="D40" s="10">
        <f>C40+3</f>
        <v>44498</v>
      </c>
      <c r="E40" s="11">
        <f>D40</f>
        <v>44498</v>
      </c>
      <c r="F40" s="62">
        <v>46324</v>
      </c>
      <c r="G40" s="63">
        <v>-10</v>
      </c>
      <c r="H40" s="59">
        <v>8.6999999999999994E-2</v>
      </c>
      <c r="I40" s="59">
        <v>0.14611299999999999</v>
      </c>
      <c r="J40" s="59">
        <v>0.15590300000000001</v>
      </c>
      <c r="K40" s="59">
        <v>0.218445</v>
      </c>
      <c r="L40" s="59">
        <v>0.22287599999999999</v>
      </c>
      <c r="M40" s="59">
        <v>0.212168</v>
      </c>
      <c r="N40" s="58">
        <v>0.140545</v>
      </c>
      <c r="O40" s="58">
        <v>0.11847299999999999</v>
      </c>
      <c r="P40" s="58">
        <v>0.10771500000000001</v>
      </c>
      <c r="Q40" s="59">
        <v>0.11054899999999999</v>
      </c>
    </row>
    <row r="41" spans="1:17" ht="18.75" hidden="1" customHeight="1" x14ac:dyDescent="0.4">
      <c r="A41" s="20" t="s">
        <v>91</v>
      </c>
      <c r="B41" s="9" t="s">
        <v>63</v>
      </c>
      <c r="C41" s="10">
        <v>44511</v>
      </c>
      <c r="D41" s="10">
        <v>44517</v>
      </c>
      <c r="E41" s="11">
        <v>44498</v>
      </c>
      <c r="F41" s="62">
        <v>46324</v>
      </c>
      <c r="G41" s="63">
        <v>100.0301</v>
      </c>
      <c r="H41" s="59">
        <v>8.6999999999999994E-2</v>
      </c>
      <c r="I41" s="59">
        <v>0.14611299999999999</v>
      </c>
      <c r="J41" s="59"/>
      <c r="K41" s="59"/>
      <c r="L41" s="59"/>
      <c r="M41" s="59"/>
      <c r="N41" s="58"/>
      <c r="O41" s="58"/>
      <c r="P41" s="58"/>
      <c r="Q41" s="59"/>
    </row>
    <row r="42" spans="1:17" ht="18.75" hidden="1" customHeight="1" x14ac:dyDescent="0.4">
      <c r="A42" s="24" t="s">
        <v>89</v>
      </c>
      <c r="B42" s="9" t="s">
        <v>63</v>
      </c>
      <c r="C42" s="10"/>
      <c r="D42" s="10">
        <v>44529</v>
      </c>
      <c r="E42" s="11">
        <v>44498</v>
      </c>
      <c r="F42" s="62">
        <v>46324</v>
      </c>
      <c r="G42" s="63">
        <v>100</v>
      </c>
      <c r="H42" s="59">
        <v>8.6999999999999994E-2</v>
      </c>
      <c r="I42" s="59">
        <v>0.14611299999999999</v>
      </c>
      <c r="J42" s="59"/>
      <c r="K42" s="59"/>
      <c r="L42" s="59"/>
      <c r="M42" s="59"/>
      <c r="N42" s="58"/>
      <c r="O42" s="58"/>
      <c r="P42" s="58"/>
      <c r="Q42" s="59"/>
    </row>
    <row r="43" spans="1:17" ht="18.75" hidden="1" customHeight="1" x14ac:dyDescent="0.4">
      <c r="A43" s="20" t="s">
        <v>92</v>
      </c>
      <c r="B43" s="9" t="s">
        <v>63</v>
      </c>
      <c r="C43" s="10">
        <v>44539</v>
      </c>
      <c r="D43" s="10">
        <v>44545</v>
      </c>
      <c r="E43" s="10">
        <v>44498</v>
      </c>
      <c r="F43" s="62">
        <v>46324</v>
      </c>
      <c r="G43" s="63">
        <v>100</v>
      </c>
      <c r="H43" s="59">
        <v>8.6999999999999994E-2</v>
      </c>
      <c r="I43" s="59">
        <v>0.14611299999999999</v>
      </c>
      <c r="J43" s="59"/>
      <c r="K43" s="59"/>
      <c r="L43" s="59"/>
      <c r="M43" s="59"/>
      <c r="N43" s="58"/>
      <c r="O43" s="58"/>
      <c r="P43" s="58"/>
      <c r="Q43" s="59"/>
    </row>
    <row r="44" spans="1:17" ht="18.75" hidden="1" customHeight="1" x14ac:dyDescent="0.4">
      <c r="A44" s="20" t="s">
        <v>89</v>
      </c>
      <c r="B44" s="9" t="s">
        <v>63</v>
      </c>
      <c r="C44" s="10"/>
      <c r="D44" s="10">
        <v>44567</v>
      </c>
      <c r="E44" s="10">
        <v>44498</v>
      </c>
      <c r="F44" s="62">
        <v>46324</v>
      </c>
      <c r="G44" s="63">
        <v>100</v>
      </c>
      <c r="H44" s="59">
        <v>8.6999999999999994E-2</v>
      </c>
      <c r="I44" s="59">
        <v>0.14611299999999999</v>
      </c>
      <c r="J44" s="59"/>
      <c r="K44" s="59"/>
      <c r="L44" s="59"/>
      <c r="M44" s="59"/>
      <c r="N44" s="58"/>
      <c r="O44" s="58"/>
      <c r="P44" s="58"/>
      <c r="Q44" s="59"/>
    </row>
    <row r="45" spans="1:17" ht="18.75" hidden="1" customHeight="1" x14ac:dyDescent="0.4">
      <c r="A45" s="20" t="s">
        <v>94</v>
      </c>
      <c r="B45" s="9" t="s">
        <v>63</v>
      </c>
      <c r="C45" s="10">
        <v>44567</v>
      </c>
      <c r="D45" s="10">
        <v>44573</v>
      </c>
      <c r="E45" s="10">
        <v>44498</v>
      </c>
      <c r="F45" s="62">
        <v>46324</v>
      </c>
      <c r="G45" s="63">
        <v>100.5</v>
      </c>
      <c r="H45" s="59">
        <v>8.6999999999999994E-2</v>
      </c>
      <c r="I45" s="59">
        <v>0.14611299999999999</v>
      </c>
      <c r="J45" s="59"/>
      <c r="K45" s="59"/>
      <c r="L45" s="59"/>
      <c r="M45" s="59"/>
      <c r="N45" s="58"/>
      <c r="O45" s="58"/>
      <c r="P45" s="58"/>
      <c r="Q45" s="59"/>
    </row>
    <row r="46" spans="1:17" ht="18.75" hidden="1" customHeight="1" x14ac:dyDescent="0.4">
      <c r="A46" s="20" t="s">
        <v>96</v>
      </c>
      <c r="B46" s="9" t="s">
        <v>63</v>
      </c>
      <c r="C46" s="10">
        <v>44602</v>
      </c>
      <c r="D46" s="10">
        <v>44608</v>
      </c>
      <c r="E46" s="10">
        <v>44498</v>
      </c>
      <c r="F46" s="62">
        <v>46324</v>
      </c>
      <c r="G46" s="63"/>
      <c r="H46" s="59">
        <v>8.6999999999999994E-2</v>
      </c>
      <c r="I46" s="59">
        <v>0.14611299999999999</v>
      </c>
      <c r="J46" s="59"/>
      <c r="K46" s="59"/>
      <c r="L46" s="59"/>
      <c r="M46" s="59"/>
      <c r="N46" s="58"/>
      <c r="O46" s="58"/>
      <c r="P46" s="58"/>
      <c r="Q46" s="59"/>
    </row>
    <row r="47" spans="1:17" ht="18.75" hidden="1" customHeight="1" x14ac:dyDescent="0.4">
      <c r="A47" s="20" t="s">
        <v>98</v>
      </c>
      <c r="B47" s="9" t="s">
        <v>63</v>
      </c>
      <c r="C47" s="10">
        <v>44637</v>
      </c>
      <c r="D47" s="10">
        <v>44642</v>
      </c>
      <c r="E47" s="10">
        <v>44498</v>
      </c>
      <c r="F47" s="62">
        <v>46324</v>
      </c>
      <c r="G47" s="63">
        <v>100</v>
      </c>
      <c r="H47" s="59">
        <v>8.6999999999999994E-2</v>
      </c>
      <c r="I47" s="59">
        <v>0.14611299999999999</v>
      </c>
      <c r="J47" s="59"/>
      <c r="K47" s="59"/>
      <c r="L47" s="59"/>
      <c r="M47" s="59"/>
      <c r="N47" s="58"/>
      <c r="O47" s="58"/>
      <c r="P47" s="58"/>
      <c r="Q47" s="59"/>
    </row>
    <row r="48" spans="1:17" ht="18.75" customHeight="1" x14ac:dyDescent="0.4">
      <c r="A48" s="20" t="s">
        <v>100</v>
      </c>
      <c r="B48" s="9" t="s">
        <v>63</v>
      </c>
      <c r="C48" s="21">
        <v>44672</v>
      </c>
      <c r="D48" s="21">
        <v>44678</v>
      </c>
      <c r="E48" s="21">
        <v>44678</v>
      </c>
      <c r="F48" s="66">
        <v>46504</v>
      </c>
      <c r="G48" s="67">
        <v>0</v>
      </c>
      <c r="H48" s="68">
        <v>0.13527900000000001</v>
      </c>
      <c r="I48" s="68">
        <v>0.15690299999999999</v>
      </c>
      <c r="J48" s="68">
        <v>0.219445</v>
      </c>
      <c r="K48" s="59">
        <v>0.22387599999999999</v>
      </c>
      <c r="L48" s="59">
        <v>0.213168</v>
      </c>
      <c r="M48" s="59">
        <v>0.141545</v>
      </c>
      <c r="N48" s="58">
        <v>0.119473</v>
      </c>
      <c r="O48" s="58">
        <v>0.10871500000000001</v>
      </c>
      <c r="P48" s="58">
        <v>0.111549</v>
      </c>
      <c r="Q48" s="59"/>
    </row>
    <row r="49" spans="1:17" ht="18.75" hidden="1" customHeight="1" x14ac:dyDescent="0.4">
      <c r="A49" s="20" t="s">
        <v>204</v>
      </c>
      <c r="B49" s="9" t="s">
        <v>63</v>
      </c>
      <c r="C49" s="21">
        <v>44707</v>
      </c>
      <c r="D49" s="21">
        <v>44713</v>
      </c>
      <c r="E49" s="21">
        <v>44678</v>
      </c>
      <c r="F49" s="66">
        <v>46504</v>
      </c>
      <c r="G49" s="67">
        <v>100.15</v>
      </c>
      <c r="H49" s="68">
        <v>0.13527900000000001</v>
      </c>
      <c r="I49" s="68"/>
      <c r="J49" s="68"/>
      <c r="K49" s="59"/>
      <c r="L49" s="59"/>
      <c r="M49" s="59"/>
      <c r="N49" s="58"/>
      <c r="O49" s="58"/>
      <c r="P49" s="58"/>
      <c r="Q49" s="59"/>
    </row>
    <row r="50" spans="1:17" ht="18.75" hidden="1" customHeight="1" x14ac:dyDescent="0.4">
      <c r="A50" s="20" t="s">
        <v>205</v>
      </c>
      <c r="B50" s="9" t="s">
        <v>63</v>
      </c>
      <c r="C50" s="21">
        <v>44732</v>
      </c>
      <c r="D50" s="21">
        <v>44735</v>
      </c>
      <c r="E50" s="21">
        <v>44678</v>
      </c>
      <c r="F50" s="66">
        <v>46504</v>
      </c>
      <c r="G50" s="67">
        <v>99.55</v>
      </c>
      <c r="H50" s="68">
        <v>0.13527900000000001</v>
      </c>
      <c r="I50" s="68"/>
      <c r="J50" s="68"/>
      <c r="K50" s="59"/>
      <c r="L50" s="59"/>
      <c r="M50" s="59"/>
      <c r="N50" s="58"/>
      <c r="O50" s="58"/>
      <c r="P50" s="58"/>
      <c r="Q50" s="59"/>
    </row>
    <row r="51" spans="1:17" ht="18.75" hidden="1" customHeight="1" x14ac:dyDescent="0.4">
      <c r="A51" s="20" t="s">
        <v>106</v>
      </c>
      <c r="B51" s="9" t="s">
        <v>63</v>
      </c>
      <c r="C51" s="21"/>
      <c r="D51" s="21">
        <v>44742</v>
      </c>
      <c r="E51" s="21">
        <v>44678</v>
      </c>
      <c r="F51" s="66">
        <v>46504</v>
      </c>
      <c r="G51" s="67">
        <v>100</v>
      </c>
      <c r="H51" s="68">
        <v>0.13527900000000001</v>
      </c>
      <c r="I51" s="68"/>
      <c r="J51" s="68"/>
      <c r="K51" s="59"/>
      <c r="L51" s="59"/>
      <c r="M51" s="59"/>
      <c r="N51" s="58"/>
      <c r="O51" s="58"/>
      <c r="P51" s="58"/>
      <c r="Q51" s="59"/>
    </row>
    <row r="52" spans="1:17" ht="18.75" hidden="1" customHeight="1" x14ac:dyDescent="0.4">
      <c r="A52" s="20" t="s">
        <v>206</v>
      </c>
      <c r="B52" s="9" t="s">
        <v>63</v>
      </c>
      <c r="C52" s="21">
        <v>44755</v>
      </c>
      <c r="D52" s="21">
        <v>44761</v>
      </c>
      <c r="E52" s="21">
        <v>44678</v>
      </c>
      <c r="F52" s="66">
        <v>46504</v>
      </c>
      <c r="G52" s="67">
        <v>99.6</v>
      </c>
      <c r="H52" s="68">
        <v>0.13527900000000001</v>
      </c>
      <c r="I52" s="68"/>
      <c r="J52" s="68"/>
      <c r="K52" s="59"/>
      <c r="L52" s="59"/>
      <c r="M52" s="59"/>
      <c r="N52" s="58"/>
      <c r="O52" s="58"/>
      <c r="P52" s="58"/>
      <c r="Q52" s="59"/>
    </row>
    <row r="53" spans="1:17" ht="18.75" hidden="1" customHeight="1" x14ac:dyDescent="0.4">
      <c r="A53" s="20" t="s">
        <v>207</v>
      </c>
      <c r="B53" s="9" t="s">
        <v>63</v>
      </c>
      <c r="C53" s="21">
        <v>44791</v>
      </c>
      <c r="D53" s="21">
        <v>44797</v>
      </c>
      <c r="E53" s="21">
        <v>44678</v>
      </c>
      <c r="F53" s="66">
        <v>46504</v>
      </c>
      <c r="G53" s="67">
        <v>99.611699999999999</v>
      </c>
      <c r="H53" s="68">
        <v>0.13527900000000001</v>
      </c>
      <c r="I53" s="68"/>
      <c r="J53" s="68"/>
      <c r="K53" s="59"/>
      <c r="L53" s="59"/>
      <c r="M53" s="59"/>
      <c r="N53" s="58"/>
      <c r="O53" s="58"/>
      <c r="P53" s="58"/>
      <c r="Q53" s="59"/>
    </row>
    <row r="54" spans="1:17" ht="18.75" hidden="1" customHeight="1" x14ac:dyDescent="0.4">
      <c r="A54" s="20" t="s">
        <v>208</v>
      </c>
      <c r="B54" s="9" t="s">
        <v>63</v>
      </c>
      <c r="C54" s="21">
        <v>44826</v>
      </c>
      <c r="D54" s="21">
        <v>44832</v>
      </c>
      <c r="E54" s="21">
        <v>44678</v>
      </c>
      <c r="F54" s="66">
        <v>46504</v>
      </c>
      <c r="G54" s="67">
        <v>99.670500000000004</v>
      </c>
      <c r="H54" s="68">
        <v>0.13527900000000001</v>
      </c>
      <c r="I54" s="68"/>
      <c r="J54" s="68"/>
      <c r="K54" s="59"/>
      <c r="L54" s="59"/>
      <c r="M54" s="59"/>
      <c r="N54" s="58"/>
      <c r="O54" s="58"/>
      <c r="P54" s="58"/>
      <c r="Q54" s="59"/>
    </row>
    <row r="55" spans="1:17" ht="18.75" customHeight="1" x14ac:dyDescent="0.4">
      <c r="A55" s="20" t="s">
        <v>113</v>
      </c>
      <c r="B55" s="9" t="s">
        <v>63</v>
      </c>
      <c r="C55" s="21">
        <v>44854</v>
      </c>
      <c r="D55" s="21">
        <v>44860</v>
      </c>
      <c r="E55" s="21">
        <v>44860</v>
      </c>
      <c r="F55" s="66">
        <v>46686</v>
      </c>
      <c r="G55" s="67">
        <v>0</v>
      </c>
      <c r="H55" s="68">
        <v>0.15690299999999999</v>
      </c>
      <c r="I55" s="68">
        <v>0.219445</v>
      </c>
      <c r="J55" s="68">
        <v>0.22387599999999999</v>
      </c>
      <c r="K55" s="59">
        <v>0.213168</v>
      </c>
      <c r="L55" s="59">
        <v>0.141545</v>
      </c>
      <c r="M55" s="59">
        <v>0.119473</v>
      </c>
      <c r="N55" s="58">
        <v>0.10871500000000001</v>
      </c>
      <c r="O55" s="58">
        <v>0.111549</v>
      </c>
      <c r="P55" s="58"/>
      <c r="Q55" s="59"/>
    </row>
    <row r="56" spans="1:17" ht="18.75" customHeight="1" x14ac:dyDescent="0.4">
      <c r="A56" s="20" t="s">
        <v>121</v>
      </c>
      <c r="B56" s="9" t="s">
        <v>29</v>
      </c>
      <c r="C56" s="21">
        <v>44929</v>
      </c>
      <c r="D56" s="21">
        <v>44931</v>
      </c>
      <c r="E56" s="21">
        <v>44931</v>
      </c>
      <c r="F56" s="66">
        <v>46027</v>
      </c>
      <c r="G56" s="17">
        <v>-25</v>
      </c>
      <c r="H56" s="69">
        <v>0.165627</v>
      </c>
      <c r="I56" s="69">
        <v>0.216725</v>
      </c>
      <c r="J56" s="69">
        <v>0.21113399999999999</v>
      </c>
      <c r="K56" s="70">
        <v>0.19692699999999999</v>
      </c>
      <c r="L56" s="70">
        <v>0.116401</v>
      </c>
      <c r="M56" s="70">
        <v>0.106474</v>
      </c>
      <c r="N56" s="53"/>
      <c r="O56" s="53"/>
      <c r="P56" s="53"/>
      <c r="Q56" s="115"/>
    </row>
    <row r="57" spans="1:17" ht="18.75" customHeight="1" x14ac:dyDescent="0.4">
      <c r="A57" s="20" t="s">
        <v>126</v>
      </c>
      <c r="B57" s="9" t="s">
        <v>127</v>
      </c>
      <c r="C57" s="21">
        <v>44973</v>
      </c>
      <c r="D57" s="21">
        <v>44977</v>
      </c>
      <c r="E57" s="21">
        <v>44977</v>
      </c>
      <c r="F57" s="30">
        <v>45342</v>
      </c>
      <c r="G57" s="17">
        <v>0</v>
      </c>
      <c r="H57" s="69">
        <v>0.1784</v>
      </c>
      <c r="I57" s="69">
        <v>0.22725000000000001</v>
      </c>
      <c r="J57" s="52"/>
      <c r="K57" s="71"/>
      <c r="L57" s="71"/>
      <c r="M57" s="72"/>
      <c r="N57" s="55"/>
      <c r="O57" s="55"/>
      <c r="P57" s="55"/>
      <c r="Q57" s="116"/>
    </row>
    <row r="58" spans="1:17" ht="18.75" customHeight="1" x14ac:dyDescent="0.4">
      <c r="A58" s="20" t="s">
        <v>133</v>
      </c>
      <c r="B58" s="9" t="s">
        <v>127</v>
      </c>
      <c r="C58" s="21">
        <v>44991</v>
      </c>
      <c r="D58" s="21">
        <v>44993</v>
      </c>
      <c r="E58" s="21">
        <v>44993</v>
      </c>
      <c r="F58" s="30">
        <v>45359</v>
      </c>
      <c r="G58" s="17">
        <v>75</v>
      </c>
      <c r="H58" s="69">
        <v>0.203206</v>
      </c>
      <c r="I58" s="69">
        <v>0.25536799999999998</v>
      </c>
      <c r="J58" s="54"/>
      <c r="K58" s="73"/>
      <c r="L58" s="73"/>
      <c r="M58" s="73"/>
      <c r="N58" s="55"/>
      <c r="O58" s="55"/>
      <c r="P58" s="55"/>
      <c r="Q58" s="116"/>
    </row>
    <row r="59" spans="1:17" ht="18.75" customHeight="1" x14ac:dyDescent="0.4">
      <c r="A59" s="20" t="s">
        <v>139</v>
      </c>
      <c r="B59" s="9" t="s">
        <v>127</v>
      </c>
      <c r="C59" s="21">
        <v>45029</v>
      </c>
      <c r="D59" s="21">
        <v>45033</v>
      </c>
      <c r="E59" s="21">
        <v>45033</v>
      </c>
      <c r="F59" s="30">
        <v>45399</v>
      </c>
      <c r="G59" s="17">
        <v>75</v>
      </c>
      <c r="H59" s="69">
        <v>0.226768</v>
      </c>
      <c r="I59" s="69">
        <v>0.23599999999999999</v>
      </c>
      <c r="J59" s="74"/>
      <c r="K59" s="73"/>
      <c r="L59" s="73"/>
      <c r="M59" s="73"/>
      <c r="N59" s="55"/>
      <c r="O59" s="55"/>
      <c r="P59" s="55"/>
      <c r="Q59" s="116"/>
    </row>
    <row r="60" spans="1:17" ht="18.75" customHeight="1" x14ac:dyDescent="0.4">
      <c r="A60" s="20" t="s">
        <v>145</v>
      </c>
      <c r="B60" s="9" t="s">
        <v>127</v>
      </c>
      <c r="C60" s="21">
        <v>45064</v>
      </c>
      <c r="D60" s="21">
        <v>45068</v>
      </c>
      <c r="E60" s="21">
        <v>45068</v>
      </c>
      <c r="F60" s="30">
        <v>45434</v>
      </c>
      <c r="G60" s="17">
        <v>75</v>
      </c>
      <c r="H60" s="69">
        <v>0.226657</v>
      </c>
      <c r="I60" s="69">
        <v>0.222083</v>
      </c>
      <c r="J60" s="54"/>
      <c r="K60" s="55"/>
      <c r="L60" s="55"/>
      <c r="M60" s="55"/>
      <c r="N60" s="55"/>
      <c r="O60" s="55"/>
      <c r="P60" s="55"/>
      <c r="Q60" s="116"/>
    </row>
    <row r="61" spans="1:17" ht="18.75" customHeight="1" x14ac:dyDescent="0.4">
      <c r="A61" s="20" t="s">
        <v>151</v>
      </c>
      <c r="B61" s="9" t="s">
        <v>127</v>
      </c>
      <c r="C61" s="21">
        <v>45099</v>
      </c>
      <c r="D61" s="21">
        <v>45103</v>
      </c>
      <c r="E61" s="21">
        <v>45103</v>
      </c>
      <c r="F61" s="30">
        <v>45469</v>
      </c>
      <c r="G61" s="17">
        <v>65</v>
      </c>
      <c r="H61" s="69">
        <v>0.22572500000000001</v>
      </c>
      <c r="I61" s="69">
        <v>0.220054</v>
      </c>
      <c r="J61" s="56"/>
      <c r="K61" s="75"/>
      <c r="L61" s="75"/>
      <c r="M61" s="75"/>
      <c r="N61" s="55"/>
      <c r="O61" s="55"/>
      <c r="P61" s="55"/>
      <c r="Q61" s="117"/>
    </row>
    <row r="62" spans="1:17" ht="18.75" customHeight="1" x14ac:dyDescent="0.4">
      <c r="A62" s="20" t="s">
        <v>154</v>
      </c>
      <c r="B62" s="9" t="s">
        <v>63</v>
      </c>
      <c r="C62" s="21">
        <v>45099</v>
      </c>
      <c r="D62" s="21">
        <v>45103</v>
      </c>
      <c r="E62" s="21">
        <v>45103</v>
      </c>
      <c r="F62" s="66">
        <v>46930</v>
      </c>
      <c r="G62" s="17">
        <v>95</v>
      </c>
      <c r="H62" s="69">
        <v>0.22872500000000001</v>
      </c>
      <c r="I62" s="69">
        <v>0.223054</v>
      </c>
      <c r="J62" s="70">
        <v>0.208783</v>
      </c>
      <c r="K62" s="70">
        <v>0.12881300000000001</v>
      </c>
      <c r="L62" s="70">
        <v>0.119021</v>
      </c>
      <c r="M62" s="69">
        <v>0.118691</v>
      </c>
      <c r="N62" s="69">
        <v>0.12673899999999999</v>
      </c>
      <c r="O62" s="69"/>
      <c r="P62" s="69"/>
      <c r="Q62" s="69"/>
    </row>
    <row r="63" spans="1:17" ht="18.75" customHeight="1" x14ac:dyDescent="0.4">
      <c r="A63" s="20" t="s">
        <v>156</v>
      </c>
      <c r="B63" s="9" t="s">
        <v>127</v>
      </c>
      <c r="C63" s="21">
        <v>45117</v>
      </c>
      <c r="D63" s="21">
        <v>45119</v>
      </c>
      <c r="E63" s="21">
        <v>45119</v>
      </c>
      <c r="F63" s="30">
        <v>45485</v>
      </c>
      <c r="G63" s="17">
        <v>84</v>
      </c>
      <c r="H63" s="69">
        <v>0.22762499999999999</v>
      </c>
      <c r="I63" s="69">
        <v>0.218001</v>
      </c>
      <c r="J63" s="56"/>
      <c r="K63" s="75"/>
      <c r="L63" s="75"/>
      <c r="M63" s="75"/>
      <c r="N63" s="55"/>
      <c r="O63" s="55"/>
      <c r="P63" s="55"/>
      <c r="Q63" s="115"/>
    </row>
    <row r="64" spans="1:17" ht="18.75" customHeight="1" x14ac:dyDescent="0.4">
      <c r="A64" s="20" t="s">
        <v>158</v>
      </c>
      <c r="B64" s="9" t="s">
        <v>29</v>
      </c>
      <c r="C64" s="21">
        <v>45117</v>
      </c>
      <c r="D64" s="21">
        <v>45119</v>
      </c>
      <c r="E64" s="21">
        <v>45119</v>
      </c>
      <c r="F64" s="66">
        <v>46215</v>
      </c>
      <c r="G64" s="17">
        <v>85</v>
      </c>
      <c r="H64" s="69">
        <v>0.22772500000000001</v>
      </c>
      <c r="I64" s="69">
        <v>0.21810099999999999</v>
      </c>
      <c r="J64" s="70">
        <v>0.20533899999999999</v>
      </c>
      <c r="K64" s="70">
        <v>0.12575800000000001</v>
      </c>
      <c r="L64" s="70">
        <v>0.115963</v>
      </c>
      <c r="M64" s="69">
        <v>0.10936700000000001</v>
      </c>
      <c r="N64" s="55"/>
      <c r="O64" s="55"/>
      <c r="P64" s="55"/>
      <c r="Q64" s="116"/>
    </row>
    <row r="65" spans="1:17" ht="18.75" customHeight="1" x14ac:dyDescent="0.4">
      <c r="A65" s="20" t="s">
        <v>162</v>
      </c>
      <c r="B65" s="9" t="s">
        <v>127</v>
      </c>
      <c r="C65" s="21">
        <v>45141</v>
      </c>
      <c r="D65" s="21">
        <v>45145</v>
      </c>
      <c r="E65" s="21">
        <v>45511</v>
      </c>
      <c r="F65" s="30">
        <v>45511</v>
      </c>
      <c r="G65" s="17">
        <v>84</v>
      </c>
      <c r="H65" s="69">
        <v>0.23710100000000001</v>
      </c>
      <c r="I65" s="69">
        <v>0.21235100000000001</v>
      </c>
      <c r="J65" s="54"/>
      <c r="K65" s="73"/>
      <c r="L65" s="73"/>
      <c r="M65" s="73"/>
      <c r="N65" s="55"/>
      <c r="O65" s="55"/>
      <c r="P65" s="55"/>
      <c r="Q65" s="116"/>
    </row>
    <row r="66" spans="1:17" ht="18.75" customHeight="1" x14ac:dyDescent="0.4">
      <c r="A66" s="20" t="s">
        <v>168</v>
      </c>
      <c r="B66" s="9" t="s">
        <v>127</v>
      </c>
      <c r="C66" s="21">
        <v>45187</v>
      </c>
      <c r="D66" s="21">
        <v>45189</v>
      </c>
      <c r="E66" s="21">
        <v>45189</v>
      </c>
      <c r="F66" s="30">
        <v>45555</v>
      </c>
      <c r="G66" s="17">
        <v>-200</v>
      </c>
      <c r="H66" s="69">
        <v>0.22786799999999999</v>
      </c>
      <c r="I66" s="69">
        <v>0.183949</v>
      </c>
      <c r="J66" s="54"/>
      <c r="K66" s="73"/>
      <c r="L66" s="73"/>
      <c r="M66" s="73"/>
      <c r="N66" s="55"/>
      <c r="O66" s="55"/>
      <c r="P66" s="55"/>
      <c r="Q66" s="116"/>
    </row>
    <row r="67" spans="1:17" ht="18.75" customHeight="1" x14ac:dyDescent="0.4">
      <c r="A67" s="20" t="s">
        <v>174</v>
      </c>
      <c r="B67" s="9" t="s">
        <v>127</v>
      </c>
      <c r="C67" s="21">
        <v>45204</v>
      </c>
      <c r="D67" s="21">
        <v>45208</v>
      </c>
      <c r="E67" s="21">
        <v>45208</v>
      </c>
      <c r="F67" s="30">
        <v>45574</v>
      </c>
      <c r="G67" s="17">
        <v>-36</v>
      </c>
      <c r="H67" s="69">
        <v>0.22489999999999999</v>
      </c>
      <c r="I67" s="69">
        <v>0.20943500000000001</v>
      </c>
      <c r="J67" s="54"/>
      <c r="K67" s="73"/>
      <c r="L67" s="73"/>
      <c r="M67" s="73"/>
      <c r="N67" s="55"/>
      <c r="O67" s="55"/>
      <c r="P67" s="55"/>
      <c r="Q67" s="116"/>
    </row>
    <row r="68" spans="1:17" ht="18.75" customHeight="1" x14ac:dyDescent="0.4">
      <c r="A68" s="20" t="s">
        <v>179</v>
      </c>
      <c r="B68" s="9" t="s">
        <v>127</v>
      </c>
      <c r="C68" s="21">
        <v>45260</v>
      </c>
      <c r="D68" s="21">
        <v>45264</v>
      </c>
      <c r="E68" s="21">
        <v>45264</v>
      </c>
      <c r="F68" s="30">
        <v>45630</v>
      </c>
      <c r="G68" s="17">
        <v>-100</v>
      </c>
      <c r="H68" s="69">
        <v>0.20326274698439931</v>
      </c>
      <c r="I68" s="70">
        <v>0.198605</v>
      </c>
      <c r="J68" s="56"/>
      <c r="K68" s="75"/>
      <c r="L68" s="75"/>
      <c r="M68" s="75"/>
      <c r="N68" s="55"/>
      <c r="O68" s="55"/>
      <c r="P68" s="55"/>
      <c r="Q68" s="116"/>
    </row>
    <row r="69" spans="1:17" ht="18.75" customHeight="1" x14ac:dyDescent="0.4">
      <c r="A69" s="20" t="s">
        <v>181</v>
      </c>
      <c r="B69" s="9" t="s">
        <v>29</v>
      </c>
      <c r="C69" s="21">
        <v>45260</v>
      </c>
      <c r="D69" s="21">
        <v>45264</v>
      </c>
      <c r="E69" s="21">
        <v>45264</v>
      </c>
      <c r="F69" s="66">
        <v>46360</v>
      </c>
      <c r="G69" s="17">
        <v>-21</v>
      </c>
      <c r="H69" s="69">
        <v>0.21116274698439932</v>
      </c>
      <c r="I69" s="70">
        <v>0.20650499999999999</v>
      </c>
      <c r="J69" s="70">
        <v>0.12609200000000001</v>
      </c>
      <c r="K69" s="69">
        <v>0.109028</v>
      </c>
      <c r="L69" s="69">
        <v>0.1079</v>
      </c>
      <c r="M69" s="69">
        <v>0.121903</v>
      </c>
      <c r="N69" s="55"/>
      <c r="O69" s="55"/>
      <c r="P69" s="55"/>
      <c r="Q69" s="117"/>
    </row>
    <row r="70" spans="1:17" ht="18.75" customHeight="1" x14ac:dyDescent="0.4">
      <c r="A70" s="20" t="s">
        <v>209</v>
      </c>
      <c r="B70" s="9" t="s">
        <v>63</v>
      </c>
      <c r="C70" s="21">
        <v>45260</v>
      </c>
      <c r="D70" s="21">
        <v>45264</v>
      </c>
      <c r="E70" s="21">
        <v>45264</v>
      </c>
      <c r="F70" s="66">
        <v>47091</v>
      </c>
      <c r="G70" s="17">
        <v>-10</v>
      </c>
      <c r="H70" s="69">
        <v>0.21226274698439931</v>
      </c>
      <c r="I70" s="70">
        <v>0.20760500000000001</v>
      </c>
      <c r="J70" s="70">
        <v>0.127192</v>
      </c>
      <c r="K70" s="69">
        <v>0.110128</v>
      </c>
      <c r="L70" s="69">
        <v>0.109</v>
      </c>
      <c r="M70" s="69">
        <v>0.123003</v>
      </c>
      <c r="N70" s="69"/>
      <c r="O70" s="69"/>
      <c r="P70" s="69"/>
      <c r="Q70" s="69"/>
    </row>
    <row r="71" spans="1:17" ht="18.75" customHeight="1" x14ac:dyDescent="0.4">
      <c r="A71" s="124"/>
      <c r="B71" s="125"/>
      <c r="C71" s="125"/>
      <c r="D71" s="125"/>
      <c r="E71" s="125"/>
      <c r="F71" s="125"/>
      <c r="G71" s="40"/>
      <c r="H71" s="41"/>
      <c r="I71" s="41"/>
      <c r="J71" s="41"/>
      <c r="K71" s="41"/>
      <c r="L71" s="41"/>
      <c r="M71" s="41"/>
      <c r="N71" s="41"/>
      <c r="O71" s="41"/>
      <c r="P71" s="41"/>
      <c r="Q71" s="120"/>
    </row>
    <row r="72" spans="1:17" ht="18.75" customHeight="1" x14ac:dyDescent="0.45">
      <c r="A72" s="42" t="s">
        <v>187</v>
      </c>
      <c r="B72" s="43"/>
      <c r="C72" s="43"/>
      <c r="D72" s="43"/>
      <c r="E72" s="43"/>
      <c r="F72" s="43"/>
      <c r="G72" s="43"/>
      <c r="H72" s="43"/>
      <c r="I72" s="43"/>
      <c r="J72" s="43"/>
      <c r="K72" s="43"/>
      <c r="L72" s="43"/>
      <c r="M72" s="43"/>
      <c r="N72" s="43"/>
      <c r="O72" s="43"/>
      <c r="P72" s="43"/>
      <c r="Q72" s="43"/>
    </row>
    <row r="73" spans="1:17" ht="18.75" customHeight="1" x14ac:dyDescent="0.45">
      <c r="A73" s="42" t="s">
        <v>188</v>
      </c>
      <c r="B73" s="43"/>
      <c r="C73" s="43"/>
      <c r="D73" s="43"/>
      <c r="E73" s="43"/>
      <c r="F73" s="43"/>
      <c r="G73" s="43"/>
      <c r="H73" s="43"/>
      <c r="I73" s="43"/>
      <c r="J73" s="43"/>
      <c r="K73" s="43"/>
      <c r="L73" s="44"/>
      <c r="M73" s="43"/>
      <c r="N73" s="43"/>
      <c r="O73" s="43"/>
      <c r="P73" s="43"/>
      <c r="Q73" s="43"/>
    </row>
    <row r="74" spans="1:17" ht="18.75" customHeight="1" x14ac:dyDescent="0.45">
      <c r="A74" s="42" t="s">
        <v>189</v>
      </c>
      <c r="B74" s="43"/>
      <c r="C74" s="43"/>
      <c r="D74" s="43"/>
      <c r="E74" s="43"/>
      <c r="F74" s="43"/>
      <c r="G74" s="46"/>
      <c r="H74" s="46"/>
      <c r="I74" s="46"/>
      <c r="J74" s="46"/>
      <c r="K74" s="46"/>
      <c r="L74" s="46"/>
      <c r="M74" s="46"/>
      <c r="N74" s="46"/>
      <c r="O74" s="46"/>
      <c r="P74" s="46"/>
      <c r="Q74" s="46"/>
    </row>
    <row r="75" spans="1:17" ht="18.75" customHeight="1" x14ac:dyDescent="0.45">
      <c r="A75" s="76"/>
      <c r="B75" s="48"/>
      <c r="C75" s="48"/>
      <c r="D75" s="48"/>
      <c r="E75" s="46"/>
      <c r="F75" s="46"/>
      <c r="G75" s="46"/>
      <c r="H75" s="46"/>
      <c r="I75" s="46"/>
      <c r="J75" s="46"/>
      <c r="K75" s="46"/>
      <c r="L75" s="46"/>
      <c r="M75" s="46"/>
      <c r="N75" s="46"/>
      <c r="O75" s="46"/>
      <c r="P75" s="46"/>
      <c r="Q75" s="46"/>
    </row>
    <row r="76" spans="1:17" ht="18.75" customHeight="1" x14ac:dyDescent="0.45">
      <c r="A76" s="126" t="s">
        <v>329</v>
      </c>
      <c r="B76" s="126"/>
      <c r="C76" s="126"/>
      <c r="D76" s="126"/>
      <c r="E76" s="126"/>
      <c r="F76" s="126"/>
      <c r="G76" s="126"/>
      <c r="H76" s="126"/>
      <c r="I76" s="126"/>
      <c r="J76" s="126"/>
      <c r="K76" s="126"/>
      <c r="L76" s="126"/>
      <c r="M76" s="126"/>
      <c r="N76" s="126"/>
      <c r="O76" s="126"/>
      <c r="P76" s="126"/>
      <c r="Q76" s="126"/>
    </row>
    <row r="77" spans="1:17" ht="18.75" customHeight="1" x14ac:dyDescent="0.45">
      <c r="A77" s="127" t="s">
        <v>330</v>
      </c>
      <c r="B77" s="127"/>
      <c r="C77" s="127"/>
      <c r="D77" s="127"/>
      <c r="E77" s="127"/>
      <c r="F77" s="127"/>
      <c r="G77" s="127"/>
      <c r="H77" s="127"/>
      <c r="I77" s="127"/>
      <c r="J77" s="127"/>
      <c r="K77" s="127"/>
      <c r="L77" s="127"/>
      <c r="M77" s="127"/>
      <c r="N77" s="127"/>
      <c r="O77" s="127"/>
      <c r="P77" s="127"/>
      <c r="Q77" s="127"/>
    </row>
  </sheetData>
  <mergeCells count="17">
    <mergeCell ref="G9:G10"/>
    <mergeCell ref="H9:Q9"/>
    <mergeCell ref="A71:F71"/>
    <mergeCell ref="A76:Q76"/>
    <mergeCell ref="A77:Q77"/>
    <mergeCell ref="A9:A10"/>
    <mergeCell ref="B9:B10"/>
    <mergeCell ref="C9:C10"/>
    <mergeCell ref="D9:D10"/>
    <mergeCell ref="E9:E10"/>
    <mergeCell ref="F9:F10"/>
    <mergeCell ref="A8:Q8"/>
    <mergeCell ref="A2:Q2"/>
    <mergeCell ref="A3:Q3"/>
    <mergeCell ref="A5:Q5"/>
    <mergeCell ref="A6:Q6"/>
    <mergeCell ref="A7:Q7"/>
  </mergeCells>
  <printOptions horizontalCentered="1"/>
  <pageMargins left="0.25" right="0.25" top="0.25" bottom="0.25" header="0.3" footer="0.3"/>
  <pageSetup paperSize="9" scale="5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93"/>
  <sheetViews>
    <sheetView zoomScale="85" zoomScaleNormal="85" zoomScaleSheetLayoutView="70" zoomScalePageLayoutView="20" workbookViewId="0">
      <pane ySplit="10" topLeftCell="A68" activePane="bottomLeft" state="frozen"/>
      <selection activeCell="Q64" sqref="Q64"/>
      <selection pane="bottomLeft" activeCell="A70" sqref="A70"/>
    </sheetView>
  </sheetViews>
  <sheetFormatPr defaultColWidth="9.1796875" defaultRowHeight="18" customHeight="1" x14ac:dyDescent="0.3"/>
  <cols>
    <col min="1" max="1" width="25" style="80" customWidth="1"/>
    <col min="2" max="6" width="14.26953125" style="80" customWidth="1"/>
    <col min="7" max="12" width="21.453125" style="80" customWidth="1"/>
    <col min="13" max="15" width="14.26953125" style="80" customWidth="1"/>
    <col min="16" max="16384" width="9.1796875" style="80"/>
  </cols>
  <sheetData>
    <row r="2" spans="1:15" s="77" customFormat="1" ht="18" customHeight="1" x14ac:dyDescent="0.65">
      <c r="A2" s="122" t="s">
        <v>0</v>
      </c>
      <c r="B2" s="122"/>
      <c r="C2" s="122"/>
      <c r="D2" s="122"/>
      <c r="E2" s="122"/>
      <c r="F2" s="122"/>
      <c r="G2" s="122"/>
      <c r="H2" s="122"/>
      <c r="I2" s="122"/>
      <c r="J2" s="122"/>
      <c r="K2" s="122"/>
      <c r="L2" s="122"/>
      <c r="M2" s="122"/>
      <c r="N2" s="122"/>
      <c r="O2" s="122"/>
    </row>
    <row r="3" spans="1:15" s="77" customFormat="1" ht="18" customHeight="1" x14ac:dyDescent="0.65">
      <c r="A3" s="122" t="s">
        <v>1</v>
      </c>
      <c r="B3" s="122"/>
      <c r="C3" s="122"/>
      <c r="D3" s="122"/>
      <c r="E3" s="122"/>
      <c r="F3" s="122"/>
      <c r="G3" s="122"/>
      <c r="H3" s="122"/>
      <c r="I3" s="122"/>
      <c r="J3" s="122"/>
      <c r="K3" s="122"/>
      <c r="L3" s="122"/>
      <c r="M3" s="122"/>
      <c r="N3" s="122"/>
      <c r="O3" s="122"/>
    </row>
    <row r="4" spans="1:15" s="77" customFormat="1" ht="18" customHeight="1" x14ac:dyDescent="0.45">
      <c r="A4" s="79"/>
      <c r="B4" s="79"/>
      <c r="C4" s="79"/>
      <c r="D4" s="79"/>
      <c r="E4" s="79"/>
      <c r="F4" s="79"/>
      <c r="G4" s="79"/>
      <c r="H4" s="79"/>
      <c r="I4" s="79"/>
      <c r="J4" s="79"/>
      <c r="K4" s="79"/>
      <c r="L4" s="79"/>
      <c r="M4" s="79"/>
      <c r="N4" s="78"/>
      <c r="O4" s="78"/>
    </row>
    <row r="5" spans="1:15" ht="18" customHeight="1" x14ac:dyDescent="0.45">
      <c r="A5" s="123" t="s">
        <v>2</v>
      </c>
      <c r="B5" s="123"/>
      <c r="C5" s="123"/>
      <c r="D5" s="123"/>
      <c r="E5" s="123"/>
      <c r="F5" s="123"/>
      <c r="G5" s="123"/>
      <c r="H5" s="123"/>
      <c r="I5" s="123"/>
      <c r="J5" s="123"/>
      <c r="K5" s="123"/>
      <c r="L5" s="123"/>
      <c r="M5" s="123"/>
      <c r="N5" s="123"/>
      <c r="O5" s="123"/>
    </row>
    <row r="6" spans="1:15" ht="18" customHeight="1" x14ac:dyDescent="0.45">
      <c r="A6" s="123" t="s">
        <v>210</v>
      </c>
      <c r="B6" s="123"/>
      <c r="C6" s="123"/>
      <c r="D6" s="123"/>
      <c r="E6" s="123"/>
      <c r="F6" s="123"/>
      <c r="G6" s="123"/>
      <c r="H6" s="123"/>
      <c r="I6" s="123"/>
      <c r="J6" s="123"/>
      <c r="K6" s="123"/>
      <c r="L6" s="123"/>
      <c r="M6" s="123"/>
      <c r="N6" s="123"/>
      <c r="O6" s="123"/>
    </row>
    <row r="7" spans="1:15" ht="18" customHeight="1" x14ac:dyDescent="0.45">
      <c r="A7" s="123" t="s">
        <v>211</v>
      </c>
      <c r="B7" s="123"/>
      <c r="C7" s="123"/>
      <c r="D7" s="123"/>
      <c r="E7" s="123"/>
      <c r="F7" s="123"/>
      <c r="G7" s="123"/>
      <c r="H7" s="123"/>
      <c r="I7" s="123"/>
      <c r="J7" s="123"/>
      <c r="K7" s="123"/>
      <c r="L7" s="123"/>
      <c r="M7" s="123"/>
      <c r="N7" s="123"/>
      <c r="O7" s="123"/>
    </row>
    <row r="8" spans="1:15" ht="18" customHeight="1" x14ac:dyDescent="0.35">
      <c r="A8" s="130" t="s">
        <v>5</v>
      </c>
      <c r="B8" s="130"/>
      <c r="C8" s="130"/>
      <c r="D8" s="130"/>
      <c r="E8" s="130"/>
      <c r="F8" s="130"/>
      <c r="G8" s="130"/>
      <c r="H8" s="130"/>
      <c r="I8" s="130"/>
      <c r="J8" s="130"/>
      <c r="K8" s="130"/>
      <c r="L8" s="130"/>
      <c r="M8" s="130"/>
      <c r="N8" s="130"/>
      <c r="O8" s="130"/>
    </row>
    <row r="9" spans="1:15" s="81" customFormat="1" ht="18" customHeight="1" x14ac:dyDescent="0.5">
      <c r="A9" s="131" t="s">
        <v>6</v>
      </c>
      <c r="B9" s="131" t="s">
        <v>7</v>
      </c>
      <c r="C9" s="131" t="s">
        <v>8</v>
      </c>
      <c r="D9" s="131" t="s">
        <v>212</v>
      </c>
      <c r="E9" s="131" t="s">
        <v>10</v>
      </c>
      <c r="F9" s="131" t="s">
        <v>11</v>
      </c>
      <c r="G9" s="131" t="s">
        <v>192</v>
      </c>
      <c r="H9" s="131" t="s">
        <v>213</v>
      </c>
      <c r="I9" s="131" t="s">
        <v>214</v>
      </c>
      <c r="J9" s="131" t="s">
        <v>193</v>
      </c>
      <c r="K9" s="131" t="s">
        <v>194</v>
      </c>
      <c r="L9" s="131" t="s">
        <v>16</v>
      </c>
      <c r="M9" s="133" t="s">
        <v>215</v>
      </c>
      <c r="N9" s="133" t="s">
        <v>216</v>
      </c>
      <c r="O9" s="133" t="s">
        <v>217</v>
      </c>
    </row>
    <row r="10" spans="1:15" s="81" customFormat="1" ht="18" customHeight="1" x14ac:dyDescent="0.5">
      <c r="A10" s="132"/>
      <c r="B10" s="132"/>
      <c r="C10" s="132"/>
      <c r="D10" s="132"/>
      <c r="E10" s="132"/>
      <c r="F10" s="132"/>
      <c r="G10" s="132"/>
      <c r="H10" s="132"/>
      <c r="I10" s="132"/>
      <c r="J10" s="132"/>
      <c r="K10" s="132"/>
      <c r="L10" s="132"/>
      <c r="M10" s="133"/>
      <c r="N10" s="133"/>
      <c r="O10" s="133"/>
    </row>
    <row r="11" spans="1:15" ht="18" customHeight="1" x14ac:dyDescent="0.35">
      <c r="A11" s="82" t="s">
        <v>218</v>
      </c>
      <c r="B11" s="83" t="s">
        <v>29</v>
      </c>
      <c r="C11" s="84">
        <v>42408</v>
      </c>
      <c r="D11" s="85">
        <v>42415</v>
      </c>
      <c r="E11" s="85">
        <f>D11</f>
        <v>42415</v>
      </c>
      <c r="F11" s="85">
        <v>43511</v>
      </c>
      <c r="G11" s="86">
        <v>100000</v>
      </c>
      <c r="H11" s="87">
        <v>245371.7</v>
      </c>
      <c r="I11" s="88" t="s">
        <v>219</v>
      </c>
      <c r="J11" s="89">
        <v>116256.7</v>
      </c>
      <c r="K11" s="90">
        <v>0</v>
      </c>
      <c r="L11" s="89">
        <v>116256.7</v>
      </c>
      <c r="M11" s="91">
        <v>6.0999999999999999E-2</v>
      </c>
      <c r="N11" s="82"/>
      <c r="O11" s="82"/>
    </row>
    <row r="12" spans="1:15" ht="18" customHeight="1" x14ac:dyDescent="0.35">
      <c r="A12" s="82" t="s">
        <v>220</v>
      </c>
      <c r="B12" s="83" t="s">
        <v>29</v>
      </c>
      <c r="C12" s="92">
        <v>42453</v>
      </c>
      <c r="D12" s="93">
        <v>42458</v>
      </c>
      <c r="E12" s="85">
        <f>D12</f>
        <v>42458</v>
      </c>
      <c r="F12" s="93">
        <v>43553</v>
      </c>
      <c r="G12" s="94">
        <v>80000</v>
      </c>
      <c r="H12" s="95">
        <v>198759</v>
      </c>
      <c r="I12" s="88" t="s">
        <v>221</v>
      </c>
      <c r="J12" s="89">
        <v>80400</v>
      </c>
      <c r="K12" s="90">
        <v>0</v>
      </c>
      <c r="L12" s="89">
        <v>80400</v>
      </c>
      <c r="M12" s="91">
        <v>5.5899999999999998E-2</v>
      </c>
      <c r="N12" s="82"/>
      <c r="O12" s="82"/>
    </row>
    <row r="13" spans="1:15" ht="18" customHeight="1" x14ac:dyDescent="0.35">
      <c r="A13" s="82" t="s">
        <v>222</v>
      </c>
      <c r="B13" s="83" t="s">
        <v>29</v>
      </c>
      <c r="C13" s="92">
        <v>42909</v>
      </c>
      <c r="D13" s="93">
        <v>42916</v>
      </c>
      <c r="E13" s="85">
        <f>D13</f>
        <v>42916</v>
      </c>
      <c r="F13" s="93">
        <v>44012</v>
      </c>
      <c r="G13" s="94">
        <v>71691</v>
      </c>
      <c r="H13" s="95">
        <v>167083.70000000001</v>
      </c>
      <c r="I13" s="88" t="s">
        <v>223</v>
      </c>
      <c r="J13" s="89">
        <v>71007</v>
      </c>
      <c r="K13" s="90">
        <v>0</v>
      </c>
      <c r="L13" s="89">
        <v>71007</v>
      </c>
      <c r="M13" s="91">
        <v>5.2400000000000002E-2</v>
      </c>
      <c r="N13" s="82"/>
      <c r="O13" s="82"/>
    </row>
    <row r="14" spans="1:15" ht="18" customHeight="1" x14ac:dyDescent="0.35">
      <c r="A14" s="82" t="s">
        <v>224</v>
      </c>
      <c r="B14" s="83" t="s">
        <v>63</v>
      </c>
      <c r="C14" s="92">
        <v>44035</v>
      </c>
      <c r="D14" s="93">
        <v>44041</v>
      </c>
      <c r="E14" s="85">
        <f>D14</f>
        <v>44041</v>
      </c>
      <c r="F14" s="93">
        <v>45867</v>
      </c>
      <c r="G14" s="94">
        <v>25000</v>
      </c>
      <c r="H14" s="95">
        <v>26500</v>
      </c>
      <c r="I14" s="88" t="s">
        <v>225</v>
      </c>
      <c r="J14" s="89">
        <v>20900</v>
      </c>
      <c r="K14" s="89">
        <v>100</v>
      </c>
      <c r="L14" s="89">
        <v>21000</v>
      </c>
      <c r="M14" s="91">
        <v>8.3699999999999997E-2</v>
      </c>
      <c r="N14" s="82"/>
      <c r="O14" s="82"/>
    </row>
    <row r="15" spans="1:15" ht="18" customHeight="1" x14ac:dyDescent="0.35">
      <c r="A15" s="96" t="s">
        <v>226</v>
      </c>
      <c r="B15" s="97" t="s">
        <v>63</v>
      </c>
      <c r="C15" s="98">
        <v>44063</v>
      </c>
      <c r="D15" s="99">
        <v>44069</v>
      </c>
      <c r="E15" s="85">
        <v>44041</v>
      </c>
      <c r="F15" s="99">
        <v>45867</v>
      </c>
      <c r="G15" s="100">
        <v>20000</v>
      </c>
      <c r="H15" s="101">
        <v>22645</v>
      </c>
      <c r="I15" s="88" t="s">
        <v>227</v>
      </c>
      <c r="J15" s="90">
        <v>17733</v>
      </c>
      <c r="K15" s="90">
        <v>100</v>
      </c>
      <c r="L15" s="90">
        <f>SUM(J15:K15)</f>
        <v>17833</v>
      </c>
      <c r="M15" s="102">
        <v>8.3699999999999997E-2</v>
      </c>
      <c r="N15" s="103">
        <v>99.671999999999997</v>
      </c>
      <c r="O15" s="104">
        <v>8.4500000000000006E-2</v>
      </c>
    </row>
    <row r="16" spans="1:15" ht="18" customHeight="1" x14ac:dyDescent="0.35">
      <c r="A16" s="96" t="s">
        <v>228</v>
      </c>
      <c r="B16" s="97" t="s">
        <v>63</v>
      </c>
      <c r="C16" s="98">
        <v>44091</v>
      </c>
      <c r="D16" s="99">
        <v>44097</v>
      </c>
      <c r="E16" s="85">
        <v>44041</v>
      </c>
      <c r="F16" s="99">
        <v>45867</v>
      </c>
      <c r="G16" s="100">
        <v>15000</v>
      </c>
      <c r="H16" s="101">
        <v>6825</v>
      </c>
      <c r="I16" s="88" t="s">
        <v>229</v>
      </c>
      <c r="J16" s="90">
        <v>5650</v>
      </c>
      <c r="K16" s="90">
        <v>112.5</v>
      </c>
      <c r="L16" s="90">
        <f>SUM(J16:K16)</f>
        <v>5762.5</v>
      </c>
      <c r="M16" s="102">
        <v>8.3699999999999997E-2</v>
      </c>
      <c r="N16" s="103">
        <v>99.805599999999998</v>
      </c>
      <c r="O16" s="104">
        <v>8.4150000000000003E-2</v>
      </c>
    </row>
    <row r="17" spans="1:15" ht="18" customHeight="1" x14ac:dyDescent="0.35">
      <c r="A17" s="96" t="s">
        <v>230</v>
      </c>
      <c r="B17" s="97" t="s">
        <v>63</v>
      </c>
      <c r="C17" s="98">
        <v>44119</v>
      </c>
      <c r="D17" s="99">
        <f>C17+6</f>
        <v>44125</v>
      </c>
      <c r="E17" s="85">
        <v>44041</v>
      </c>
      <c r="F17" s="99">
        <v>45867</v>
      </c>
      <c r="G17" s="100">
        <v>15000</v>
      </c>
      <c r="H17" s="101">
        <v>7100</v>
      </c>
      <c r="I17" s="88" t="s">
        <v>231</v>
      </c>
      <c r="J17" s="105" t="s">
        <v>65</v>
      </c>
      <c r="K17" s="90">
        <v>0</v>
      </c>
      <c r="L17" s="90">
        <f>SUM(J17:K17)</f>
        <v>0</v>
      </c>
      <c r="M17" s="102">
        <v>8.3699999999999997E-2</v>
      </c>
      <c r="N17" s="103"/>
      <c r="O17" s="104"/>
    </row>
    <row r="18" spans="1:15" ht="18" customHeight="1" x14ac:dyDescent="0.35">
      <c r="A18" s="82" t="s">
        <v>232</v>
      </c>
      <c r="B18" s="83" t="s">
        <v>63</v>
      </c>
      <c r="C18" s="92">
        <v>44168</v>
      </c>
      <c r="D18" s="93">
        <v>44174</v>
      </c>
      <c r="E18" s="93">
        <f>D18</f>
        <v>44174</v>
      </c>
      <c r="F18" s="93">
        <v>46000</v>
      </c>
      <c r="G18" s="94">
        <v>15000</v>
      </c>
      <c r="H18" s="95">
        <v>5800</v>
      </c>
      <c r="I18" s="88" t="s">
        <v>233</v>
      </c>
      <c r="J18" s="105" t="s">
        <v>65</v>
      </c>
      <c r="K18" s="90">
        <v>0</v>
      </c>
      <c r="L18" s="89">
        <v>0</v>
      </c>
      <c r="M18" s="89"/>
      <c r="N18" s="103"/>
      <c r="O18" s="82"/>
    </row>
    <row r="19" spans="1:15" ht="18" customHeight="1" x14ac:dyDescent="0.35">
      <c r="A19" s="82" t="s">
        <v>234</v>
      </c>
      <c r="B19" s="83" t="s">
        <v>63</v>
      </c>
      <c r="C19" s="92">
        <v>44182</v>
      </c>
      <c r="D19" s="93">
        <v>44188</v>
      </c>
      <c r="E19" s="93">
        <f>D19</f>
        <v>44188</v>
      </c>
      <c r="F19" s="93">
        <v>46014</v>
      </c>
      <c r="G19" s="94">
        <v>15000</v>
      </c>
      <c r="H19" s="95">
        <v>5600</v>
      </c>
      <c r="I19" s="88" t="s">
        <v>235</v>
      </c>
      <c r="J19" s="105" t="s">
        <v>65</v>
      </c>
      <c r="K19" s="90">
        <v>0</v>
      </c>
      <c r="L19" s="89">
        <v>0</v>
      </c>
      <c r="M19" s="89"/>
      <c r="N19" s="103"/>
      <c r="O19" s="82"/>
    </row>
    <row r="20" spans="1:15" ht="18" customHeight="1" x14ac:dyDescent="0.35">
      <c r="A20" s="82" t="s">
        <v>236</v>
      </c>
      <c r="B20" s="83" t="s">
        <v>63</v>
      </c>
      <c r="C20" s="92">
        <v>44210</v>
      </c>
      <c r="D20" s="93">
        <v>44216</v>
      </c>
      <c r="E20" s="93">
        <f>D20</f>
        <v>44216</v>
      </c>
      <c r="F20" s="93">
        <v>46042</v>
      </c>
      <c r="G20" s="94">
        <v>15000</v>
      </c>
      <c r="H20" s="95">
        <v>8750</v>
      </c>
      <c r="I20" s="88" t="s">
        <v>237</v>
      </c>
      <c r="J20" s="90">
        <v>8250</v>
      </c>
      <c r="K20" s="90">
        <v>0</v>
      </c>
      <c r="L20" s="90">
        <f>SUM(J20:K20)</f>
        <v>8250</v>
      </c>
      <c r="M20" s="102">
        <v>9.4500000000000001E-2</v>
      </c>
      <c r="N20" s="103"/>
      <c r="O20" s="82"/>
    </row>
    <row r="21" spans="1:15" ht="18" customHeight="1" x14ac:dyDescent="0.35">
      <c r="A21" s="82" t="s">
        <v>238</v>
      </c>
      <c r="B21" s="83" t="s">
        <v>63</v>
      </c>
      <c r="C21" s="92">
        <v>44469</v>
      </c>
      <c r="D21" s="93">
        <f>C21+6</f>
        <v>44475</v>
      </c>
      <c r="E21" s="93">
        <f>D21</f>
        <v>44475</v>
      </c>
      <c r="F21" s="93">
        <v>46301</v>
      </c>
      <c r="G21" s="94">
        <v>25000</v>
      </c>
      <c r="H21" s="95">
        <v>53830</v>
      </c>
      <c r="I21" s="88" t="s">
        <v>239</v>
      </c>
      <c r="J21" s="90">
        <v>12730</v>
      </c>
      <c r="K21" s="90">
        <v>0</v>
      </c>
      <c r="L21" s="90">
        <f>SUM(J21:K21)</f>
        <v>12730</v>
      </c>
      <c r="M21" s="102">
        <v>9.7000000000000003E-2</v>
      </c>
      <c r="N21" s="103"/>
      <c r="O21" s="82"/>
    </row>
    <row r="22" spans="1:15" ht="18" customHeight="1" x14ac:dyDescent="0.35">
      <c r="A22" s="82" t="s">
        <v>240</v>
      </c>
      <c r="B22" s="83" t="s">
        <v>63</v>
      </c>
      <c r="C22" s="92">
        <v>44495</v>
      </c>
      <c r="D22" s="93">
        <v>44498</v>
      </c>
      <c r="E22" s="93">
        <f>D22</f>
        <v>44498</v>
      </c>
      <c r="F22" s="93">
        <v>46324</v>
      </c>
      <c r="G22" s="94">
        <v>25000</v>
      </c>
      <c r="H22" s="95">
        <v>22967</v>
      </c>
      <c r="I22" s="88" t="s">
        <v>241</v>
      </c>
      <c r="J22" s="105" t="s">
        <v>65</v>
      </c>
      <c r="K22" s="90">
        <v>0</v>
      </c>
      <c r="L22" s="90">
        <v>0</v>
      </c>
      <c r="M22" s="102"/>
      <c r="N22" s="103"/>
      <c r="O22" s="82"/>
    </row>
    <row r="23" spans="1:15" ht="18" customHeight="1" x14ac:dyDescent="0.35">
      <c r="A23" s="82" t="s">
        <v>242</v>
      </c>
      <c r="B23" s="83" t="s">
        <v>63</v>
      </c>
      <c r="C23" s="92">
        <v>44511</v>
      </c>
      <c r="D23" s="93">
        <v>44517</v>
      </c>
      <c r="E23" s="93">
        <v>44517</v>
      </c>
      <c r="F23" s="93">
        <v>46343</v>
      </c>
      <c r="G23" s="94">
        <v>25000</v>
      </c>
      <c r="H23" s="95">
        <v>21548</v>
      </c>
      <c r="I23" s="88" t="s">
        <v>243</v>
      </c>
      <c r="J23" s="105" t="s">
        <v>65</v>
      </c>
      <c r="K23" s="90">
        <v>0</v>
      </c>
      <c r="L23" s="90">
        <v>0</v>
      </c>
      <c r="M23" s="102"/>
      <c r="N23" s="103"/>
      <c r="O23" s="82"/>
    </row>
    <row r="24" spans="1:15" ht="18" customHeight="1" x14ac:dyDescent="0.35">
      <c r="A24" s="82" t="s">
        <v>244</v>
      </c>
      <c r="B24" s="83" t="s">
        <v>63</v>
      </c>
      <c r="C24" s="92">
        <v>44539</v>
      </c>
      <c r="D24" s="93">
        <v>44545</v>
      </c>
      <c r="E24" s="93">
        <v>44545</v>
      </c>
      <c r="F24" s="93">
        <v>46371</v>
      </c>
      <c r="G24" s="94">
        <v>25000</v>
      </c>
      <c r="H24" s="95">
        <v>109803</v>
      </c>
      <c r="I24" s="88" t="s">
        <v>245</v>
      </c>
      <c r="J24" s="90">
        <v>68003</v>
      </c>
      <c r="K24" s="90">
        <v>0</v>
      </c>
      <c r="L24" s="90">
        <v>68003</v>
      </c>
      <c r="M24" s="102">
        <v>0.114</v>
      </c>
      <c r="N24" s="103"/>
      <c r="O24" s="82"/>
    </row>
    <row r="25" spans="1:15" ht="18" customHeight="1" x14ac:dyDescent="0.35">
      <c r="A25" s="82" t="s">
        <v>246</v>
      </c>
      <c r="B25" s="83" t="s">
        <v>63</v>
      </c>
      <c r="C25" s="92">
        <v>44567</v>
      </c>
      <c r="D25" s="93">
        <v>44573</v>
      </c>
      <c r="E25" s="93">
        <v>44545</v>
      </c>
      <c r="F25" s="93">
        <v>46371</v>
      </c>
      <c r="G25" s="94">
        <v>25000</v>
      </c>
      <c r="H25" s="95">
        <v>222715.4</v>
      </c>
      <c r="I25" s="88" t="s">
        <v>247</v>
      </c>
      <c r="J25" s="90">
        <v>163835.4</v>
      </c>
      <c r="K25" s="90">
        <v>692</v>
      </c>
      <c r="L25" s="90">
        <v>164527.4</v>
      </c>
      <c r="M25" s="102">
        <v>0.114</v>
      </c>
      <c r="N25" s="103">
        <v>100.90779999999999</v>
      </c>
      <c r="O25" s="104">
        <v>0.11150046427342283</v>
      </c>
    </row>
    <row r="26" spans="1:15" ht="18" customHeight="1" x14ac:dyDescent="0.35">
      <c r="A26" s="82" t="s">
        <v>248</v>
      </c>
      <c r="B26" s="83" t="s">
        <v>63</v>
      </c>
      <c r="C26" s="92">
        <v>44602</v>
      </c>
      <c r="D26" s="93">
        <v>44608</v>
      </c>
      <c r="E26" s="93">
        <v>44545</v>
      </c>
      <c r="F26" s="93">
        <v>46371</v>
      </c>
      <c r="G26" s="94">
        <v>25000</v>
      </c>
      <c r="H26" s="95">
        <v>130250.5</v>
      </c>
      <c r="I26" s="88" t="s">
        <v>249</v>
      </c>
      <c r="J26" s="90">
        <v>64995.5</v>
      </c>
      <c r="K26" s="90">
        <v>2059.5</v>
      </c>
      <c r="L26" s="90">
        <v>67055</v>
      </c>
      <c r="M26" s="102">
        <v>0.114</v>
      </c>
      <c r="N26" s="103">
        <v>102.3653</v>
      </c>
      <c r="O26" s="104">
        <v>0.10750058849543664</v>
      </c>
    </row>
    <row r="27" spans="1:15" ht="18" customHeight="1" x14ac:dyDescent="0.35">
      <c r="A27" s="82" t="s">
        <v>250</v>
      </c>
      <c r="B27" s="83" t="s">
        <v>63</v>
      </c>
      <c r="C27" s="92">
        <v>44637</v>
      </c>
      <c r="D27" s="93">
        <v>44642</v>
      </c>
      <c r="E27" s="93">
        <v>44545</v>
      </c>
      <c r="F27" s="93">
        <v>46371</v>
      </c>
      <c r="G27" s="94">
        <v>25000</v>
      </c>
      <c r="H27" s="95">
        <v>69890.600000000006</v>
      </c>
      <c r="I27" s="88" t="s">
        <v>251</v>
      </c>
      <c r="J27" s="90">
        <v>24105.599999999999</v>
      </c>
      <c r="K27" s="90">
        <v>137.5</v>
      </c>
      <c r="L27" s="90">
        <v>24243.1</v>
      </c>
      <c r="M27" s="102">
        <v>0.114</v>
      </c>
      <c r="N27" s="103">
        <v>100.175</v>
      </c>
      <c r="O27" s="104">
        <v>0.113403</v>
      </c>
    </row>
    <row r="28" spans="1:15" ht="18" customHeight="1" x14ac:dyDescent="0.35">
      <c r="A28" s="82" t="s">
        <v>252</v>
      </c>
      <c r="B28" s="83" t="s">
        <v>63</v>
      </c>
      <c r="C28" s="92">
        <v>44672</v>
      </c>
      <c r="D28" s="93">
        <v>44678</v>
      </c>
      <c r="E28" s="93">
        <v>44678</v>
      </c>
      <c r="F28" s="93">
        <v>46504</v>
      </c>
      <c r="G28" s="94">
        <v>25000</v>
      </c>
      <c r="H28" s="95">
        <v>43107.4</v>
      </c>
      <c r="I28" s="88" t="s">
        <v>253</v>
      </c>
      <c r="J28" s="90">
        <v>17599.900000000001</v>
      </c>
      <c r="K28" s="90">
        <v>150</v>
      </c>
      <c r="L28" s="90">
        <v>17749.900000000001</v>
      </c>
      <c r="M28" s="102">
        <v>0.1249</v>
      </c>
      <c r="N28" s="103"/>
      <c r="O28" s="104"/>
    </row>
    <row r="29" spans="1:15" ht="18" customHeight="1" x14ac:dyDescent="0.35">
      <c r="A29" s="82" t="s">
        <v>254</v>
      </c>
      <c r="B29" s="83" t="s">
        <v>63</v>
      </c>
      <c r="C29" s="92">
        <v>44707</v>
      </c>
      <c r="D29" s="93">
        <v>44713</v>
      </c>
      <c r="E29" s="93">
        <v>44678</v>
      </c>
      <c r="F29" s="93">
        <v>46504</v>
      </c>
      <c r="G29" s="94">
        <v>25000</v>
      </c>
      <c r="H29" s="95">
        <v>49150.2</v>
      </c>
      <c r="I29" s="88" t="s">
        <v>255</v>
      </c>
      <c r="J29" s="90">
        <v>17400.2</v>
      </c>
      <c r="K29" s="90">
        <v>69.5</v>
      </c>
      <c r="L29" s="90">
        <v>17469.7</v>
      </c>
      <c r="M29" s="102">
        <v>0.1249</v>
      </c>
      <c r="N29" s="103">
        <v>98.372500000000002</v>
      </c>
      <c r="O29" s="104">
        <v>0.12939999999999999</v>
      </c>
    </row>
    <row r="30" spans="1:15" ht="18" customHeight="1" x14ac:dyDescent="0.35">
      <c r="A30" s="82" t="s">
        <v>256</v>
      </c>
      <c r="B30" s="83" t="s">
        <v>63</v>
      </c>
      <c r="C30" s="92">
        <v>44732</v>
      </c>
      <c r="D30" s="93">
        <v>44735</v>
      </c>
      <c r="E30" s="93">
        <v>44678</v>
      </c>
      <c r="F30" s="93">
        <v>46504</v>
      </c>
      <c r="G30" s="94">
        <v>25000</v>
      </c>
      <c r="H30" s="95">
        <v>23508.3</v>
      </c>
      <c r="I30" s="88" t="s">
        <v>257</v>
      </c>
      <c r="J30" s="90">
        <v>6008.3</v>
      </c>
      <c r="K30" s="90">
        <v>0</v>
      </c>
      <c r="L30" s="90">
        <v>6008.3</v>
      </c>
      <c r="M30" s="102">
        <v>0.1249</v>
      </c>
      <c r="N30" s="103">
        <v>98.372500000000002</v>
      </c>
      <c r="O30" s="104">
        <v>0.12940699999999999</v>
      </c>
    </row>
    <row r="31" spans="1:15" ht="18" customHeight="1" x14ac:dyDescent="0.35">
      <c r="A31" s="82" t="s">
        <v>258</v>
      </c>
      <c r="B31" s="83" t="s">
        <v>63</v>
      </c>
      <c r="C31" s="92">
        <v>44755</v>
      </c>
      <c r="D31" s="93">
        <v>44761</v>
      </c>
      <c r="E31" s="93">
        <v>44678</v>
      </c>
      <c r="F31" s="93">
        <v>46504</v>
      </c>
      <c r="G31" s="94">
        <v>25000</v>
      </c>
      <c r="H31" s="95">
        <v>29865.5</v>
      </c>
      <c r="I31" s="88" t="s">
        <v>259</v>
      </c>
      <c r="J31" s="90">
        <v>65.5</v>
      </c>
      <c r="K31" s="90">
        <v>199.5</v>
      </c>
      <c r="L31" s="90">
        <v>265</v>
      </c>
      <c r="M31" s="102">
        <v>0.1249</v>
      </c>
      <c r="N31" s="103">
        <v>99.217500000000001</v>
      </c>
      <c r="O31" s="104">
        <v>0.12700027282623844</v>
      </c>
    </row>
    <row r="32" spans="1:15" ht="18" customHeight="1" x14ac:dyDescent="0.35">
      <c r="A32" s="82" t="s">
        <v>260</v>
      </c>
      <c r="B32" s="83" t="s">
        <v>63</v>
      </c>
      <c r="C32" s="92">
        <v>44791</v>
      </c>
      <c r="D32" s="93">
        <v>44797</v>
      </c>
      <c r="E32" s="93">
        <v>44678</v>
      </c>
      <c r="F32" s="93">
        <v>46504</v>
      </c>
      <c r="G32" s="94">
        <v>30000</v>
      </c>
      <c r="H32" s="95">
        <v>35719</v>
      </c>
      <c r="I32" s="88" t="s">
        <v>261</v>
      </c>
      <c r="J32" s="90">
        <v>19119</v>
      </c>
      <c r="K32" s="90">
        <v>200</v>
      </c>
      <c r="L32" s="90">
        <v>19319</v>
      </c>
      <c r="M32" s="102">
        <v>0.1249</v>
      </c>
      <c r="N32" s="103">
        <v>98.447100000000006</v>
      </c>
      <c r="O32" s="104">
        <v>0.1293</v>
      </c>
    </row>
    <row r="33" spans="1:15" ht="18" customHeight="1" x14ac:dyDescent="0.35">
      <c r="A33" s="82" t="s">
        <v>262</v>
      </c>
      <c r="B33" s="83" t="s">
        <v>63</v>
      </c>
      <c r="C33" s="92">
        <v>44826</v>
      </c>
      <c r="D33" s="93">
        <v>44832</v>
      </c>
      <c r="E33" s="93">
        <v>44678</v>
      </c>
      <c r="F33" s="93">
        <v>46504</v>
      </c>
      <c r="G33" s="94">
        <v>10000</v>
      </c>
      <c r="H33" s="95">
        <v>12525</v>
      </c>
      <c r="I33" s="88" t="s">
        <v>263</v>
      </c>
      <c r="J33" s="90">
        <v>25</v>
      </c>
      <c r="K33" s="90">
        <v>50</v>
      </c>
      <c r="L33" s="90">
        <v>75</v>
      </c>
      <c r="M33" s="102">
        <v>0.1249</v>
      </c>
      <c r="N33" s="103">
        <v>98.588499999999996</v>
      </c>
      <c r="O33" s="104">
        <v>0.12900200000000001</v>
      </c>
    </row>
    <row r="34" spans="1:15" ht="18" customHeight="1" x14ac:dyDescent="0.35">
      <c r="A34" s="82" t="s">
        <v>264</v>
      </c>
      <c r="B34" s="83" t="s">
        <v>63</v>
      </c>
      <c r="C34" s="92">
        <v>44854</v>
      </c>
      <c r="D34" s="93">
        <v>44860</v>
      </c>
      <c r="E34" s="93">
        <v>44860</v>
      </c>
      <c r="F34" s="93">
        <v>46686</v>
      </c>
      <c r="G34" s="94">
        <v>30000</v>
      </c>
      <c r="H34" s="95">
        <v>5590</v>
      </c>
      <c r="I34" s="88" t="s">
        <v>265</v>
      </c>
      <c r="J34" s="105" t="s">
        <v>65</v>
      </c>
      <c r="K34" s="90">
        <v>0</v>
      </c>
      <c r="L34" s="90">
        <v>0</v>
      </c>
      <c r="M34" s="102"/>
      <c r="N34" s="103"/>
      <c r="O34" s="104"/>
    </row>
    <row r="35" spans="1:15" ht="18" customHeight="1" x14ac:dyDescent="0.35">
      <c r="A35" s="82" t="s">
        <v>266</v>
      </c>
      <c r="B35" s="83" t="s">
        <v>63</v>
      </c>
      <c r="C35" s="92">
        <v>44875</v>
      </c>
      <c r="D35" s="93">
        <v>44881</v>
      </c>
      <c r="E35" s="93">
        <v>44881</v>
      </c>
      <c r="F35" s="93">
        <v>46707</v>
      </c>
      <c r="G35" s="94">
        <v>30000</v>
      </c>
      <c r="H35" s="95">
        <v>25.5</v>
      </c>
      <c r="I35" s="88" t="s">
        <v>267</v>
      </c>
      <c r="J35" s="105">
        <v>25</v>
      </c>
      <c r="K35" s="90">
        <v>174.5</v>
      </c>
      <c r="L35" s="90">
        <v>199.5</v>
      </c>
      <c r="M35" s="102">
        <v>0.1249</v>
      </c>
      <c r="N35" s="103"/>
      <c r="O35" s="104"/>
    </row>
    <row r="36" spans="1:15" ht="18" customHeight="1" x14ac:dyDescent="0.35">
      <c r="A36" s="82" t="s">
        <v>268</v>
      </c>
      <c r="B36" s="83" t="s">
        <v>63</v>
      </c>
      <c r="C36" s="92">
        <v>44896</v>
      </c>
      <c r="D36" s="93">
        <v>44902</v>
      </c>
      <c r="E36" s="93">
        <v>44881</v>
      </c>
      <c r="F36" s="93">
        <v>46707</v>
      </c>
      <c r="G36" s="94">
        <v>30000</v>
      </c>
      <c r="H36" s="95">
        <v>0.8</v>
      </c>
      <c r="I36" s="88" t="s">
        <v>130</v>
      </c>
      <c r="J36" s="105" t="s">
        <v>65</v>
      </c>
      <c r="K36" s="90">
        <v>0</v>
      </c>
      <c r="L36" s="90">
        <v>0</v>
      </c>
      <c r="M36" s="102">
        <v>0.1249</v>
      </c>
      <c r="N36" s="103"/>
      <c r="O36" s="104"/>
    </row>
    <row r="37" spans="1:15" ht="18" customHeight="1" x14ac:dyDescent="0.35">
      <c r="A37" s="82" t="s">
        <v>269</v>
      </c>
      <c r="B37" s="83" t="s">
        <v>63</v>
      </c>
      <c r="C37" s="92">
        <v>44903</v>
      </c>
      <c r="D37" s="93">
        <v>44907</v>
      </c>
      <c r="E37" s="93">
        <v>44881</v>
      </c>
      <c r="F37" s="93">
        <v>46707</v>
      </c>
      <c r="G37" s="94">
        <v>30000</v>
      </c>
      <c r="H37" s="106" t="s">
        <v>136</v>
      </c>
      <c r="I37" s="88" t="s">
        <v>125</v>
      </c>
      <c r="J37" s="105" t="s">
        <v>125</v>
      </c>
      <c r="K37" s="90" t="s">
        <v>125</v>
      </c>
      <c r="L37" s="90" t="s">
        <v>125</v>
      </c>
      <c r="M37" s="102">
        <v>0.1249</v>
      </c>
      <c r="N37" s="103"/>
      <c r="O37" s="104"/>
    </row>
    <row r="38" spans="1:15" ht="18" customHeight="1" x14ac:dyDescent="0.35">
      <c r="A38" s="82" t="s">
        <v>270</v>
      </c>
      <c r="B38" s="83" t="s">
        <v>29</v>
      </c>
      <c r="C38" s="92">
        <v>44929</v>
      </c>
      <c r="D38" s="93">
        <v>44931</v>
      </c>
      <c r="E38" s="93">
        <v>44931</v>
      </c>
      <c r="F38" s="93">
        <v>46027</v>
      </c>
      <c r="G38" s="94">
        <v>20000</v>
      </c>
      <c r="H38" s="106" t="s">
        <v>136</v>
      </c>
      <c r="I38" s="88" t="s">
        <v>125</v>
      </c>
      <c r="J38" s="105" t="s">
        <v>125</v>
      </c>
      <c r="K38" s="90">
        <v>0</v>
      </c>
      <c r="L38" s="90">
        <v>0</v>
      </c>
      <c r="M38" s="102"/>
      <c r="N38" s="103"/>
      <c r="O38" s="104"/>
    </row>
    <row r="39" spans="1:15" ht="18" customHeight="1" x14ac:dyDescent="0.35">
      <c r="A39" s="82" t="s">
        <v>271</v>
      </c>
      <c r="B39" s="83" t="s">
        <v>63</v>
      </c>
      <c r="C39" s="92">
        <v>44929</v>
      </c>
      <c r="D39" s="93">
        <v>44931</v>
      </c>
      <c r="E39" s="93">
        <v>44881</v>
      </c>
      <c r="F39" s="93">
        <v>46707</v>
      </c>
      <c r="G39" s="94">
        <v>30000</v>
      </c>
      <c r="H39" s="106" t="s">
        <v>136</v>
      </c>
      <c r="I39" s="88" t="s">
        <v>125</v>
      </c>
      <c r="J39" s="105" t="s">
        <v>125</v>
      </c>
      <c r="K39" s="90">
        <v>0</v>
      </c>
      <c r="L39" s="90">
        <v>0</v>
      </c>
      <c r="M39" s="102"/>
      <c r="N39" s="103"/>
      <c r="O39" s="104"/>
    </row>
    <row r="40" spans="1:15" ht="18" customHeight="1" x14ac:dyDescent="0.35">
      <c r="A40" s="82" t="s">
        <v>272</v>
      </c>
      <c r="B40" s="83" t="s">
        <v>127</v>
      </c>
      <c r="C40" s="92">
        <v>44973</v>
      </c>
      <c r="D40" s="93">
        <v>44977</v>
      </c>
      <c r="E40" s="93">
        <v>44977</v>
      </c>
      <c r="F40" s="93">
        <v>45342</v>
      </c>
      <c r="G40" s="94">
        <v>10000</v>
      </c>
      <c r="H40" s="106">
        <v>0.5</v>
      </c>
      <c r="I40" s="88" t="s">
        <v>273</v>
      </c>
      <c r="J40" s="105">
        <v>0.5</v>
      </c>
      <c r="K40" s="90">
        <v>0</v>
      </c>
      <c r="L40" s="90">
        <v>0.5</v>
      </c>
      <c r="M40" s="102">
        <v>0.17499999999999999</v>
      </c>
      <c r="N40" s="103"/>
      <c r="O40" s="104"/>
    </row>
    <row r="41" spans="1:15" ht="18" customHeight="1" x14ac:dyDescent="0.35">
      <c r="A41" s="82" t="s">
        <v>274</v>
      </c>
      <c r="B41" s="83" t="s">
        <v>29</v>
      </c>
      <c r="C41" s="92">
        <v>44973</v>
      </c>
      <c r="D41" s="93">
        <v>44977</v>
      </c>
      <c r="E41" s="93">
        <v>44931</v>
      </c>
      <c r="F41" s="93">
        <v>46027</v>
      </c>
      <c r="G41" s="94">
        <v>10000</v>
      </c>
      <c r="H41" s="106">
        <v>2.5</v>
      </c>
      <c r="I41" s="88" t="s">
        <v>275</v>
      </c>
      <c r="J41" s="105" t="s">
        <v>65</v>
      </c>
      <c r="K41" s="90">
        <v>0</v>
      </c>
      <c r="L41" s="90">
        <v>0</v>
      </c>
      <c r="M41" s="102"/>
      <c r="N41" s="103"/>
      <c r="O41" s="104"/>
    </row>
    <row r="42" spans="1:15" ht="18" customHeight="1" x14ac:dyDescent="0.35">
      <c r="A42" s="82" t="s">
        <v>276</v>
      </c>
      <c r="B42" s="83" t="s">
        <v>63</v>
      </c>
      <c r="C42" s="92">
        <v>44973</v>
      </c>
      <c r="D42" s="93">
        <v>44977</v>
      </c>
      <c r="E42" s="93">
        <v>44881</v>
      </c>
      <c r="F42" s="93">
        <v>46707</v>
      </c>
      <c r="G42" s="94">
        <v>10000</v>
      </c>
      <c r="H42" s="106" t="s">
        <v>136</v>
      </c>
      <c r="I42" s="88" t="s">
        <v>125</v>
      </c>
      <c r="J42" s="105" t="s">
        <v>136</v>
      </c>
      <c r="K42" s="90">
        <v>0</v>
      </c>
      <c r="L42" s="90">
        <v>0</v>
      </c>
      <c r="M42" s="102"/>
      <c r="N42" s="103"/>
      <c r="O42" s="104"/>
    </row>
    <row r="43" spans="1:15" ht="18" customHeight="1" x14ac:dyDescent="0.35">
      <c r="A43" s="82" t="s">
        <v>277</v>
      </c>
      <c r="B43" s="83" t="s">
        <v>127</v>
      </c>
      <c r="C43" s="92">
        <v>44991</v>
      </c>
      <c r="D43" s="93">
        <v>44993</v>
      </c>
      <c r="E43" s="93">
        <v>44993</v>
      </c>
      <c r="F43" s="93">
        <v>45359</v>
      </c>
      <c r="G43" s="94">
        <v>10000</v>
      </c>
      <c r="H43" s="106">
        <v>6150</v>
      </c>
      <c r="I43" s="88" t="s">
        <v>278</v>
      </c>
      <c r="J43" s="105">
        <v>1150</v>
      </c>
      <c r="K43" s="90">
        <v>0</v>
      </c>
      <c r="L43" s="90">
        <v>1150</v>
      </c>
      <c r="M43" s="102">
        <v>0.20699999999999999</v>
      </c>
      <c r="N43" s="103"/>
      <c r="O43" s="104"/>
    </row>
    <row r="44" spans="1:15" ht="18" customHeight="1" x14ac:dyDescent="0.35">
      <c r="A44" s="82" t="s">
        <v>279</v>
      </c>
      <c r="B44" s="83" t="s">
        <v>29</v>
      </c>
      <c r="C44" s="92">
        <v>44991</v>
      </c>
      <c r="D44" s="93">
        <v>44993</v>
      </c>
      <c r="E44" s="93">
        <v>44993</v>
      </c>
      <c r="F44" s="93">
        <v>46089</v>
      </c>
      <c r="G44" s="94">
        <v>10000</v>
      </c>
      <c r="H44" s="106" t="s">
        <v>136</v>
      </c>
      <c r="I44" s="88"/>
      <c r="J44" s="105" t="s">
        <v>125</v>
      </c>
      <c r="K44" s="90">
        <v>0</v>
      </c>
      <c r="L44" s="90">
        <v>0</v>
      </c>
      <c r="M44" s="102"/>
      <c r="N44" s="103"/>
      <c r="O44" s="104"/>
    </row>
    <row r="45" spans="1:15" ht="18" customHeight="1" x14ac:dyDescent="0.35">
      <c r="A45" s="82" t="s">
        <v>280</v>
      </c>
      <c r="B45" s="83" t="s">
        <v>63</v>
      </c>
      <c r="C45" s="92">
        <v>44991</v>
      </c>
      <c r="D45" s="93">
        <v>44993</v>
      </c>
      <c r="E45" s="93">
        <v>44881</v>
      </c>
      <c r="F45" s="93">
        <v>46707</v>
      </c>
      <c r="G45" s="94">
        <v>10000</v>
      </c>
      <c r="H45" s="106" t="s">
        <v>136</v>
      </c>
      <c r="I45" s="88"/>
      <c r="J45" s="105" t="s">
        <v>125</v>
      </c>
      <c r="K45" s="90">
        <v>0</v>
      </c>
      <c r="L45" s="90">
        <v>0</v>
      </c>
      <c r="M45" s="102">
        <v>0.1249</v>
      </c>
      <c r="N45" s="103"/>
      <c r="O45" s="104"/>
    </row>
    <row r="46" spans="1:15" ht="18" customHeight="1" x14ac:dyDescent="0.35">
      <c r="A46" s="82" t="s">
        <v>281</v>
      </c>
      <c r="B46" s="83" t="s">
        <v>127</v>
      </c>
      <c r="C46" s="92">
        <v>45029</v>
      </c>
      <c r="D46" s="93">
        <v>45033</v>
      </c>
      <c r="E46" s="93">
        <v>45033</v>
      </c>
      <c r="F46" s="93">
        <v>45399</v>
      </c>
      <c r="G46" s="94">
        <v>10000</v>
      </c>
      <c r="H46" s="106">
        <v>14591.7</v>
      </c>
      <c r="I46" s="88" t="s">
        <v>282</v>
      </c>
      <c r="J46" s="105">
        <v>11290.6</v>
      </c>
      <c r="K46" s="90">
        <v>175</v>
      </c>
      <c r="L46" s="90">
        <v>11465.6</v>
      </c>
      <c r="M46" s="102">
        <v>0.21249999999999999</v>
      </c>
      <c r="N46" s="103"/>
      <c r="O46" s="104"/>
    </row>
    <row r="47" spans="1:15" ht="18" customHeight="1" x14ac:dyDescent="0.35">
      <c r="A47" s="82" t="s">
        <v>283</v>
      </c>
      <c r="B47" s="83" t="s">
        <v>29</v>
      </c>
      <c r="C47" s="92">
        <v>45029</v>
      </c>
      <c r="D47" s="93">
        <v>45033</v>
      </c>
      <c r="E47" s="93">
        <v>45033</v>
      </c>
      <c r="F47" s="93">
        <v>46129</v>
      </c>
      <c r="G47" s="94">
        <v>10000</v>
      </c>
      <c r="H47" s="106">
        <v>25005</v>
      </c>
      <c r="I47" s="88" t="s">
        <v>284</v>
      </c>
      <c r="J47" s="105">
        <v>25005</v>
      </c>
      <c r="K47" s="90">
        <v>0</v>
      </c>
      <c r="L47" s="90">
        <v>25005</v>
      </c>
      <c r="M47" s="102">
        <v>0.18240000000000001</v>
      </c>
      <c r="N47" s="103"/>
      <c r="O47" s="104"/>
    </row>
    <row r="48" spans="1:15" ht="18" customHeight="1" x14ac:dyDescent="0.35">
      <c r="A48" s="82" t="s">
        <v>285</v>
      </c>
      <c r="B48" s="83" t="s">
        <v>63</v>
      </c>
      <c r="C48" s="92">
        <v>45029</v>
      </c>
      <c r="D48" s="93">
        <v>45033</v>
      </c>
      <c r="E48" s="93">
        <v>44881</v>
      </c>
      <c r="F48" s="93">
        <v>46707</v>
      </c>
      <c r="G48" s="94">
        <v>10000</v>
      </c>
      <c r="H48" s="106" t="s">
        <v>136</v>
      </c>
      <c r="I48" s="88"/>
      <c r="J48" s="105" t="s">
        <v>125</v>
      </c>
      <c r="K48" s="90">
        <v>0</v>
      </c>
      <c r="L48" s="90">
        <v>0</v>
      </c>
      <c r="M48" s="102">
        <v>0.1249</v>
      </c>
      <c r="N48" s="103"/>
      <c r="O48" s="104"/>
    </row>
    <row r="49" spans="1:15" ht="18" customHeight="1" x14ac:dyDescent="0.35">
      <c r="A49" s="82" t="s">
        <v>286</v>
      </c>
      <c r="B49" s="83" t="s">
        <v>127</v>
      </c>
      <c r="C49" s="92">
        <v>45064</v>
      </c>
      <c r="D49" s="93">
        <v>45068</v>
      </c>
      <c r="E49" s="93">
        <v>45068</v>
      </c>
      <c r="F49" s="93">
        <v>45434</v>
      </c>
      <c r="G49" s="94">
        <v>10000</v>
      </c>
      <c r="H49" s="106">
        <v>1251.5999999999999</v>
      </c>
      <c r="I49" s="88" t="s">
        <v>287</v>
      </c>
      <c r="J49" s="105">
        <v>1251.5999999999999</v>
      </c>
      <c r="K49" s="90">
        <v>125</v>
      </c>
      <c r="L49" s="90">
        <v>1376.6</v>
      </c>
      <c r="M49" s="102">
        <v>0.21299999999999999</v>
      </c>
      <c r="N49" s="103"/>
      <c r="O49" s="104"/>
    </row>
    <row r="50" spans="1:15" ht="18" customHeight="1" x14ac:dyDescent="0.35">
      <c r="A50" s="82" t="s">
        <v>288</v>
      </c>
      <c r="B50" s="83" t="s">
        <v>29</v>
      </c>
      <c r="C50" s="92">
        <v>45064</v>
      </c>
      <c r="D50" s="93">
        <v>45068</v>
      </c>
      <c r="E50" s="93">
        <v>45033</v>
      </c>
      <c r="F50" s="93">
        <v>46129</v>
      </c>
      <c r="G50" s="94">
        <v>10000</v>
      </c>
      <c r="H50" s="106">
        <v>0.1</v>
      </c>
      <c r="I50" s="88" t="s">
        <v>289</v>
      </c>
      <c r="J50" s="105" t="s">
        <v>65</v>
      </c>
      <c r="K50" s="90">
        <v>0</v>
      </c>
      <c r="L50" s="90">
        <v>0</v>
      </c>
      <c r="M50" s="102">
        <v>0.18240000000000001</v>
      </c>
      <c r="N50" s="103"/>
      <c r="O50" s="104"/>
    </row>
    <row r="51" spans="1:15" ht="18" customHeight="1" x14ac:dyDescent="0.35">
      <c r="A51" s="82" t="s">
        <v>290</v>
      </c>
      <c r="B51" s="83" t="s">
        <v>63</v>
      </c>
      <c r="C51" s="92">
        <v>45064</v>
      </c>
      <c r="D51" s="93">
        <v>45068</v>
      </c>
      <c r="E51" s="93">
        <v>44881</v>
      </c>
      <c r="F51" s="93">
        <v>46707</v>
      </c>
      <c r="G51" s="94">
        <v>10000</v>
      </c>
      <c r="H51" s="106" t="s">
        <v>136</v>
      </c>
      <c r="I51" s="88"/>
      <c r="J51" s="105" t="s">
        <v>125</v>
      </c>
      <c r="K51" s="90">
        <v>0</v>
      </c>
      <c r="L51" s="90">
        <v>0</v>
      </c>
      <c r="M51" s="102">
        <v>0.1249</v>
      </c>
      <c r="N51" s="103"/>
      <c r="O51" s="104"/>
    </row>
    <row r="52" spans="1:15" ht="18" customHeight="1" x14ac:dyDescent="0.35">
      <c r="A52" s="82" t="s">
        <v>291</v>
      </c>
      <c r="B52" s="83" t="s">
        <v>127</v>
      </c>
      <c r="C52" s="92">
        <v>45099</v>
      </c>
      <c r="D52" s="93">
        <v>45103</v>
      </c>
      <c r="E52" s="93">
        <v>45103</v>
      </c>
      <c r="F52" s="93">
        <v>45469</v>
      </c>
      <c r="G52" s="94">
        <v>20000</v>
      </c>
      <c r="H52" s="106">
        <v>691</v>
      </c>
      <c r="I52" s="88" t="s">
        <v>292</v>
      </c>
      <c r="J52" s="105">
        <v>691</v>
      </c>
      <c r="K52" s="90">
        <v>210</v>
      </c>
      <c r="L52" s="90">
        <v>901</v>
      </c>
      <c r="M52" s="102">
        <v>0.21290000000000001</v>
      </c>
      <c r="N52" s="103"/>
      <c r="O52" s="104"/>
    </row>
    <row r="53" spans="1:15" ht="18" customHeight="1" x14ac:dyDescent="0.35">
      <c r="A53" s="82" t="s">
        <v>293</v>
      </c>
      <c r="B53" s="83" t="s">
        <v>29</v>
      </c>
      <c r="C53" s="92">
        <v>45099</v>
      </c>
      <c r="D53" s="93">
        <v>45103</v>
      </c>
      <c r="E53" s="93">
        <v>45103</v>
      </c>
      <c r="F53" s="93">
        <v>46199</v>
      </c>
      <c r="G53" s="94">
        <v>20000</v>
      </c>
      <c r="H53" s="106">
        <v>200172.5</v>
      </c>
      <c r="I53" s="88" t="s">
        <v>294</v>
      </c>
      <c r="J53" s="105">
        <v>75052.5</v>
      </c>
      <c r="K53" s="90">
        <v>50</v>
      </c>
      <c r="L53" s="90">
        <v>75102.5</v>
      </c>
      <c r="M53" s="102">
        <v>0.18490000000000001</v>
      </c>
      <c r="N53" s="103"/>
      <c r="O53" s="104"/>
    </row>
    <row r="54" spans="1:15" ht="18" customHeight="1" x14ac:dyDescent="0.35">
      <c r="A54" s="82" t="s">
        <v>295</v>
      </c>
      <c r="B54" s="83" t="s">
        <v>63</v>
      </c>
      <c r="C54" s="92">
        <v>45099</v>
      </c>
      <c r="D54" s="93">
        <v>45103</v>
      </c>
      <c r="E54" s="93">
        <v>45103</v>
      </c>
      <c r="F54" s="93">
        <v>46930</v>
      </c>
      <c r="G54" s="94">
        <v>20000</v>
      </c>
      <c r="H54" s="106" t="s">
        <v>136</v>
      </c>
      <c r="I54" s="88"/>
      <c r="J54" s="105" t="s">
        <v>125</v>
      </c>
      <c r="K54" s="90">
        <v>0</v>
      </c>
      <c r="L54" s="90">
        <v>0</v>
      </c>
      <c r="M54" s="102"/>
      <c r="N54" s="103"/>
      <c r="O54" s="104"/>
    </row>
    <row r="55" spans="1:15" ht="18" customHeight="1" x14ac:dyDescent="0.35">
      <c r="A55" s="82" t="s">
        <v>296</v>
      </c>
      <c r="B55" s="83" t="s">
        <v>127</v>
      </c>
      <c r="C55" s="92">
        <v>45117</v>
      </c>
      <c r="D55" s="93">
        <v>45119</v>
      </c>
      <c r="E55" s="93">
        <v>45119</v>
      </c>
      <c r="F55" s="93">
        <v>45485</v>
      </c>
      <c r="G55" s="94">
        <v>30000</v>
      </c>
      <c r="H55" s="106">
        <v>6387.3</v>
      </c>
      <c r="I55" s="88" t="s">
        <v>297</v>
      </c>
      <c r="J55" s="105">
        <v>6387.3</v>
      </c>
      <c r="K55" s="90" t="s">
        <v>125</v>
      </c>
      <c r="L55" s="90">
        <v>6387.3</v>
      </c>
      <c r="M55" s="102">
        <v>0.2215</v>
      </c>
      <c r="N55" s="103"/>
      <c r="O55" s="104"/>
    </row>
    <row r="56" spans="1:15" ht="18" customHeight="1" x14ac:dyDescent="0.35">
      <c r="A56" s="82" t="s">
        <v>298</v>
      </c>
      <c r="B56" s="83" t="s">
        <v>29</v>
      </c>
      <c r="C56" s="92">
        <v>45117</v>
      </c>
      <c r="D56" s="93">
        <v>45119</v>
      </c>
      <c r="E56" s="93">
        <v>45103</v>
      </c>
      <c r="F56" s="93">
        <v>46199</v>
      </c>
      <c r="G56" s="94">
        <v>30000</v>
      </c>
      <c r="H56" s="106">
        <v>140037.5</v>
      </c>
      <c r="I56" s="88" t="s">
        <v>299</v>
      </c>
      <c r="J56" s="105">
        <v>115037.5</v>
      </c>
      <c r="K56" s="90" t="s">
        <v>125</v>
      </c>
      <c r="L56" s="90">
        <v>115037.5</v>
      </c>
      <c r="M56" s="102">
        <v>0.18490000000000001</v>
      </c>
      <c r="N56" s="103">
        <v>98.873999999999995</v>
      </c>
      <c r="O56" s="104">
        <v>0.18990000000000001</v>
      </c>
    </row>
    <row r="57" spans="1:15" ht="18" customHeight="1" x14ac:dyDescent="0.35">
      <c r="A57" s="82" t="s">
        <v>300</v>
      </c>
      <c r="B57" s="83" t="s">
        <v>63</v>
      </c>
      <c r="C57" s="92">
        <v>45117</v>
      </c>
      <c r="D57" s="93">
        <v>45119</v>
      </c>
      <c r="E57" s="93">
        <v>45119</v>
      </c>
      <c r="F57" s="93">
        <v>46946</v>
      </c>
      <c r="G57" s="94">
        <v>30000</v>
      </c>
      <c r="H57" s="106">
        <v>75000</v>
      </c>
      <c r="I57" s="88" t="s">
        <v>301</v>
      </c>
      <c r="J57" s="105" t="s">
        <v>65</v>
      </c>
      <c r="K57" s="90" t="s">
        <v>125</v>
      </c>
      <c r="L57" s="90">
        <v>0</v>
      </c>
      <c r="M57" s="102"/>
      <c r="N57" s="103"/>
      <c r="O57" s="104"/>
    </row>
    <row r="58" spans="1:15" ht="18" customHeight="1" x14ac:dyDescent="0.35">
      <c r="A58" s="82" t="s">
        <v>302</v>
      </c>
      <c r="B58" s="83" t="s">
        <v>127</v>
      </c>
      <c r="C58" s="92">
        <v>45141</v>
      </c>
      <c r="D58" s="93">
        <f>C58+4</f>
        <v>45145</v>
      </c>
      <c r="E58" s="93">
        <f>D58</f>
        <v>45145</v>
      </c>
      <c r="F58" s="93">
        <v>45511</v>
      </c>
      <c r="G58" s="94">
        <v>30000</v>
      </c>
      <c r="H58" s="106">
        <v>1810.9</v>
      </c>
      <c r="I58" s="88" t="s">
        <v>303</v>
      </c>
      <c r="J58" s="105">
        <v>1800.9</v>
      </c>
      <c r="K58" s="90">
        <v>360</v>
      </c>
      <c r="L58" s="90">
        <v>2160.9</v>
      </c>
      <c r="M58" s="102">
        <v>0.22</v>
      </c>
      <c r="N58" s="103"/>
      <c r="O58" s="104"/>
    </row>
    <row r="59" spans="1:15" ht="18" customHeight="1" x14ac:dyDescent="0.35">
      <c r="A59" s="82" t="s">
        <v>304</v>
      </c>
      <c r="B59" s="83" t="s">
        <v>29</v>
      </c>
      <c r="C59" s="92">
        <v>45141</v>
      </c>
      <c r="D59" s="93">
        <f>C59+4</f>
        <v>45145</v>
      </c>
      <c r="E59" s="93">
        <v>45103</v>
      </c>
      <c r="F59" s="93">
        <v>46199</v>
      </c>
      <c r="G59" s="94">
        <v>30000</v>
      </c>
      <c r="H59" s="106">
        <v>82245</v>
      </c>
      <c r="I59" s="88" t="s">
        <v>305</v>
      </c>
      <c r="J59" s="105">
        <v>68245</v>
      </c>
      <c r="K59" s="90">
        <v>140</v>
      </c>
      <c r="L59" s="90">
        <v>68385</v>
      </c>
      <c r="M59" s="102">
        <v>0.18490000000000001</v>
      </c>
      <c r="N59" s="103">
        <v>98.406899999999993</v>
      </c>
      <c r="O59" s="104">
        <v>0.19199872512753544</v>
      </c>
    </row>
    <row r="60" spans="1:15" ht="18" customHeight="1" x14ac:dyDescent="0.35">
      <c r="A60" s="82" t="s">
        <v>306</v>
      </c>
      <c r="B60" s="83" t="s">
        <v>63</v>
      </c>
      <c r="C60" s="92">
        <v>45141</v>
      </c>
      <c r="D60" s="93">
        <f>C60+4</f>
        <v>45145</v>
      </c>
      <c r="E60" s="93">
        <v>45145</v>
      </c>
      <c r="F60" s="93">
        <v>46972</v>
      </c>
      <c r="G60" s="94">
        <v>30000</v>
      </c>
      <c r="H60" s="106">
        <v>75000</v>
      </c>
      <c r="I60" s="88" t="s">
        <v>307</v>
      </c>
      <c r="J60" s="105" t="s">
        <v>65</v>
      </c>
      <c r="K60" s="90">
        <v>0</v>
      </c>
      <c r="L60" s="90">
        <v>0</v>
      </c>
      <c r="M60" s="102"/>
      <c r="N60" s="103"/>
      <c r="O60" s="104"/>
    </row>
    <row r="61" spans="1:15" ht="18" customHeight="1" x14ac:dyDescent="0.35">
      <c r="A61" s="82" t="s">
        <v>308</v>
      </c>
      <c r="B61" s="83" t="s">
        <v>127</v>
      </c>
      <c r="C61" s="92">
        <v>45187</v>
      </c>
      <c r="D61" s="93">
        <v>45189</v>
      </c>
      <c r="E61" s="93">
        <v>45189</v>
      </c>
      <c r="F61" s="93">
        <v>45555</v>
      </c>
      <c r="G61" s="94">
        <v>20000</v>
      </c>
      <c r="H61" s="106">
        <v>10054.5</v>
      </c>
      <c r="I61" s="88" t="s">
        <v>309</v>
      </c>
      <c r="J61" s="105">
        <v>10051.700000000001</v>
      </c>
      <c r="K61" s="90">
        <v>110</v>
      </c>
      <c r="L61" s="90">
        <v>10161.700000000001</v>
      </c>
      <c r="M61" s="102">
        <v>0.22950000000000001</v>
      </c>
      <c r="N61" s="103"/>
      <c r="O61" s="104"/>
    </row>
    <row r="62" spans="1:15" ht="18" customHeight="1" x14ac:dyDescent="0.35">
      <c r="A62" s="82" t="s">
        <v>310</v>
      </c>
      <c r="B62" s="83" t="s">
        <v>29</v>
      </c>
      <c r="C62" s="92">
        <v>45187</v>
      </c>
      <c r="D62" s="93">
        <v>45189</v>
      </c>
      <c r="E62" s="93">
        <v>45103</v>
      </c>
      <c r="F62" s="93">
        <v>46199</v>
      </c>
      <c r="G62" s="94">
        <v>20000</v>
      </c>
      <c r="H62" s="106">
        <v>13778.5</v>
      </c>
      <c r="I62" s="88" t="s">
        <v>311</v>
      </c>
      <c r="J62" s="105">
        <v>278.5</v>
      </c>
      <c r="K62" s="90">
        <v>50</v>
      </c>
      <c r="L62" s="90">
        <v>328.5</v>
      </c>
      <c r="M62" s="102">
        <v>0.18490000000000001</v>
      </c>
      <c r="N62" s="103">
        <v>98.444900000000004</v>
      </c>
      <c r="O62" s="104">
        <v>0.19189999999999999</v>
      </c>
    </row>
    <row r="63" spans="1:15" ht="18" customHeight="1" x14ac:dyDescent="0.35">
      <c r="A63" s="82" t="s">
        <v>312</v>
      </c>
      <c r="B63" s="83" t="s">
        <v>63</v>
      </c>
      <c r="C63" s="92">
        <v>45187</v>
      </c>
      <c r="D63" s="93">
        <v>45189</v>
      </c>
      <c r="E63" s="93">
        <v>45189</v>
      </c>
      <c r="F63" s="93">
        <v>47016</v>
      </c>
      <c r="G63" s="94">
        <v>20000</v>
      </c>
      <c r="H63" s="106">
        <v>10900</v>
      </c>
      <c r="I63" s="88" t="s">
        <v>313</v>
      </c>
      <c r="J63" s="105">
        <v>100</v>
      </c>
      <c r="K63" s="90">
        <v>100</v>
      </c>
      <c r="L63" s="90">
        <v>200</v>
      </c>
      <c r="M63" s="102">
        <v>0.16500000000000001</v>
      </c>
      <c r="N63" s="103"/>
      <c r="O63" s="104"/>
    </row>
    <row r="64" spans="1:15" ht="18" customHeight="1" x14ac:dyDescent="0.35">
      <c r="A64" s="82" t="s">
        <v>314</v>
      </c>
      <c r="B64" s="83" t="s">
        <v>127</v>
      </c>
      <c r="C64" s="92">
        <v>45204</v>
      </c>
      <c r="D64" s="93">
        <v>45208</v>
      </c>
      <c r="E64" s="93">
        <v>45208</v>
      </c>
      <c r="F64" s="93">
        <v>45574</v>
      </c>
      <c r="G64" s="94">
        <v>40000</v>
      </c>
      <c r="H64" s="106">
        <v>291289.09999999998</v>
      </c>
      <c r="I64" s="88" t="s">
        <v>315</v>
      </c>
      <c r="J64" s="105">
        <v>110419.1</v>
      </c>
      <c r="K64" s="90">
        <v>830</v>
      </c>
      <c r="L64" s="90">
        <v>111249.1</v>
      </c>
      <c r="M64" s="102">
        <v>0.22489999999999999</v>
      </c>
      <c r="N64" s="103"/>
      <c r="O64" s="104"/>
    </row>
    <row r="65" spans="1:15" ht="18" customHeight="1" x14ac:dyDescent="0.35">
      <c r="A65" s="82" t="s">
        <v>316</v>
      </c>
      <c r="B65" s="83" t="s">
        <v>29</v>
      </c>
      <c r="C65" s="92">
        <v>45204</v>
      </c>
      <c r="D65" s="93">
        <v>45208</v>
      </c>
      <c r="E65" s="93">
        <v>45103</v>
      </c>
      <c r="F65" s="93">
        <v>46199</v>
      </c>
      <c r="G65" s="94">
        <v>40000</v>
      </c>
      <c r="H65" s="106">
        <v>167330</v>
      </c>
      <c r="I65" s="88" t="s">
        <v>317</v>
      </c>
      <c r="J65" s="105">
        <v>101200</v>
      </c>
      <c r="K65" s="90">
        <v>600</v>
      </c>
      <c r="L65" s="90">
        <v>101800</v>
      </c>
      <c r="M65" s="102">
        <v>0.18490000000000001</v>
      </c>
      <c r="N65" s="103">
        <v>98.955600000000004</v>
      </c>
      <c r="O65" s="104">
        <v>0.18950012305917799</v>
      </c>
    </row>
    <row r="66" spans="1:15" ht="18" customHeight="1" x14ac:dyDescent="0.35">
      <c r="A66" s="82" t="s">
        <v>318</v>
      </c>
      <c r="B66" s="83" t="s">
        <v>63</v>
      </c>
      <c r="C66" s="92">
        <v>45204</v>
      </c>
      <c r="D66" s="93">
        <v>45208</v>
      </c>
      <c r="E66" s="93">
        <v>45189</v>
      </c>
      <c r="F66" s="93">
        <v>47016</v>
      </c>
      <c r="G66" s="94">
        <v>40000</v>
      </c>
      <c r="H66" s="106">
        <v>40300</v>
      </c>
      <c r="I66" s="88" t="s">
        <v>319</v>
      </c>
      <c r="J66" s="105">
        <v>300</v>
      </c>
      <c r="K66" s="90">
        <v>100</v>
      </c>
      <c r="L66" s="90">
        <v>400</v>
      </c>
      <c r="M66" s="102">
        <v>0.16500000000000001</v>
      </c>
      <c r="N66" s="103">
        <v>100.0338</v>
      </c>
      <c r="O66" s="104">
        <v>0.16480600393459777</v>
      </c>
    </row>
    <row r="67" spans="1:15" ht="18" customHeight="1" x14ac:dyDescent="0.35">
      <c r="A67" s="82" t="s">
        <v>320</v>
      </c>
      <c r="B67" s="83" t="s">
        <v>29</v>
      </c>
      <c r="C67" s="92">
        <v>45260</v>
      </c>
      <c r="D67" s="93">
        <v>45264</v>
      </c>
      <c r="E67" s="93">
        <v>45264</v>
      </c>
      <c r="F67" s="93">
        <v>46360</v>
      </c>
      <c r="G67" s="94">
        <v>30000</v>
      </c>
      <c r="H67" s="106">
        <v>149920.70000000001</v>
      </c>
      <c r="I67" s="88" t="s">
        <v>321</v>
      </c>
      <c r="J67" s="105">
        <v>30055</v>
      </c>
      <c r="K67" s="90">
        <v>4247</v>
      </c>
      <c r="L67" s="90">
        <v>34302</v>
      </c>
      <c r="M67" s="102">
        <v>0.16189999999999999</v>
      </c>
      <c r="N67" s="103"/>
      <c r="O67" s="104"/>
    </row>
    <row r="68" spans="1:15" ht="18" customHeight="1" x14ac:dyDescent="0.35">
      <c r="A68" s="82" t="s">
        <v>322</v>
      </c>
      <c r="B68" s="83" t="s">
        <v>63</v>
      </c>
      <c r="C68" s="92">
        <v>45260</v>
      </c>
      <c r="D68" s="93">
        <v>45264</v>
      </c>
      <c r="E68" s="93">
        <v>45264</v>
      </c>
      <c r="F68" s="93">
        <v>47091</v>
      </c>
      <c r="G68" s="94">
        <v>40000</v>
      </c>
      <c r="H68" s="106">
        <v>59252</v>
      </c>
      <c r="I68" s="88" t="s">
        <v>323</v>
      </c>
      <c r="J68" s="105">
        <v>40002</v>
      </c>
      <c r="K68" s="90">
        <v>2445</v>
      </c>
      <c r="L68" s="90">
        <v>42447</v>
      </c>
      <c r="M68" s="102">
        <v>0.1575</v>
      </c>
      <c r="N68" s="103"/>
      <c r="O68" s="104"/>
    </row>
    <row r="69" spans="1:15" ht="18" customHeight="1" x14ac:dyDescent="0.35">
      <c r="A69" s="82" t="s">
        <v>324</v>
      </c>
      <c r="B69" s="83" t="s">
        <v>29</v>
      </c>
      <c r="C69" s="92">
        <v>45281</v>
      </c>
      <c r="D69" s="93">
        <v>45286</v>
      </c>
      <c r="E69" s="93">
        <v>45264</v>
      </c>
      <c r="F69" s="93">
        <v>46360</v>
      </c>
      <c r="G69" s="94">
        <v>20000</v>
      </c>
      <c r="H69" s="106">
        <v>31350.5</v>
      </c>
      <c r="I69" s="88" t="s">
        <v>325</v>
      </c>
      <c r="J69" s="105">
        <v>90.5</v>
      </c>
      <c r="K69" s="90">
        <v>258.5</v>
      </c>
      <c r="L69" s="90">
        <v>349</v>
      </c>
      <c r="M69" s="102">
        <v>0.16189999999999999</v>
      </c>
      <c r="N69" s="103">
        <v>100.2842</v>
      </c>
      <c r="O69" s="104">
        <v>0.16050537937270201</v>
      </c>
    </row>
    <row r="70" spans="1:15" ht="18" customHeight="1" x14ac:dyDescent="0.35">
      <c r="A70" s="82" t="s">
        <v>326</v>
      </c>
      <c r="B70" s="83" t="s">
        <v>63</v>
      </c>
      <c r="C70" s="92">
        <v>45281</v>
      </c>
      <c r="D70" s="93">
        <v>45286</v>
      </c>
      <c r="E70" s="93">
        <v>45264</v>
      </c>
      <c r="F70" s="93">
        <v>47091</v>
      </c>
      <c r="G70" s="94">
        <v>30000</v>
      </c>
      <c r="H70" s="106">
        <v>40010</v>
      </c>
      <c r="I70" s="88" t="s">
        <v>327</v>
      </c>
      <c r="J70" s="105">
        <v>10000</v>
      </c>
      <c r="K70" s="90">
        <v>396.5</v>
      </c>
      <c r="L70" s="90">
        <v>10396.5</v>
      </c>
      <c r="M70" s="102">
        <v>0.1575</v>
      </c>
      <c r="N70" s="103">
        <v>100.0022</v>
      </c>
      <c r="O70" s="104">
        <v>0.15739986757188201</v>
      </c>
    </row>
    <row r="71" spans="1:15" s="111" customFormat="1" ht="18" customHeight="1" x14ac:dyDescent="0.45">
      <c r="A71" s="134"/>
      <c r="B71" s="135"/>
      <c r="C71" s="135"/>
      <c r="D71" s="135"/>
      <c r="E71" s="135"/>
      <c r="F71" s="135"/>
      <c r="G71" s="107"/>
      <c r="H71" s="108"/>
      <c r="I71" s="107"/>
      <c r="J71" s="107"/>
      <c r="K71" s="107"/>
      <c r="L71" s="107"/>
      <c r="M71" s="107"/>
      <c r="N71" s="109"/>
      <c r="O71" s="110"/>
    </row>
    <row r="72" spans="1:15" s="111" customFormat="1" ht="18" customHeight="1" x14ac:dyDescent="0.45">
      <c r="A72" s="42" t="s">
        <v>328</v>
      </c>
    </row>
    <row r="73" spans="1:15" ht="18" customHeight="1" x14ac:dyDescent="0.45">
      <c r="A73" s="111"/>
      <c r="B73" s="111"/>
      <c r="C73" s="111"/>
      <c r="D73" s="111"/>
      <c r="E73" s="111"/>
      <c r="F73" s="111"/>
      <c r="G73" s="111"/>
      <c r="H73" s="111"/>
      <c r="I73" s="111"/>
      <c r="J73" s="111"/>
      <c r="K73" s="111"/>
      <c r="L73" s="111"/>
      <c r="M73" s="111"/>
      <c r="N73" s="111"/>
      <c r="O73" s="111"/>
    </row>
    <row r="74" spans="1:15" ht="18" customHeight="1" x14ac:dyDescent="0.45">
      <c r="A74" s="126" t="s">
        <v>329</v>
      </c>
      <c r="B74" s="126"/>
      <c r="C74" s="126"/>
      <c r="D74" s="126"/>
      <c r="E74" s="126"/>
      <c r="F74" s="126"/>
      <c r="G74" s="126"/>
      <c r="H74" s="126"/>
      <c r="I74" s="126"/>
      <c r="J74" s="126"/>
      <c r="K74" s="126"/>
      <c r="L74" s="126"/>
      <c r="M74" s="126"/>
      <c r="N74" s="126"/>
      <c r="O74" s="126"/>
    </row>
    <row r="75" spans="1:15" ht="18" customHeight="1" x14ac:dyDescent="0.45">
      <c r="A75" s="127" t="s">
        <v>330</v>
      </c>
      <c r="B75" s="127"/>
      <c r="C75" s="127"/>
      <c r="D75" s="127"/>
      <c r="E75" s="127"/>
      <c r="F75" s="127"/>
      <c r="G75" s="127"/>
      <c r="H75" s="127"/>
      <c r="I75" s="127"/>
      <c r="J75" s="127"/>
      <c r="K75" s="127"/>
      <c r="L75" s="127"/>
      <c r="M75" s="127"/>
      <c r="N75" s="127"/>
      <c r="O75" s="127"/>
    </row>
    <row r="80" spans="1:15" ht="18" customHeight="1" x14ac:dyDescent="0.3">
      <c r="H80" s="112"/>
    </row>
    <row r="81" spans="8:10" ht="18" customHeight="1" x14ac:dyDescent="0.3">
      <c r="H81" s="112"/>
    </row>
    <row r="82" spans="8:10" ht="18" customHeight="1" x14ac:dyDescent="0.3">
      <c r="H82" s="112"/>
    </row>
    <row r="83" spans="8:10" ht="18" customHeight="1" x14ac:dyDescent="0.3">
      <c r="H83" s="112"/>
    </row>
    <row r="84" spans="8:10" ht="18" customHeight="1" x14ac:dyDescent="0.3">
      <c r="H84" s="112"/>
    </row>
    <row r="88" spans="8:10" ht="18" customHeight="1" x14ac:dyDescent="0.3">
      <c r="H88" s="113"/>
      <c r="I88" s="114"/>
      <c r="J88" s="113"/>
    </row>
    <row r="89" spans="8:10" ht="18" customHeight="1" x14ac:dyDescent="0.3">
      <c r="H89" s="113"/>
      <c r="I89" s="114"/>
      <c r="J89" s="113"/>
    </row>
    <row r="90" spans="8:10" ht="18" customHeight="1" x14ac:dyDescent="0.3">
      <c r="H90" s="113"/>
      <c r="I90" s="114"/>
      <c r="J90" s="113"/>
    </row>
    <row r="91" spans="8:10" ht="18" customHeight="1" x14ac:dyDescent="0.3">
      <c r="H91" s="113"/>
      <c r="I91" s="114"/>
      <c r="J91" s="113"/>
    </row>
    <row r="92" spans="8:10" ht="18" customHeight="1" x14ac:dyDescent="0.3">
      <c r="H92" s="113"/>
      <c r="I92" s="114"/>
      <c r="J92" s="113"/>
    </row>
    <row r="93" spans="8:10" ht="18" customHeight="1" x14ac:dyDescent="0.3">
      <c r="H93" s="113"/>
      <c r="I93" s="113"/>
    </row>
  </sheetData>
  <mergeCells count="24">
    <mergeCell ref="A75:O75"/>
    <mergeCell ref="G9:G10"/>
    <mergeCell ref="H9:H10"/>
    <mergeCell ref="I9:I10"/>
    <mergeCell ref="J9:J10"/>
    <mergeCell ref="K9:K10"/>
    <mergeCell ref="L9:L10"/>
    <mergeCell ref="M9:M10"/>
    <mergeCell ref="N9:N10"/>
    <mergeCell ref="O9:O10"/>
    <mergeCell ref="A71:F71"/>
    <mergeCell ref="A74:O74"/>
    <mergeCell ref="A8:O8"/>
    <mergeCell ref="A9:A10"/>
    <mergeCell ref="B9:B10"/>
    <mergeCell ref="C9:C10"/>
    <mergeCell ref="D9:D10"/>
    <mergeCell ref="E9:E10"/>
    <mergeCell ref="F9:F10"/>
    <mergeCell ref="A7:O7"/>
    <mergeCell ref="A6:O6"/>
    <mergeCell ref="A2:O2"/>
    <mergeCell ref="A3:O3"/>
    <mergeCell ref="A5:O5"/>
  </mergeCells>
  <printOptions horizontalCentered="1"/>
  <pageMargins left="0.25" right="0.25" top="0.25" bottom="0.25" header="0.3" footer="0.3"/>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VRR</vt:lpstr>
      <vt:lpstr>VRR Coupon Rates</vt:lpstr>
      <vt:lpstr>FRR</vt:lpstr>
      <vt:lpstr>FRR!Print_Area</vt:lpstr>
      <vt:lpstr>VRR!Print_Area</vt:lpstr>
      <vt:lpstr>'VRR Coupon Rates'!Print_Area</vt:lpstr>
      <vt:lpstr>FRR!Print_Titles</vt:lpstr>
      <vt:lpstr>VRR!Print_Titles</vt:lpstr>
      <vt:lpstr>'VRR Coupon Rates'!Print_Titles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Waseem Haider - DMMD</dc:creator>
  <cp:lastModifiedBy>Waseem Haider - DMMD</cp:lastModifiedBy>
  <dcterms:created xsi:type="dcterms:W3CDTF">2025-11-20T07:12:01Z</dcterms:created>
  <dcterms:modified xsi:type="dcterms:W3CDTF">2026-07-21T09:37:51Z</dcterms:modified>
</cp:coreProperties>
</file>